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defaultThemeVersion="124226"/>
  <xr:revisionPtr revIDLastSave="0" documentId="13_ncr:1_{DDCEF654-D1D1-4DC6-9BC2-BD7C14C82926}" xr6:coauthVersionLast="47" xr6:coauthVersionMax="47" xr10:uidLastSave="{00000000-0000-0000-0000-000000000000}"/>
  <bookViews>
    <workbookView xWindow="-108" yWindow="-108" windowWidth="23256" windowHeight="12456" tabRatio="897" activeTab="3" xr2:uid="{00000000-000D-0000-FFFF-FFFF00000000}"/>
  </bookViews>
  <sheets>
    <sheet name="R6入り込み" sheetId="4" r:id="rId1"/>
    <sheet name="表１" sheetId="13" r:id="rId2"/>
    <sheet name="表２・３" sheetId="60" r:id="rId3"/>
    <sheet name="表４" sheetId="12" r:id="rId4"/>
    <sheet name="表５・６" sheetId="61" r:id="rId5"/>
    <sheet name="表７" sheetId="15" r:id="rId6"/>
    <sheet name="表８" sheetId="69" r:id="rId7"/>
    <sheet name="表９" sheetId="63" r:id="rId8"/>
    <sheet name="表10" sheetId="57" r:id="rId9"/>
    <sheet name="表11" sheetId="100" r:id="rId10"/>
    <sheet name="国民宿舎（ボツ）" sheetId="50" state="hidden" r:id="rId11"/>
    <sheet name="９能登有料道路" sheetId="31" state="hidden" r:id="rId12"/>
  </sheets>
  <definedNames>
    <definedName name="_01_北海道">#REF!</definedName>
    <definedName name="_17_石川県">#REF!</definedName>
    <definedName name="②">#REF!</definedName>
    <definedName name="_xlnm.Print_Area" localSheetId="11">'９能登有料道路'!$A$1:$O$7</definedName>
    <definedName name="_xlnm.Print_Area" localSheetId="10">'国民宿舎（ボツ）'!$B$2:$K$25</definedName>
    <definedName name="_xlnm.Print_Area" localSheetId="1">表１!$A$1:$N$17</definedName>
    <definedName name="_xlnm.Print_Area" localSheetId="8">表10!$B$1:$I$18</definedName>
    <definedName name="_xlnm.Print_Area" localSheetId="9">表11!$C$1:$J$18</definedName>
    <definedName name="_xlnm.Print_Area" localSheetId="3">表４!$B$1:$BD$31</definedName>
    <definedName name="_xlnm.Print_Area" localSheetId="5">表７!$B$1:$O$25</definedName>
    <definedName name="_xlnm.Print_Area" localSheetId="6">表８!$B$1:$BM$25</definedName>
    <definedName name="W2×AN8000">#REF!</definedName>
    <definedName name="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6" i="12" l="1"/>
  <c r="E15" i="100" l="1"/>
  <c r="F15" i="100"/>
  <c r="G15" i="100"/>
  <c r="H15" i="100"/>
  <c r="I15" i="100"/>
  <c r="J15" i="100"/>
  <c r="D15" i="100"/>
  <c r="E14" i="100"/>
  <c r="F14" i="100"/>
  <c r="G14" i="100"/>
  <c r="H14" i="100"/>
  <c r="I14" i="100"/>
  <c r="J14" i="100"/>
  <c r="D14" i="100"/>
  <c r="D15" i="57"/>
  <c r="E15" i="57"/>
  <c r="F15" i="57"/>
  <c r="G15" i="57"/>
  <c r="H15" i="57"/>
  <c r="I15" i="57"/>
  <c r="C15" i="57"/>
  <c r="D14" i="57"/>
  <c r="E14" i="57"/>
  <c r="F14" i="57"/>
  <c r="G14" i="57"/>
  <c r="H14" i="57"/>
  <c r="I14" i="57"/>
  <c r="C14" i="57"/>
  <c r="BM4" i="69" l="1"/>
  <c r="BK22" i="69"/>
  <c r="BK20" i="69"/>
  <c r="BK18" i="69"/>
  <c r="BK16" i="69"/>
  <c r="BK14" i="69"/>
  <c r="BK12" i="69"/>
  <c r="BK10" i="69"/>
  <c r="BK8" i="69"/>
  <c r="BK6" i="69"/>
  <c r="BK4" i="69"/>
  <c r="BG26" i="12"/>
  <c r="BG24" i="12"/>
  <c r="BG22" i="12"/>
  <c r="BG20" i="12"/>
  <c r="BG18" i="12"/>
  <c r="BG16" i="12"/>
  <c r="BG14" i="12"/>
  <c r="BG12" i="12"/>
  <c r="BG10" i="12"/>
  <c r="BG8" i="12"/>
  <c r="Z43" i="63" l="1"/>
  <c r="Y43" i="63"/>
  <c r="Z41" i="63"/>
  <c r="Y41" i="63"/>
  <c r="Z39" i="63"/>
  <c r="Y39" i="63"/>
  <c r="Z37" i="63"/>
  <c r="Y37" i="63"/>
  <c r="Z35" i="63"/>
  <c r="Y35" i="63"/>
  <c r="Z33" i="63"/>
  <c r="Y33" i="63"/>
  <c r="Z31" i="63"/>
  <c r="Y31" i="63"/>
  <c r="Z29" i="63"/>
  <c r="Y29" i="63"/>
  <c r="Z27" i="63"/>
  <c r="Y27" i="63"/>
  <c r="Z25" i="63"/>
  <c r="Y25" i="63"/>
  <c r="Z23" i="63"/>
  <c r="Y23" i="63"/>
  <c r="Z21" i="63"/>
  <c r="Y21" i="63"/>
  <c r="Z19" i="63"/>
  <c r="Y19" i="63"/>
  <c r="Z17" i="63"/>
  <c r="Y17" i="63"/>
  <c r="Z15" i="63"/>
  <c r="Y15" i="63"/>
  <c r="Z13" i="63"/>
  <c r="Y13" i="63"/>
  <c r="Z11" i="63"/>
  <c r="Y11" i="63"/>
  <c r="Z9" i="63"/>
  <c r="Y9" i="63"/>
  <c r="Z7" i="63"/>
  <c r="Y7" i="63"/>
  <c r="Z5" i="63"/>
  <c r="Y5" i="63"/>
  <c r="BM22" i="69"/>
  <c r="BM20" i="69"/>
  <c r="BM18" i="69"/>
  <c r="BM16" i="69"/>
  <c r="BM14" i="69"/>
  <c r="BM12" i="69"/>
  <c r="BM10" i="69"/>
  <c r="BM8" i="69"/>
  <c r="BM6" i="69"/>
  <c r="Q3" i="12" l="1"/>
  <c r="AC3" i="12"/>
  <c r="T3" i="12"/>
  <c r="AF3" i="12"/>
  <c r="W5" i="63" l="1"/>
  <c r="W37" i="63" l="1"/>
  <c r="W33" i="63"/>
  <c r="W29" i="63"/>
  <c r="W25" i="63"/>
  <c r="W21" i="63"/>
  <c r="W17" i="63"/>
  <c r="W13" i="63"/>
  <c r="W9" i="63"/>
  <c r="W43" i="63"/>
  <c r="W39" i="63"/>
  <c r="W35" i="63"/>
  <c r="W31" i="63"/>
  <c r="W27" i="63"/>
  <c r="W23" i="63"/>
  <c r="W19" i="63"/>
  <c r="W15" i="63"/>
  <c r="W11" i="63"/>
  <c r="W7" i="63"/>
  <c r="W41" i="63"/>
  <c r="BD3" i="12" l="1"/>
  <c r="AR3" i="12"/>
  <c r="BB22" i="69" l="1"/>
  <c r="BB20" i="69"/>
  <c r="BB18" i="69"/>
  <c r="BB16" i="69"/>
  <c r="BB14" i="69"/>
  <c r="BB12" i="69"/>
  <c r="BB10" i="69"/>
  <c r="BB8" i="69"/>
  <c r="BB6" i="69"/>
  <c r="BB4" i="69"/>
  <c r="V7" i="63" l="1"/>
  <c r="U43" i="63" l="1"/>
  <c r="U41" i="63"/>
  <c r="U39" i="63"/>
  <c r="U37" i="63"/>
  <c r="U35" i="63"/>
  <c r="U33" i="63"/>
  <c r="U31" i="63"/>
  <c r="U29" i="63"/>
  <c r="U27" i="63"/>
  <c r="U25" i="63"/>
  <c r="U23" i="63"/>
  <c r="U21" i="63"/>
  <c r="U19" i="63"/>
  <c r="U17" i="63"/>
  <c r="U15" i="63"/>
  <c r="U13" i="63"/>
  <c r="U11" i="63"/>
  <c r="U9" i="63"/>
  <c r="U7" i="63"/>
  <c r="U5" i="63"/>
  <c r="BA3" i="12"/>
  <c r="AO3" i="12"/>
  <c r="AY22" i="69" l="1"/>
  <c r="AY20" i="69"/>
  <c r="AY18" i="69"/>
  <c r="AY16" i="69"/>
  <c r="AY14" i="69"/>
  <c r="AY12" i="69"/>
  <c r="AY10" i="69"/>
  <c r="AY8" i="69"/>
  <c r="AY6" i="69"/>
  <c r="AY4" i="69"/>
  <c r="L15" i="15" l="1"/>
  <c r="H15" i="15"/>
  <c r="D15" i="15"/>
  <c r="N15" i="15" l="1"/>
  <c r="J15" i="15"/>
  <c r="V43" i="63" l="1"/>
  <c r="V41" i="63"/>
  <c r="V35" i="63"/>
  <c r="V33" i="63"/>
  <c r="V31" i="63"/>
  <c r="V29" i="63"/>
  <c r="V27" i="63"/>
  <c r="V25" i="63"/>
  <c r="V23" i="63"/>
  <c r="V21" i="63"/>
  <c r="V19" i="63"/>
  <c r="V17" i="63"/>
  <c r="V15" i="63"/>
  <c r="V13" i="63"/>
  <c r="V11" i="63"/>
  <c r="V9" i="63"/>
  <c r="V5" i="63"/>
  <c r="V37" i="63"/>
  <c r="V39" i="63"/>
  <c r="T24" i="63" l="1"/>
  <c r="T40" i="63" s="1"/>
  <c r="T5" i="63" l="1"/>
  <c r="T38" i="63"/>
  <c r="T43" i="63"/>
  <c r="T41" i="63"/>
  <c r="T35" i="63"/>
  <c r="T33" i="63"/>
  <c r="T31" i="63"/>
  <c r="T29" i="63"/>
  <c r="T27" i="63"/>
  <c r="T25" i="63"/>
  <c r="T23" i="63"/>
  <c r="T21" i="63"/>
  <c r="T19" i="63"/>
  <c r="T17" i="63"/>
  <c r="T15" i="63"/>
  <c r="T13" i="63"/>
  <c r="T11" i="63"/>
  <c r="T9" i="63"/>
  <c r="T7" i="63"/>
  <c r="T37" i="63" l="1"/>
  <c r="T39" i="63"/>
  <c r="AV22" i="69" l="1"/>
  <c r="AV18" i="69"/>
  <c r="AV16" i="69"/>
  <c r="AV14" i="69"/>
  <c r="AV12" i="69"/>
  <c r="AV10" i="69"/>
  <c r="AV8" i="69"/>
  <c r="AV6" i="69"/>
  <c r="AV4" i="69"/>
  <c r="AS4" i="69"/>
  <c r="AU21" i="69"/>
  <c r="N14" i="15"/>
  <c r="J14" i="15"/>
  <c r="AV20" i="69" l="1"/>
  <c r="AP22" i="69" l="1"/>
  <c r="AP18" i="69"/>
  <c r="AP16" i="69"/>
  <c r="AP14" i="69"/>
  <c r="AP12" i="69"/>
  <c r="AP10" i="69"/>
  <c r="AP8" i="69"/>
  <c r="AP6" i="69"/>
  <c r="AP4" i="69"/>
  <c r="R7" i="63" l="1"/>
  <c r="R11" i="63"/>
  <c r="R15" i="63"/>
  <c r="R19" i="63"/>
  <c r="R23" i="63"/>
  <c r="R27" i="63"/>
  <c r="R31" i="63"/>
  <c r="R35" i="63"/>
  <c r="R9" i="63"/>
  <c r="R33" i="63"/>
  <c r="R29" i="63"/>
  <c r="R25" i="63"/>
  <c r="R21" i="63"/>
  <c r="R17" i="63"/>
  <c r="R13" i="63"/>
  <c r="R5" i="63"/>
  <c r="R41" i="63"/>
  <c r="R43" i="63"/>
  <c r="R40" i="63" l="1"/>
  <c r="R39" i="63" s="1"/>
  <c r="R38" i="63"/>
  <c r="R37" i="63" s="1"/>
  <c r="AO21" i="69"/>
  <c r="AP20" i="69" s="1"/>
  <c r="N13" i="15"/>
  <c r="J13" i="15"/>
  <c r="N12" i="15"/>
  <c r="J12" i="15"/>
  <c r="AS22" i="69" l="1"/>
  <c r="AS18" i="69"/>
  <c r="AS16" i="69"/>
  <c r="AS14" i="69"/>
  <c r="AS12" i="69"/>
  <c r="AS10" i="69"/>
  <c r="AS8" i="69"/>
  <c r="AS6" i="69"/>
  <c r="S43" i="63"/>
  <c r="S41" i="63"/>
  <c r="S35" i="63"/>
  <c r="S33" i="63"/>
  <c r="S31" i="63"/>
  <c r="S29" i="63"/>
  <c r="S27" i="63"/>
  <c r="S25" i="63"/>
  <c r="S23" i="63"/>
  <c r="S21" i="63"/>
  <c r="S19" i="63"/>
  <c r="S17" i="63"/>
  <c r="S15" i="63"/>
  <c r="S13" i="63"/>
  <c r="S11" i="63"/>
  <c r="S9" i="63"/>
  <c r="S7" i="63"/>
  <c r="S5" i="63"/>
  <c r="S40" i="63" l="1"/>
  <c r="S38" i="63"/>
  <c r="AR21" i="69"/>
  <c r="S39" i="63" l="1"/>
  <c r="S37" i="63"/>
  <c r="AS20" i="69"/>
  <c r="Q43" i="63" l="1"/>
  <c r="Q35" i="63"/>
  <c r="Q31" i="63"/>
  <c r="Q27" i="63"/>
  <c r="Q23" i="63"/>
  <c r="Q11" i="63"/>
  <c r="Q7" i="63"/>
  <c r="Q15" i="63"/>
  <c r="Q41" i="63"/>
  <c r="Q33" i="63"/>
  <c r="Q29" i="63"/>
  <c r="Q25" i="63"/>
  <c r="Q21" i="63"/>
  <c r="Q9" i="63"/>
  <c r="Q5" i="63"/>
  <c r="Q13" i="63"/>
  <c r="Q19" i="63"/>
  <c r="Q17" i="63"/>
  <c r="Q40" i="63"/>
  <c r="Q38" i="63"/>
  <c r="Q37" i="63" l="1"/>
  <c r="Q39" i="63"/>
  <c r="T23" i="69"/>
  <c r="U20" i="69" s="1"/>
  <c r="Q23" i="69"/>
  <c r="R18" i="69" s="1"/>
  <c r="N23" i="69"/>
  <c r="O20" i="69" s="1"/>
  <c r="H23" i="69"/>
  <c r="E23" i="69"/>
  <c r="AM22" i="69"/>
  <c r="AJ22" i="69"/>
  <c r="AG22" i="69"/>
  <c r="AD22" i="69"/>
  <c r="AA22" i="69"/>
  <c r="X22" i="69"/>
  <c r="AL21" i="69"/>
  <c r="AM20" i="69" s="1"/>
  <c r="AI21" i="69"/>
  <c r="AJ20" i="69" s="1"/>
  <c r="AF21" i="69"/>
  <c r="AG20" i="69" s="1"/>
  <c r="AC21" i="69"/>
  <c r="AD20" i="69" s="1"/>
  <c r="Z21" i="69"/>
  <c r="AA20" i="69" s="1"/>
  <c r="W21" i="69"/>
  <c r="X20" i="69" s="1"/>
  <c r="R20" i="69"/>
  <c r="AM12" i="69"/>
  <c r="AJ12" i="69"/>
  <c r="AG12" i="69"/>
  <c r="AD12" i="69"/>
  <c r="AA12" i="69"/>
  <c r="X12" i="69"/>
  <c r="U12" i="69"/>
  <c r="L12" i="69"/>
  <c r="AM18" i="69"/>
  <c r="AJ18" i="69"/>
  <c r="AG18" i="69"/>
  <c r="AD18" i="69"/>
  <c r="AA18" i="69"/>
  <c r="X18" i="69"/>
  <c r="U18" i="69"/>
  <c r="L18" i="69"/>
  <c r="AM14" i="69"/>
  <c r="AJ14" i="69"/>
  <c r="AG14" i="69"/>
  <c r="AD14" i="69"/>
  <c r="AA14" i="69"/>
  <c r="X14" i="69"/>
  <c r="U14" i="69"/>
  <c r="R14" i="69"/>
  <c r="AM16" i="69"/>
  <c r="AJ16" i="69"/>
  <c r="AG16" i="69"/>
  <c r="AD16" i="69"/>
  <c r="AA16" i="69"/>
  <c r="X16" i="69"/>
  <c r="U16" i="69"/>
  <c r="AM6" i="69"/>
  <c r="AJ6" i="69"/>
  <c r="AG6" i="69"/>
  <c r="AD6" i="69"/>
  <c r="AA6" i="69"/>
  <c r="X6" i="69"/>
  <c r="AM10" i="69"/>
  <c r="AJ10" i="69"/>
  <c r="AG10" i="69"/>
  <c r="AD10" i="69"/>
  <c r="AA10" i="69"/>
  <c r="X10" i="69"/>
  <c r="AM8" i="69"/>
  <c r="AJ8" i="69"/>
  <c r="AG8" i="69"/>
  <c r="AD8" i="69"/>
  <c r="AA8" i="69"/>
  <c r="X8" i="69"/>
  <c r="U8" i="69"/>
  <c r="AM4" i="69"/>
  <c r="AJ4" i="69"/>
  <c r="AG4" i="69"/>
  <c r="AD4" i="69"/>
  <c r="AA4" i="69"/>
  <c r="X4" i="69"/>
  <c r="U4" i="69"/>
  <c r="U6" i="69" l="1"/>
  <c r="R8" i="69"/>
  <c r="U10" i="69"/>
  <c r="R6" i="69"/>
  <c r="O16" i="69"/>
  <c r="O14" i="69"/>
  <c r="U22" i="69"/>
  <c r="O4" i="69"/>
  <c r="O8" i="69"/>
  <c r="O18" i="69"/>
  <c r="O10" i="69"/>
  <c r="O6" i="69"/>
  <c r="O12" i="69"/>
  <c r="R4" i="69"/>
  <c r="R10" i="69"/>
  <c r="R16" i="69"/>
  <c r="R12" i="69"/>
  <c r="N10" i="15"/>
  <c r="J10" i="15"/>
  <c r="P43" i="63" l="1"/>
  <c r="O43" i="63"/>
  <c r="N43" i="63"/>
  <c r="M43" i="63"/>
  <c r="L43" i="63"/>
  <c r="P41" i="63"/>
  <c r="O41" i="63"/>
  <c r="N41" i="63"/>
  <c r="M41" i="63"/>
  <c r="L41" i="63"/>
  <c r="K41" i="63"/>
  <c r="P40" i="63"/>
  <c r="O40" i="63"/>
  <c r="O39" i="63" s="1"/>
  <c r="N40" i="63"/>
  <c r="N39" i="63" s="1"/>
  <c r="M40" i="63"/>
  <c r="M39" i="63" s="1"/>
  <c r="L40" i="63"/>
  <c r="L39" i="63" s="1"/>
  <c r="K40" i="63"/>
  <c r="K39" i="63" s="1"/>
  <c r="J40" i="63"/>
  <c r="J39" i="63" s="1"/>
  <c r="I40" i="63"/>
  <c r="I39" i="63" s="1"/>
  <c r="H40" i="63"/>
  <c r="H39" i="63" s="1"/>
  <c r="G40" i="63"/>
  <c r="G39" i="63" s="1"/>
  <c r="P38" i="63"/>
  <c r="O38" i="63"/>
  <c r="N38" i="63"/>
  <c r="N37" i="63" s="1"/>
  <c r="M38" i="63"/>
  <c r="M37" i="63" s="1"/>
  <c r="L38" i="63"/>
  <c r="K38" i="63"/>
  <c r="K37" i="63" s="1"/>
  <c r="J38" i="63"/>
  <c r="J37" i="63" s="1"/>
  <c r="I38" i="63"/>
  <c r="I37" i="63" s="1"/>
  <c r="H38" i="63"/>
  <c r="H37" i="63" s="1"/>
  <c r="G38" i="63"/>
  <c r="G37" i="63" s="1"/>
  <c r="P37" i="63"/>
  <c r="L37" i="63"/>
  <c r="P23" i="63"/>
  <c r="O23" i="63"/>
  <c r="N23" i="63"/>
  <c r="M23" i="63"/>
  <c r="L23" i="63"/>
  <c r="K23" i="63"/>
  <c r="J23" i="63"/>
  <c r="I23" i="63"/>
  <c r="H23" i="63"/>
  <c r="G23" i="63"/>
  <c r="P21" i="63"/>
  <c r="O21" i="63"/>
  <c r="N21" i="63"/>
  <c r="M21" i="63"/>
  <c r="L21" i="63"/>
  <c r="K21" i="63"/>
  <c r="J21" i="63"/>
  <c r="I21" i="63"/>
  <c r="H21" i="63"/>
  <c r="G21" i="63"/>
  <c r="P35" i="63"/>
  <c r="O35" i="63"/>
  <c r="N35" i="63"/>
  <c r="M35" i="63"/>
  <c r="L35" i="63"/>
  <c r="K35" i="63"/>
  <c r="J35" i="63"/>
  <c r="I35" i="63"/>
  <c r="H35" i="63"/>
  <c r="P33" i="63"/>
  <c r="O33" i="63"/>
  <c r="N33" i="63"/>
  <c r="M33" i="63"/>
  <c r="L33" i="63"/>
  <c r="K33" i="63"/>
  <c r="J33" i="63"/>
  <c r="I33" i="63"/>
  <c r="H33" i="63"/>
  <c r="P27" i="63"/>
  <c r="O27" i="63"/>
  <c r="N27" i="63"/>
  <c r="M27" i="63"/>
  <c r="L27" i="63"/>
  <c r="K27" i="63"/>
  <c r="J27" i="63"/>
  <c r="I27" i="63"/>
  <c r="H27" i="63"/>
  <c r="P25" i="63"/>
  <c r="O25" i="63"/>
  <c r="N25" i="63"/>
  <c r="M25" i="63"/>
  <c r="L25" i="63"/>
  <c r="K25" i="63"/>
  <c r="J25" i="63"/>
  <c r="I25" i="63"/>
  <c r="H25" i="63"/>
  <c r="P31" i="63"/>
  <c r="O31" i="63"/>
  <c r="N31" i="63"/>
  <c r="M31" i="63"/>
  <c r="L31" i="63"/>
  <c r="K31" i="63"/>
  <c r="J31" i="63"/>
  <c r="I31" i="63"/>
  <c r="H31" i="63"/>
  <c r="G31" i="63"/>
  <c r="P29" i="63"/>
  <c r="O29" i="63"/>
  <c r="N29" i="63"/>
  <c r="M29" i="63"/>
  <c r="L29" i="63"/>
  <c r="K29" i="63"/>
  <c r="J29" i="63"/>
  <c r="I29" i="63"/>
  <c r="H29" i="63"/>
  <c r="G29" i="63"/>
  <c r="P11" i="63"/>
  <c r="O11" i="63"/>
  <c r="N11" i="63"/>
  <c r="M11" i="63"/>
  <c r="L11" i="63"/>
  <c r="K11" i="63"/>
  <c r="J11" i="63"/>
  <c r="I11" i="63"/>
  <c r="H11" i="63"/>
  <c r="G11" i="63"/>
  <c r="P9" i="63"/>
  <c r="O9" i="63"/>
  <c r="N9" i="63"/>
  <c r="M9" i="63"/>
  <c r="L9" i="63"/>
  <c r="K9" i="63"/>
  <c r="J9" i="63"/>
  <c r="I9" i="63"/>
  <c r="H9" i="63"/>
  <c r="G9" i="63"/>
  <c r="P15" i="63"/>
  <c r="O15" i="63"/>
  <c r="N15" i="63"/>
  <c r="M15" i="63"/>
  <c r="L15" i="63"/>
  <c r="K15" i="63"/>
  <c r="J15" i="63"/>
  <c r="I15" i="63"/>
  <c r="H15" i="63"/>
  <c r="G15" i="63"/>
  <c r="P13" i="63"/>
  <c r="O13" i="63"/>
  <c r="N13" i="63"/>
  <c r="M13" i="63"/>
  <c r="L13" i="63"/>
  <c r="K13" i="63"/>
  <c r="J13" i="63"/>
  <c r="I13" i="63"/>
  <c r="H13" i="63"/>
  <c r="G13" i="63"/>
  <c r="P19" i="63"/>
  <c r="O19" i="63"/>
  <c r="N19" i="63"/>
  <c r="M19" i="63"/>
  <c r="L19" i="63"/>
  <c r="K19" i="63"/>
  <c r="J19" i="63"/>
  <c r="I19" i="63"/>
  <c r="H19" i="63"/>
  <c r="G19" i="63"/>
  <c r="P17" i="63"/>
  <c r="O17" i="63"/>
  <c r="N17" i="63"/>
  <c r="M17" i="63"/>
  <c r="L17" i="63"/>
  <c r="K17" i="63"/>
  <c r="J17" i="63"/>
  <c r="I17" i="63"/>
  <c r="H17" i="63"/>
  <c r="G17" i="63"/>
  <c r="P7" i="63"/>
  <c r="O7" i="63"/>
  <c r="N7" i="63"/>
  <c r="M7" i="63"/>
  <c r="L7" i="63"/>
  <c r="K7" i="63"/>
  <c r="J7" i="63"/>
  <c r="I7" i="63"/>
  <c r="H7" i="63"/>
  <c r="G7" i="63"/>
  <c r="P5" i="63"/>
  <c r="O5" i="63"/>
  <c r="N5" i="63"/>
  <c r="M5" i="63"/>
  <c r="L5" i="63"/>
  <c r="K5" i="63"/>
  <c r="J5" i="63"/>
  <c r="I5" i="63"/>
  <c r="H5" i="63"/>
  <c r="G5" i="63"/>
  <c r="P39" i="63" l="1"/>
  <c r="O37" i="63"/>
  <c r="N11" i="15" l="1"/>
  <c r="J11" i="15"/>
  <c r="N13" i="31" l="1"/>
  <c r="M13" i="31"/>
  <c r="L13" i="31"/>
  <c r="K13" i="31"/>
  <c r="J13" i="31"/>
  <c r="I13" i="31"/>
  <c r="H13" i="31"/>
  <c r="G13" i="31"/>
  <c r="F13" i="31"/>
  <c r="E13" i="31"/>
  <c r="D13" i="31"/>
  <c r="C13" i="31"/>
  <c r="O12" i="31"/>
  <c r="O11" i="31"/>
  <c r="O13" i="31" s="1"/>
  <c r="O5" i="31"/>
  <c r="N5" i="31"/>
  <c r="M5" i="31"/>
  <c r="L5" i="31"/>
  <c r="K5" i="31"/>
  <c r="J5" i="31"/>
  <c r="I5" i="31"/>
  <c r="H5" i="31"/>
  <c r="G5" i="31"/>
  <c r="F5" i="31"/>
  <c r="E5" i="31"/>
  <c r="D5" i="31"/>
  <c r="C5" i="31"/>
  <c r="O4" i="31"/>
  <c r="N4" i="31"/>
  <c r="M4" i="31"/>
  <c r="M6" i="31" s="1"/>
  <c r="L4" i="31"/>
  <c r="K4" i="31"/>
  <c r="J4" i="31"/>
  <c r="I4" i="31"/>
  <c r="I6" i="31" s="1"/>
  <c r="H4" i="31"/>
  <c r="G4" i="31"/>
  <c r="F4" i="31"/>
  <c r="E4" i="31"/>
  <c r="E6" i="31" s="1"/>
  <c r="D4" i="31"/>
  <c r="C4" i="31"/>
  <c r="F34" i="50"/>
  <c r="H34" i="50" s="1"/>
  <c r="E34" i="50"/>
  <c r="F32" i="50"/>
  <c r="H33" i="50" s="1"/>
  <c r="E32" i="50"/>
  <c r="F30" i="50"/>
  <c r="H30" i="50" s="1"/>
  <c r="E30" i="50"/>
  <c r="F28" i="50"/>
  <c r="H29" i="50" s="1"/>
  <c r="E28" i="50"/>
  <c r="G18" i="50"/>
  <c r="I17" i="50"/>
  <c r="G17" i="50"/>
  <c r="D17" i="50"/>
  <c r="C17" i="50"/>
  <c r="F15" i="50"/>
  <c r="E15" i="50"/>
  <c r="F13" i="50"/>
  <c r="H14" i="50" s="1"/>
  <c r="E13" i="50"/>
  <c r="F11" i="50"/>
  <c r="J11" i="50" s="1"/>
  <c r="E11" i="50"/>
  <c r="F9" i="50"/>
  <c r="E9" i="50"/>
  <c r="N9" i="15"/>
  <c r="J9" i="15"/>
  <c r="N8" i="15"/>
  <c r="J8" i="15"/>
  <c r="N7" i="15"/>
  <c r="J7" i="15"/>
  <c r="N6" i="15"/>
  <c r="H6" i="15"/>
  <c r="J6" i="15" s="1"/>
  <c r="F6" i="31" l="1"/>
  <c r="J6" i="31"/>
  <c r="N6" i="31"/>
  <c r="H12" i="50"/>
  <c r="J13" i="50"/>
  <c r="H35" i="50"/>
  <c r="D6" i="31"/>
  <c r="H6" i="31"/>
  <c r="L6" i="31"/>
  <c r="H11" i="50"/>
  <c r="H28" i="50"/>
  <c r="H13" i="50"/>
  <c r="J28" i="50"/>
  <c r="J34" i="50"/>
  <c r="F17" i="50"/>
  <c r="J9" i="50"/>
  <c r="H9" i="50"/>
  <c r="H10" i="50"/>
  <c r="H16" i="50"/>
  <c r="J15" i="50"/>
  <c r="H15" i="50"/>
  <c r="E17" i="50"/>
  <c r="H31" i="50"/>
  <c r="J30" i="50"/>
  <c r="C6" i="31"/>
  <c r="G6" i="31"/>
  <c r="K6" i="31"/>
  <c r="O6" i="31"/>
  <c r="J32" i="50"/>
  <c r="H32" i="50"/>
  <c r="J17" i="50" l="1"/>
  <c r="H17" i="50"/>
  <c r="H18" i="50"/>
</calcChain>
</file>

<file path=xl/sharedStrings.xml><?xml version="1.0" encoding="utf-8"?>
<sst xmlns="http://schemas.openxmlformats.org/spreadsheetml/2006/main" count="1437" uniqueCount="300">
  <si>
    <t>区　　分</t>
    <rPh sb="0" eb="1">
      <t>ク</t>
    </rPh>
    <rPh sb="3" eb="4">
      <t>ブン</t>
    </rPh>
    <phoneticPr fontId="18"/>
  </si>
  <si>
    <t>１～３月</t>
    <rPh sb="3" eb="4">
      <t>ガツ</t>
    </rPh>
    <phoneticPr fontId="18"/>
  </si>
  <si>
    <t>４～６月</t>
    <rPh sb="3" eb="4">
      <t>ガツ</t>
    </rPh>
    <phoneticPr fontId="18"/>
  </si>
  <si>
    <t>７～９月</t>
    <rPh sb="3" eb="4">
      <t>ガツ</t>
    </rPh>
    <phoneticPr fontId="18"/>
  </si>
  <si>
    <t>10～12月</t>
    <rPh sb="5" eb="6">
      <t>ガツ</t>
    </rPh>
    <phoneticPr fontId="18"/>
  </si>
  <si>
    <t>計</t>
    <rPh sb="0" eb="1">
      <t>ケイ</t>
    </rPh>
    <phoneticPr fontId="18"/>
  </si>
  <si>
    <t>対前年比</t>
    <rPh sb="0" eb="1">
      <t>タイ</t>
    </rPh>
    <rPh sb="1" eb="4">
      <t>ゼンネンヒ</t>
    </rPh>
    <phoneticPr fontId="18"/>
  </si>
  <si>
    <t>能登地域</t>
    <rPh sb="0" eb="2">
      <t>ノト</t>
    </rPh>
    <rPh sb="2" eb="4">
      <t>チイキ</t>
    </rPh>
    <phoneticPr fontId="18"/>
  </si>
  <si>
    <t>白山地域</t>
    <rPh sb="0" eb="2">
      <t>ハクサン</t>
    </rPh>
    <rPh sb="2" eb="4">
      <t>チイキ</t>
    </rPh>
    <phoneticPr fontId="18"/>
  </si>
  <si>
    <t>平成16年</t>
    <rPh sb="0" eb="2">
      <t>ヘイセイ</t>
    </rPh>
    <rPh sb="4" eb="5">
      <t>ネン</t>
    </rPh>
    <phoneticPr fontId="18"/>
  </si>
  <si>
    <t>平成17年</t>
    <rPh sb="0" eb="2">
      <t>ヘイセイ</t>
    </rPh>
    <rPh sb="4" eb="5">
      <t>ネン</t>
    </rPh>
    <phoneticPr fontId="18"/>
  </si>
  <si>
    <t>平成21年</t>
    <rPh sb="0" eb="2">
      <t>ヘイセイ</t>
    </rPh>
    <rPh sb="4" eb="5">
      <t>ネン</t>
    </rPh>
    <phoneticPr fontId="18"/>
  </si>
  <si>
    <t>平成22年</t>
    <rPh sb="0" eb="2">
      <t>ヘイセイ</t>
    </rPh>
    <rPh sb="4" eb="5">
      <t>ネン</t>
    </rPh>
    <phoneticPr fontId="18"/>
  </si>
  <si>
    <t>(</t>
    <phoneticPr fontId="18"/>
  </si>
  <si>
    <t>)</t>
    <phoneticPr fontId="18"/>
  </si>
  <si>
    <t>単位：千人</t>
    <phoneticPr fontId="18"/>
  </si>
  <si>
    <t>地域</t>
    <rPh sb="0" eb="1">
      <t>チ</t>
    </rPh>
    <rPh sb="1" eb="2">
      <t>イキ</t>
    </rPh>
    <phoneticPr fontId="18"/>
  </si>
  <si>
    <t>合　　計</t>
    <rPh sb="0" eb="1">
      <t>ゴウ</t>
    </rPh>
    <rPh sb="3" eb="4">
      <t>ケイ</t>
    </rPh>
    <phoneticPr fontId="18"/>
  </si>
  <si>
    <t>年</t>
    <rPh sb="0" eb="1">
      <t>ネン</t>
    </rPh>
    <phoneticPr fontId="18"/>
  </si>
  <si>
    <t>発地</t>
    <rPh sb="0" eb="2">
      <t>ホッチ</t>
    </rPh>
    <phoneticPr fontId="18"/>
  </si>
  <si>
    <t>県　　　内</t>
    <rPh sb="0" eb="1">
      <t>ケン</t>
    </rPh>
    <rPh sb="4" eb="5">
      <t>ナイ</t>
    </rPh>
    <phoneticPr fontId="18"/>
  </si>
  <si>
    <t>(</t>
  </si>
  <si>
    <t>)</t>
  </si>
  <si>
    <t>県　　　外</t>
    <rPh sb="0" eb="1">
      <t>ケン</t>
    </rPh>
    <rPh sb="4" eb="5">
      <t>ガイ</t>
    </rPh>
    <phoneticPr fontId="18"/>
  </si>
  <si>
    <t>県外の内訳</t>
    <rPh sb="0" eb="2">
      <t>ケンガイ</t>
    </rPh>
    <rPh sb="3" eb="5">
      <t>ウチワケ</t>
    </rPh>
    <phoneticPr fontId="18"/>
  </si>
  <si>
    <t>富山県</t>
    <rPh sb="0" eb="2">
      <t>トヤマ</t>
    </rPh>
    <rPh sb="2" eb="3">
      <t>ケン</t>
    </rPh>
    <phoneticPr fontId="18"/>
  </si>
  <si>
    <t>福井県</t>
    <rPh sb="0" eb="2">
      <t>フクイ</t>
    </rPh>
    <rPh sb="2" eb="3">
      <t>ケン</t>
    </rPh>
    <phoneticPr fontId="18"/>
  </si>
  <si>
    <t>その他</t>
    <rPh sb="2" eb="3">
      <t>タ</t>
    </rPh>
    <phoneticPr fontId="18"/>
  </si>
  <si>
    <t>(</t>
    <phoneticPr fontId="18"/>
  </si>
  <si>
    <t>)</t>
    <phoneticPr fontId="18"/>
  </si>
  <si>
    <t>合　　　計</t>
    <rPh sb="0" eb="5">
      <t>ゴウケイ</t>
    </rPh>
    <phoneticPr fontId="18"/>
  </si>
  <si>
    <t>（　　）内は構成比　％</t>
    <rPh sb="4" eb="5">
      <t>ナイ</t>
    </rPh>
    <phoneticPr fontId="18"/>
  </si>
  <si>
    <t>対 前 年 比</t>
    <rPh sb="0" eb="1">
      <t>タイ</t>
    </rPh>
    <rPh sb="2" eb="3">
      <t>マエ</t>
    </rPh>
    <rPh sb="4" eb="5">
      <t>トシ</t>
    </rPh>
    <rPh sb="6" eb="7">
      <t>ヒ</t>
    </rPh>
    <phoneticPr fontId="18"/>
  </si>
  <si>
    <t>県　  　内</t>
    <rPh sb="0" eb="6">
      <t>ケンナイ</t>
    </rPh>
    <phoneticPr fontId="18"/>
  </si>
  <si>
    <t>県　  　外</t>
    <rPh sb="0" eb="1">
      <t>ケン</t>
    </rPh>
    <rPh sb="5" eb="6">
      <t>ガイ</t>
    </rPh>
    <phoneticPr fontId="18"/>
  </si>
  <si>
    <t>県外の内訳</t>
    <rPh sb="0" eb="1">
      <t>ケン</t>
    </rPh>
    <rPh sb="1" eb="2">
      <t>ガイ</t>
    </rPh>
    <rPh sb="3" eb="4">
      <t>ナイ</t>
    </rPh>
    <rPh sb="4" eb="5">
      <t>ヤク</t>
    </rPh>
    <phoneticPr fontId="18"/>
  </si>
  <si>
    <t>富 山 県</t>
    <rPh sb="0" eb="1">
      <t>トミ</t>
    </rPh>
    <rPh sb="2" eb="3">
      <t>ヤマ</t>
    </rPh>
    <rPh sb="4" eb="5">
      <t>ケン</t>
    </rPh>
    <phoneticPr fontId="18"/>
  </si>
  <si>
    <t>福 井 県</t>
    <rPh sb="0" eb="1">
      <t>フク</t>
    </rPh>
    <rPh sb="2" eb="3">
      <t>セイ</t>
    </rPh>
    <rPh sb="4" eb="5">
      <t>ケン</t>
    </rPh>
    <phoneticPr fontId="18"/>
  </si>
  <si>
    <t xml:space="preserve"> 小計（３大都市圏）</t>
    <rPh sb="1" eb="3">
      <t>ショウケイ</t>
    </rPh>
    <rPh sb="5" eb="6">
      <t>ダイ</t>
    </rPh>
    <rPh sb="6" eb="9">
      <t>トシケン</t>
    </rPh>
    <phoneticPr fontId="18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</si>
  <si>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</si>
  <si>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</si>
  <si>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</si>
  <si>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</si>
  <si>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</si>
  <si>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</si>
  <si>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</si>
  <si>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</si>
  <si>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</si>
  <si>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</si>
  <si>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</si>
  <si>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単位：千人</t>
    <phoneticPr fontId="18"/>
  </si>
  <si>
    <t>総　数</t>
    <phoneticPr fontId="18"/>
  </si>
  <si>
    <t>平　成　16　年</t>
    <phoneticPr fontId="18"/>
  </si>
  <si>
    <t>平　成　17　年</t>
    <phoneticPr fontId="18"/>
  </si>
  <si>
    <t>平　成　19　年</t>
    <phoneticPr fontId="18"/>
  </si>
  <si>
    <t>平　成　21　年</t>
    <phoneticPr fontId="18"/>
  </si>
  <si>
    <t>)</t>
    <phoneticPr fontId="18"/>
  </si>
  <si>
    <t>内　　訳</t>
    <rPh sb="0" eb="1">
      <t>ウチ</t>
    </rPh>
    <rPh sb="3" eb="4">
      <t>ヤク</t>
    </rPh>
    <phoneticPr fontId="18"/>
  </si>
  <si>
    <t>加賀地域</t>
  </si>
  <si>
    <t>(</t>
    <phoneticPr fontId="18"/>
  </si>
  <si>
    <t>金沢地域</t>
  </si>
  <si>
    <t>白山地域</t>
  </si>
  <si>
    <t>能登地域</t>
  </si>
  <si>
    <t>－６－</t>
    <phoneticPr fontId="18"/>
  </si>
  <si>
    <t>平成18年</t>
    <rPh sb="0" eb="2">
      <t>ヘイセイ</t>
    </rPh>
    <rPh sb="4" eb="5">
      <t>ネン</t>
    </rPh>
    <phoneticPr fontId="18"/>
  </si>
  <si>
    <t>平成19年</t>
    <rPh sb="0" eb="2">
      <t>ヘイセイ</t>
    </rPh>
    <rPh sb="4" eb="5">
      <t>ネン</t>
    </rPh>
    <phoneticPr fontId="18"/>
  </si>
  <si>
    <t>平成20年</t>
    <rPh sb="0" eb="2">
      <t>ヘイセイ</t>
    </rPh>
    <rPh sb="4" eb="5">
      <t>ネン</t>
    </rPh>
    <phoneticPr fontId="18"/>
  </si>
  <si>
    <t>合計</t>
    <rPh sb="0" eb="2">
      <t>ゴウケイ</t>
    </rPh>
    <phoneticPr fontId="18"/>
  </si>
  <si>
    <t>１月</t>
    <rPh sb="1" eb="2">
      <t>ガツ</t>
    </rPh>
    <phoneticPr fontId="18"/>
  </si>
  <si>
    <t>台　　湾</t>
    <rPh sb="0" eb="1">
      <t>ダイ</t>
    </rPh>
    <rPh sb="3" eb="4">
      <t>ワン</t>
    </rPh>
    <phoneticPr fontId="18"/>
  </si>
  <si>
    <t>香　　港</t>
    <rPh sb="0" eb="1">
      <t>カオリ</t>
    </rPh>
    <rPh sb="3" eb="4">
      <t>ミナト</t>
    </rPh>
    <phoneticPr fontId="18"/>
  </si>
  <si>
    <t>アメリカ</t>
    <phoneticPr fontId="18"/>
  </si>
  <si>
    <t>豪州</t>
    <rPh sb="0" eb="2">
      <t>ゴウシュウ</t>
    </rPh>
    <phoneticPr fontId="18"/>
  </si>
  <si>
    <t>単位：人　</t>
    <rPh sb="0" eb="2">
      <t>タンイ</t>
    </rPh>
    <rPh sb="3" eb="4">
      <t>ニン</t>
    </rPh>
    <phoneticPr fontId="18"/>
  </si>
  <si>
    <t>前年比
（％）</t>
    <rPh sb="0" eb="3">
      <t>ゼンネンヒ</t>
    </rPh>
    <phoneticPr fontId="18"/>
  </si>
  <si>
    <t>（％）</t>
    <phoneticPr fontId="18"/>
  </si>
  <si>
    <t>石川</t>
    <rPh sb="0" eb="2">
      <t>イシカワ</t>
    </rPh>
    <phoneticPr fontId="18"/>
  </si>
  <si>
    <t>全国</t>
    <rPh sb="0" eb="2">
      <t>ゼンコク</t>
    </rPh>
    <phoneticPr fontId="18"/>
  </si>
  <si>
    <t>韓　　国</t>
    <rPh sb="0" eb="1">
      <t>カン</t>
    </rPh>
    <rPh sb="3" eb="4">
      <t>クニ</t>
    </rPh>
    <phoneticPr fontId="18"/>
  </si>
  <si>
    <t>中　　国</t>
    <rPh sb="0" eb="1">
      <t>ナカ</t>
    </rPh>
    <rPh sb="3" eb="4">
      <t>クニ</t>
    </rPh>
    <phoneticPr fontId="18"/>
  </si>
  <si>
    <t>欧　　州</t>
    <rPh sb="0" eb="1">
      <t>オウ</t>
    </rPh>
    <rPh sb="3" eb="4">
      <t>シュウ</t>
    </rPh>
    <phoneticPr fontId="18"/>
  </si>
  <si>
    <t>豪　　州</t>
    <rPh sb="0" eb="1">
      <t>ゴウ</t>
    </rPh>
    <rPh sb="3" eb="4">
      <t>シュウ</t>
    </rPh>
    <phoneticPr fontId="18"/>
  </si>
  <si>
    <t>そ の 他</t>
    <rPh sb="4" eb="5">
      <t>タ</t>
    </rPh>
    <phoneticPr fontId="18"/>
  </si>
  <si>
    <t>（　　　）内は構成比　％　</t>
    <rPh sb="5" eb="6">
      <t>ナイ</t>
    </rPh>
    <rPh sb="7" eb="10">
      <t>コウセイヒ</t>
    </rPh>
    <phoneticPr fontId="18"/>
  </si>
  <si>
    <t>H21→H22で削除</t>
    <rPh sb="8" eb="10">
      <t>サクジョ</t>
    </rPh>
    <phoneticPr fontId="18"/>
  </si>
  <si>
    <t>そ　の　他</t>
    <rPh sb="4" eb="5">
      <t>タ</t>
    </rPh>
    <phoneticPr fontId="18"/>
  </si>
  <si>
    <t>宿　舎　名</t>
    <rPh sb="0" eb="1">
      <t>ヤド</t>
    </rPh>
    <rPh sb="2" eb="3">
      <t>シャ</t>
    </rPh>
    <rPh sb="4" eb="5">
      <t>メイ</t>
    </rPh>
    <phoneticPr fontId="18"/>
  </si>
  <si>
    <t>年　間</t>
    <rPh sb="0" eb="1">
      <t>トシ</t>
    </rPh>
    <rPh sb="2" eb="3">
      <t>カン</t>
    </rPh>
    <phoneticPr fontId="18"/>
  </si>
  <si>
    <t>修正宿泊</t>
    <phoneticPr fontId="18"/>
  </si>
  <si>
    <t>稼　働</t>
    <phoneticPr fontId="18"/>
  </si>
  <si>
    <t>日帰人員</t>
    <rPh sb="0" eb="2">
      <t>ヒガエ</t>
    </rPh>
    <rPh sb="2" eb="4">
      <t>ジンイン</t>
    </rPh>
    <phoneticPr fontId="18"/>
  </si>
  <si>
    <t>宿泊人員</t>
    <rPh sb="0" eb="2">
      <t>シュクハク</t>
    </rPh>
    <rPh sb="2" eb="4">
      <t>ジンイン</t>
    </rPh>
    <phoneticPr fontId="18"/>
  </si>
  <si>
    <t>修正宿泊人員</t>
    <rPh sb="0" eb="2">
      <t>シュウセイ</t>
    </rPh>
    <rPh sb="2" eb="4">
      <t>シュクハク</t>
    </rPh>
    <rPh sb="4" eb="6">
      <t>ジンイン</t>
    </rPh>
    <phoneticPr fontId="18"/>
  </si>
  <si>
    <t>収　容</t>
    <rPh sb="0" eb="1">
      <t>オサム</t>
    </rPh>
    <rPh sb="2" eb="3">
      <t>カタチ</t>
    </rPh>
    <phoneticPr fontId="18"/>
  </si>
  <si>
    <t>宿　泊</t>
    <rPh sb="0" eb="1">
      <t>ヤド</t>
    </rPh>
    <rPh sb="2" eb="3">
      <t>ハク</t>
    </rPh>
    <phoneticPr fontId="18"/>
  </si>
  <si>
    <t>人　　員</t>
    <phoneticPr fontId="18"/>
  </si>
  <si>
    <t>日　数</t>
    <phoneticPr fontId="18"/>
  </si>
  <si>
    <t>Ａ</t>
    <phoneticPr fontId="18"/>
  </si>
  <si>
    <t>Ｂ</t>
    <phoneticPr fontId="18"/>
  </si>
  <si>
    <t>Ａ＋Ｂ</t>
    <phoneticPr fontId="18"/>
  </si>
  <si>
    <t>[Ｂ＋　＝Ｃ]</t>
    <phoneticPr fontId="18"/>
  </si>
  <si>
    <t>人　員</t>
    <rPh sb="0" eb="1">
      <t>ヒト</t>
    </rPh>
    <rPh sb="2" eb="3">
      <t>イン</t>
    </rPh>
    <phoneticPr fontId="18"/>
  </si>
  <si>
    <t>稼働率</t>
    <rPh sb="0" eb="3">
      <t>カドウリツ</t>
    </rPh>
    <phoneticPr fontId="18"/>
  </si>
  <si>
    <t>Ｄ</t>
    <phoneticPr fontId="18"/>
  </si>
  <si>
    <t>[　×100]</t>
    <phoneticPr fontId="18"/>
  </si>
  <si>
    <t>Ｅ</t>
    <phoneticPr fontId="18"/>
  </si>
  <si>
    <t>人</t>
    <rPh sb="0" eb="1">
      <t>ニン</t>
    </rPh>
    <phoneticPr fontId="18"/>
  </si>
  <si>
    <t>人</t>
    <rPh sb="0" eb="1">
      <t>ヒト</t>
    </rPh>
    <phoneticPr fontId="18"/>
  </si>
  <si>
    <t>％</t>
    <phoneticPr fontId="18"/>
  </si>
  <si>
    <t>日</t>
    <phoneticPr fontId="18"/>
  </si>
  <si>
    <t>能登路荘</t>
    <rPh sb="0" eb="2">
      <t>ノト</t>
    </rPh>
    <rPh sb="2" eb="3">
      <t>ロ</t>
    </rPh>
    <rPh sb="3" eb="4">
      <t>ソウ</t>
    </rPh>
    <phoneticPr fontId="18"/>
  </si>
  <si>
    <t>能登うしつ荘</t>
    <rPh sb="0" eb="2">
      <t>ノト</t>
    </rPh>
    <rPh sb="5" eb="6">
      <t>ソウ</t>
    </rPh>
    <phoneticPr fontId="18"/>
  </si>
  <si>
    <t>能登やなぎだ荘</t>
    <rPh sb="0" eb="2">
      <t>ノト</t>
    </rPh>
    <rPh sb="6" eb="7">
      <t>ソウ</t>
    </rPh>
    <phoneticPr fontId="18"/>
  </si>
  <si>
    <t>能登小牧台</t>
    <rPh sb="0" eb="2">
      <t>ノト</t>
    </rPh>
    <rPh sb="2" eb="4">
      <t>コマキ</t>
    </rPh>
    <rPh sb="4" eb="5">
      <t>ダイ</t>
    </rPh>
    <phoneticPr fontId="18"/>
  </si>
  <si>
    <t>　（　　）内は大広間を除いたもの。</t>
    <rPh sb="5" eb="6">
      <t>ナイ</t>
    </rPh>
    <rPh sb="7" eb="10">
      <t>オオヒロマ</t>
    </rPh>
    <rPh sb="11" eb="12">
      <t>ノゾ</t>
    </rPh>
    <phoneticPr fontId="18"/>
  </si>
  <si>
    <t>※　宿泊稼働率＝</t>
    <rPh sb="2" eb="4">
      <t>シュクハク</t>
    </rPh>
    <rPh sb="4" eb="6">
      <t>カドウ</t>
    </rPh>
    <rPh sb="6" eb="7">
      <t>リツ</t>
    </rPh>
    <phoneticPr fontId="18"/>
  </si>
  <si>
    <t>Ｃ</t>
    <phoneticPr fontId="18"/>
  </si>
  <si>
    <t>収容人員×Ｅ</t>
    <rPh sb="0" eb="2">
      <t>シュウヨウ</t>
    </rPh>
    <rPh sb="2" eb="4">
      <t>ジンイン</t>
    </rPh>
    <phoneticPr fontId="18"/>
  </si>
  <si>
    <t>※輪島荘(輪島市)、能登きのうら荘(珠洲市)、能登つるぎぢ荘(輪島市)、</t>
    <rPh sb="1" eb="3">
      <t>ワジマ</t>
    </rPh>
    <rPh sb="3" eb="4">
      <t>ソウ</t>
    </rPh>
    <rPh sb="5" eb="8">
      <t>ワジマシ</t>
    </rPh>
    <rPh sb="10" eb="12">
      <t>ノト</t>
    </rPh>
    <rPh sb="16" eb="17">
      <t>ソウ</t>
    </rPh>
    <rPh sb="18" eb="21">
      <t>スズシ</t>
    </rPh>
    <rPh sb="23" eb="25">
      <t>ノト</t>
    </rPh>
    <rPh sb="29" eb="30">
      <t>ソウ</t>
    </rPh>
    <rPh sb="31" eb="34">
      <t>ワジマシ</t>
    </rPh>
    <phoneticPr fontId="18"/>
  </si>
  <si>
    <t>　白山一里野荘(白山市)は平成22年3月に閉館</t>
    <rPh sb="1" eb="3">
      <t>ハクサン</t>
    </rPh>
    <rPh sb="3" eb="5">
      <t>イチリ</t>
    </rPh>
    <rPh sb="5" eb="6">
      <t>ノ</t>
    </rPh>
    <rPh sb="6" eb="7">
      <t>ソウ</t>
    </rPh>
    <rPh sb="8" eb="11">
      <t>ハクサンシ</t>
    </rPh>
    <rPh sb="13" eb="15">
      <t>ヘイセイ</t>
    </rPh>
    <rPh sb="17" eb="18">
      <t>ネン</t>
    </rPh>
    <rPh sb="19" eb="20">
      <t>ガツ</t>
    </rPh>
    <rPh sb="21" eb="23">
      <t>ヘイカン</t>
    </rPh>
    <phoneticPr fontId="18"/>
  </si>
  <si>
    <t>能登きのうら荘</t>
    <rPh sb="0" eb="2">
      <t>ノト</t>
    </rPh>
    <rPh sb="6" eb="7">
      <t>ソウ</t>
    </rPh>
    <phoneticPr fontId="18"/>
  </si>
  <si>
    <t>輪島荘</t>
    <rPh sb="0" eb="2">
      <t>ワジマ</t>
    </rPh>
    <rPh sb="2" eb="3">
      <t>ソウ</t>
    </rPh>
    <phoneticPr fontId="18"/>
  </si>
  <si>
    <t>能登つるぎぢ荘</t>
    <rPh sb="0" eb="2">
      <t>ノト</t>
    </rPh>
    <rPh sb="6" eb="7">
      <t>ソウ</t>
    </rPh>
    <phoneticPr fontId="18"/>
  </si>
  <si>
    <t>白山一里野荘</t>
    <rPh sb="0" eb="2">
      <t>ハクサン</t>
    </rPh>
    <rPh sb="2" eb="4">
      <t>イチリ</t>
    </rPh>
    <rPh sb="4" eb="5">
      <t>ノ</t>
    </rPh>
    <rPh sb="5" eb="6">
      <t>ソウ</t>
    </rPh>
    <phoneticPr fontId="18"/>
  </si>
  <si>
    <t>対前年比(%)</t>
    <rPh sb="0" eb="1">
      <t>タイ</t>
    </rPh>
    <rPh sb="1" eb="4">
      <t>ゼンネンヒ</t>
    </rPh>
    <phoneticPr fontId="18"/>
  </si>
  <si>
    <t>11月</t>
  </si>
  <si>
    <t>単位：台</t>
    <rPh sb="0" eb="2">
      <t>タンイ</t>
    </rPh>
    <rPh sb="3" eb="4">
      <t>ダイ</t>
    </rPh>
    <phoneticPr fontId="18"/>
  </si>
  <si>
    <t>合　計</t>
    <rPh sb="0" eb="1">
      <t>ゴウ</t>
    </rPh>
    <rPh sb="2" eb="3">
      <t>ケイ</t>
    </rPh>
    <phoneticPr fontId="18"/>
  </si>
  <si>
    <t>単位：千台</t>
    <rPh sb="0" eb="2">
      <t>タンイ</t>
    </rPh>
    <rPh sb="3" eb="4">
      <t>セン</t>
    </rPh>
    <rPh sb="4" eb="5">
      <t>ダイ</t>
    </rPh>
    <phoneticPr fontId="18"/>
  </si>
  <si>
    <t>区　　　　　分</t>
    <rPh sb="0" eb="1">
      <t>ク</t>
    </rPh>
    <rPh sb="6" eb="7">
      <t>ブン</t>
    </rPh>
    <phoneticPr fontId="18"/>
  </si>
  <si>
    <t>10月</t>
    <rPh sb="2" eb="3">
      <t>ツキ</t>
    </rPh>
    <phoneticPr fontId="18"/>
  </si>
  <si>
    <t>12月</t>
  </si>
  <si>
    <t>今浜地点
上下線計</t>
    <rPh sb="0" eb="1">
      <t>イマ</t>
    </rPh>
    <rPh sb="1" eb="2">
      <t>ハマ</t>
    </rPh>
    <rPh sb="2" eb="4">
      <t>チテン</t>
    </rPh>
    <rPh sb="5" eb="8">
      <t>ジョウゲセン</t>
    </rPh>
    <rPh sb="8" eb="9">
      <t>ケイ</t>
    </rPh>
    <phoneticPr fontId="18"/>
  </si>
  <si>
    <t>（石川県道路公社調べ）</t>
    <rPh sb="1" eb="4">
      <t>イシカワケン</t>
    </rPh>
    <rPh sb="4" eb="6">
      <t>ドウロ</t>
    </rPh>
    <rPh sb="6" eb="8">
      <t>コウシャ</t>
    </rPh>
    <rPh sb="8" eb="9">
      <t>シラ</t>
    </rPh>
    <phoneticPr fontId="18"/>
  </si>
  <si>
    <t>平 成 23 年</t>
    <rPh sb="0" eb="1">
      <t>ヒラ</t>
    </rPh>
    <rPh sb="2" eb="3">
      <t>シゲル</t>
    </rPh>
    <rPh sb="7" eb="8">
      <t>ネン</t>
    </rPh>
    <phoneticPr fontId="18"/>
  </si>
  <si>
    <t>平成23年</t>
    <rPh sb="0" eb="2">
      <t>ヘイセイ</t>
    </rPh>
    <rPh sb="4" eb="5">
      <t>ネン</t>
    </rPh>
    <phoneticPr fontId="18"/>
  </si>
  <si>
    <t>平　　　成　　　２３　　　年</t>
    <rPh sb="0" eb="1">
      <t>ヒラ</t>
    </rPh>
    <rPh sb="4" eb="5">
      <t>シゲル</t>
    </rPh>
    <rPh sb="13" eb="14">
      <t>ネン</t>
    </rPh>
    <phoneticPr fontId="18"/>
  </si>
  <si>
    <t>単位：千人、％</t>
    <phoneticPr fontId="18"/>
  </si>
  <si>
    <t>平 成 24 年</t>
    <rPh sb="0" eb="1">
      <t>ヒラ</t>
    </rPh>
    <rPh sb="2" eb="3">
      <t>シゲル</t>
    </rPh>
    <rPh sb="7" eb="8">
      <t>ネン</t>
    </rPh>
    <phoneticPr fontId="18"/>
  </si>
  <si>
    <t>平成24年</t>
    <rPh sb="0" eb="2">
      <t>ヘイセイ</t>
    </rPh>
    <rPh sb="4" eb="5">
      <t>ネン</t>
    </rPh>
    <phoneticPr fontId="18"/>
  </si>
  <si>
    <t>平成25年</t>
    <rPh sb="0" eb="2">
      <t>ヘイセイ</t>
    </rPh>
    <rPh sb="4" eb="5">
      <t>ネン</t>
    </rPh>
    <phoneticPr fontId="18"/>
  </si>
  <si>
    <t>１月</t>
    <rPh sb="1" eb="2">
      <t>ガツ</t>
    </rPh>
    <phoneticPr fontId="17"/>
  </si>
  <si>
    <t>２月</t>
    <rPh sb="1" eb="2">
      <t>ガツ</t>
    </rPh>
    <phoneticPr fontId="17"/>
  </si>
  <si>
    <t>３月</t>
    <rPh sb="1" eb="2">
      <t>ガツ</t>
    </rPh>
    <phoneticPr fontId="17"/>
  </si>
  <si>
    <t>計</t>
    <rPh sb="0" eb="1">
      <t>ケイ</t>
    </rPh>
    <phoneticPr fontId="17"/>
  </si>
  <si>
    <t>平成26年</t>
    <rPh sb="0" eb="2">
      <t>ヘイセイ</t>
    </rPh>
    <rPh sb="4" eb="5">
      <t>ネン</t>
    </rPh>
    <phoneticPr fontId="18"/>
  </si>
  <si>
    <t>平成27年</t>
    <rPh sb="0" eb="2">
      <t>ヘイセイ</t>
    </rPh>
    <rPh sb="4" eb="5">
      <t>ネン</t>
    </rPh>
    <phoneticPr fontId="18"/>
  </si>
  <si>
    <t>平　成　23　年</t>
  </si>
  <si>
    <t>平　成　24　年</t>
  </si>
  <si>
    <t>平　成　25　年</t>
  </si>
  <si>
    <t>平　成　26　年</t>
  </si>
  <si>
    <t>首　都　圏</t>
    <rPh sb="0" eb="1">
      <t>クビ</t>
    </rPh>
    <rPh sb="2" eb="3">
      <t>ミヤコ</t>
    </rPh>
    <rPh sb="4" eb="5">
      <t>ケン</t>
    </rPh>
    <phoneticPr fontId="18"/>
  </si>
  <si>
    <t>中　京　圏</t>
    <rPh sb="0" eb="1">
      <t>ナカ</t>
    </rPh>
    <rPh sb="2" eb="3">
      <t>キョウ</t>
    </rPh>
    <rPh sb="4" eb="5">
      <t>ケン</t>
    </rPh>
    <phoneticPr fontId="18"/>
  </si>
  <si>
    <t>関　西　圏</t>
    <rPh sb="0" eb="1">
      <t>カン</t>
    </rPh>
    <rPh sb="2" eb="3">
      <t>ニシ</t>
    </rPh>
    <rPh sb="4" eb="5">
      <t>ケン</t>
    </rPh>
    <phoneticPr fontId="18"/>
  </si>
  <si>
    <t>長　野　県</t>
    <rPh sb="0" eb="1">
      <t>ナガ</t>
    </rPh>
    <rPh sb="2" eb="3">
      <t>ノ</t>
    </rPh>
    <rPh sb="4" eb="5">
      <t>ケン</t>
    </rPh>
    <phoneticPr fontId="17"/>
  </si>
  <si>
    <t xml:space="preserve"> 小計　（隣　県）</t>
    <rPh sb="1" eb="2">
      <t>ショウ</t>
    </rPh>
    <rPh sb="2" eb="3">
      <t>ケイ</t>
    </rPh>
    <rPh sb="5" eb="6">
      <t>トナリ</t>
    </rPh>
    <rPh sb="7" eb="8">
      <t>ケン</t>
    </rPh>
    <phoneticPr fontId="18"/>
  </si>
  <si>
    <t>(表８) 発地別外国人観光客数（兼六園入園者数)</t>
    <rPh sb="1" eb="2">
      <t>ヒョウ</t>
    </rPh>
    <rPh sb="5" eb="6">
      <t>ハツ</t>
    </rPh>
    <rPh sb="6" eb="7">
      <t>チ</t>
    </rPh>
    <rPh sb="7" eb="8">
      <t>ベツ</t>
    </rPh>
    <rPh sb="8" eb="10">
      <t>ガイコク</t>
    </rPh>
    <rPh sb="10" eb="11">
      <t>ジン</t>
    </rPh>
    <rPh sb="11" eb="14">
      <t>カンコウキャク</t>
    </rPh>
    <rPh sb="14" eb="15">
      <t>スウ</t>
    </rPh>
    <rPh sb="16" eb="19">
      <t>ケンロクエン</t>
    </rPh>
    <rPh sb="19" eb="22">
      <t>ニュウエンシャ</t>
    </rPh>
    <rPh sb="22" eb="23">
      <t>スウ</t>
    </rPh>
    <phoneticPr fontId="18"/>
  </si>
  <si>
    <t>首 都 圏：東京都、神奈川県、千葉県、埼玉県、栃木県、茨城県、群馬県　　</t>
    <rPh sb="0" eb="1">
      <t>クビ</t>
    </rPh>
    <rPh sb="2" eb="3">
      <t>ミヤコ</t>
    </rPh>
    <rPh sb="4" eb="5">
      <t>ケン</t>
    </rPh>
    <rPh sb="6" eb="9">
      <t>トウキョウト</t>
    </rPh>
    <rPh sb="10" eb="14">
      <t>カナガワケン</t>
    </rPh>
    <rPh sb="15" eb="18">
      <t>チバケン</t>
    </rPh>
    <rPh sb="19" eb="22">
      <t>サイタマケン</t>
    </rPh>
    <phoneticPr fontId="18"/>
  </si>
  <si>
    <t>中 京 圏：愛知県、岐阜県、静岡県、三重県</t>
    <rPh sb="0" eb="1">
      <t>ナカ</t>
    </rPh>
    <rPh sb="2" eb="3">
      <t>キョウ</t>
    </rPh>
    <rPh sb="4" eb="5">
      <t>ケン</t>
    </rPh>
    <rPh sb="6" eb="9">
      <t>アイチケン</t>
    </rPh>
    <rPh sb="10" eb="13">
      <t>ギフケン</t>
    </rPh>
    <rPh sb="14" eb="17">
      <t>シズオカケン</t>
    </rPh>
    <rPh sb="18" eb="21">
      <t>ミエケン</t>
    </rPh>
    <phoneticPr fontId="18"/>
  </si>
  <si>
    <t>関 西 圏：大阪府、京都府、兵庫県、和歌山県、奈良県、滋賀県</t>
    <rPh sb="0" eb="1">
      <t>カン</t>
    </rPh>
    <rPh sb="2" eb="3">
      <t>ニシ</t>
    </rPh>
    <rPh sb="4" eb="5">
      <t>ケン</t>
    </rPh>
    <rPh sb="6" eb="9">
      <t>オオサカフ</t>
    </rPh>
    <rPh sb="10" eb="13">
      <t>キョウトフ</t>
    </rPh>
    <rPh sb="14" eb="17">
      <t>ヒョウゴケン</t>
    </rPh>
    <rPh sb="18" eb="22">
      <t>ワカヤマケン</t>
    </rPh>
    <phoneticPr fontId="18"/>
  </si>
  <si>
    <t>首都圏</t>
    <rPh sb="0" eb="1">
      <t>クビ</t>
    </rPh>
    <rPh sb="1" eb="2">
      <t>ミヤコ</t>
    </rPh>
    <rPh sb="2" eb="3">
      <t>ケン</t>
    </rPh>
    <phoneticPr fontId="18"/>
  </si>
  <si>
    <t>台湾</t>
    <rPh sb="0" eb="2">
      <t>タイワン</t>
    </rPh>
    <phoneticPr fontId="18"/>
  </si>
  <si>
    <t>中国</t>
    <rPh sb="0" eb="2">
      <t>チュウゴク</t>
    </rPh>
    <phoneticPr fontId="18"/>
  </si>
  <si>
    <t>韓国</t>
    <rPh sb="0" eb="2">
      <t>カンコク</t>
    </rPh>
    <phoneticPr fontId="18"/>
  </si>
  <si>
    <t>香港</t>
    <rPh sb="0" eb="2">
      <t>ホンコン</t>
    </rPh>
    <phoneticPr fontId="18"/>
  </si>
  <si>
    <t>東南アジア４カ国計</t>
    <rPh sb="0" eb="2">
      <t>トウナン</t>
    </rPh>
    <rPh sb="7" eb="8">
      <t>コク</t>
    </rPh>
    <rPh sb="8" eb="9">
      <t>ケイ</t>
    </rPh>
    <phoneticPr fontId="18"/>
  </si>
  <si>
    <t>欧州５カ国計</t>
    <rPh sb="0" eb="2">
      <t>オウシュウ</t>
    </rPh>
    <rPh sb="4" eb="5">
      <t>コク</t>
    </rPh>
    <rPh sb="5" eb="6">
      <t>ケイ</t>
    </rPh>
    <phoneticPr fontId="18"/>
  </si>
  <si>
    <t>（ ）内は構成比 ％</t>
    <rPh sb="3" eb="4">
      <t>ナイ</t>
    </rPh>
    <rPh sb="5" eb="8">
      <t>コウセイヒ</t>
    </rPh>
    <phoneticPr fontId="18"/>
  </si>
  <si>
    <t>東北（宮城県・福島県）</t>
    <rPh sb="0" eb="2">
      <t>トウホク</t>
    </rPh>
    <rPh sb="3" eb="5">
      <t>ミヤギ</t>
    </rPh>
    <rPh sb="5" eb="6">
      <t>ケン</t>
    </rPh>
    <rPh sb="7" eb="9">
      <t>フクシマ</t>
    </rPh>
    <rPh sb="9" eb="10">
      <t>ケン</t>
    </rPh>
    <phoneticPr fontId="17"/>
  </si>
  <si>
    <t>前年比
（％）</t>
    <rPh sb="0" eb="2">
      <t>ゼンネン</t>
    </rPh>
    <rPh sb="2" eb="3">
      <t>ヒ</t>
    </rPh>
    <phoneticPr fontId="18"/>
  </si>
  <si>
    <t>宿泊費</t>
  </si>
  <si>
    <t>飲食費</t>
  </si>
  <si>
    <t>土産代</t>
  </si>
  <si>
    <t>交通費</t>
    <rPh sb="0" eb="2">
      <t>コウツウ</t>
    </rPh>
    <phoneticPr fontId="31"/>
  </si>
  <si>
    <t>入場料</t>
  </si>
  <si>
    <t>(単位：百万円)</t>
    <rPh sb="1" eb="3">
      <t>タンイ</t>
    </rPh>
    <rPh sb="4" eb="7">
      <t>ヒャクマンエン</t>
    </rPh>
    <phoneticPr fontId="18"/>
  </si>
  <si>
    <t>内　訳</t>
    <rPh sb="0" eb="1">
      <t>ウチ</t>
    </rPh>
    <rPh sb="2" eb="3">
      <t>ヤク</t>
    </rPh>
    <phoneticPr fontId="18"/>
  </si>
  <si>
    <t>単位：千人、％</t>
    <rPh sb="0" eb="2">
      <t>タンイ</t>
    </rPh>
    <rPh sb="3" eb="5">
      <t>センニン</t>
    </rPh>
    <phoneticPr fontId="17"/>
  </si>
  <si>
    <t>対前年比</t>
    <rPh sb="0" eb="1">
      <t>タイ</t>
    </rPh>
    <rPh sb="1" eb="4">
      <t>ゼンネンヒ</t>
    </rPh>
    <phoneticPr fontId="17"/>
  </si>
  <si>
    <t>加賀地域</t>
    <rPh sb="0" eb="2">
      <t>カガ</t>
    </rPh>
    <rPh sb="2" eb="4">
      <t>チイキ</t>
    </rPh>
    <phoneticPr fontId="17"/>
  </si>
  <si>
    <t>金沢地域</t>
    <rPh sb="0" eb="2">
      <t>カナザワ</t>
    </rPh>
    <rPh sb="2" eb="4">
      <t>チイキ</t>
    </rPh>
    <phoneticPr fontId="17"/>
  </si>
  <si>
    <t>白山地域</t>
    <rPh sb="0" eb="2">
      <t>ハクサン</t>
    </rPh>
    <rPh sb="2" eb="4">
      <t>チイキ</t>
    </rPh>
    <phoneticPr fontId="17"/>
  </si>
  <si>
    <t>能登地域</t>
    <rPh sb="0" eb="2">
      <t>ノト</t>
    </rPh>
    <rPh sb="2" eb="4">
      <t>チイキ</t>
    </rPh>
    <phoneticPr fontId="17"/>
  </si>
  <si>
    <t>山中温泉</t>
    <rPh sb="0" eb="2">
      <t>ヤマナカ</t>
    </rPh>
    <rPh sb="2" eb="4">
      <t>オンセン</t>
    </rPh>
    <phoneticPr fontId="17"/>
  </si>
  <si>
    <t>山代温泉</t>
    <rPh sb="0" eb="2">
      <t>ヤマシロ</t>
    </rPh>
    <rPh sb="2" eb="4">
      <t>オンセン</t>
    </rPh>
    <phoneticPr fontId="17"/>
  </si>
  <si>
    <t>片山津温泉</t>
    <rPh sb="0" eb="5">
      <t>カタヤマヅオンセン</t>
    </rPh>
    <phoneticPr fontId="17"/>
  </si>
  <si>
    <t>粟津温泉</t>
    <rPh sb="0" eb="2">
      <t>アワヅ</t>
    </rPh>
    <rPh sb="2" eb="4">
      <t>オンセン</t>
    </rPh>
    <phoneticPr fontId="17"/>
  </si>
  <si>
    <t>湯涌温泉</t>
    <rPh sb="0" eb="2">
      <t>ユワク</t>
    </rPh>
    <rPh sb="2" eb="4">
      <t>オンセン</t>
    </rPh>
    <phoneticPr fontId="17"/>
  </si>
  <si>
    <t>和倉温泉</t>
    <rPh sb="0" eb="4">
      <t>ワクラオンセン</t>
    </rPh>
    <phoneticPr fontId="17"/>
  </si>
  <si>
    <t>輪島温泉郷</t>
    <rPh sb="0" eb="2">
      <t>ワジマ</t>
    </rPh>
    <rPh sb="2" eb="5">
      <t>オンセンキョウ</t>
    </rPh>
    <phoneticPr fontId="17"/>
  </si>
  <si>
    <t>合計</t>
    <rPh sb="0" eb="2">
      <t>ゴウケイ</t>
    </rPh>
    <phoneticPr fontId="17"/>
  </si>
  <si>
    <t>単位：千人</t>
    <rPh sb="0" eb="2">
      <t>タンイ</t>
    </rPh>
    <rPh sb="3" eb="5">
      <t>センニン</t>
    </rPh>
    <phoneticPr fontId="17"/>
  </si>
  <si>
    <t>小計
(1-3月)</t>
    <rPh sb="0" eb="2">
      <t>ショウケイ</t>
    </rPh>
    <rPh sb="7" eb="8">
      <t>ガツ</t>
    </rPh>
    <phoneticPr fontId="17"/>
  </si>
  <si>
    <t>小計
(4-6月)</t>
    <rPh sb="0" eb="2">
      <t>ショウケイ</t>
    </rPh>
    <rPh sb="7" eb="8">
      <t>ガツ</t>
    </rPh>
    <phoneticPr fontId="17"/>
  </si>
  <si>
    <t>小計
（7-9月)</t>
    <rPh sb="0" eb="2">
      <t>ショウケイ</t>
    </rPh>
    <rPh sb="7" eb="8">
      <t>ガツ</t>
    </rPh>
    <phoneticPr fontId="17"/>
  </si>
  <si>
    <r>
      <rPr>
        <sz val="12"/>
        <color theme="0"/>
        <rFont val="ＭＳ 明朝"/>
        <family val="1"/>
        <charset val="128"/>
      </rPr>
      <t>うち</t>
    </r>
    <r>
      <rPr>
        <sz val="12"/>
        <color theme="1"/>
        <rFont val="ＭＳ 明朝"/>
        <family val="1"/>
        <charset val="128"/>
      </rPr>
      <t>白山地域</t>
    </r>
    <rPh sb="2" eb="4">
      <t>ハクサン</t>
    </rPh>
    <rPh sb="4" eb="6">
      <t>チイキ</t>
    </rPh>
    <phoneticPr fontId="17"/>
  </si>
  <si>
    <r>
      <rPr>
        <sz val="12"/>
        <color theme="0"/>
        <rFont val="ＭＳ 明朝"/>
        <family val="1"/>
        <charset val="128"/>
      </rPr>
      <t>うち</t>
    </r>
    <r>
      <rPr>
        <sz val="12"/>
        <color theme="1"/>
        <rFont val="ＭＳ 明朝"/>
        <family val="1"/>
        <charset val="128"/>
      </rPr>
      <t>能登地域</t>
    </r>
    <rPh sb="2" eb="4">
      <t>ノト</t>
    </rPh>
    <rPh sb="4" eb="6">
      <t>チイキ</t>
    </rPh>
    <phoneticPr fontId="17"/>
  </si>
  <si>
    <t>輪島温泉郷</t>
    <phoneticPr fontId="17"/>
  </si>
  <si>
    <t>※ 白山地域は白山市のうち旧松任市及び旧美川町を除いた地域(旧松任市及び旧美川町は金沢地域に含めた)</t>
    <phoneticPr fontId="17"/>
  </si>
  <si>
    <t>小　計
（隣　県）</t>
    <phoneticPr fontId="17"/>
  </si>
  <si>
    <t>小　計
(３大都市圏)</t>
    <phoneticPr fontId="17"/>
  </si>
  <si>
    <t>主要温泉地
宿泊者数</t>
    <rPh sb="0" eb="2">
      <t>シュヨウ</t>
    </rPh>
    <rPh sb="2" eb="5">
      <t>オンセンチ</t>
    </rPh>
    <rPh sb="6" eb="9">
      <t>シュクハクシャ</t>
    </rPh>
    <rPh sb="9" eb="10">
      <t>カズ</t>
    </rPh>
    <phoneticPr fontId="18"/>
  </si>
  <si>
    <t>平   成   26   年</t>
    <rPh sb="0" eb="1">
      <t>ヒラ</t>
    </rPh>
    <rPh sb="4" eb="5">
      <t>シゲル</t>
    </rPh>
    <rPh sb="13" eb="14">
      <t>ネン</t>
    </rPh>
    <phoneticPr fontId="17"/>
  </si>
  <si>
    <t>平   成   27   年</t>
    <rPh sb="0" eb="1">
      <t>ヒラ</t>
    </rPh>
    <rPh sb="4" eb="5">
      <t>シゲル</t>
    </rPh>
    <rPh sb="13" eb="14">
      <t>ネン</t>
    </rPh>
    <phoneticPr fontId="17"/>
  </si>
  <si>
    <t>平成27年</t>
    <phoneticPr fontId="31"/>
  </si>
  <si>
    <t>東南アジア
（※）</t>
    <rPh sb="0" eb="2">
      <t>トウナン</t>
    </rPh>
    <phoneticPr fontId="31"/>
  </si>
  <si>
    <t>　インドネシアは平成25年より集計を開始したため、平成24年以前は「その他」に含む。</t>
    <rPh sb="8" eb="10">
      <t>ヘイセイ</t>
    </rPh>
    <rPh sb="12" eb="13">
      <t>ネン</t>
    </rPh>
    <rPh sb="15" eb="17">
      <t>シュウケイ</t>
    </rPh>
    <rPh sb="18" eb="20">
      <t>カイシ</t>
    </rPh>
    <rPh sb="25" eb="27">
      <t>ヘイセイ</t>
    </rPh>
    <rPh sb="29" eb="30">
      <t>ネン</t>
    </rPh>
    <phoneticPr fontId="31"/>
  </si>
  <si>
    <t>その他</t>
    <phoneticPr fontId="18"/>
  </si>
  <si>
    <t>上段：石川県内外国人宿泊者数、下段：訪日外客数(出典：日本政府観光局(JNTO))</t>
    <rPh sb="0" eb="2">
      <t>ジョウダン</t>
    </rPh>
    <rPh sb="3" eb="6">
      <t>イシカワケン</t>
    </rPh>
    <rPh sb="6" eb="7">
      <t>ナイ</t>
    </rPh>
    <rPh sb="7" eb="9">
      <t>ガイコク</t>
    </rPh>
    <rPh sb="9" eb="10">
      <t>ジン</t>
    </rPh>
    <rPh sb="10" eb="13">
      <t>シュクハクシャ</t>
    </rPh>
    <rPh sb="13" eb="14">
      <t>スウ</t>
    </rPh>
    <phoneticPr fontId="18"/>
  </si>
  <si>
    <t>(表１) 発地別観光入り込み客数（推計）</t>
    <rPh sb="1" eb="2">
      <t>ヒョウ</t>
    </rPh>
    <rPh sb="5" eb="6">
      <t>ハツ</t>
    </rPh>
    <rPh sb="6" eb="7">
      <t>チ</t>
    </rPh>
    <rPh sb="7" eb="8">
      <t>ベツ</t>
    </rPh>
    <rPh sb="8" eb="10">
      <t>カンコウ</t>
    </rPh>
    <rPh sb="10" eb="13">
      <t>イリコ</t>
    </rPh>
    <rPh sb="14" eb="16">
      <t>キャクスウ</t>
    </rPh>
    <rPh sb="17" eb="19">
      <t>スイケイ</t>
    </rPh>
    <phoneticPr fontId="18"/>
  </si>
  <si>
    <t>(表４) 地域別・発地別観光入り込み客数（推計）</t>
    <rPh sb="1" eb="2">
      <t>ヒョウ</t>
    </rPh>
    <rPh sb="5" eb="7">
      <t>チイキ</t>
    </rPh>
    <rPh sb="7" eb="8">
      <t>ベツ</t>
    </rPh>
    <rPh sb="9" eb="10">
      <t>ハツ</t>
    </rPh>
    <rPh sb="10" eb="11">
      <t>チ</t>
    </rPh>
    <rPh sb="11" eb="12">
      <t>ベツ</t>
    </rPh>
    <rPh sb="12" eb="14">
      <t>カンコウ</t>
    </rPh>
    <rPh sb="14" eb="17">
      <t>イリコ</t>
    </rPh>
    <rPh sb="18" eb="20">
      <t>キャクスウ</t>
    </rPh>
    <rPh sb="21" eb="23">
      <t>スイケイ</t>
    </rPh>
    <phoneticPr fontId="18"/>
  </si>
  <si>
    <t>中京圏</t>
  </si>
  <si>
    <t>関西圏</t>
  </si>
  <si>
    <t>平   成   28   年</t>
    <rPh sb="0" eb="1">
      <t>ヒラ</t>
    </rPh>
    <rPh sb="4" eb="5">
      <t>シゲル</t>
    </rPh>
    <rPh sb="13" eb="14">
      <t>ネン</t>
    </rPh>
    <phoneticPr fontId="17"/>
  </si>
  <si>
    <t>うち金沢地域</t>
    <phoneticPr fontId="17"/>
  </si>
  <si>
    <r>
      <rPr>
        <sz val="12"/>
        <color theme="0"/>
        <rFont val="ＭＳ 明朝"/>
        <family val="1"/>
        <charset val="128"/>
      </rPr>
      <t>うち</t>
    </r>
    <r>
      <rPr>
        <sz val="12"/>
        <rFont val="ＭＳ 明朝"/>
        <family val="1"/>
        <charset val="128"/>
      </rPr>
      <t>加賀</t>
    </r>
    <r>
      <rPr>
        <sz val="12"/>
        <color theme="1"/>
        <rFont val="ＭＳ 明朝"/>
        <family val="1"/>
        <charset val="128"/>
      </rPr>
      <t>地域</t>
    </r>
    <rPh sb="2" eb="4">
      <t>カガ</t>
    </rPh>
    <rPh sb="4" eb="6">
      <t>チイキ</t>
    </rPh>
    <phoneticPr fontId="17"/>
  </si>
  <si>
    <t>(表７) 日帰り・宿泊別観光入り込み客数（推計）</t>
    <rPh sb="1" eb="2">
      <t>ヒョウ</t>
    </rPh>
    <rPh sb="5" eb="7">
      <t>ヒガエ</t>
    </rPh>
    <rPh sb="9" eb="11">
      <t>シュクハク</t>
    </rPh>
    <rPh sb="11" eb="12">
      <t>ベツ</t>
    </rPh>
    <rPh sb="12" eb="14">
      <t>カンコウ</t>
    </rPh>
    <rPh sb="14" eb="17">
      <t>イリコ</t>
    </rPh>
    <rPh sb="18" eb="20">
      <t>キャクスウ</t>
    </rPh>
    <rPh sb="21" eb="23">
      <t>スイケイ</t>
    </rPh>
    <phoneticPr fontId="18"/>
  </si>
  <si>
    <t>平　成　27　年</t>
    <phoneticPr fontId="17"/>
  </si>
  <si>
    <t>平　成　28　年</t>
    <phoneticPr fontId="18"/>
  </si>
  <si>
    <t>平成28年</t>
    <rPh sb="0" eb="2">
      <t>ヘイセイ</t>
    </rPh>
    <rPh sb="4" eb="5">
      <t>ネン</t>
    </rPh>
    <phoneticPr fontId="18"/>
  </si>
  <si>
    <t>(</t>
    <phoneticPr fontId="18"/>
  </si>
  <si>
    <t>)</t>
    <phoneticPr fontId="18"/>
  </si>
  <si>
    <t>アメリカ</t>
    <phoneticPr fontId="18"/>
  </si>
  <si>
    <t>(</t>
    <phoneticPr fontId="18"/>
  </si>
  <si>
    <t>)</t>
    <phoneticPr fontId="18"/>
  </si>
  <si>
    <t>平成28年</t>
    <phoneticPr fontId="31"/>
  </si>
  <si>
    <t>開業前比
（％）</t>
    <rPh sb="0" eb="3">
      <t>カイギョウマエ</t>
    </rPh>
    <rPh sb="3" eb="4">
      <t>ヒ</t>
    </rPh>
    <phoneticPr fontId="18"/>
  </si>
  <si>
    <t xml:space="preserve"> </t>
    <phoneticPr fontId="17"/>
  </si>
  <si>
    <t>欧州５カ国…（フランス、ドイツ、イタリア、スペイン、イギリス）</t>
    <rPh sb="0" eb="2">
      <t>オウシュウ</t>
    </rPh>
    <rPh sb="4" eb="5">
      <t>コク</t>
    </rPh>
    <phoneticPr fontId="18"/>
  </si>
  <si>
    <t>東南アジア４カ国…（インドネシア、マレーシア、シンガポール、タイ）</t>
    <rPh sb="0" eb="2">
      <t>トウナン</t>
    </rPh>
    <rPh sb="7" eb="8">
      <t>コク</t>
    </rPh>
    <phoneticPr fontId="18"/>
  </si>
  <si>
    <t>※ 「東南アジア」はインドネシア、マレーシア、シンガポール、タイの4か国。ただし、</t>
    <rPh sb="3" eb="5">
      <t>トウナン</t>
    </rPh>
    <rPh sb="35" eb="36">
      <t>コク</t>
    </rPh>
    <phoneticPr fontId="31"/>
  </si>
  <si>
    <t>外国人
宿泊者数</t>
    <rPh sb="0" eb="2">
      <t>ガイコク</t>
    </rPh>
    <rPh sb="2" eb="3">
      <t>ジン</t>
    </rPh>
    <rPh sb="4" eb="6">
      <t>シュクハク</t>
    </rPh>
    <rPh sb="6" eb="7">
      <t>シャ</t>
    </rPh>
    <rPh sb="7" eb="8">
      <t>スウ</t>
    </rPh>
    <phoneticPr fontId="18"/>
  </si>
  <si>
    <t>区　分</t>
    <rPh sb="0" eb="1">
      <t>ク</t>
    </rPh>
    <rPh sb="2" eb="3">
      <t>ブン</t>
    </rPh>
    <phoneticPr fontId="17"/>
  </si>
  <si>
    <t>区　　分</t>
    <phoneticPr fontId="18"/>
  </si>
  <si>
    <t>区分</t>
    <phoneticPr fontId="17"/>
  </si>
  <si>
    <t>区    分</t>
    <phoneticPr fontId="17"/>
  </si>
  <si>
    <t>※　端数処理のため内訳の計は合計と一致しないことがある</t>
    <rPh sb="2" eb="4">
      <t>ハスウ</t>
    </rPh>
    <rPh sb="4" eb="6">
      <t>ショリ</t>
    </rPh>
    <rPh sb="9" eb="11">
      <t>ウチワケ</t>
    </rPh>
    <rPh sb="12" eb="13">
      <t>ケイ</t>
    </rPh>
    <rPh sb="17" eb="19">
      <t>イッチ</t>
    </rPh>
    <phoneticPr fontId="18"/>
  </si>
  <si>
    <t>区　　分</t>
    <rPh sb="0" eb="1">
      <t>ク</t>
    </rPh>
    <rPh sb="3" eb="4">
      <t>ブン</t>
    </rPh>
    <phoneticPr fontId="18"/>
  </si>
  <si>
    <t>平成29年</t>
    <rPh sb="0" eb="2">
      <t>ヘイセイ</t>
    </rPh>
    <rPh sb="4" eb="5">
      <t>ネン</t>
    </rPh>
    <phoneticPr fontId="18"/>
  </si>
  <si>
    <t>平   成   29   年</t>
    <rPh sb="0" eb="1">
      <t>ヒラ</t>
    </rPh>
    <rPh sb="4" eb="5">
      <t>シゲル</t>
    </rPh>
    <rPh sb="13" eb="14">
      <t>ネン</t>
    </rPh>
    <phoneticPr fontId="17"/>
  </si>
  <si>
    <t>平　成　29　年</t>
    <phoneticPr fontId="18"/>
  </si>
  <si>
    <t>平成29年</t>
    <phoneticPr fontId="31"/>
  </si>
  <si>
    <t>宿　泊</t>
    <rPh sb="0" eb="1">
      <t>シュク</t>
    </rPh>
    <rPh sb="2" eb="3">
      <t>ハク</t>
    </rPh>
    <phoneticPr fontId="18"/>
  </si>
  <si>
    <t>日　帰　り</t>
    <rPh sb="0" eb="3">
      <t>ヒガエ</t>
    </rPh>
    <phoneticPr fontId="18"/>
  </si>
  <si>
    <t>平   成   30   年</t>
    <rPh sb="0" eb="1">
      <t>ヒラ</t>
    </rPh>
    <rPh sb="4" eb="5">
      <t>シゲル</t>
    </rPh>
    <rPh sb="13" eb="14">
      <t>ネン</t>
    </rPh>
    <phoneticPr fontId="17"/>
  </si>
  <si>
    <t>平　成　30　年</t>
    <phoneticPr fontId="18"/>
  </si>
  <si>
    <t>平成30年</t>
    <rPh sb="0" eb="2">
      <t>ヘイセイ</t>
    </rPh>
    <rPh sb="4" eb="5">
      <t>ネン</t>
    </rPh>
    <phoneticPr fontId="18"/>
  </si>
  <si>
    <t>平成30年</t>
    <phoneticPr fontId="31"/>
  </si>
  <si>
    <t>（表９）発地別外国人宿泊客数および訪日外客数</t>
    <rPh sb="1" eb="2">
      <t>ヒョウ</t>
    </rPh>
    <rPh sb="4" eb="5">
      <t>ハツ</t>
    </rPh>
    <rPh sb="5" eb="6">
      <t>チ</t>
    </rPh>
    <rPh sb="6" eb="7">
      <t>ベツ</t>
    </rPh>
    <rPh sb="7" eb="9">
      <t>ガイコク</t>
    </rPh>
    <rPh sb="9" eb="10">
      <t>ジン</t>
    </rPh>
    <rPh sb="10" eb="12">
      <t>シュクハク</t>
    </rPh>
    <rPh sb="12" eb="14">
      <t>キャクスウ</t>
    </rPh>
    <rPh sb="17" eb="19">
      <t>ホウニチ</t>
    </rPh>
    <rPh sb="19" eb="21">
      <t>ガイキャク</t>
    </rPh>
    <rPh sb="21" eb="22">
      <t>スウ</t>
    </rPh>
    <phoneticPr fontId="18"/>
  </si>
  <si>
    <t>令和元年</t>
    <rPh sb="0" eb="2">
      <t>レイワ</t>
    </rPh>
    <rPh sb="2" eb="4">
      <t>ガンネン</t>
    </rPh>
    <rPh sb="3" eb="4">
      <t>ネン</t>
    </rPh>
    <phoneticPr fontId="18"/>
  </si>
  <si>
    <t>令和元年</t>
    <rPh sb="0" eb="2">
      <t>レイワ</t>
    </rPh>
    <rPh sb="2" eb="4">
      <t>ガンネン</t>
    </rPh>
    <phoneticPr fontId="18"/>
  </si>
  <si>
    <t>令   和   元   年</t>
    <rPh sb="0" eb="1">
      <t>レイ</t>
    </rPh>
    <rPh sb="4" eb="5">
      <t>ワ</t>
    </rPh>
    <rPh sb="8" eb="9">
      <t>ガン</t>
    </rPh>
    <rPh sb="12" eb="13">
      <t>ネン</t>
    </rPh>
    <phoneticPr fontId="17"/>
  </si>
  <si>
    <t>令　和　元　年</t>
    <rPh sb="0" eb="1">
      <t>レイ</t>
    </rPh>
    <rPh sb="2" eb="3">
      <t>ワ</t>
    </rPh>
    <rPh sb="4" eb="5">
      <t>ガン</t>
    </rPh>
    <phoneticPr fontId="18"/>
  </si>
  <si>
    <t>令和元年</t>
    <rPh sb="0" eb="2">
      <t>レイワ</t>
    </rPh>
    <rPh sb="2" eb="3">
      <t>ガン</t>
    </rPh>
    <phoneticPr fontId="31"/>
  </si>
  <si>
    <t>令和元年</t>
    <rPh sb="0" eb="2">
      <t>レイワ</t>
    </rPh>
    <rPh sb="2" eb="3">
      <t>ガン</t>
    </rPh>
    <rPh sb="3" eb="4">
      <t>ネン</t>
    </rPh>
    <phoneticPr fontId="18"/>
  </si>
  <si>
    <t xml:space="preserve">
(　　)</t>
    <phoneticPr fontId="18"/>
  </si>
  <si>
    <t>単位：人、％</t>
    <rPh sb="0" eb="2">
      <t>タンイ</t>
    </rPh>
    <rPh sb="3" eb="4">
      <t>ヒト</t>
    </rPh>
    <phoneticPr fontId="18"/>
  </si>
  <si>
    <t>令和2年</t>
    <rPh sb="0" eb="2">
      <t>レイワ</t>
    </rPh>
    <phoneticPr fontId="31"/>
  </si>
  <si>
    <t>令和2年</t>
    <rPh sb="0" eb="2">
      <t>レイワ</t>
    </rPh>
    <rPh sb="3" eb="4">
      <t>ネン</t>
    </rPh>
    <phoneticPr fontId="18"/>
  </si>
  <si>
    <t>令和元年</t>
    <rPh sb="0" eb="2">
      <t>レイワ</t>
    </rPh>
    <rPh sb="2" eb="3">
      <t>ガン</t>
    </rPh>
    <phoneticPr fontId="37"/>
  </si>
  <si>
    <t>令和2年</t>
    <rPh sb="0" eb="2">
      <t>レイワ</t>
    </rPh>
    <rPh sb="3" eb="4">
      <t>ネン</t>
    </rPh>
    <phoneticPr fontId="37"/>
  </si>
  <si>
    <t>令   和    2   年</t>
    <rPh sb="0" eb="1">
      <t>レイ</t>
    </rPh>
    <rPh sb="4" eb="5">
      <t>ワ</t>
    </rPh>
    <rPh sb="13" eb="14">
      <t>ネン</t>
    </rPh>
    <phoneticPr fontId="17"/>
  </si>
  <si>
    <t>単位：千人泊、％</t>
    <rPh sb="0" eb="2">
      <t>タンイ</t>
    </rPh>
    <rPh sb="3" eb="5">
      <t>センニン</t>
    </rPh>
    <rPh sb="5" eb="6">
      <t>ハク</t>
    </rPh>
    <phoneticPr fontId="17"/>
  </si>
  <si>
    <t>単位：千人泊</t>
    <rPh sb="0" eb="2">
      <t>タンイ</t>
    </rPh>
    <rPh sb="3" eb="5">
      <t>センニン</t>
    </rPh>
    <rPh sb="5" eb="6">
      <t>ハク</t>
    </rPh>
    <phoneticPr fontId="17"/>
  </si>
  <si>
    <t>令　和　２　年</t>
    <rPh sb="0" eb="1">
      <t>レイ</t>
    </rPh>
    <rPh sb="2" eb="3">
      <t>ワ</t>
    </rPh>
    <phoneticPr fontId="18"/>
  </si>
  <si>
    <t>令和3年</t>
    <rPh sb="0" eb="2">
      <t>レイワ</t>
    </rPh>
    <rPh sb="3" eb="4">
      <t>ネン</t>
    </rPh>
    <phoneticPr fontId="18"/>
  </si>
  <si>
    <t>令和元年比</t>
    <rPh sb="0" eb="2">
      <t>レイワ</t>
    </rPh>
    <rPh sb="2" eb="4">
      <t>ガンネン</t>
    </rPh>
    <rPh sb="4" eb="5">
      <t>ヒ</t>
    </rPh>
    <phoneticPr fontId="18"/>
  </si>
  <si>
    <t>令   和    3   年</t>
    <rPh sb="0" eb="1">
      <t>レイ</t>
    </rPh>
    <rPh sb="4" eb="5">
      <t>ワ</t>
    </rPh>
    <rPh sb="13" eb="14">
      <t>ネン</t>
    </rPh>
    <phoneticPr fontId="17"/>
  </si>
  <si>
    <t>令　和　３　年</t>
    <rPh sb="0" eb="1">
      <t>レイ</t>
    </rPh>
    <rPh sb="2" eb="3">
      <t>ワ</t>
    </rPh>
    <phoneticPr fontId="18"/>
  </si>
  <si>
    <t>令和3年</t>
    <rPh sb="0" eb="2">
      <t>レイワ</t>
    </rPh>
    <phoneticPr fontId="31"/>
  </si>
  <si>
    <t>令和4年</t>
    <rPh sb="0" eb="2">
      <t>レイワ</t>
    </rPh>
    <rPh sb="3" eb="4">
      <t>ネン</t>
    </rPh>
    <phoneticPr fontId="18"/>
  </si>
  <si>
    <t>金沢地域</t>
    <rPh sb="0" eb="4">
      <t>カナザワチイキ</t>
    </rPh>
    <phoneticPr fontId="17"/>
  </si>
  <si>
    <t>加賀地域</t>
    <rPh sb="0" eb="4">
      <t>カガチイキ</t>
    </rPh>
    <phoneticPr fontId="17"/>
  </si>
  <si>
    <t>白山地域</t>
    <rPh sb="0" eb="4">
      <t>ハクサンチイキ</t>
    </rPh>
    <phoneticPr fontId="17"/>
  </si>
  <si>
    <t>令   和    4   年</t>
    <rPh sb="0" eb="1">
      <t>レイ</t>
    </rPh>
    <rPh sb="4" eb="5">
      <t>ワ</t>
    </rPh>
    <rPh sb="13" eb="14">
      <t>ネン</t>
    </rPh>
    <phoneticPr fontId="17"/>
  </si>
  <si>
    <t>令　和　４　年</t>
    <rPh sb="0" eb="1">
      <t>レイ</t>
    </rPh>
    <rPh sb="2" eb="3">
      <t>ワ</t>
    </rPh>
    <phoneticPr fontId="18"/>
  </si>
  <si>
    <t>令和4年</t>
    <rPh sb="0" eb="2">
      <t>レイワ</t>
    </rPh>
    <phoneticPr fontId="31"/>
  </si>
  <si>
    <t>(単位：円)</t>
    <rPh sb="1" eb="3">
      <t>タンイ</t>
    </rPh>
    <rPh sb="4" eb="5">
      <t>エン</t>
    </rPh>
    <phoneticPr fontId="18"/>
  </si>
  <si>
    <t>令和5年</t>
    <rPh sb="0" eb="2">
      <t>レイワ</t>
    </rPh>
    <rPh sb="3" eb="4">
      <t>ネン</t>
    </rPh>
    <phoneticPr fontId="18"/>
  </si>
  <si>
    <t>令 和 ５年</t>
    <rPh sb="0" eb="1">
      <t>レイ</t>
    </rPh>
    <rPh sb="2" eb="3">
      <t>ワ</t>
    </rPh>
    <rPh sb="5" eb="6">
      <t>ネン</t>
    </rPh>
    <phoneticPr fontId="18"/>
  </si>
  <si>
    <t>令和５年</t>
    <rPh sb="0" eb="2">
      <t>レイワ</t>
    </rPh>
    <rPh sb="3" eb="4">
      <t>ネン</t>
    </rPh>
    <phoneticPr fontId="17"/>
  </si>
  <si>
    <t>令和5年</t>
    <rPh sb="0" eb="2">
      <t>レイワ</t>
    </rPh>
    <rPh sb="3" eb="4">
      <t>ネン</t>
    </rPh>
    <phoneticPr fontId="37"/>
  </si>
  <si>
    <t>令   和    5   年</t>
    <rPh sb="0" eb="1">
      <t>レイ</t>
    </rPh>
    <rPh sb="4" eb="5">
      <t>ワ</t>
    </rPh>
    <rPh sb="13" eb="14">
      <t>ネン</t>
    </rPh>
    <phoneticPr fontId="17"/>
  </si>
  <si>
    <t>令　和　５　年</t>
    <rPh sb="0" eb="1">
      <t>レイ</t>
    </rPh>
    <rPh sb="2" eb="3">
      <t>ワ</t>
    </rPh>
    <phoneticPr fontId="18"/>
  </si>
  <si>
    <t>令和5年</t>
    <rPh sb="0" eb="2">
      <t>レイワ</t>
    </rPh>
    <phoneticPr fontId="31"/>
  </si>
  <si>
    <r>
      <t xml:space="preserve">小計
</t>
    </r>
    <r>
      <rPr>
        <sz val="11"/>
        <color theme="1"/>
        <rFont val="ＭＳ 明朝"/>
        <family val="1"/>
        <charset val="128"/>
      </rPr>
      <t>(10-12月)</t>
    </r>
    <rPh sb="0" eb="2">
      <t>ショウケイ</t>
    </rPh>
    <rPh sb="9" eb="10">
      <t>ガツ</t>
    </rPh>
    <phoneticPr fontId="17"/>
  </si>
  <si>
    <t>令和6年観光入り込み客数（県全体推計）</t>
    <rPh sb="0" eb="2">
      <t>レイワ</t>
    </rPh>
    <rPh sb="3" eb="4">
      <t>ネン</t>
    </rPh>
    <rPh sb="4" eb="6">
      <t>カンコウ</t>
    </rPh>
    <rPh sb="6" eb="7">
      <t>イ</t>
    </rPh>
    <rPh sb="8" eb="9">
      <t>コ</t>
    </rPh>
    <rPh sb="10" eb="11">
      <t>キャク</t>
    </rPh>
    <rPh sb="11" eb="12">
      <t>スウ</t>
    </rPh>
    <rPh sb="13" eb="16">
      <t>ケンゼンタイ</t>
    </rPh>
    <rPh sb="16" eb="18">
      <t>スイケイ</t>
    </rPh>
    <phoneticPr fontId="18"/>
  </si>
  <si>
    <t>令和6年</t>
    <rPh sb="0" eb="2">
      <t>レイワ</t>
    </rPh>
    <rPh sb="3" eb="4">
      <t>ネン</t>
    </rPh>
    <phoneticPr fontId="18"/>
  </si>
  <si>
    <t>令 和 ６年</t>
    <rPh sb="0" eb="1">
      <t>レイ</t>
    </rPh>
    <rPh sb="2" eb="3">
      <t>ワ</t>
    </rPh>
    <rPh sb="5" eb="6">
      <t>ネン</t>
    </rPh>
    <phoneticPr fontId="18"/>
  </si>
  <si>
    <t>令和６年</t>
    <rPh sb="0" eb="2">
      <t>レイワ</t>
    </rPh>
    <rPh sb="3" eb="4">
      <t>ネン</t>
    </rPh>
    <phoneticPr fontId="17"/>
  </si>
  <si>
    <t>令   和    6   年</t>
    <rPh sb="0" eb="1">
      <t>レイ</t>
    </rPh>
    <rPh sb="4" eb="5">
      <t>ワ</t>
    </rPh>
    <rPh sb="13" eb="14">
      <t>ネン</t>
    </rPh>
    <phoneticPr fontId="17"/>
  </si>
  <si>
    <t>令　和　６　年</t>
    <rPh sb="0" eb="1">
      <t>レイ</t>
    </rPh>
    <rPh sb="2" eb="3">
      <t>ワ</t>
    </rPh>
    <phoneticPr fontId="18"/>
  </si>
  <si>
    <t>令和6年</t>
    <rPh sb="0" eb="2">
      <t>レイワ</t>
    </rPh>
    <phoneticPr fontId="31"/>
  </si>
  <si>
    <t>令和6年</t>
    <rPh sb="0" eb="2">
      <t>レイワ</t>
    </rPh>
    <rPh sb="3" eb="4">
      <t>ネン</t>
    </rPh>
    <phoneticPr fontId="37"/>
  </si>
  <si>
    <t>(表２) 地域別観光入り込み客数（推計）</t>
  </si>
  <si>
    <t>(表３) 主要温泉地別宿泊者数</t>
  </si>
  <si>
    <t>(表５) 地域別・月別観光入り込み客数（推計）</t>
  </si>
  <si>
    <t>(表６) 主要温泉地別・月別宿泊者数</t>
    <rPh sb="5" eb="11">
      <t>シュヨウオンセンチベツ</t>
    </rPh>
    <rPh sb="12" eb="14">
      <t>ツキベツ</t>
    </rPh>
    <rPh sb="14" eb="17">
      <t>シュクハクシャ</t>
    </rPh>
    <rPh sb="17" eb="18">
      <t>スウ</t>
    </rPh>
    <phoneticPr fontId="17"/>
  </si>
  <si>
    <t>(表10)消費分野別観光消費額（推計）</t>
    <rPh sb="1" eb="2">
      <t>ヒョウ</t>
    </rPh>
    <rPh sb="5" eb="10">
      <t>ショウヒブンヤベツ</t>
    </rPh>
    <rPh sb="10" eb="15">
      <t>カンコウショウヒガク</t>
    </rPh>
    <rPh sb="16" eb="18">
      <t>スイケイ</t>
    </rPh>
    <phoneticPr fontId="18"/>
  </si>
  <si>
    <t>(表11)消費分野別観光消費単価（推計）</t>
    <rPh sb="1" eb="2">
      <t>ヒョウ</t>
    </rPh>
    <rPh sb="5" eb="10">
      <t>ショウヒブンヤベツ</t>
    </rPh>
    <rPh sb="10" eb="12">
      <t>カンコウ</t>
    </rPh>
    <rPh sb="12" eb="14">
      <t>ショウヒ</t>
    </rPh>
    <rPh sb="14" eb="16">
      <t>タンカ</t>
    </rPh>
    <rPh sb="17" eb="19">
      <t>スイケイ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</si>
</sst>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_ ;[Red]\-#,##0\ "/>
    <numFmt numFmtId="177" formatCode="0.0_ "/>
    <numFmt numFmtId="178" formatCode="#,##0_);[Red]\(#,##0\)"/>
    <numFmt numFmtId="179" formatCode="#,##0_ "/>
    <numFmt numFmtId="180" formatCode="0.0%"/>
    <numFmt numFmtId="181" formatCode="#,##0.0_ "/>
    <numFmt numFmtId="182" formatCode="#,##0.0"/>
    <numFmt numFmtId="183" formatCode=";;;"/>
    <numFmt numFmtId="184" formatCode="#,##0.0_ ;[Red]\-#,##0.0\ "/>
    <numFmt numFmtId="185" formatCode="0.0_);[Red]\(0.0\)"/>
    <numFmt numFmtId="186" formatCode="#,##0.0_);[Red]\(#,##0.0\)"/>
    <numFmt numFmtId="187" formatCode="0.0_);\(0.0\)"/>
    <numFmt numFmtId="188" formatCode="\(0.0\)"/>
    <numFmt numFmtId="191" formatCode="\(0\)"/>
    <numFmt numFmtId="192" formatCode="\(0.0\)\ "/>
    <numFmt numFmtId="199" formatCode="#,##0.00_);[Red]\(#,##0.00\)"/>
    <numFmt numFmtId="201" formatCode="0_);[Red]\(0\)"/>
    <numFmt numFmtId="202" formatCode="\(0.0%\)"/>
  </numFmts>
  <fonts count="5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2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</borders>
  <cellStyleXfs count="258">
    <xf numFmtId="0" fontId="0" fillId="0" borderId="0"/>
    <xf numFmtId="0" fontId="15" fillId="0" borderId="0"/>
    <xf numFmtId="38" fontId="19" fillId="0" borderId="0" applyFont="0" applyFill="0" applyBorder="0" applyAlignment="0" applyProtection="0"/>
    <xf numFmtId="0" fontId="15" fillId="0" borderId="0"/>
    <xf numFmtId="38" fontId="2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38" fontId="19" fillId="0" borderId="0" applyFont="0" applyFill="0" applyBorder="0" applyAlignment="0" applyProtection="0"/>
    <xf numFmtId="0" fontId="19" fillId="0" borderId="0"/>
    <xf numFmtId="0" fontId="29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8" fillId="0" borderId="0"/>
    <xf numFmtId="0" fontId="1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90" applyNumberFormat="0" applyAlignment="0" applyProtection="0">
      <alignment vertical="center"/>
    </xf>
    <xf numFmtId="0" fontId="43" fillId="20" borderId="90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22" borderId="91" applyNumberFormat="0" applyFont="0" applyAlignment="0" applyProtection="0">
      <alignment vertical="center"/>
    </xf>
    <xf numFmtId="0" fontId="19" fillId="22" borderId="91" applyNumberFormat="0" applyFont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23" borderId="93" applyNumberFormat="0" applyAlignment="0" applyProtection="0">
      <alignment vertical="center"/>
    </xf>
    <xf numFmtId="0" fontId="39" fillId="23" borderId="9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47" fillId="0" borderId="94" applyNumberFormat="0" applyFill="0" applyAlignment="0" applyProtection="0">
      <alignment vertical="center"/>
    </xf>
    <xf numFmtId="0" fontId="47" fillId="0" borderId="94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49" fillId="0" borderId="96" applyNumberFormat="0" applyFill="0" applyAlignment="0" applyProtection="0">
      <alignment vertical="center"/>
    </xf>
    <xf numFmtId="0" fontId="49" fillId="0" borderId="9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7" applyNumberFormat="0" applyFill="0" applyAlignment="0" applyProtection="0">
      <alignment vertical="center"/>
    </xf>
    <xf numFmtId="0" fontId="50" fillId="0" borderId="97" applyNumberFormat="0" applyFill="0" applyAlignment="0" applyProtection="0">
      <alignment vertical="center"/>
    </xf>
    <xf numFmtId="0" fontId="51" fillId="23" borderId="98" applyNumberFormat="0" applyAlignment="0" applyProtection="0">
      <alignment vertical="center"/>
    </xf>
    <xf numFmtId="0" fontId="51" fillId="23" borderId="98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7" borderId="93" applyNumberFormat="0" applyAlignment="0" applyProtection="0">
      <alignment vertical="center"/>
    </xf>
    <xf numFmtId="0" fontId="53" fillId="7" borderId="93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>
      <alignment vertical="center"/>
    </xf>
    <xf numFmtId="0" fontId="1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15" fillId="0" borderId="0"/>
    <xf numFmtId="9" fontId="10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19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8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7" fillId="0" borderId="0"/>
  </cellStyleXfs>
  <cellXfs count="624">
    <xf numFmtId="0" fontId="0" fillId="0" borderId="0" xfId="0"/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176" fontId="16" fillId="0" borderId="16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16" fillId="0" borderId="25" xfId="1" applyFont="1" applyBorder="1" applyAlignment="1">
      <alignment horizontal="right" vertical="center"/>
    </xf>
    <xf numFmtId="0" fontId="16" fillId="0" borderId="25" xfId="1" applyFont="1" applyBorder="1" applyAlignment="1">
      <alignment vertical="center"/>
    </xf>
    <xf numFmtId="179" fontId="16" fillId="0" borderId="29" xfId="1" applyNumberFormat="1" applyFont="1" applyFill="1" applyBorder="1" applyAlignment="1">
      <alignment horizontal="center" vertical="center"/>
    </xf>
    <xf numFmtId="178" fontId="20" fillId="0" borderId="0" xfId="1" applyNumberFormat="1" applyFont="1" applyAlignment="1">
      <alignment vertical="center"/>
    </xf>
    <xf numFmtId="0" fontId="20" fillId="0" borderId="0" xfId="1" applyFont="1" applyAlignment="1"/>
    <xf numFmtId="0" fontId="16" fillId="0" borderId="0" xfId="1" applyFont="1" applyAlignment="1"/>
    <xf numFmtId="0" fontId="16" fillId="0" borderId="0" xfId="1" applyFont="1" applyAlignment="1">
      <alignment vertical="top"/>
    </xf>
    <xf numFmtId="0" fontId="16" fillId="0" borderId="0" xfId="1" applyFont="1" applyAlignment="1">
      <alignment horizontal="right" vertical="top"/>
    </xf>
    <xf numFmtId="38" fontId="16" fillId="0" borderId="50" xfId="2" applyFont="1" applyFill="1" applyBorder="1" applyAlignment="1">
      <alignment vertical="center"/>
    </xf>
    <xf numFmtId="0" fontId="16" fillId="0" borderId="31" xfId="1" applyFont="1" applyBorder="1" applyAlignment="1">
      <alignment vertical="center"/>
    </xf>
    <xf numFmtId="0" fontId="16" fillId="0" borderId="32" xfId="1" applyFont="1" applyBorder="1" applyAlignment="1">
      <alignment vertical="center"/>
    </xf>
    <xf numFmtId="38" fontId="16" fillId="0" borderId="32" xfId="2" applyFont="1" applyFill="1" applyBorder="1" applyAlignment="1">
      <alignment vertical="center"/>
    </xf>
    <xf numFmtId="0" fontId="16" fillId="0" borderId="0" xfId="1" applyFont="1" applyAlignment="1">
      <alignment horizontal="right" vertical="center"/>
    </xf>
    <xf numFmtId="178" fontId="20" fillId="0" borderId="0" xfId="1" applyNumberFormat="1" applyFont="1" applyAlignment="1"/>
    <xf numFmtId="178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38" fontId="16" fillId="0" borderId="0" xfId="2" applyFont="1" applyAlignment="1">
      <alignment vertical="top"/>
    </xf>
    <xf numFmtId="182" fontId="16" fillId="0" borderId="0" xfId="1" applyNumberFormat="1" applyFont="1" applyAlignment="1">
      <alignment vertical="top"/>
    </xf>
    <xf numFmtId="0" fontId="24" fillId="0" borderId="0" xfId="1" applyFont="1" applyAlignment="1">
      <alignment vertical="top"/>
    </xf>
    <xf numFmtId="0" fontId="16" fillId="0" borderId="24" xfId="1" applyFont="1" applyBorder="1" applyAlignment="1">
      <alignment vertical="center"/>
    </xf>
    <xf numFmtId="0" fontId="24" fillId="0" borderId="0" xfId="1" applyFont="1" applyAlignment="1">
      <alignment vertical="center"/>
    </xf>
    <xf numFmtId="38" fontId="16" fillId="0" borderId="61" xfId="2" applyFont="1" applyFill="1" applyBorder="1" applyAlignment="1">
      <alignment vertical="center"/>
    </xf>
    <xf numFmtId="0" fontId="16" fillId="0" borderId="61" xfId="1" applyFont="1" applyFill="1" applyBorder="1" applyAlignment="1">
      <alignment vertical="center"/>
    </xf>
    <xf numFmtId="184" fontId="16" fillId="0" borderId="13" xfId="2" applyNumberFormat="1" applyFont="1" applyBorder="1" applyAlignment="1">
      <alignment vertical="center"/>
    </xf>
    <xf numFmtId="0" fontId="24" fillId="0" borderId="62" xfId="1" applyFont="1" applyBorder="1" applyAlignment="1">
      <alignment vertical="center"/>
    </xf>
    <xf numFmtId="0" fontId="16" fillId="0" borderId="56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38" fontId="16" fillId="0" borderId="46" xfId="2" applyFont="1" applyFill="1" applyBorder="1" applyAlignment="1">
      <alignment vertical="center"/>
    </xf>
    <xf numFmtId="0" fontId="16" fillId="0" borderId="46" xfId="1" applyFont="1" applyFill="1" applyBorder="1" applyAlignment="1">
      <alignment vertical="center"/>
    </xf>
    <xf numFmtId="0" fontId="16" fillId="0" borderId="57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38" fontId="16" fillId="0" borderId="37" xfId="2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31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37" xfId="1" applyFont="1" applyFill="1" applyBorder="1" applyAlignment="1">
      <alignment vertical="center"/>
    </xf>
    <xf numFmtId="182" fontId="16" fillId="0" borderId="37" xfId="1" applyNumberFormat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38" fontId="16" fillId="0" borderId="0" xfId="2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182" fontId="16" fillId="0" borderId="32" xfId="1" applyNumberFormat="1" applyFont="1" applyFill="1" applyBorder="1" applyAlignment="1">
      <alignment vertical="center"/>
    </xf>
    <xf numFmtId="38" fontId="16" fillId="0" borderId="0" xfId="2" applyFont="1" applyAlignment="1">
      <alignment vertical="center"/>
    </xf>
    <xf numFmtId="182" fontId="16" fillId="0" borderId="0" xfId="1" applyNumberFormat="1" applyFont="1" applyAlignment="1">
      <alignment vertical="center"/>
    </xf>
    <xf numFmtId="179" fontId="16" fillId="0" borderId="22" xfId="1" applyNumberFormat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178" fontId="16" fillId="0" borderId="0" xfId="1" applyNumberFormat="1" applyFont="1" applyAlignment="1">
      <alignment vertical="center"/>
    </xf>
    <xf numFmtId="184" fontId="16" fillId="0" borderId="0" xfId="2" applyNumberFormat="1" applyFont="1" applyAlignment="1">
      <alignment vertical="center"/>
    </xf>
    <xf numFmtId="182" fontId="16" fillId="0" borderId="0" xfId="1" applyNumberFormat="1" applyFont="1" applyBorder="1" applyAlignment="1">
      <alignment vertical="center"/>
    </xf>
    <xf numFmtId="0" fontId="16" fillId="0" borderId="40" xfId="1" applyFont="1" applyBorder="1" applyAlignment="1">
      <alignment vertical="center"/>
    </xf>
    <xf numFmtId="185" fontId="16" fillId="0" borderId="41" xfId="1" applyNumberFormat="1" applyFont="1" applyBorder="1" applyAlignment="1">
      <alignment vertical="center"/>
    </xf>
    <xf numFmtId="186" fontId="16" fillId="0" borderId="9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vertical="center"/>
    </xf>
    <xf numFmtId="186" fontId="16" fillId="0" borderId="10" xfId="1" applyNumberFormat="1" applyFont="1" applyBorder="1" applyAlignment="1">
      <alignment vertical="center"/>
    </xf>
    <xf numFmtId="186" fontId="16" fillId="0" borderId="9" xfId="1" applyNumberFormat="1" applyFont="1" applyFill="1" applyBorder="1" applyAlignment="1">
      <alignment horizontal="right" vertical="center"/>
    </xf>
    <xf numFmtId="186" fontId="16" fillId="0" borderId="41" xfId="1" applyNumberFormat="1" applyFont="1" applyFill="1" applyBorder="1" applyAlignment="1">
      <alignment vertical="center"/>
    </xf>
    <xf numFmtId="185" fontId="16" fillId="0" borderId="41" xfId="1" applyNumberFormat="1" applyFont="1" applyFill="1" applyBorder="1" applyAlignment="1">
      <alignment vertical="center"/>
    </xf>
    <xf numFmtId="185" fontId="16" fillId="0" borderId="10" xfId="1" applyNumberFormat="1" applyFont="1" applyFill="1" applyBorder="1" applyAlignment="1">
      <alignment vertical="center"/>
    </xf>
    <xf numFmtId="0" fontId="16" fillId="0" borderId="0" xfId="1" applyFont="1" applyBorder="1" applyAlignment="1">
      <alignment horizontal="left"/>
    </xf>
    <xf numFmtId="0" fontId="26" fillId="0" borderId="0" xfId="3" applyFont="1"/>
    <xf numFmtId="0" fontId="26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2" fillId="0" borderId="0" xfId="3" applyFont="1"/>
    <xf numFmtId="0" fontId="22" fillId="0" borderId="0" xfId="3" applyFont="1" applyAlignment="1">
      <alignment horizontal="right"/>
    </xf>
    <xf numFmtId="187" fontId="22" fillId="0" borderId="20" xfId="3" applyNumberFormat="1" applyFont="1" applyFill="1" applyBorder="1" applyAlignment="1">
      <alignment vertical="center"/>
    </xf>
    <xf numFmtId="188" fontId="22" fillId="0" borderId="10" xfId="3" applyNumberFormat="1" applyFont="1" applyFill="1" applyBorder="1" applyAlignment="1">
      <alignment vertical="center"/>
    </xf>
    <xf numFmtId="179" fontId="22" fillId="0" borderId="42" xfId="3" applyNumberFormat="1" applyFont="1" applyBorder="1" applyAlignment="1">
      <alignment vertical="center"/>
    </xf>
    <xf numFmtId="179" fontId="22" fillId="0" borderId="22" xfId="3" applyNumberFormat="1" applyFont="1" applyBorder="1" applyAlignment="1">
      <alignment vertical="center"/>
    </xf>
    <xf numFmtId="0" fontId="16" fillId="0" borderId="0" xfId="1" applyFont="1"/>
    <xf numFmtId="0" fontId="16" fillId="0" borderId="0" xfId="1" applyFont="1" applyFill="1" applyBorder="1" applyAlignment="1">
      <alignment vertical="center"/>
    </xf>
    <xf numFmtId="0" fontId="16" fillId="0" borderId="42" xfId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180" fontId="16" fillId="0" borderId="0" xfId="1" applyNumberFormat="1" applyFont="1" applyAlignment="1">
      <alignment vertical="center"/>
    </xf>
    <xf numFmtId="179" fontId="16" fillId="0" borderId="75" xfId="1" applyNumberFormat="1" applyFont="1" applyFill="1" applyBorder="1" applyAlignment="1">
      <alignment horizontal="center" wrapText="1"/>
    </xf>
    <xf numFmtId="180" fontId="16" fillId="0" borderId="75" xfId="1" applyNumberFormat="1" applyFont="1" applyFill="1" applyBorder="1" applyAlignment="1">
      <alignment horizontal="center"/>
    </xf>
    <xf numFmtId="179" fontId="16" fillId="0" borderId="28" xfId="1" applyNumberFormat="1" applyFont="1" applyFill="1" applyBorder="1" applyAlignment="1">
      <alignment horizontal="center"/>
    </xf>
    <xf numFmtId="179" fontId="16" fillId="0" borderId="77" xfId="1" applyNumberFormat="1" applyFont="1" applyFill="1" applyBorder="1" applyAlignment="1">
      <alignment horizontal="center" vertical="center" wrapText="1"/>
    </xf>
    <xf numFmtId="180" fontId="16" fillId="0" borderId="77" xfId="1" applyNumberFormat="1" applyFont="1" applyFill="1" applyBorder="1" applyAlignment="1">
      <alignment horizontal="center" vertical="center"/>
    </xf>
    <xf numFmtId="179" fontId="16" fillId="0" borderId="20" xfId="1" applyNumberFormat="1" applyFont="1" applyFill="1" applyBorder="1" applyAlignment="1">
      <alignment horizontal="center" vertical="center"/>
    </xf>
    <xf numFmtId="179" fontId="16" fillId="0" borderId="20" xfId="1" applyNumberFormat="1" applyFont="1" applyFill="1" applyBorder="1" applyAlignment="1">
      <alignment vertical="center"/>
    </xf>
    <xf numFmtId="180" fontId="16" fillId="0" borderId="9" xfId="1" applyNumberFormat="1" applyFont="1" applyFill="1" applyBorder="1" applyAlignment="1">
      <alignment horizontal="center" vertical="center"/>
    </xf>
    <xf numFmtId="180" fontId="16" fillId="0" borderId="77" xfId="1" applyNumberFormat="1" applyFont="1" applyFill="1" applyBorder="1" applyAlignment="1">
      <alignment vertical="center"/>
    </xf>
    <xf numFmtId="179" fontId="16" fillId="0" borderId="22" xfId="1" applyNumberFormat="1" applyFont="1" applyFill="1" applyBorder="1" applyAlignment="1">
      <alignment horizontal="center" vertical="center"/>
    </xf>
    <xf numFmtId="180" fontId="16" fillId="0" borderId="43" xfId="1" applyNumberFormat="1" applyFont="1" applyFill="1" applyBorder="1" applyAlignment="1">
      <alignment horizontal="center" vertical="center"/>
    </xf>
    <xf numFmtId="179" fontId="16" fillId="0" borderId="23" xfId="1" applyNumberFormat="1" applyFont="1" applyFill="1" applyBorder="1" applyAlignment="1">
      <alignment horizontal="center" vertical="top"/>
    </xf>
    <xf numFmtId="179" fontId="16" fillId="0" borderId="23" xfId="1" applyNumberFormat="1" applyFont="1" applyFill="1" applyBorder="1" applyAlignment="1">
      <alignment vertical="top"/>
    </xf>
    <xf numFmtId="180" fontId="16" fillId="0" borderId="36" xfId="1" applyNumberFormat="1" applyFont="1" applyFill="1" applyBorder="1" applyAlignment="1">
      <alignment horizontal="center" vertical="top"/>
    </xf>
    <xf numFmtId="179" fontId="16" fillId="0" borderId="78" xfId="1" applyNumberFormat="1" applyFont="1" applyFill="1" applyBorder="1" applyAlignment="1">
      <alignment horizontal="center" vertical="top"/>
    </xf>
    <xf numFmtId="180" fontId="16" fillId="0" borderId="78" xfId="1" applyNumberFormat="1" applyFont="1" applyFill="1" applyBorder="1" applyAlignment="1">
      <alignment vertical="top"/>
    </xf>
    <xf numFmtId="179" fontId="16" fillId="0" borderId="39" xfId="1" applyNumberFormat="1" applyFont="1" applyFill="1" applyBorder="1" applyAlignment="1">
      <alignment horizontal="center" vertical="top"/>
    </xf>
    <xf numFmtId="179" fontId="16" fillId="0" borderId="0" xfId="1" applyNumberFormat="1" applyFont="1" applyAlignment="1">
      <alignment vertical="top"/>
    </xf>
    <xf numFmtId="179" fontId="16" fillId="0" borderId="8" xfId="1" applyNumberFormat="1" applyFont="1" applyFill="1" applyBorder="1" applyAlignment="1">
      <alignment horizontal="center"/>
    </xf>
    <xf numFmtId="179" fontId="16" fillId="0" borderId="20" xfId="1" applyNumberFormat="1" applyFont="1" applyFill="1" applyBorder="1" applyAlignment="1">
      <alignment horizontal="right"/>
    </xf>
    <xf numFmtId="180" fontId="16" fillId="0" borderId="9" xfId="1" applyNumberFormat="1" applyFont="1" applyFill="1" applyBorder="1" applyAlignment="1">
      <alignment horizontal="right"/>
    </xf>
    <xf numFmtId="179" fontId="16" fillId="0" borderId="79" xfId="1" applyNumberFormat="1" applyFont="1" applyFill="1" applyBorder="1" applyAlignment="1">
      <alignment horizontal="right"/>
    </xf>
    <xf numFmtId="180" fontId="16" fillId="0" borderId="79" xfId="1" applyNumberFormat="1" applyFont="1" applyFill="1" applyBorder="1" applyAlignment="1">
      <alignment horizontal="right"/>
    </xf>
    <xf numFmtId="179" fontId="16" fillId="0" borderId="44" xfId="1" applyNumberFormat="1" applyFont="1" applyFill="1" applyBorder="1" applyAlignment="1">
      <alignment horizontal="right"/>
    </xf>
    <xf numFmtId="179" fontId="16" fillId="0" borderId="0" xfId="1" applyNumberFormat="1" applyFont="1" applyAlignment="1"/>
    <xf numFmtId="177" fontId="16" fillId="0" borderId="43" xfId="1" applyNumberFormat="1" applyFont="1" applyFill="1" applyBorder="1" applyAlignment="1">
      <alignment vertical="center"/>
    </xf>
    <xf numFmtId="191" fontId="16" fillId="0" borderId="23" xfId="1" applyNumberFormat="1" applyFont="1" applyFill="1" applyBorder="1" applyAlignment="1">
      <alignment vertical="center"/>
    </xf>
    <xf numFmtId="192" fontId="16" fillId="0" borderId="36" xfId="1" applyNumberFormat="1" applyFont="1" applyFill="1" applyBorder="1" applyAlignment="1">
      <alignment vertical="center"/>
    </xf>
    <xf numFmtId="177" fontId="16" fillId="0" borderId="9" xfId="1" applyNumberFormat="1" applyFont="1" applyFill="1" applyBorder="1" applyAlignment="1">
      <alignment vertical="center"/>
    </xf>
    <xf numFmtId="191" fontId="16" fillId="0" borderId="33" xfId="1" applyNumberFormat="1" applyFont="1" applyFill="1" applyBorder="1" applyAlignment="1">
      <alignment vertical="center"/>
    </xf>
    <xf numFmtId="192" fontId="16" fillId="0" borderId="16" xfId="1" applyNumberFormat="1" applyFont="1" applyFill="1" applyBorder="1" applyAlignment="1">
      <alignment vertical="center"/>
    </xf>
    <xf numFmtId="179" fontId="22" fillId="0" borderId="0" xfId="1" applyNumberFormat="1" applyFont="1" applyAlignment="1">
      <alignment vertical="center"/>
    </xf>
    <xf numFmtId="179" fontId="25" fillId="0" borderId="0" xfId="1" applyNumberFormat="1" applyFont="1" applyAlignment="1">
      <alignment horizontal="right" vertical="center"/>
    </xf>
    <xf numFmtId="179" fontId="25" fillId="0" borderId="0" xfId="1" applyNumberFormat="1" applyFont="1" applyAlignment="1">
      <alignment vertical="center"/>
    </xf>
    <xf numFmtId="0" fontId="25" fillId="0" borderId="0" xfId="1" applyFont="1" applyAlignment="1">
      <alignment horizontal="right" vertical="center"/>
    </xf>
    <xf numFmtId="180" fontId="25" fillId="0" borderId="0" xfId="1" applyNumberFormat="1" applyFont="1" applyAlignment="1">
      <alignment vertical="center"/>
    </xf>
    <xf numFmtId="179" fontId="25" fillId="0" borderId="2" xfId="1" applyNumberFormat="1" applyFont="1" applyFill="1" applyBorder="1" applyAlignment="1">
      <alignment horizontal="center" vertical="center"/>
    </xf>
    <xf numFmtId="179" fontId="25" fillId="0" borderId="3" xfId="1" applyNumberFormat="1" applyFont="1" applyFill="1" applyBorder="1" applyAlignment="1">
      <alignment horizontal="center" vertical="center"/>
    </xf>
    <xf numFmtId="179" fontId="23" fillId="0" borderId="19" xfId="1" applyNumberFormat="1" applyFont="1" applyFill="1" applyBorder="1" applyAlignment="1">
      <alignment horizontal="center" vertical="center"/>
    </xf>
    <xf numFmtId="3" fontId="23" fillId="0" borderId="19" xfId="1" applyNumberFormat="1" applyFont="1" applyFill="1" applyBorder="1" applyAlignment="1">
      <alignment horizontal="right" vertical="center"/>
    </xf>
    <xf numFmtId="179" fontId="23" fillId="0" borderId="72" xfId="1" applyNumberFormat="1" applyFont="1" applyFill="1" applyBorder="1" applyAlignment="1">
      <alignment horizontal="center" vertical="center"/>
    </xf>
    <xf numFmtId="181" fontId="23" fillId="0" borderId="72" xfId="1" applyNumberFormat="1" applyFont="1" applyFill="1" applyBorder="1" applyAlignment="1">
      <alignment horizontal="right" vertical="center"/>
    </xf>
    <xf numFmtId="179" fontId="27" fillId="0" borderId="0" xfId="1" applyNumberFormat="1" applyFont="1" applyAlignment="1">
      <alignment vertical="center"/>
    </xf>
    <xf numFmtId="180" fontId="22" fillId="0" borderId="0" xfId="1" applyNumberFormat="1" applyFont="1" applyAlignment="1">
      <alignment vertical="center"/>
    </xf>
    <xf numFmtId="185" fontId="16" fillId="0" borderId="41" xfId="1" applyNumberFormat="1" applyFont="1" applyBorder="1" applyAlignment="1">
      <alignment horizontal="right" vertical="center"/>
    </xf>
    <xf numFmtId="188" fontId="22" fillId="0" borderId="20" xfId="3" applyNumberFormat="1" applyFont="1" applyFill="1" applyBorder="1" applyAlignment="1">
      <alignment vertical="center"/>
    </xf>
    <xf numFmtId="188" fontId="22" fillId="0" borderId="22" xfId="3" applyNumberFormat="1" applyFont="1" applyFill="1" applyBorder="1" applyAlignment="1">
      <alignment vertical="center"/>
    </xf>
    <xf numFmtId="188" fontId="22" fillId="0" borderId="42" xfId="3" applyNumberFormat="1" applyFont="1" applyFill="1" applyBorder="1" applyAlignment="1">
      <alignment vertical="center"/>
    </xf>
    <xf numFmtId="179" fontId="22" fillId="0" borderId="23" xfId="3" applyNumberFormat="1" applyFont="1" applyBorder="1" applyAlignment="1">
      <alignment vertical="center"/>
    </xf>
    <xf numFmtId="179" fontId="22" fillId="0" borderId="35" xfId="3" applyNumberFormat="1" applyFont="1" applyBorder="1" applyAlignment="1">
      <alignment vertical="center"/>
    </xf>
    <xf numFmtId="188" fontId="22" fillId="0" borderId="22" xfId="3" applyNumberFormat="1" applyFont="1" applyBorder="1" applyAlignment="1">
      <alignment vertical="center"/>
    </xf>
    <xf numFmtId="38" fontId="22" fillId="0" borderId="22" xfId="4" applyFont="1" applyBorder="1" applyAlignment="1">
      <alignment vertical="center"/>
    </xf>
    <xf numFmtId="188" fontId="22" fillId="0" borderId="20" xfId="3" applyNumberFormat="1" applyFont="1" applyBorder="1" applyAlignment="1">
      <alignment vertical="center"/>
    </xf>
    <xf numFmtId="38" fontId="22" fillId="0" borderId="23" xfId="4" applyFont="1" applyBorder="1" applyAlignment="1">
      <alignment vertical="center"/>
    </xf>
    <xf numFmtId="3" fontId="23" fillId="0" borderId="7" xfId="1" applyNumberFormat="1" applyFont="1" applyFill="1" applyBorder="1" applyAlignment="1">
      <alignment horizontal="right" vertical="center"/>
    </xf>
    <xf numFmtId="181" fontId="23" fillId="0" borderId="68" xfId="1" applyNumberFormat="1" applyFont="1" applyFill="1" applyBorder="1" applyAlignment="1">
      <alignment horizontal="right" vertical="center"/>
    </xf>
    <xf numFmtId="179" fontId="16" fillId="0" borderId="0" xfId="1" applyNumberFormat="1" applyFont="1" applyAlignment="1">
      <alignment vertical="center"/>
    </xf>
    <xf numFmtId="186" fontId="16" fillId="0" borderId="9" xfId="1" applyNumberFormat="1" applyFont="1" applyFill="1" applyBorder="1" applyAlignment="1">
      <alignment vertical="center"/>
    </xf>
    <xf numFmtId="0" fontId="21" fillId="0" borderId="0" xfId="1" applyFont="1" applyAlignment="1"/>
    <xf numFmtId="0" fontId="22" fillId="0" borderId="0" xfId="1" applyFont="1" applyAlignment="1"/>
    <xf numFmtId="186" fontId="16" fillId="0" borderId="0" xfId="1" applyNumberFormat="1" applyFont="1" applyAlignment="1">
      <alignment vertical="center"/>
    </xf>
    <xf numFmtId="0" fontId="16" fillId="0" borderId="53" xfId="1" applyFont="1" applyFill="1" applyBorder="1" applyAlignment="1">
      <alignment vertical="center"/>
    </xf>
    <xf numFmtId="38" fontId="16" fillId="0" borderId="53" xfId="2" applyFont="1" applyFill="1" applyBorder="1" applyAlignment="1">
      <alignment vertical="center"/>
    </xf>
    <xf numFmtId="0" fontId="16" fillId="0" borderId="24" xfId="1" applyFont="1" applyBorder="1" applyAlignment="1">
      <alignment vertical="center"/>
    </xf>
    <xf numFmtId="0" fontId="16" fillId="0" borderId="38" xfId="1" applyFont="1" applyBorder="1" applyAlignment="1">
      <alignment vertical="center"/>
    </xf>
    <xf numFmtId="40" fontId="20" fillId="0" borderId="0" xfId="1" applyNumberFormat="1" applyFont="1" applyAlignment="1"/>
    <xf numFmtId="184" fontId="22" fillId="0" borderId="0" xfId="2" applyNumberFormat="1" applyFont="1" applyAlignment="1">
      <alignment horizontal="right" vertical="top"/>
    </xf>
    <xf numFmtId="0" fontId="22" fillId="0" borderId="25" xfId="1" applyFont="1" applyBorder="1" applyAlignment="1">
      <alignment vertical="center"/>
    </xf>
    <xf numFmtId="178" fontId="16" fillId="0" borderId="43" xfId="1" applyNumberFormat="1" applyFont="1" applyBorder="1" applyAlignment="1">
      <alignment horizontal="right" vertical="center"/>
    </xf>
    <xf numFmtId="178" fontId="16" fillId="0" borderId="0" xfId="1" applyNumberFormat="1" applyFont="1" applyBorder="1" applyAlignment="1">
      <alignment horizontal="right" vertical="center"/>
    </xf>
    <xf numFmtId="178" fontId="16" fillId="0" borderId="42" xfId="1" applyNumberFormat="1" applyFont="1" applyBorder="1" applyAlignment="1">
      <alignment horizontal="right" vertical="center"/>
    </xf>
    <xf numFmtId="178" fontId="16" fillId="0" borderId="43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99" fontId="20" fillId="0" borderId="0" xfId="1" applyNumberFormat="1" applyFont="1" applyAlignment="1">
      <alignment vertical="center"/>
    </xf>
    <xf numFmtId="0" fontId="22" fillId="0" borderId="0" xfId="1" applyFont="1" applyAlignment="1">
      <alignment horizontal="right" vertical="center"/>
    </xf>
    <xf numFmtId="38" fontId="32" fillId="0" borderId="20" xfId="0" applyNumberFormat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 wrapText="1"/>
    </xf>
    <xf numFmtId="3" fontId="22" fillId="0" borderId="19" xfId="1" applyNumberFormat="1" applyFont="1" applyBorder="1" applyAlignment="1">
      <alignment horizontal="right" vertical="center" wrapText="1"/>
    </xf>
    <xf numFmtId="178" fontId="22" fillId="0" borderId="19" xfId="1" applyNumberFormat="1" applyFont="1" applyBorder="1" applyAlignment="1">
      <alignment horizontal="right" vertical="center" wrapText="1"/>
    </xf>
    <xf numFmtId="0" fontId="22" fillId="0" borderId="9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19" xfId="0" applyFont="1" applyBorder="1" applyAlignment="1">
      <alignment horizontal="center" vertical="center"/>
    </xf>
    <xf numFmtId="38" fontId="32" fillId="0" borderId="19" xfId="4" applyFont="1" applyBorder="1" applyAlignment="1">
      <alignment horizontal="right" vertical="center"/>
    </xf>
    <xf numFmtId="180" fontId="32" fillId="0" borderId="19" xfId="22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distributed" vertical="center"/>
    </xf>
    <xf numFmtId="0" fontId="35" fillId="0" borderId="0" xfId="0" applyFont="1" applyAlignment="1">
      <alignment horizontal="center" vertical="center"/>
    </xf>
    <xf numFmtId="0" fontId="22" fillId="0" borderId="0" xfId="1" applyFont="1" applyAlignment="1">
      <alignment horizontal="right" vertical="top"/>
    </xf>
    <xf numFmtId="184" fontId="22" fillId="0" borderId="0" xfId="2" applyNumberFormat="1" applyFont="1" applyAlignment="1">
      <alignment horizontal="right" vertical="center"/>
    </xf>
    <xf numFmtId="0" fontId="22" fillId="0" borderId="0" xfId="1" applyFont="1" applyFill="1" applyBorder="1" applyAlignment="1">
      <alignment horizontal="right" vertical="center"/>
    </xf>
    <xf numFmtId="0" fontId="22" fillId="0" borderId="24" xfId="1" applyFont="1" applyBorder="1" applyAlignment="1"/>
    <xf numFmtId="0" fontId="22" fillId="0" borderId="30" xfId="1" applyFont="1" applyBorder="1" applyAlignment="1"/>
    <xf numFmtId="0" fontId="22" fillId="0" borderId="0" xfId="1" applyFont="1" applyBorder="1" applyAlignment="1">
      <alignment vertical="center"/>
    </xf>
    <xf numFmtId="0" fontId="22" fillId="0" borderId="30" xfId="1" applyFont="1" applyBorder="1" applyAlignment="1">
      <alignment vertical="center"/>
    </xf>
    <xf numFmtId="0" fontId="22" fillId="0" borderId="0" xfId="1" applyFont="1" applyBorder="1" applyAlignment="1"/>
    <xf numFmtId="182" fontId="27" fillId="0" borderId="0" xfId="1" applyNumberFormat="1" applyFont="1" applyFill="1" applyBorder="1" applyAlignment="1">
      <alignment vertical="center"/>
    </xf>
    <xf numFmtId="186" fontId="16" fillId="0" borderId="41" xfId="1" applyNumberFormat="1" applyFont="1" applyFill="1" applyBorder="1" applyAlignment="1">
      <alignment horizontal="right" vertical="center"/>
    </xf>
    <xf numFmtId="0" fontId="16" fillId="0" borderId="40" xfId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5" fontId="16" fillId="0" borderId="41" xfId="1" applyNumberFormat="1" applyFont="1" applyFill="1" applyBorder="1" applyAlignment="1">
      <alignment horizontal="right" vertical="center"/>
    </xf>
    <xf numFmtId="185" fontId="16" fillId="0" borderId="10" xfId="1" applyNumberFormat="1" applyFont="1" applyFill="1" applyBorder="1" applyAlignment="1">
      <alignment horizontal="right" vertical="center"/>
    </xf>
    <xf numFmtId="38" fontId="16" fillId="0" borderId="0" xfId="2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5" fillId="0" borderId="0" xfId="1" applyFont="1" applyAlignment="1"/>
    <xf numFmtId="0" fontId="25" fillId="0" borderId="0" xfId="1" applyFont="1" applyAlignment="1">
      <alignment horizontal="center"/>
    </xf>
    <xf numFmtId="0" fontId="16" fillId="0" borderId="6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178" fontId="16" fillId="0" borderId="32" xfId="1" applyNumberFormat="1" applyFont="1" applyBorder="1" applyAlignment="1">
      <alignment vertical="center"/>
    </xf>
    <xf numFmtId="0" fontId="16" fillId="0" borderId="25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37" xfId="1" applyFont="1" applyBorder="1" applyAlignment="1">
      <alignment vertical="center"/>
    </xf>
    <xf numFmtId="178" fontId="16" fillId="0" borderId="0" xfId="1" applyNumberFormat="1" applyFont="1" applyBorder="1" applyAlignment="1">
      <alignment vertical="center"/>
    </xf>
    <xf numFmtId="178" fontId="16" fillId="0" borderId="37" xfId="1" applyNumberFormat="1" applyFont="1" applyBorder="1" applyAlignment="1">
      <alignment vertical="center"/>
    </xf>
    <xf numFmtId="0" fontId="16" fillId="0" borderId="30" xfId="1" applyFont="1" applyBorder="1" applyAlignment="1">
      <alignment vertical="center"/>
    </xf>
    <xf numFmtId="0" fontId="22" fillId="0" borderId="0" xfId="1" applyFont="1" applyFill="1" applyBorder="1" applyAlignment="1">
      <alignment horizontal="left" vertical="center"/>
    </xf>
    <xf numFmtId="38" fontId="22" fillId="0" borderId="0" xfId="2" applyFont="1" applyFill="1" applyBorder="1" applyAlignment="1">
      <alignment vertical="center"/>
    </xf>
    <xf numFmtId="38" fontId="27" fillId="0" borderId="0" xfId="2" applyFont="1" applyFill="1" applyBorder="1" applyAlignment="1">
      <alignment vertical="center"/>
    </xf>
    <xf numFmtId="38" fontId="16" fillId="0" borderId="0" xfId="2" applyFont="1" applyBorder="1" applyAlignment="1">
      <alignment vertical="center"/>
    </xf>
    <xf numFmtId="38" fontId="16" fillId="0" borderId="0" xfId="2" applyNumberFormat="1" applyFont="1" applyBorder="1" applyAlignment="1">
      <alignment vertical="center"/>
    </xf>
    <xf numFmtId="180" fontId="32" fillId="0" borderId="19" xfId="22" quotePrefix="1" applyNumberFormat="1" applyFont="1" applyBorder="1" applyAlignment="1">
      <alignment horizontal="right" vertical="center" wrapText="1"/>
    </xf>
    <xf numFmtId="0" fontId="22" fillId="0" borderId="0" xfId="1" applyFont="1" applyAlignment="1">
      <alignment horizontal="right"/>
    </xf>
    <xf numFmtId="38" fontId="32" fillId="0" borderId="41" xfId="4" applyFont="1" applyBorder="1" applyAlignment="1">
      <alignment horizontal="right" vertical="center"/>
    </xf>
    <xf numFmtId="187" fontId="22" fillId="0" borderId="22" xfId="3" applyNumberFormat="1" applyFont="1" applyFill="1" applyBorder="1" applyAlignment="1">
      <alignment vertical="center"/>
    </xf>
    <xf numFmtId="187" fontId="22" fillId="0" borderId="85" xfId="3" applyNumberFormat="1" applyFont="1" applyFill="1" applyBorder="1" applyAlignment="1">
      <alignment vertical="center"/>
    </xf>
    <xf numFmtId="188" fontId="22" fillId="0" borderId="85" xfId="3" applyNumberFormat="1" applyFont="1" applyBorder="1" applyAlignment="1">
      <alignment vertical="center"/>
    </xf>
    <xf numFmtId="179" fontId="22" fillId="0" borderId="87" xfId="3" applyNumberFormat="1" applyFont="1" applyBorder="1" applyAlignment="1">
      <alignment vertical="center"/>
    </xf>
    <xf numFmtId="179" fontId="22" fillId="0" borderId="67" xfId="3" applyNumberFormat="1" applyFont="1" applyBorder="1" applyAlignment="1">
      <alignment vertical="center"/>
    </xf>
    <xf numFmtId="38" fontId="22" fillId="0" borderId="87" xfId="4" applyFont="1" applyBorder="1" applyAlignment="1">
      <alignment vertical="center"/>
    </xf>
    <xf numFmtId="179" fontId="22" fillId="0" borderId="85" xfId="3" applyNumberFormat="1" applyFont="1" applyBorder="1" applyAlignment="1">
      <alignment vertical="center"/>
    </xf>
    <xf numFmtId="188" fontId="22" fillId="0" borderId="85" xfId="3" applyNumberFormat="1" applyFont="1" applyFill="1" applyBorder="1" applyAlignment="1">
      <alignment vertical="center"/>
    </xf>
    <xf numFmtId="0" fontId="22" fillId="0" borderId="24" xfId="1" applyFont="1" applyFill="1" applyBorder="1" applyAlignment="1">
      <alignment horizontal="right" vertical="center" shrinkToFit="1"/>
    </xf>
    <xf numFmtId="182" fontId="27" fillId="0" borderId="25" xfId="1" applyNumberFormat="1" applyFont="1" applyFill="1" applyBorder="1" applyAlignment="1">
      <alignment vertical="center" shrinkToFit="1"/>
    </xf>
    <xf numFmtId="0" fontId="22" fillId="0" borderId="27" xfId="1" applyFont="1" applyFill="1" applyBorder="1" applyAlignment="1">
      <alignment horizontal="left" vertical="center" shrinkToFit="1"/>
    </xf>
    <xf numFmtId="0" fontId="22" fillId="0" borderId="25" xfId="1" applyFont="1" applyFill="1" applyBorder="1" applyAlignment="1">
      <alignment horizontal="right" vertical="center" shrinkToFit="1"/>
    </xf>
    <xf numFmtId="0" fontId="22" fillId="0" borderId="26" xfId="1" applyFont="1" applyFill="1" applyBorder="1" applyAlignment="1">
      <alignment horizontal="right" vertical="center" shrinkToFit="1"/>
    </xf>
    <xf numFmtId="38" fontId="22" fillId="0" borderId="38" xfId="2" applyFont="1" applyFill="1" applyBorder="1" applyAlignment="1">
      <alignment vertical="center" shrinkToFit="1"/>
    </xf>
    <xf numFmtId="38" fontId="27" fillId="0" borderId="37" xfId="2" applyFont="1" applyFill="1" applyBorder="1" applyAlignment="1">
      <alignment vertical="center" shrinkToFit="1"/>
    </xf>
    <xf numFmtId="0" fontId="22" fillId="0" borderId="35" xfId="1" applyFont="1" applyFill="1" applyBorder="1" applyAlignment="1">
      <alignment horizontal="left" vertical="center" shrinkToFit="1"/>
    </xf>
    <xf numFmtId="38" fontId="22" fillId="0" borderId="37" xfId="2" applyFont="1" applyFill="1" applyBorder="1" applyAlignment="1">
      <alignment vertical="center" shrinkToFit="1"/>
    </xf>
    <xf numFmtId="38" fontId="22" fillId="0" borderId="36" xfId="2" applyFont="1" applyFill="1" applyBorder="1" applyAlignment="1">
      <alignment vertical="center" shrinkToFit="1"/>
    </xf>
    <xf numFmtId="0" fontId="22" fillId="0" borderId="36" xfId="1" applyFont="1" applyFill="1" applyBorder="1" applyAlignment="1">
      <alignment horizontal="right" vertical="center" shrinkToFit="1"/>
    </xf>
    <xf numFmtId="0" fontId="22" fillId="0" borderId="37" xfId="1" applyFont="1" applyFill="1" applyBorder="1" applyAlignment="1">
      <alignment horizontal="right" vertical="center" shrinkToFit="1"/>
    </xf>
    <xf numFmtId="0" fontId="22" fillId="0" borderId="30" xfId="1" applyFont="1" applyFill="1" applyBorder="1" applyAlignment="1">
      <alignment horizontal="right" vertical="center" shrinkToFit="1"/>
    </xf>
    <xf numFmtId="182" fontId="27" fillId="0" borderId="0" xfId="1" applyNumberFormat="1" applyFont="1" applyFill="1" applyBorder="1" applyAlignment="1">
      <alignment vertical="center" shrinkToFit="1"/>
    </xf>
    <xf numFmtId="0" fontId="22" fillId="0" borderId="42" xfId="1" applyFont="1" applyFill="1" applyBorder="1" applyAlignment="1">
      <alignment horizontal="left" vertical="center" shrinkToFit="1"/>
    </xf>
    <xf numFmtId="0" fontId="22" fillId="0" borderId="0" xfId="1" applyFont="1" applyFill="1" applyBorder="1" applyAlignment="1">
      <alignment horizontal="right" vertical="center" shrinkToFit="1"/>
    </xf>
    <xf numFmtId="0" fontId="22" fillId="0" borderId="43" xfId="1" applyFont="1" applyFill="1" applyBorder="1" applyAlignment="1">
      <alignment horizontal="right" vertical="center" shrinkToFit="1"/>
    </xf>
    <xf numFmtId="38" fontId="22" fillId="0" borderId="32" xfId="2" applyFont="1" applyFill="1" applyBorder="1" applyAlignment="1">
      <alignment vertical="center" shrinkToFit="1"/>
    </xf>
    <xf numFmtId="38" fontId="27" fillId="0" borderId="32" xfId="2" applyFont="1" applyFill="1" applyBorder="1" applyAlignment="1">
      <alignment vertical="center" shrinkToFit="1"/>
    </xf>
    <xf numFmtId="0" fontId="22" fillId="0" borderId="17" xfId="1" applyFont="1" applyFill="1" applyBorder="1" applyAlignment="1">
      <alignment horizontal="left" vertical="center" shrinkToFit="1"/>
    </xf>
    <xf numFmtId="38" fontId="22" fillId="0" borderId="16" xfId="2" applyFont="1" applyFill="1" applyBorder="1" applyAlignment="1">
      <alignment vertical="center" shrinkToFit="1"/>
    </xf>
    <xf numFmtId="0" fontId="22" fillId="0" borderId="16" xfId="1" applyFont="1" applyFill="1" applyBorder="1" applyAlignment="1">
      <alignment horizontal="right" vertical="center" shrinkToFit="1"/>
    </xf>
    <xf numFmtId="0" fontId="22" fillId="0" borderId="32" xfId="1" applyFont="1" applyFill="1" applyBorder="1" applyAlignment="1">
      <alignment horizontal="right" vertical="center" shrinkToFit="1"/>
    </xf>
    <xf numFmtId="38" fontId="22" fillId="0" borderId="31" xfId="2" applyFont="1" applyFill="1" applyBorder="1" applyAlignment="1">
      <alignment vertical="center" shrinkToFit="1"/>
    </xf>
    <xf numFmtId="0" fontId="16" fillId="0" borderId="49" xfId="1" applyFont="1" applyBorder="1" applyAlignment="1">
      <alignment horizontal="center" vertical="center" wrapText="1"/>
    </xf>
    <xf numFmtId="177" fontId="16" fillId="0" borderId="62" xfId="1" applyNumberFormat="1" applyFont="1" applyFill="1" applyBorder="1" applyAlignment="1">
      <alignment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3" fontId="16" fillId="0" borderId="0" xfId="1" applyNumberFormat="1" applyFont="1"/>
    <xf numFmtId="0" fontId="16" fillId="0" borderId="0" xfId="1" applyFont="1" applyAlignment="1">
      <alignment horizontal="center" vertical="center"/>
    </xf>
    <xf numFmtId="201" fontId="32" fillId="0" borderId="19" xfId="0" applyNumberFormat="1" applyFont="1" applyBorder="1" applyAlignment="1">
      <alignment horizontal="right" vertical="center"/>
    </xf>
    <xf numFmtId="182" fontId="20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22" fillId="0" borderId="0" xfId="1" applyFont="1" applyFill="1" applyAlignment="1"/>
    <xf numFmtId="0" fontId="22" fillId="0" borderId="0" xfId="1" applyFont="1" applyFill="1" applyAlignment="1">
      <alignment horizontal="center" vertical="top"/>
    </xf>
    <xf numFmtId="178" fontId="20" fillId="0" borderId="0" xfId="1" applyNumberFormat="1" applyFont="1" applyFill="1" applyAlignment="1">
      <alignment vertical="center"/>
    </xf>
    <xf numFmtId="178" fontId="20" fillId="0" borderId="0" xfId="1" applyNumberFormat="1" applyFont="1" applyFill="1" applyAlignment="1">
      <alignment horizontal="center" vertical="center"/>
    </xf>
    <xf numFmtId="183" fontId="20" fillId="0" borderId="0" xfId="1" applyNumberFormat="1" applyFont="1" applyFill="1" applyAlignment="1">
      <alignment horizontal="center" vertical="center"/>
    </xf>
    <xf numFmtId="178" fontId="20" fillId="0" borderId="0" xfId="1" applyNumberFormat="1" applyFont="1" applyFill="1" applyAlignment="1"/>
    <xf numFmtId="184" fontId="20" fillId="0" borderId="0" xfId="2" applyNumberFormat="1" applyFont="1" applyFill="1" applyAlignment="1">
      <alignment horizontal="right" vertical="center"/>
    </xf>
    <xf numFmtId="0" fontId="25" fillId="0" borderId="0" xfId="1" applyFont="1" applyFill="1" applyAlignment="1"/>
    <xf numFmtId="0" fontId="25" fillId="0" borderId="0" xfId="1" applyFont="1" applyFill="1" applyAlignment="1">
      <alignment horizontal="center"/>
    </xf>
    <xf numFmtId="0" fontId="20" fillId="0" borderId="0" xfId="1" applyFont="1" applyFill="1" applyAlignment="1">
      <alignment horizontal="center"/>
    </xf>
    <xf numFmtId="38" fontId="32" fillId="0" borderId="19" xfId="4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55" fillId="0" borderId="0" xfId="1" applyFont="1" applyFill="1" applyBorder="1" applyAlignment="1">
      <alignment vertical="center" wrapText="1"/>
    </xf>
    <xf numFmtId="38" fontId="22" fillId="0" borderId="22" xfId="4" applyFont="1" applyFill="1" applyBorder="1" applyAlignment="1">
      <alignment vertical="center"/>
    </xf>
    <xf numFmtId="38" fontId="22" fillId="0" borderId="87" xfId="4" applyFont="1" applyFill="1" applyBorder="1" applyAlignment="1">
      <alignment vertical="center"/>
    </xf>
    <xf numFmtId="38" fontId="22" fillId="0" borderId="23" xfId="4" applyFont="1" applyFill="1" applyBorder="1" applyAlignment="1">
      <alignment vertical="center"/>
    </xf>
    <xf numFmtId="38" fontId="32" fillId="0" borderId="20" xfId="4" applyFont="1" applyFill="1" applyBorder="1" applyAlignment="1">
      <alignment horizontal="right" vertical="center"/>
    </xf>
    <xf numFmtId="38" fontId="32" fillId="0" borderId="100" xfId="4" applyFont="1" applyFill="1" applyBorder="1" applyAlignment="1">
      <alignment horizontal="right" vertical="center"/>
    </xf>
    <xf numFmtId="178" fontId="32" fillId="0" borderId="19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9" fontId="32" fillId="0" borderId="100" xfId="22" quotePrefix="1" applyNumberFormat="1" applyFont="1" applyBorder="1" applyAlignment="1">
      <alignment horizontal="right" vertical="center" wrapText="1"/>
    </xf>
    <xf numFmtId="202" fontId="32" fillId="0" borderId="23" xfId="22" quotePrefix="1" applyNumberFormat="1" applyFont="1" applyBorder="1" applyAlignment="1">
      <alignment horizontal="right" vertical="center" wrapText="1"/>
    </xf>
    <xf numFmtId="179" fontId="0" fillId="0" borderId="0" xfId="0" applyNumberFormat="1" applyAlignment="1">
      <alignment horizontal="center" vertical="center"/>
    </xf>
    <xf numFmtId="177" fontId="16" fillId="0" borderId="109" xfId="1" applyNumberFormat="1" applyFont="1" applyFill="1" applyBorder="1" applyAlignment="1">
      <alignment vertical="center"/>
    </xf>
    <xf numFmtId="177" fontId="16" fillId="0" borderId="110" xfId="1" applyNumberFormat="1" applyFont="1" applyFill="1" applyBorder="1" applyAlignment="1">
      <alignment vertical="center"/>
    </xf>
    <xf numFmtId="177" fontId="16" fillId="0" borderId="39" xfId="1" applyNumberFormat="1" applyFont="1" applyFill="1" applyBorder="1" applyAlignment="1">
      <alignment vertical="center"/>
    </xf>
    <xf numFmtId="0" fontId="16" fillId="0" borderId="47" xfId="1" applyFont="1" applyBorder="1" applyAlignment="1">
      <alignment horizontal="center" vertical="center"/>
    </xf>
    <xf numFmtId="176" fontId="16" fillId="0" borderId="114" xfId="2" applyNumberFormat="1" applyFont="1" applyFill="1" applyBorder="1" applyAlignment="1">
      <alignment vertical="center"/>
    </xf>
    <xf numFmtId="176" fontId="16" fillId="0" borderId="115" xfId="2" applyNumberFormat="1" applyFont="1" applyFill="1" applyBorder="1" applyAlignment="1">
      <alignment vertical="center"/>
    </xf>
    <xf numFmtId="176" fontId="16" fillId="0" borderId="13" xfId="2" applyNumberFormat="1" applyFont="1" applyFill="1" applyBorder="1" applyAlignment="1">
      <alignment vertical="center"/>
    </xf>
    <xf numFmtId="0" fontId="22" fillId="0" borderId="25" xfId="1" applyFont="1" applyFill="1" applyBorder="1" applyAlignment="1">
      <alignment horizontal="left" vertical="center" shrinkToFit="1"/>
    </xf>
    <xf numFmtId="0" fontId="22" fillId="0" borderId="37" xfId="1" applyFont="1" applyFill="1" applyBorder="1" applyAlignment="1">
      <alignment horizontal="left" vertical="center" shrinkToFit="1"/>
    </xf>
    <xf numFmtId="0" fontId="22" fillId="0" borderId="0" xfId="1" applyFont="1" applyFill="1" applyBorder="1" applyAlignment="1">
      <alignment horizontal="left" vertical="center" shrinkToFit="1"/>
    </xf>
    <xf numFmtId="0" fontId="22" fillId="0" borderId="117" xfId="1" applyFont="1" applyFill="1" applyBorder="1" applyAlignment="1">
      <alignment horizontal="left" vertical="center" shrinkToFit="1"/>
    </xf>
    <xf numFmtId="0" fontId="22" fillId="0" borderId="32" xfId="1" applyFont="1" applyFill="1" applyBorder="1" applyAlignment="1">
      <alignment horizontal="left" vertical="center" shrinkToFit="1"/>
    </xf>
    <xf numFmtId="0" fontId="22" fillId="0" borderId="24" xfId="1" applyFont="1" applyFill="1" applyBorder="1" applyAlignment="1">
      <alignment vertical="center"/>
    </xf>
    <xf numFmtId="0" fontId="22" fillId="0" borderId="25" xfId="1" applyFont="1" applyFill="1" applyBorder="1" applyAlignment="1">
      <alignment vertical="center"/>
    </xf>
    <xf numFmtId="182" fontId="27" fillId="0" borderId="117" xfId="1" applyNumberFormat="1" applyFont="1" applyFill="1" applyBorder="1" applyAlignment="1">
      <alignment vertical="center" shrinkToFit="1"/>
    </xf>
    <xf numFmtId="0" fontId="22" fillId="0" borderId="117" xfId="1" applyFont="1" applyFill="1" applyBorder="1" applyAlignment="1">
      <alignment horizontal="right" vertical="center" shrinkToFit="1"/>
    </xf>
    <xf numFmtId="0" fontId="22" fillId="0" borderId="115" xfId="1" applyFont="1" applyFill="1" applyBorder="1" applyAlignment="1">
      <alignment horizontal="right" vertical="center" shrinkToFit="1"/>
    </xf>
    <xf numFmtId="0" fontId="22" fillId="0" borderId="121" xfId="1" applyFont="1" applyFill="1" applyBorder="1" applyAlignment="1">
      <alignment horizontal="left" vertical="center" shrinkToFit="1"/>
    </xf>
    <xf numFmtId="38" fontId="27" fillId="0" borderId="0" xfId="2" applyFont="1" applyFill="1" applyBorder="1" applyAlignment="1">
      <alignment vertical="center" shrinkToFit="1"/>
    </xf>
    <xf numFmtId="38" fontId="22" fillId="0" borderId="43" xfId="2" applyFont="1" applyFill="1" applyBorder="1" applyAlignment="1">
      <alignment vertical="center" shrinkToFit="1"/>
    </xf>
    <xf numFmtId="38" fontId="22" fillId="0" borderId="0" xfId="2" applyFont="1" applyFill="1" applyBorder="1" applyAlignment="1">
      <alignment vertical="center" shrinkToFit="1"/>
    </xf>
    <xf numFmtId="38" fontId="32" fillId="0" borderId="118" xfId="4" applyFont="1" applyFill="1" applyBorder="1" applyAlignment="1">
      <alignment horizontal="right" vertical="center"/>
    </xf>
    <xf numFmtId="0" fontId="56" fillId="0" borderId="0" xfId="0" applyFont="1" applyAlignment="1">
      <alignment horizontal="center" vertical="center"/>
    </xf>
    <xf numFmtId="0" fontId="16" fillId="0" borderId="112" xfId="1" applyFont="1" applyBorder="1" applyAlignment="1">
      <alignment vertical="center"/>
    </xf>
    <xf numFmtId="0" fontId="22" fillId="0" borderId="19" xfId="1" applyFont="1" applyFill="1" applyBorder="1" applyAlignment="1">
      <alignment horizontal="center" vertical="center" wrapText="1"/>
    </xf>
    <xf numFmtId="3" fontId="22" fillId="0" borderId="19" xfId="1" applyNumberFormat="1" applyFont="1" applyFill="1" applyBorder="1" applyAlignment="1">
      <alignment horizontal="right" vertical="center" wrapText="1"/>
    </xf>
    <xf numFmtId="178" fontId="22" fillId="0" borderId="19" xfId="1" applyNumberFormat="1" applyFont="1" applyFill="1" applyBorder="1" applyAlignment="1">
      <alignment horizontal="right" vertical="center" wrapText="1"/>
    </xf>
    <xf numFmtId="0" fontId="22" fillId="0" borderId="45" xfId="1" applyFont="1" applyFill="1" applyBorder="1" applyAlignment="1">
      <alignment horizontal="center" vertical="center"/>
    </xf>
    <xf numFmtId="0" fontId="22" fillId="0" borderId="46" xfId="1" applyFont="1" applyFill="1" applyBorder="1" applyAlignment="1">
      <alignment horizontal="center" vertical="center"/>
    </xf>
    <xf numFmtId="177" fontId="16" fillId="0" borderId="105" xfId="1" applyNumberFormat="1" applyFont="1" applyFill="1" applyBorder="1" applyAlignment="1">
      <alignment vertical="center"/>
    </xf>
    <xf numFmtId="177" fontId="16" fillId="0" borderId="122" xfId="1" applyNumberFormat="1" applyFont="1" applyFill="1" applyBorder="1" applyAlignment="1">
      <alignment vertical="center"/>
    </xf>
    <xf numFmtId="177" fontId="16" fillId="0" borderId="14" xfId="1" applyNumberFormat="1" applyFont="1" applyFill="1" applyBorder="1" applyAlignment="1">
      <alignment vertical="center"/>
    </xf>
    <xf numFmtId="177" fontId="16" fillId="0" borderId="35" xfId="1" applyNumberFormat="1" applyFont="1" applyFill="1" applyBorder="1" applyAlignment="1">
      <alignment vertical="center"/>
    </xf>
    <xf numFmtId="0" fontId="16" fillId="0" borderId="88" xfId="1" applyFont="1" applyFill="1" applyBorder="1" applyAlignment="1">
      <alignment horizontal="center" vertical="center"/>
    </xf>
    <xf numFmtId="179" fontId="16" fillId="0" borderId="106" xfId="2" applyNumberFormat="1" applyFont="1" applyFill="1" applyBorder="1" applyAlignment="1">
      <alignment vertical="center"/>
    </xf>
    <xf numFmtId="179" fontId="16" fillId="0" borderId="82" xfId="2" applyNumberFormat="1" applyFont="1" applyFill="1" applyBorder="1" applyAlignment="1">
      <alignment vertical="center"/>
    </xf>
    <xf numFmtId="179" fontId="16" fillId="0" borderId="83" xfId="2" applyNumberFormat="1" applyFont="1" applyFill="1" applyBorder="1" applyAlignment="1">
      <alignment vertical="center"/>
    </xf>
    <xf numFmtId="179" fontId="16" fillId="0" borderId="89" xfId="2" applyNumberFormat="1" applyFont="1" applyFill="1" applyBorder="1" applyAlignment="1">
      <alignment vertical="center"/>
    </xf>
    <xf numFmtId="179" fontId="16" fillId="0" borderId="108" xfId="2" applyNumberFormat="1" applyFont="1" applyFill="1" applyBorder="1" applyAlignment="1">
      <alignment vertical="center"/>
    </xf>
    <xf numFmtId="177" fontId="16" fillId="0" borderId="61" xfId="1" applyNumberFormat="1" applyFont="1" applyFill="1" applyBorder="1" applyAlignment="1">
      <alignment vertical="center"/>
    </xf>
    <xf numFmtId="0" fontId="16" fillId="0" borderId="14" xfId="1" applyFont="1" applyFill="1" applyBorder="1" applyAlignment="1">
      <alignment vertical="center"/>
    </xf>
    <xf numFmtId="177" fontId="16" fillId="0" borderId="25" xfId="1" applyNumberFormat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177" fontId="16" fillId="0" borderId="113" xfId="1" applyNumberFormat="1" applyFont="1" applyFill="1" applyBorder="1" applyAlignment="1">
      <alignment vertical="center"/>
    </xf>
    <xf numFmtId="0" fontId="16" fillId="0" borderId="10" xfId="1" applyFont="1" applyFill="1" applyBorder="1" applyAlignment="1">
      <alignment vertical="center"/>
    </xf>
    <xf numFmtId="177" fontId="16" fillId="0" borderId="46" xfId="1" applyNumberFormat="1" applyFont="1" applyFill="1" applyBorder="1" applyAlignment="1">
      <alignment vertical="center"/>
    </xf>
    <xf numFmtId="177" fontId="16" fillId="0" borderId="32" xfId="1" applyNumberFormat="1" applyFont="1" applyFill="1" applyBorder="1" applyAlignment="1">
      <alignment vertical="center"/>
    </xf>
    <xf numFmtId="0" fontId="16" fillId="0" borderId="54" xfId="1" applyFont="1" applyFill="1" applyBorder="1" applyAlignment="1">
      <alignment vertical="center"/>
    </xf>
    <xf numFmtId="177" fontId="16" fillId="0" borderId="112" xfId="1" applyNumberFormat="1" applyFont="1" applyFill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6" fillId="0" borderId="17" xfId="1" applyFont="1" applyFill="1" applyBorder="1" applyAlignment="1">
      <alignment vertical="center"/>
    </xf>
    <xf numFmtId="0" fontId="22" fillId="0" borderId="28" xfId="1" applyFont="1" applyFill="1" applyBorder="1" applyAlignment="1">
      <alignment horizontal="left" vertical="center" shrinkToFit="1"/>
    </xf>
    <xf numFmtId="0" fontId="22" fillId="0" borderId="29" xfId="1" applyFont="1" applyFill="1" applyBorder="1" applyAlignment="1">
      <alignment horizontal="left" vertical="center" shrinkToFit="1"/>
    </xf>
    <xf numFmtId="0" fontId="22" fillId="0" borderId="120" xfId="1" applyFont="1" applyFill="1" applyBorder="1" applyAlignment="1">
      <alignment horizontal="left" vertical="center" shrinkToFit="1"/>
    </xf>
    <xf numFmtId="0" fontId="22" fillId="0" borderId="39" xfId="1" applyFont="1" applyFill="1" applyBorder="1" applyAlignment="1">
      <alignment horizontal="left" vertical="center" shrinkToFit="1"/>
    </xf>
    <xf numFmtId="0" fontId="22" fillId="0" borderId="34" xfId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26" fillId="0" borderId="0" xfId="3" applyFont="1" applyFill="1"/>
    <xf numFmtId="0" fontId="22" fillId="0" borderId="0" xfId="3" applyFont="1" applyFill="1"/>
    <xf numFmtId="38" fontId="26" fillId="0" borderId="0" xfId="3" applyNumberFormat="1" applyFont="1" applyAlignment="1">
      <alignment vertical="center" shrinkToFit="1"/>
    </xf>
    <xf numFmtId="3" fontId="22" fillId="0" borderId="118" xfId="1" applyNumberFormat="1" applyFont="1" applyFill="1" applyBorder="1" applyAlignment="1">
      <alignment horizontal="right" vertical="center" wrapText="1"/>
    </xf>
    <xf numFmtId="178" fontId="22" fillId="0" borderId="118" xfId="1" applyNumberFormat="1" applyFont="1" applyFill="1" applyBorder="1" applyAlignment="1">
      <alignment horizontal="right" vertical="center" wrapText="1"/>
    </xf>
    <xf numFmtId="38" fontId="32" fillId="0" borderId="21" xfId="4" applyFont="1" applyFill="1" applyBorder="1" applyAlignment="1">
      <alignment horizontal="right" vertical="center"/>
    </xf>
    <xf numFmtId="38" fontId="32" fillId="0" borderId="12" xfId="4" applyFont="1" applyFill="1" applyBorder="1" applyAlignment="1">
      <alignment horizontal="right" vertical="center"/>
    </xf>
    <xf numFmtId="38" fontId="32" fillId="0" borderId="104" xfId="4" applyFont="1" applyFill="1" applyBorder="1" applyAlignment="1">
      <alignment horizontal="right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24" fillId="0" borderId="28" xfId="1" applyFont="1" applyBorder="1" applyAlignment="1">
      <alignment vertical="center"/>
    </xf>
    <xf numFmtId="0" fontId="24" fillId="0" borderId="12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24" fillId="0" borderId="109" xfId="1" applyFont="1" applyBorder="1" applyAlignment="1">
      <alignment vertical="center"/>
    </xf>
    <xf numFmtId="0" fontId="20" fillId="0" borderId="0" xfId="3" applyFont="1" applyAlignment="1">
      <alignment vertical="center"/>
    </xf>
    <xf numFmtId="0" fontId="16" fillId="0" borderId="0" xfId="1" applyFont="1" applyAlignment="1">
      <alignment horizontal="center" vertical="center"/>
    </xf>
    <xf numFmtId="38" fontId="32" fillId="0" borderId="23" xfId="4" applyFont="1" applyFill="1" applyBorder="1" applyAlignment="1">
      <alignment horizontal="right" vertical="center"/>
    </xf>
    <xf numFmtId="38" fontId="32" fillId="0" borderId="124" xfId="4" applyFont="1" applyFill="1" applyBorder="1" applyAlignment="1">
      <alignment horizontal="right" vertical="center"/>
    </xf>
    <xf numFmtId="38" fontId="32" fillId="0" borderId="121" xfId="4" applyFont="1" applyFill="1" applyBorder="1" applyAlignment="1">
      <alignment horizontal="right" vertical="center"/>
    </xf>
    <xf numFmtId="186" fontId="16" fillId="0" borderId="41" xfId="1" applyNumberFormat="1" applyFont="1" applyFill="1" applyBorder="1" applyAlignment="1">
      <alignment horizontal="right" vertical="center" shrinkToFit="1"/>
    </xf>
    <xf numFmtId="38" fontId="26" fillId="0" borderId="0" xfId="3" applyNumberFormat="1" applyFont="1" applyFill="1"/>
    <xf numFmtId="0" fontId="22" fillId="0" borderId="28" xfId="1" applyFont="1" applyBorder="1" applyAlignment="1">
      <alignment horizontal="right" vertical="center"/>
    </xf>
    <xf numFmtId="0" fontId="22" fillId="0" borderId="29" xfId="1" applyFont="1" applyBorder="1" applyAlignment="1">
      <alignment horizontal="right" vertical="center"/>
    </xf>
    <xf numFmtId="0" fontId="22" fillId="0" borderId="29" xfId="1" applyFont="1" applyBorder="1" applyAlignment="1">
      <alignment vertical="center"/>
    </xf>
    <xf numFmtId="0" fontId="32" fillId="0" borderId="19" xfId="0" applyFont="1" applyBorder="1" applyAlignment="1">
      <alignment horizontal="center" vertical="center" wrapText="1" shrinkToFit="1"/>
    </xf>
    <xf numFmtId="0" fontId="16" fillId="0" borderId="0" xfId="1" applyFont="1" applyAlignment="1">
      <alignment horizontal="center" vertical="center"/>
    </xf>
    <xf numFmtId="188" fontId="22" fillId="0" borderId="118" xfId="3" applyNumberFormat="1" applyFont="1" applyBorder="1" applyAlignment="1">
      <alignment vertical="center"/>
    </xf>
    <xf numFmtId="38" fontId="26" fillId="0" borderId="0" xfId="3" applyNumberFormat="1" applyFont="1"/>
    <xf numFmtId="38" fontId="16" fillId="0" borderId="114" xfId="2" applyFont="1" applyBorder="1" applyAlignment="1">
      <alignment vertical="center"/>
    </xf>
    <xf numFmtId="182" fontId="16" fillId="0" borderId="112" xfId="1" applyNumberFormat="1" applyFont="1" applyBorder="1" applyAlignment="1">
      <alignment vertical="center"/>
    </xf>
    <xf numFmtId="38" fontId="16" fillId="0" borderId="114" xfId="2" applyNumberFormat="1" applyFont="1" applyBorder="1" applyAlignment="1">
      <alignment vertical="center"/>
    </xf>
    <xf numFmtId="0" fontId="16" fillId="0" borderId="109" xfId="1" applyFont="1" applyBorder="1" applyAlignment="1">
      <alignment vertical="center"/>
    </xf>
    <xf numFmtId="38" fontId="16" fillId="0" borderId="114" xfId="2" applyFont="1" applyFill="1" applyBorder="1" applyAlignment="1">
      <alignment vertical="center"/>
    </xf>
    <xf numFmtId="0" fontId="16" fillId="0" borderId="112" xfId="1" applyFont="1" applyFill="1" applyBorder="1" applyAlignment="1">
      <alignment vertical="center"/>
    </xf>
    <xf numFmtId="182" fontId="16" fillId="0" borderId="112" xfId="1" applyNumberFormat="1" applyFont="1" applyFill="1" applyBorder="1" applyAlignment="1">
      <alignment vertical="center"/>
    </xf>
    <xf numFmtId="38" fontId="16" fillId="0" borderId="114" xfId="2" applyNumberFormat="1" applyFont="1" applyFill="1" applyBorder="1" applyAlignment="1">
      <alignment vertical="center"/>
    </xf>
    <xf numFmtId="0" fontId="16" fillId="0" borderId="109" xfId="1" applyFont="1" applyFill="1" applyBorder="1" applyAlignment="1">
      <alignment vertical="center"/>
    </xf>
    <xf numFmtId="0" fontId="16" fillId="0" borderId="37" xfId="1" applyFont="1" applyFill="1" applyBorder="1" applyAlignment="1">
      <alignment horizontal="center" vertical="center"/>
    </xf>
    <xf numFmtId="38" fontId="16" fillId="0" borderId="124" xfId="2" applyFont="1" applyFill="1" applyBorder="1" applyAlignment="1">
      <alignment vertical="center"/>
    </xf>
    <xf numFmtId="0" fontId="16" fillId="0" borderId="117" xfId="1" applyFont="1" applyFill="1" applyBorder="1" applyAlignment="1">
      <alignment vertical="center"/>
    </xf>
    <xf numFmtId="182" fontId="16" fillId="0" borderId="117" xfId="1" applyNumberFormat="1" applyFont="1" applyFill="1" applyBorder="1" applyAlignment="1">
      <alignment vertical="center"/>
    </xf>
    <xf numFmtId="0" fontId="16" fillId="0" borderId="120" xfId="1" applyFont="1" applyFill="1" applyBorder="1" applyAlignment="1">
      <alignment vertical="center"/>
    </xf>
    <xf numFmtId="0" fontId="16" fillId="0" borderId="127" xfId="1" applyFont="1" applyFill="1" applyBorder="1" applyAlignment="1">
      <alignment vertical="center"/>
    </xf>
    <xf numFmtId="0" fontId="16" fillId="0" borderId="114" xfId="1" applyFont="1" applyFill="1" applyBorder="1" applyAlignment="1">
      <alignment horizontal="center" vertical="center"/>
    </xf>
    <xf numFmtId="0" fontId="16" fillId="0" borderId="128" xfId="1" applyFont="1" applyFill="1" applyBorder="1" applyAlignment="1">
      <alignment vertical="center"/>
    </xf>
    <xf numFmtId="0" fontId="16" fillId="0" borderId="130" xfId="1" applyFont="1" applyFill="1" applyBorder="1" applyAlignment="1">
      <alignment horizontal="center" vertical="center"/>
    </xf>
    <xf numFmtId="38" fontId="16" fillId="0" borderId="131" xfId="2" applyFont="1" applyFill="1" applyBorder="1" applyAlignment="1">
      <alignment vertical="center"/>
    </xf>
    <xf numFmtId="0" fontId="16" fillId="0" borderId="130" xfId="1" applyFont="1" applyFill="1" applyBorder="1" applyAlignment="1">
      <alignment vertical="center"/>
    </xf>
    <xf numFmtId="182" fontId="16" fillId="0" borderId="130" xfId="1" applyNumberFormat="1" applyFont="1" applyFill="1" applyBorder="1" applyAlignment="1">
      <alignment vertical="center"/>
    </xf>
    <xf numFmtId="0" fontId="16" fillId="0" borderId="132" xfId="1" applyFont="1" applyFill="1" applyBorder="1" applyAlignment="1">
      <alignment vertical="center"/>
    </xf>
    <xf numFmtId="38" fontId="16" fillId="0" borderId="36" xfId="2" applyFont="1" applyFill="1" applyBorder="1" applyAlignment="1">
      <alignment vertical="center"/>
    </xf>
    <xf numFmtId="38" fontId="16" fillId="0" borderId="135" xfId="2" applyFont="1" applyFill="1" applyBorder="1" applyAlignment="1">
      <alignment vertical="center"/>
    </xf>
    <xf numFmtId="0" fontId="16" fillId="0" borderId="134" xfId="1" applyFont="1" applyFill="1" applyBorder="1" applyAlignment="1">
      <alignment vertical="center"/>
    </xf>
    <xf numFmtId="182" fontId="16" fillId="0" borderId="134" xfId="1" applyNumberFormat="1" applyFont="1" applyFill="1" applyBorder="1" applyAlignment="1">
      <alignment vertical="center"/>
    </xf>
    <xf numFmtId="0" fontId="16" fillId="0" borderId="136" xfId="1" applyFont="1" applyFill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184" fontId="16" fillId="0" borderId="26" xfId="2" applyNumberFormat="1" applyFont="1" applyBorder="1" applyAlignment="1">
      <alignment horizontal="center" vertical="center"/>
    </xf>
    <xf numFmtId="184" fontId="16" fillId="0" borderId="28" xfId="2" applyNumberFormat="1" applyFont="1" applyBorder="1" applyAlignment="1">
      <alignment horizontal="center" vertical="center"/>
    </xf>
    <xf numFmtId="184" fontId="16" fillId="0" borderId="43" xfId="2" applyNumberFormat="1" applyFont="1" applyBorder="1" applyAlignment="1">
      <alignment horizontal="center" vertical="center"/>
    </xf>
    <xf numFmtId="184" fontId="16" fillId="0" borderId="29" xfId="2" applyNumberFormat="1" applyFont="1" applyBorder="1" applyAlignment="1">
      <alignment horizontal="center" vertical="center"/>
    </xf>
    <xf numFmtId="0" fontId="16" fillId="0" borderId="56" xfId="1" applyFont="1" applyBorder="1" applyAlignment="1">
      <alignment vertical="center" textRotation="255"/>
    </xf>
    <xf numFmtId="0" fontId="16" fillId="0" borderId="57" xfId="1" applyFont="1" applyBorder="1" applyAlignment="1">
      <alignment vertical="center" textRotation="255"/>
    </xf>
    <xf numFmtId="0" fontId="16" fillId="0" borderId="60" xfId="1" applyFont="1" applyBorder="1" applyAlignment="1">
      <alignment vertical="center" textRotation="255"/>
    </xf>
    <xf numFmtId="0" fontId="16" fillId="0" borderId="2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38" fontId="16" fillId="0" borderId="26" xfId="2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distributed" vertical="center"/>
    </xf>
    <xf numFmtId="0" fontId="32" fillId="0" borderId="6" xfId="0" applyFont="1" applyBorder="1" applyAlignment="1">
      <alignment horizontal="distributed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117" xfId="0" applyFont="1" applyBorder="1" applyAlignment="1">
      <alignment horizontal="left" vertical="top" shrinkToFit="1"/>
    </xf>
    <xf numFmtId="0" fontId="0" fillId="0" borderId="117" xfId="0" applyBorder="1" applyAlignment="1">
      <alignment shrinkToFit="1"/>
    </xf>
    <xf numFmtId="0" fontId="22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9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22" fillId="0" borderId="8" xfId="1" applyFont="1" applyBorder="1" applyAlignment="1">
      <alignment vertical="center" textRotation="255"/>
    </xf>
    <xf numFmtId="0" fontId="22" fillId="0" borderId="58" xfId="1" applyFont="1" applyBorder="1" applyAlignment="1">
      <alignment vertical="center" textRotation="255"/>
    </xf>
    <xf numFmtId="0" fontId="22" fillId="0" borderId="59" xfId="1" applyFont="1" applyBorder="1" applyAlignment="1">
      <alignment vertical="center" textRotation="255"/>
    </xf>
    <xf numFmtId="0" fontId="22" fillId="0" borderId="11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39" xfId="1" applyFont="1" applyBorder="1" applyAlignment="1">
      <alignment horizontal="center" vertical="center" wrapText="1"/>
    </xf>
    <xf numFmtId="0" fontId="20" fillId="0" borderId="115" xfId="1" applyFont="1" applyFill="1" applyBorder="1" applyAlignment="1">
      <alignment horizontal="center" vertical="center"/>
    </xf>
    <xf numFmtId="0" fontId="20" fillId="0" borderId="117" xfId="1" applyFont="1" applyFill="1" applyBorder="1" applyAlignment="1">
      <alignment horizontal="center" vertical="center"/>
    </xf>
    <xf numFmtId="0" fontId="20" fillId="0" borderId="120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20" fillId="0" borderId="34" xfId="1" applyFont="1" applyFill="1" applyBorder="1" applyAlignment="1">
      <alignment horizontal="center" vertical="center"/>
    </xf>
    <xf numFmtId="0" fontId="22" fillId="0" borderId="45" xfId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0" fillId="0" borderId="111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center"/>
    </xf>
    <xf numFmtId="0" fontId="22" fillId="0" borderId="46" xfId="1" applyFont="1" applyFill="1" applyBorder="1" applyAlignment="1">
      <alignment horizontal="center" vertical="center"/>
    </xf>
    <xf numFmtId="0" fontId="20" fillId="0" borderId="121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41" xfId="1" applyFont="1" applyFill="1" applyBorder="1" applyAlignment="1">
      <alignment horizontal="center" vertical="center"/>
    </xf>
    <xf numFmtId="0" fontId="20" fillId="0" borderId="44" xfId="1" applyFont="1" applyFill="1" applyBorder="1" applyAlignment="1">
      <alignment horizontal="center" vertical="center"/>
    </xf>
    <xf numFmtId="0" fontId="20" fillId="0" borderId="99" xfId="1" applyFont="1" applyFill="1" applyBorder="1" applyAlignment="1">
      <alignment horizontal="center" vertical="center"/>
    </xf>
    <xf numFmtId="0" fontId="20" fillId="0" borderId="100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/>
    </xf>
    <xf numFmtId="0" fontId="20" fillId="0" borderId="118" xfId="1" applyFont="1" applyFill="1" applyBorder="1" applyAlignment="1">
      <alignment horizontal="center" vertical="center"/>
    </xf>
    <xf numFmtId="0" fontId="20" fillId="0" borderId="116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20" fillId="0" borderId="119" xfId="1" applyFont="1" applyFill="1" applyBorder="1" applyAlignment="1">
      <alignment horizontal="center" vertical="center"/>
    </xf>
    <xf numFmtId="0" fontId="20" fillId="0" borderId="101" xfId="1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5" xfId="0" applyFont="1" applyFill="1" applyBorder="1" applyAlignment="1">
      <alignment horizontal="distributed" vertical="center"/>
    </xf>
    <xf numFmtId="0" fontId="32" fillId="0" borderId="6" xfId="0" applyFont="1" applyFill="1" applyBorder="1" applyAlignment="1">
      <alignment horizontal="distributed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distributed" vertical="center"/>
    </xf>
    <xf numFmtId="0" fontId="32" fillId="0" borderId="35" xfId="0" applyFont="1" applyFill="1" applyBorder="1" applyAlignment="1">
      <alignment horizontal="distributed" vertical="center"/>
    </xf>
    <xf numFmtId="0" fontId="32" fillId="0" borderId="102" xfId="0" applyFont="1" applyBorder="1" applyAlignment="1">
      <alignment horizontal="center" vertical="center"/>
    </xf>
    <xf numFmtId="0" fontId="32" fillId="0" borderId="10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5" xfId="0" applyFont="1" applyBorder="1" applyAlignment="1">
      <alignment horizontal="center" vertical="center"/>
    </xf>
    <xf numFmtId="0" fontId="32" fillId="0" borderId="121" xfId="0" applyFont="1" applyBorder="1" applyAlignment="1">
      <alignment horizontal="center" vertical="center"/>
    </xf>
    <xf numFmtId="0" fontId="32" fillId="0" borderId="124" xfId="0" applyFont="1" applyBorder="1" applyAlignment="1">
      <alignment horizontal="center" vertical="center"/>
    </xf>
    <xf numFmtId="0" fontId="32" fillId="0" borderId="124" xfId="0" applyFont="1" applyFill="1" applyBorder="1" applyAlignment="1">
      <alignment horizontal="center" vertical="center"/>
    </xf>
    <xf numFmtId="0" fontId="32" fillId="0" borderId="121" xfId="0" applyFont="1" applyFill="1" applyBorder="1" applyAlignment="1">
      <alignment horizontal="center" vertical="center"/>
    </xf>
    <xf numFmtId="0" fontId="32" fillId="0" borderId="118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6" fillId="0" borderId="107" xfId="1" applyFont="1" applyBorder="1" applyAlignment="1">
      <alignment horizontal="center" vertical="center"/>
    </xf>
    <xf numFmtId="0" fontId="16" fillId="0" borderId="112" xfId="1" applyFont="1" applyBorder="1" applyAlignment="1">
      <alignment horizontal="center" vertical="center"/>
    </xf>
    <xf numFmtId="0" fontId="16" fillId="0" borderId="105" xfId="1" applyFont="1" applyBorder="1" applyAlignment="1">
      <alignment horizontal="center" vertical="center"/>
    </xf>
    <xf numFmtId="0" fontId="16" fillId="0" borderId="126" xfId="1" applyFont="1" applyFill="1" applyBorder="1" applyAlignment="1">
      <alignment horizontal="center" vertical="center" textRotation="255"/>
    </xf>
    <xf numFmtId="0" fontId="16" fillId="0" borderId="129" xfId="1" applyFont="1" applyFill="1" applyBorder="1" applyAlignment="1">
      <alignment horizontal="center" vertical="center" textRotation="255"/>
    </xf>
    <xf numFmtId="0" fontId="16" fillId="0" borderId="107" xfId="1" applyFont="1" applyFill="1" applyBorder="1" applyAlignment="1">
      <alignment horizontal="center" vertical="center"/>
    </xf>
    <xf numFmtId="0" fontId="16" fillId="0" borderId="112" xfId="1" applyFont="1" applyFill="1" applyBorder="1" applyAlignment="1">
      <alignment horizontal="center" vertical="center"/>
    </xf>
    <xf numFmtId="0" fontId="16" fillId="0" borderId="133" xfId="1" applyFont="1" applyFill="1" applyBorder="1" applyAlignment="1">
      <alignment horizontal="center" vertical="center"/>
    </xf>
    <xf numFmtId="0" fontId="16" fillId="0" borderId="134" xfId="1" applyFont="1" applyFill="1" applyBorder="1" applyAlignment="1">
      <alignment horizontal="center" vertical="center"/>
    </xf>
    <xf numFmtId="0" fontId="16" fillId="0" borderId="111" xfId="1" applyFont="1" applyFill="1" applyBorder="1" applyAlignment="1">
      <alignment horizontal="center" vertical="center"/>
    </xf>
    <xf numFmtId="0" fontId="16" fillId="0" borderId="117" xfId="1" applyFont="1" applyFill="1" applyBorder="1" applyAlignment="1">
      <alignment horizontal="center" vertical="center"/>
    </xf>
    <xf numFmtId="38" fontId="16" fillId="0" borderId="48" xfId="2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38" fontId="16" fillId="0" borderId="2" xfId="2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78" fontId="16" fillId="0" borderId="36" xfId="1" applyNumberFormat="1" applyFont="1" applyFill="1" applyBorder="1" applyAlignment="1">
      <alignment horizontal="right" vertical="center"/>
    </xf>
    <xf numFmtId="178" fontId="16" fillId="0" borderId="37" xfId="1" applyNumberFormat="1" applyFont="1" applyFill="1" applyBorder="1" applyAlignment="1">
      <alignment horizontal="right" vertical="center"/>
    </xf>
    <xf numFmtId="178" fontId="16" fillId="0" borderId="35" xfId="1" applyNumberFormat="1" applyFont="1" applyFill="1" applyBorder="1" applyAlignment="1">
      <alignment horizontal="right" vertical="center"/>
    </xf>
    <xf numFmtId="178" fontId="16" fillId="0" borderId="16" xfId="1" applyNumberFormat="1" applyFont="1" applyFill="1" applyBorder="1" applyAlignment="1">
      <alignment vertical="center"/>
    </xf>
    <xf numFmtId="178" fontId="16" fillId="0" borderId="32" xfId="1" applyNumberFormat="1" applyFont="1" applyFill="1" applyBorder="1" applyAlignment="1">
      <alignment vertical="center"/>
    </xf>
    <xf numFmtId="178" fontId="16" fillId="0" borderId="17" xfId="1" applyNumberFormat="1" applyFont="1" applyFill="1" applyBorder="1" applyAlignment="1">
      <alignment vertical="center"/>
    </xf>
    <xf numFmtId="0" fontId="16" fillId="0" borderId="26" xfId="1" applyFont="1" applyFill="1" applyBorder="1" applyAlignment="1">
      <alignment horizontal="center" vertical="center"/>
    </xf>
    <xf numFmtId="0" fontId="16" fillId="0" borderId="36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16" fillId="0" borderId="35" xfId="1" applyFont="1" applyFill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25" xfId="1" applyFont="1" applyBorder="1" applyAlignment="1">
      <alignment horizontal="distributed" vertical="center"/>
    </xf>
    <xf numFmtId="0" fontId="16" fillId="0" borderId="37" xfId="1" applyFont="1" applyBorder="1" applyAlignment="1">
      <alignment horizontal="distributed" vertical="center"/>
    </xf>
    <xf numFmtId="185" fontId="16" fillId="0" borderId="116" xfId="1" applyNumberFormat="1" applyFont="1" applyFill="1" applyBorder="1" applyAlignment="1">
      <alignment vertical="center"/>
    </xf>
    <xf numFmtId="185" fontId="16" fillId="0" borderId="18" xfId="1" applyNumberFormat="1" applyFont="1" applyFill="1" applyBorder="1" applyAlignment="1">
      <alignment vertical="center"/>
    </xf>
    <xf numFmtId="178" fontId="16" fillId="0" borderId="16" xfId="1" applyNumberFormat="1" applyFont="1" applyBorder="1" applyAlignment="1">
      <alignment vertical="center"/>
    </xf>
    <xf numFmtId="178" fontId="16" fillId="0" borderId="32" xfId="1" applyNumberFormat="1" applyFont="1" applyBorder="1" applyAlignment="1">
      <alignment vertical="center"/>
    </xf>
    <xf numFmtId="178" fontId="16" fillId="0" borderId="17" xfId="1" applyNumberFormat="1" applyFont="1" applyBorder="1" applyAlignment="1">
      <alignment vertical="center"/>
    </xf>
    <xf numFmtId="0" fontId="16" fillId="0" borderId="41" xfId="1" applyFont="1" applyBorder="1" applyAlignment="1">
      <alignment horizontal="distributed" vertical="center"/>
    </xf>
    <xf numFmtId="185" fontId="16" fillId="0" borderId="11" xfId="1" applyNumberFormat="1" applyFont="1" applyFill="1" applyBorder="1" applyAlignment="1">
      <alignment vertical="center"/>
    </xf>
    <xf numFmtId="185" fontId="16" fillId="0" borderId="63" xfId="1" applyNumberFormat="1" applyFont="1" applyFill="1" applyBorder="1" applyAlignment="1">
      <alignment vertical="center"/>
    </xf>
    <xf numFmtId="178" fontId="16" fillId="0" borderId="36" xfId="1" applyNumberFormat="1" applyFont="1" applyBorder="1" applyAlignment="1">
      <alignment horizontal="right" vertical="center"/>
    </xf>
    <xf numFmtId="178" fontId="16" fillId="0" borderId="37" xfId="1" applyNumberFormat="1" applyFont="1" applyBorder="1" applyAlignment="1">
      <alignment horizontal="right" vertical="center"/>
    </xf>
    <xf numFmtId="178" fontId="16" fillId="0" borderId="35" xfId="1" applyNumberFormat="1" applyFont="1" applyBorder="1" applyAlignment="1">
      <alignment horizontal="right" vertical="center"/>
    </xf>
    <xf numFmtId="0" fontId="16" fillId="0" borderId="32" xfId="1" applyFont="1" applyBorder="1" applyAlignment="1">
      <alignment horizontal="distributed" vertical="center"/>
    </xf>
    <xf numFmtId="0" fontId="16" fillId="0" borderId="66" xfId="1" applyFont="1" applyBorder="1" applyAlignment="1">
      <alignment vertical="center"/>
    </xf>
    <xf numFmtId="0" fontId="16" fillId="0" borderId="63" xfId="1" applyFont="1" applyBorder="1" applyAlignment="1">
      <alignment vertical="center"/>
    </xf>
    <xf numFmtId="0" fontId="22" fillId="0" borderId="20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118" xfId="3" applyFont="1" applyBorder="1" applyAlignment="1">
      <alignment horizontal="center" vertical="center"/>
    </xf>
    <xf numFmtId="177" fontId="22" fillId="0" borderId="125" xfId="3" applyNumberFormat="1" applyFont="1" applyBorder="1" applyAlignment="1">
      <alignment vertical="center"/>
    </xf>
    <xf numFmtId="177" fontId="22" fillId="0" borderId="86" xfId="3" applyNumberFormat="1" applyFont="1" applyBorder="1" applyAlignment="1">
      <alignment vertical="center"/>
    </xf>
    <xf numFmtId="0" fontId="25" fillId="0" borderId="70" xfId="3" applyFont="1" applyBorder="1" applyAlignment="1">
      <alignment horizontal="center" vertical="center" textRotation="255"/>
    </xf>
    <xf numFmtId="0" fontId="25" fillId="0" borderId="71" xfId="3" applyFont="1" applyBorder="1" applyAlignment="1">
      <alignment horizontal="center" vertical="center" textRotation="255"/>
    </xf>
    <xf numFmtId="177" fontId="22" fillId="0" borderId="70" xfId="3" applyNumberFormat="1" applyFont="1" applyBorder="1" applyAlignment="1">
      <alignment vertical="center"/>
    </xf>
    <xf numFmtId="177" fontId="22" fillId="0" borderId="69" xfId="3" applyNumberFormat="1" applyFont="1" applyBorder="1" applyAlignment="1">
      <alignment vertical="center"/>
    </xf>
    <xf numFmtId="0" fontId="22" fillId="0" borderId="10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5" fillId="0" borderId="65" xfId="3" applyFont="1" applyBorder="1" applyAlignment="1">
      <alignment horizontal="center" vertical="center" textRotation="255"/>
    </xf>
    <xf numFmtId="0" fontId="25" fillId="0" borderId="69" xfId="3" applyFont="1" applyBorder="1" applyAlignment="1">
      <alignment horizontal="center" vertical="center" textRotation="255"/>
    </xf>
    <xf numFmtId="0" fontId="22" fillId="0" borderId="20" xfId="3" applyFont="1" applyBorder="1" applyAlignment="1">
      <alignment horizontal="center"/>
    </xf>
    <xf numFmtId="0" fontId="22" fillId="0" borderId="23" xfId="3" applyFont="1" applyBorder="1" applyAlignment="1">
      <alignment horizontal="center"/>
    </xf>
    <xf numFmtId="0" fontId="22" fillId="0" borderId="105" xfId="3" applyFont="1" applyBorder="1" applyAlignment="1">
      <alignment horizontal="center" vertical="center" wrapText="1"/>
    </xf>
    <xf numFmtId="0" fontId="22" fillId="0" borderId="105" xfId="3" applyFont="1" applyBorder="1" applyAlignment="1">
      <alignment horizontal="center" vertical="center"/>
    </xf>
    <xf numFmtId="0" fontId="25" fillId="0" borderId="84" xfId="3" applyFont="1" applyBorder="1" applyAlignment="1">
      <alignment horizontal="center" vertical="center" textRotation="255"/>
    </xf>
    <xf numFmtId="0" fontId="22" fillId="0" borderId="20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177" fontId="22" fillId="0" borderId="84" xfId="3" applyNumberFormat="1" applyFont="1" applyBorder="1" applyAlignment="1">
      <alignment vertical="center"/>
    </xf>
    <xf numFmtId="177" fontId="22" fillId="0" borderId="71" xfId="3" applyNumberFormat="1" applyFont="1" applyBorder="1" applyAlignment="1">
      <alignment vertical="center"/>
    </xf>
    <xf numFmtId="0" fontId="25" fillId="0" borderId="86" xfId="3" applyFont="1" applyBorder="1" applyAlignment="1">
      <alignment horizontal="center" vertical="center" textRotation="255"/>
    </xf>
    <xf numFmtId="0" fontId="22" fillId="0" borderId="9" xfId="3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 wrapText="1"/>
    </xf>
    <xf numFmtId="0" fontId="22" fillId="0" borderId="50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00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185" fontId="16" fillId="0" borderId="80" xfId="1" applyNumberFormat="1" applyFont="1" applyFill="1" applyBorder="1" applyAlignment="1">
      <alignment vertical="center"/>
    </xf>
    <xf numFmtId="179" fontId="16" fillId="0" borderId="51" xfId="1" applyNumberFormat="1" applyFont="1" applyFill="1" applyBorder="1" applyAlignment="1">
      <alignment vertical="center"/>
    </xf>
    <xf numFmtId="179" fontId="16" fillId="0" borderId="4" xfId="1" applyNumberFormat="1" applyFont="1" applyFill="1" applyBorder="1" applyAlignment="1">
      <alignment horizontal="distributed" vertical="center"/>
    </xf>
    <xf numFmtId="179" fontId="16" fillId="0" borderId="19" xfId="1" applyNumberFormat="1" applyFont="1" applyFill="1" applyBorder="1" applyAlignment="1">
      <alignment vertical="center"/>
    </xf>
    <xf numFmtId="179" fontId="16" fillId="0" borderId="79" xfId="1" applyNumberFormat="1" applyFont="1" applyFill="1" applyBorder="1" applyAlignment="1">
      <alignment vertical="center"/>
    </xf>
    <xf numFmtId="179" fontId="16" fillId="0" borderId="78" xfId="1" applyNumberFormat="1" applyFont="1" applyFill="1" applyBorder="1" applyAlignment="1">
      <alignment vertical="center"/>
    </xf>
    <xf numFmtId="179" fontId="16" fillId="0" borderId="39" xfId="1" applyNumberFormat="1" applyFont="1" applyFill="1" applyBorder="1" applyAlignment="1">
      <alignment vertical="center"/>
    </xf>
    <xf numFmtId="179" fontId="16" fillId="0" borderId="0" xfId="1" applyNumberFormat="1" applyFont="1" applyAlignment="1">
      <alignment vertical="center"/>
    </xf>
    <xf numFmtId="179" fontId="16" fillId="0" borderId="37" xfId="1" applyNumberFormat="1" applyFont="1" applyBorder="1" applyAlignment="1">
      <alignment horizontal="center" vertical="center"/>
    </xf>
    <xf numFmtId="179" fontId="16" fillId="0" borderId="0" xfId="1" applyNumberFormat="1" applyFont="1" applyAlignment="1">
      <alignment horizontal="center" vertical="center"/>
    </xf>
    <xf numFmtId="179" fontId="16" fillId="0" borderId="59" xfId="1" applyNumberFormat="1" applyFont="1" applyFill="1" applyBorder="1" applyAlignment="1">
      <alignment horizontal="distributed" vertical="center"/>
    </xf>
    <xf numFmtId="179" fontId="16" fillId="0" borderId="23" xfId="1" applyNumberFormat="1" applyFont="1" applyFill="1" applyBorder="1" applyAlignment="1">
      <alignment vertical="center"/>
    </xf>
    <xf numFmtId="179" fontId="16" fillId="0" borderId="77" xfId="1" applyNumberFormat="1" applyFont="1" applyFill="1" applyBorder="1" applyAlignment="1">
      <alignment vertical="center"/>
    </xf>
    <xf numFmtId="177" fontId="16" fillId="0" borderId="78" xfId="1" applyNumberFormat="1" applyFont="1" applyFill="1" applyBorder="1" applyAlignment="1">
      <alignment vertical="center"/>
    </xf>
    <xf numFmtId="177" fontId="16" fillId="0" borderId="80" xfId="1" applyNumberFormat="1" applyFont="1" applyFill="1" applyBorder="1" applyAlignment="1">
      <alignment vertical="center"/>
    </xf>
    <xf numFmtId="179" fontId="16" fillId="0" borderId="80" xfId="1" applyNumberFormat="1" applyFont="1" applyFill="1" applyBorder="1" applyAlignment="1">
      <alignment vertical="center"/>
    </xf>
    <xf numFmtId="179" fontId="16" fillId="0" borderId="81" xfId="1" applyNumberFormat="1" applyFont="1" applyFill="1" applyBorder="1" applyAlignment="1">
      <alignment vertical="center"/>
    </xf>
    <xf numFmtId="185" fontId="16" fillId="0" borderId="81" xfId="1" applyNumberFormat="1" applyFont="1" applyFill="1" applyBorder="1" applyAlignment="1">
      <alignment vertical="center"/>
    </xf>
    <xf numFmtId="179" fontId="16" fillId="0" borderId="55" xfId="1" applyNumberFormat="1" applyFont="1" applyFill="1" applyBorder="1" applyAlignment="1">
      <alignment vertical="center"/>
    </xf>
    <xf numFmtId="179" fontId="16" fillId="0" borderId="4" xfId="1" applyNumberFormat="1" applyFont="1" applyFill="1" applyBorder="1" applyAlignment="1">
      <alignment horizontal="center" vertical="center"/>
    </xf>
    <xf numFmtId="179" fontId="16" fillId="0" borderId="73" xfId="1" applyNumberFormat="1" applyFont="1" applyFill="1" applyBorder="1" applyAlignment="1">
      <alignment horizontal="center" vertical="center"/>
    </xf>
    <xf numFmtId="179" fontId="16" fillId="0" borderId="72" xfId="1" applyNumberFormat="1" applyFont="1" applyFill="1" applyBorder="1" applyAlignment="1">
      <alignment vertical="center"/>
    </xf>
    <xf numFmtId="185" fontId="16" fillId="0" borderId="78" xfId="1" applyNumberFormat="1" applyFont="1" applyFill="1" applyBorder="1" applyAlignment="1">
      <alignment vertical="center"/>
    </xf>
    <xf numFmtId="179" fontId="16" fillId="0" borderId="1" xfId="1" applyNumberFormat="1" applyFont="1" applyFill="1" applyBorder="1" applyAlignment="1">
      <alignment horizontal="center" vertical="center"/>
    </xf>
    <xf numFmtId="179" fontId="16" fillId="0" borderId="59" xfId="1" applyNumberFormat="1" applyFont="1" applyFill="1" applyBorder="1" applyAlignment="1">
      <alignment horizontal="center" vertical="center"/>
    </xf>
    <xf numFmtId="179" fontId="16" fillId="0" borderId="26" xfId="1" applyNumberFormat="1" applyFont="1" applyFill="1" applyBorder="1" applyAlignment="1">
      <alignment horizontal="center" vertical="center"/>
    </xf>
    <xf numFmtId="179" fontId="16" fillId="0" borderId="25" xfId="1" applyNumberFormat="1" applyFont="1" applyFill="1" applyBorder="1" applyAlignment="1">
      <alignment horizontal="center" vertical="center"/>
    </xf>
    <xf numFmtId="179" fontId="16" fillId="0" borderId="74" xfId="1" applyNumberFormat="1" applyFont="1" applyFill="1" applyBorder="1" applyAlignment="1">
      <alignment horizontal="center" vertical="center"/>
    </xf>
    <xf numFmtId="179" fontId="16" fillId="0" borderId="36" xfId="1" applyNumberFormat="1" applyFont="1" applyFill="1" applyBorder="1" applyAlignment="1">
      <alignment horizontal="center" vertical="center"/>
    </xf>
    <xf numFmtId="179" fontId="16" fillId="0" borderId="37" xfId="1" applyNumberFormat="1" applyFont="1" applyFill="1" applyBorder="1" applyAlignment="1">
      <alignment horizontal="center" vertical="center"/>
    </xf>
    <xf numFmtId="179" fontId="16" fillId="0" borderId="76" xfId="1" applyNumberFormat="1" applyFont="1" applyFill="1" applyBorder="1" applyAlignment="1">
      <alignment horizontal="center" vertical="center"/>
    </xf>
    <xf numFmtId="179" fontId="25" fillId="0" borderId="45" xfId="1" applyNumberFormat="1" applyFont="1" applyFill="1" applyBorder="1" applyAlignment="1">
      <alignment horizontal="center" vertical="center"/>
    </xf>
    <xf numFmtId="179" fontId="25" fillId="0" borderId="48" xfId="1" applyNumberFormat="1" applyFont="1" applyFill="1" applyBorder="1" applyAlignment="1">
      <alignment horizontal="center" vertical="center"/>
    </xf>
    <xf numFmtId="179" fontId="23" fillId="0" borderId="8" xfId="1" applyNumberFormat="1" applyFont="1" applyFill="1" applyBorder="1" applyAlignment="1">
      <alignment horizontal="center" vertical="center" wrapText="1"/>
    </xf>
    <xf numFmtId="179" fontId="23" fillId="0" borderId="58" xfId="1" applyNumberFormat="1" applyFont="1" applyFill="1" applyBorder="1" applyAlignment="1">
      <alignment horizontal="center" vertical="center" wrapText="1"/>
    </xf>
    <xf numFmtId="179" fontId="23" fillId="0" borderId="15" xfId="1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</cellXfs>
  <cellStyles count="258">
    <cellStyle name="20% - アクセント 1 2" xfId="34" xr:uid="{00000000-0005-0000-0000-000000000000}"/>
    <cellStyle name="20% - アクセント 1 3" xfId="35" xr:uid="{00000000-0005-0000-0000-000001000000}"/>
    <cellStyle name="20% - アクセント 2 2" xfId="36" xr:uid="{00000000-0005-0000-0000-000002000000}"/>
    <cellStyle name="20% - アクセント 2 3" xfId="37" xr:uid="{00000000-0005-0000-0000-000003000000}"/>
    <cellStyle name="20% - アクセント 3 2" xfId="38" xr:uid="{00000000-0005-0000-0000-000004000000}"/>
    <cellStyle name="20% - アクセント 3 3" xfId="39" xr:uid="{00000000-0005-0000-0000-000005000000}"/>
    <cellStyle name="20% - アクセント 4 2" xfId="40" xr:uid="{00000000-0005-0000-0000-000006000000}"/>
    <cellStyle name="20% - アクセント 4 3" xfId="41" xr:uid="{00000000-0005-0000-0000-000007000000}"/>
    <cellStyle name="20% - アクセント 5 2" xfId="42" xr:uid="{00000000-0005-0000-0000-000008000000}"/>
    <cellStyle name="20% - アクセント 5 3" xfId="43" xr:uid="{00000000-0005-0000-0000-000009000000}"/>
    <cellStyle name="20% - アクセント 6 2" xfId="44" xr:uid="{00000000-0005-0000-0000-00000A000000}"/>
    <cellStyle name="20% - アクセント 6 3" xfId="45" xr:uid="{00000000-0005-0000-0000-00000B000000}"/>
    <cellStyle name="40% - アクセント 1 2" xfId="46" xr:uid="{00000000-0005-0000-0000-00000C000000}"/>
    <cellStyle name="40% - アクセント 1 3" xfId="47" xr:uid="{00000000-0005-0000-0000-00000D000000}"/>
    <cellStyle name="40% - アクセント 2 2" xfId="48" xr:uid="{00000000-0005-0000-0000-00000E000000}"/>
    <cellStyle name="40% - アクセント 2 3" xfId="49" xr:uid="{00000000-0005-0000-0000-00000F000000}"/>
    <cellStyle name="40% - アクセント 3 2" xfId="50" xr:uid="{00000000-0005-0000-0000-000010000000}"/>
    <cellStyle name="40% - アクセント 3 3" xfId="51" xr:uid="{00000000-0005-0000-0000-000011000000}"/>
    <cellStyle name="40% - アクセント 4 2" xfId="52" xr:uid="{00000000-0005-0000-0000-000012000000}"/>
    <cellStyle name="40% - アクセント 4 3" xfId="53" xr:uid="{00000000-0005-0000-0000-000013000000}"/>
    <cellStyle name="40% - アクセント 5 2" xfId="54" xr:uid="{00000000-0005-0000-0000-000014000000}"/>
    <cellStyle name="40% - アクセント 5 3" xfId="55" xr:uid="{00000000-0005-0000-0000-000015000000}"/>
    <cellStyle name="40% - アクセント 6 2" xfId="56" xr:uid="{00000000-0005-0000-0000-000016000000}"/>
    <cellStyle name="40% - アクセント 6 3" xfId="57" xr:uid="{00000000-0005-0000-0000-000017000000}"/>
    <cellStyle name="60% - アクセント 1 2" xfId="58" xr:uid="{00000000-0005-0000-0000-000018000000}"/>
    <cellStyle name="60% - アクセント 1 3" xfId="59" xr:uid="{00000000-0005-0000-0000-000019000000}"/>
    <cellStyle name="60% - アクセント 2 2" xfId="60" xr:uid="{00000000-0005-0000-0000-00001A000000}"/>
    <cellStyle name="60% - アクセント 2 3" xfId="61" xr:uid="{00000000-0005-0000-0000-00001B000000}"/>
    <cellStyle name="60% - アクセント 3 2" xfId="62" xr:uid="{00000000-0005-0000-0000-00001C000000}"/>
    <cellStyle name="60% - アクセント 3 3" xfId="63" xr:uid="{00000000-0005-0000-0000-00001D000000}"/>
    <cellStyle name="60% - アクセント 4 2" xfId="64" xr:uid="{00000000-0005-0000-0000-00001E000000}"/>
    <cellStyle name="60% - アクセント 4 3" xfId="65" xr:uid="{00000000-0005-0000-0000-00001F000000}"/>
    <cellStyle name="60% - アクセント 5 2" xfId="66" xr:uid="{00000000-0005-0000-0000-000020000000}"/>
    <cellStyle name="60% - アクセント 5 3" xfId="67" xr:uid="{00000000-0005-0000-0000-000021000000}"/>
    <cellStyle name="60% - アクセント 6 2" xfId="68" xr:uid="{00000000-0005-0000-0000-000022000000}"/>
    <cellStyle name="60% - アクセント 6 3" xfId="69" xr:uid="{00000000-0005-0000-0000-000023000000}"/>
    <cellStyle name="アクセント 1 2" xfId="70" xr:uid="{00000000-0005-0000-0000-000024000000}"/>
    <cellStyle name="アクセント 1 3" xfId="71" xr:uid="{00000000-0005-0000-0000-000025000000}"/>
    <cellStyle name="アクセント 2 2" xfId="72" xr:uid="{00000000-0005-0000-0000-000026000000}"/>
    <cellStyle name="アクセント 2 3" xfId="73" xr:uid="{00000000-0005-0000-0000-000027000000}"/>
    <cellStyle name="アクセント 3 2" xfId="74" xr:uid="{00000000-0005-0000-0000-000028000000}"/>
    <cellStyle name="アクセント 3 3" xfId="75" xr:uid="{00000000-0005-0000-0000-000029000000}"/>
    <cellStyle name="アクセント 4 2" xfId="76" xr:uid="{00000000-0005-0000-0000-00002A000000}"/>
    <cellStyle name="アクセント 4 3" xfId="77" xr:uid="{00000000-0005-0000-0000-00002B000000}"/>
    <cellStyle name="アクセント 5 2" xfId="78" xr:uid="{00000000-0005-0000-0000-00002C000000}"/>
    <cellStyle name="アクセント 5 3" xfId="79" xr:uid="{00000000-0005-0000-0000-00002D000000}"/>
    <cellStyle name="アクセント 6 2" xfId="80" xr:uid="{00000000-0005-0000-0000-00002E000000}"/>
    <cellStyle name="アクセント 6 3" xfId="81" xr:uid="{00000000-0005-0000-0000-00002F000000}"/>
    <cellStyle name="タイトル 2" xfId="82" xr:uid="{00000000-0005-0000-0000-000030000000}"/>
    <cellStyle name="タイトル 3" xfId="83" xr:uid="{00000000-0005-0000-0000-000031000000}"/>
    <cellStyle name="チェック セル 2" xfId="84" xr:uid="{00000000-0005-0000-0000-000032000000}"/>
    <cellStyle name="チェック セル 3" xfId="85" xr:uid="{00000000-0005-0000-0000-000033000000}"/>
    <cellStyle name="どちらでもない 2" xfId="86" xr:uid="{00000000-0005-0000-0000-000034000000}"/>
    <cellStyle name="どちらでもない 3" xfId="87" xr:uid="{00000000-0005-0000-0000-000035000000}"/>
    <cellStyle name="パーセント" xfId="22" builtinId="5"/>
    <cellStyle name="パーセント 2" xfId="23" xr:uid="{00000000-0005-0000-0000-000037000000}"/>
    <cellStyle name="パーセント 2 2" xfId="128" xr:uid="{00000000-0005-0000-0000-000038000000}"/>
    <cellStyle name="パーセント 2 3" xfId="88" xr:uid="{00000000-0005-0000-0000-000039000000}"/>
    <cellStyle name="パーセント 3" xfId="24" xr:uid="{00000000-0005-0000-0000-00003A000000}"/>
    <cellStyle name="パーセント 3 2" xfId="89" xr:uid="{00000000-0005-0000-0000-00003B000000}"/>
    <cellStyle name="パーセント 4" xfId="126" xr:uid="{00000000-0005-0000-0000-00003C000000}"/>
    <cellStyle name="パーセント 5" xfId="127" xr:uid="{00000000-0005-0000-0000-00003D000000}"/>
    <cellStyle name="パーセント 5 2" xfId="148" xr:uid="{00000000-0005-0000-0000-00003E000000}"/>
    <cellStyle name="パーセント 5 2 2" xfId="192" xr:uid="{00000000-0005-0000-0000-00003F000000}"/>
    <cellStyle name="パーセント 5 3" xfId="162" xr:uid="{00000000-0005-0000-0000-000040000000}"/>
    <cellStyle name="パーセント 5 3 2" xfId="206" xr:uid="{00000000-0005-0000-0000-000041000000}"/>
    <cellStyle name="パーセント 5 4" xfId="176" xr:uid="{00000000-0005-0000-0000-000042000000}"/>
    <cellStyle name="パーセント 6" xfId="131" xr:uid="{00000000-0005-0000-0000-000043000000}"/>
    <cellStyle name="パーセント 6 2" xfId="143" xr:uid="{00000000-0005-0000-0000-000044000000}"/>
    <cellStyle name="パーセント 6 2 2" xfId="157" xr:uid="{00000000-0005-0000-0000-000045000000}"/>
    <cellStyle name="パーセント 6 2 2 2" xfId="201" xr:uid="{00000000-0005-0000-0000-000046000000}"/>
    <cellStyle name="パーセント 6 2 3" xfId="173" xr:uid="{00000000-0005-0000-0000-000047000000}"/>
    <cellStyle name="パーセント 6 2 3 2" xfId="217" xr:uid="{00000000-0005-0000-0000-000048000000}"/>
    <cellStyle name="パーセント 6 2 4" xfId="187" xr:uid="{00000000-0005-0000-0000-000049000000}"/>
    <cellStyle name="パーセント 6 3" xfId="149" xr:uid="{00000000-0005-0000-0000-00004A000000}"/>
    <cellStyle name="パーセント 6 3 2" xfId="193" xr:uid="{00000000-0005-0000-0000-00004B000000}"/>
    <cellStyle name="パーセント 6 4" xfId="163" xr:uid="{00000000-0005-0000-0000-00004C000000}"/>
    <cellStyle name="パーセント 6 4 2" xfId="207" xr:uid="{00000000-0005-0000-0000-00004D000000}"/>
    <cellStyle name="パーセント 6 5" xfId="177" xr:uid="{00000000-0005-0000-0000-00004E000000}"/>
    <cellStyle name="パーセント 7" xfId="33" xr:uid="{00000000-0005-0000-0000-00004F000000}"/>
    <cellStyle name="メモ 2" xfId="90" xr:uid="{00000000-0005-0000-0000-000050000000}"/>
    <cellStyle name="メモ 3" xfId="91" xr:uid="{00000000-0005-0000-0000-000051000000}"/>
    <cellStyle name="リンク セル 2" xfId="92" xr:uid="{00000000-0005-0000-0000-000052000000}"/>
    <cellStyle name="リンク セル 3" xfId="93" xr:uid="{00000000-0005-0000-0000-000053000000}"/>
    <cellStyle name="悪い 2" xfId="94" xr:uid="{00000000-0005-0000-0000-000054000000}"/>
    <cellStyle name="悪い 3" xfId="95" xr:uid="{00000000-0005-0000-0000-000055000000}"/>
    <cellStyle name="計算 2" xfId="96" xr:uid="{00000000-0005-0000-0000-000056000000}"/>
    <cellStyle name="計算 3" xfId="97" xr:uid="{00000000-0005-0000-0000-000057000000}"/>
    <cellStyle name="警告文 2" xfId="98" xr:uid="{00000000-0005-0000-0000-000058000000}"/>
    <cellStyle name="警告文 3" xfId="99" xr:uid="{00000000-0005-0000-0000-000059000000}"/>
    <cellStyle name="桁区切り" xfId="4" builtinId="6"/>
    <cellStyle name="桁区切り 2" xfId="2" xr:uid="{00000000-0005-0000-0000-00005B000000}"/>
    <cellStyle name="桁区切り 2 2" xfId="7" xr:uid="{00000000-0005-0000-0000-00005C000000}"/>
    <cellStyle name="桁区切り 2 2 2" xfId="132" xr:uid="{00000000-0005-0000-0000-00005D000000}"/>
    <cellStyle name="桁区切り 2 2 3" xfId="100" xr:uid="{00000000-0005-0000-0000-00005E000000}"/>
    <cellStyle name="桁区切り 2 3" xfId="12" xr:uid="{00000000-0005-0000-0000-00005F000000}"/>
    <cellStyle name="桁区切り 2 4" xfId="25" xr:uid="{00000000-0005-0000-0000-000060000000}"/>
    <cellStyle name="桁区切り 2 5" xfId="28" xr:uid="{00000000-0005-0000-0000-000061000000}"/>
    <cellStyle name="桁区切り 3" xfId="5" xr:uid="{00000000-0005-0000-0000-000062000000}"/>
    <cellStyle name="桁区切り 3 2" xfId="31" xr:uid="{00000000-0005-0000-0000-000063000000}"/>
    <cellStyle name="桁区切り 3 2 2" xfId="122" xr:uid="{00000000-0005-0000-0000-000064000000}"/>
    <cellStyle name="桁区切り 3 3" xfId="129" xr:uid="{00000000-0005-0000-0000-000065000000}"/>
    <cellStyle name="桁区切り 4" xfId="21" xr:uid="{00000000-0005-0000-0000-000066000000}"/>
    <cellStyle name="桁区切り 4 2" xfId="133" xr:uid="{00000000-0005-0000-0000-000067000000}"/>
    <cellStyle name="桁区切り 4 2 2" xfId="150" xr:uid="{00000000-0005-0000-0000-000068000000}"/>
    <cellStyle name="桁区切り 4 2 2 2" xfId="194" xr:uid="{00000000-0005-0000-0000-000069000000}"/>
    <cellStyle name="桁区切り 4 2 3" xfId="164" xr:uid="{00000000-0005-0000-0000-00006A000000}"/>
    <cellStyle name="桁区切り 4 2 3 2" xfId="208" xr:uid="{00000000-0005-0000-0000-00006B000000}"/>
    <cellStyle name="桁区切り 4 2 4" xfId="178" xr:uid="{00000000-0005-0000-0000-00006C000000}"/>
    <cellStyle name="桁区切り 4 3" xfId="125" xr:uid="{00000000-0005-0000-0000-00006D000000}"/>
    <cellStyle name="桁区切り 4 4" xfId="245" xr:uid="{00000000-0005-0000-0000-00006E000000}"/>
    <cellStyle name="桁区切り 5" xfId="27" xr:uid="{00000000-0005-0000-0000-00006F000000}"/>
    <cellStyle name="桁区切り 5 2" xfId="144" xr:uid="{00000000-0005-0000-0000-000070000000}"/>
    <cellStyle name="桁区切り 5 2 2" xfId="158" xr:uid="{00000000-0005-0000-0000-000071000000}"/>
    <cellStyle name="桁区切り 5 2 2 2" xfId="202" xr:uid="{00000000-0005-0000-0000-000072000000}"/>
    <cellStyle name="桁区切り 5 2 3" xfId="172" xr:uid="{00000000-0005-0000-0000-000073000000}"/>
    <cellStyle name="桁区切り 5 2 3 2" xfId="216" xr:uid="{00000000-0005-0000-0000-000074000000}"/>
    <cellStyle name="桁区切り 5 2 4" xfId="186" xr:uid="{00000000-0005-0000-0000-000075000000}"/>
    <cellStyle name="桁区切り 5 3" xfId="151" xr:uid="{00000000-0005-0000-0000-000076000000}"/>
    <cellStyle name="桁区切り 5 3 2" xfId="195" xr:uid="{00000000-0005-0000-0000-000077000000}"/>
    <cellStyle name="桁区切り 5 4" xfId="165" xr:uid="{00000000-0005-0000-0000-000078000000}"/>
    <cellStyle name="桁区切り 5 4 2" xfId="209" xr:uid="{00000000-0005-0000-0000-000079000000}"/>
    <cellStyle name="桁区切り 5 5" xfId="179" xr:uid="{00000000-0005-0000-0000-00007A000000}"/>
    <cellStyle name="桁区切り 5 6" xfId="134" xr:uid="{00000000-0005-0000-0000-00007B000000}"/>
    <cellStyle name="桁区切り 5 7" xfId="256" xr:uid="{18E1D936-CC16-41F1-87C0-7B265A11612F}"/>
    <cellStyle name="桁区切り 6" xfId="188" xr:uid="{00000000-0005-0000-0000-00007C000000}"/>
    <cellStyle name="桁区切り 6 2" xfId="218" xr:uid="{00000000-0005-0000-0000-00007D000000}"/>
    <cellStyle name="桁区切り 6 2 2" xfId="225" xr:uid="{00000000-0005-0000-0000-00007E000000}"/>
    <cellStyle name="桁区切り 6 2 2 2" xfId="237" xr:uid="{00000000-0005-0000-0000-00007F000000}"/>
    <cellStyle name="桁区切り 6 2 3" xfId="229" xr:uid="{00000000-0005-0000-0000-000080000000}"/>
    <cellStyle name="桁区切り 6 2 3 2" xfId="241" xr:uid="{00000000-0005-0000-0000-000081000000}"/>
    <cellStyle name="桁区切り 6 2 4" xfId="233" xr:uid="{00000000-0005-0000-0000-000082000000}"/>
    <cellStyle name="桁区切り 6 3" xfId="223" xr:uid="{00000000-0005-0000-0000-000083000000}"/>
    <cellStyle name="桁区切り 6 3 2" xfId="235" xr:uid="{00000000-0005-0000-0000-000084000000}"/>
    <cellStyle name="桁区切り 6 4" xfId="227" xr:uid="{00000000-0005-0000-0000-000085000000}"/>
    <cellStyle name="桁区切り 6 4 2" xfId="239" xr:uid="{00000000-0005-0000-0000-000086000000}"/>
    <cellStyle name="桁区切り 6 5" xfId="231" xr:uid="{00000000-0005-0000-0000-000087000000}"/>
    <cellStyle name="桁区切り 7" xfId="244" xr:uid="{00000000-0005-0000-0000-000088000000}"/>
    <cellStyle name="見出し 1 2" xfId="101" xr:uid="{00000000-0005-0000-0000-000089000000}"/>
    <cellStyle name="見出し 1 3" xfId="102" xr:uid="{00000000-0005-0000-0000-00008A000000}"/>
    <cellStyle name="見出し 2 2" xfId="103" xr:uid="{00000000-0005-0000-0000-00008B000000}"/>
    <cellStyle name="見出し 2 3" xfId="104" xr:uid="{00000000-0005-0000-0000-00008C000000}"/>
    <cellStyle name="見出し 3 2" xfId="105" xr:uid="{00000000-0005-0000-0000-00008D000000}"/>
    <cellStyle name="見出し 3 3" xfId="106" xr:uid="{00000000-0005-0000-0000-00008E000000}"/>
    <cellStyle name="見出し 4 2" xfId="107" xr:uid="{00000000-0005-0000-0000-00008F000000}"/>
    <cellStyle name="見出し 4 3" xfId="108" xr:uid="{00000000-0005-0000-0000-000090000000}"/>
    <cellStyle name="集計 2" xfId="109" xr:uid="{00000000-0005-0000-0000-000091000000}"/>
    <cellStyle name="集計 3" xfId="110" xr:uid="{00000000-0005-0000-0000-000092000000}"/>
    <cellStyle name="出力 2" xfId="111" xr:uid="{00000000-0005-0000-0000-000093000000}"/>
    <cellStyle name="出力 3" xfId="112" xr:uid="{00000000-0005-0000-0000-000094000000}"/>
    <cellStyle name="説明文 2" xfId="113" xr:uid="{00000000-0005-0000-0000-000095000000}"/>
    <cellStyle name="説明文 3" xfId="114" xr:uid="{00000000-0005-0000-0000-000096000000}"/>
    <cellStyle name="入力 2" xfId="115" xr:uid="{00000000-0005-0000-0000-000097000000}"/>
    <cellStyle name="入力 3" xfId="116" xr:uid="{00000000-0005-0000-0000-000098000000}"/>
    <cellStyle name="標準" xfId="0" builtinId="0"/>
    <cellStyle name="標準 10" xfId="19" xr:uid="{00000000-0005-0000-0000-00009A000000}"/>
    <cellStyle name="標準 10 2" xfId="152" xr:uid="{00000000-0005-0000-0000-00009B000000}"/>
    <cellStyle name="標準 10 2 2" xfId="196" xr:uid="{00000000-0005-0000-0000-00009C000000}"/>
    <cellStyle name="標準 10 3" xfId="166" xr:uid="{00000000-0005-0000-0000-00009D000000}"/>
    <cellStyle name="標準 10 3 2" xfId="210" xr:uid="{00000000-0005-0000-0000-00009E000000}"/>
    <cellStyle name="標準 10 4" xfId="180" xr:uid="{00000000-0005-0000-0000-00009F000000}"/>
    <cellStyle name="標準 10 5" xfId="135" xr:uid="{00000000-0005-0000-0000-0000A0000000}"/>
    <cellStyle name="標準 11" xfId="20" xr:uid="{00000000-0005-0000-0000-0000A1000000}"/>
    <cellStyle name="標準 11 2" xfId="153" xr:uid="{00000000-0005-0000-0000-0000A2000000}"/>
    <cellStyle name="標準 11 2 2" xfId="197" xr:uid="{00000000-0005-0000-0000-0000A3000000}"/>
    <cellStyle name="標準 11 3" xfId="167" xr:uid="{00000000-0005-0000-0000-0000A4000000}"/>
    <cellStyle name="標準 11 3 2" xfId="211" xr:uid="{00000000-0005-0000-0000-0000A5000000}"/>
    <cellStyle name="標準 11 4" xfId="181" xr:uid="{00000000-0005-0000-0000-0000A6000000}"/>
    <cellStyle name="標準 11 5" xfId="136" xr:uid="{00000000-0005-0000-0000-0000A7000000}"/>
    <cellStyle name="標準 12" xfId="26" xr:uid="{00000000-0005-0000-0000-0000A8000000}"/>
    <cellStyle name="標準 12 2" xfId="30" xr:uid="{00000000-0005-0000-0000-0000A9000000}"/>
    <cellStyle name="標準 12 3" xfId="222" xr:uid="{00000000-0005-0000-0000-0000AA000000}"/>
    <cellStyle name="標準 12 4" xfId="137" xr:uid="{00000000-0005-0000-0000-0000AB000000}"/>
    <cellStyle name="標準 12 5" xfId="255" xr:uid="{DF2C4F52-8C04-4637-9151-BF102412276F}"/>
    <cellStyle name="標準 13" xfId="189" xr:uid="{00000000-0005-0000-0000-0000AC000000}"/>
    <cellStyle name="標準 13 2" xfId="219" xr:uid="{00000000-0005-0000-0000-0000AD000000}"/>
    <cellStyle name="標準 13 2 2" xfId="226" xr:uid="{00000000-0005-0000-0000-0000AE000000}"/>
    <cellStyle name="標準 13 2 2 2" xfId="238" xr:uid="{00000000-0005-0000-0000-0000AF000000}"/>
    <cellStyle name="標準 13 2 3" xfId="230" xr:uid="{00000000-0005-0000-0000-0000B0000000}"/>
    <cellStyle name="標準 13 2 3 2" xfId="242" xr:uid="{00000000-0005-0000-0000-0000B1000000}"/>
    <cellStyle name="標準 13 2 4" xfId="234" xr:uid="{00000000-0005-0000-0000-0000B2000000}"/>
    <cellStyle name="標準 13 3" xfId="220" xr:uid="{00000000-0005-0000-0000-0000B3000000}"/>
    <cellStyle name="標準 13 4" xfId="224" xr:uid="{00000000-0005-0000-0000-0000B4000000}"/>
    <cellStyle name="標準 13 4 2" xfId="236" xr:uid="{00000000-0005-0000-0000-0000B5000000}"/>
    <cellStyle name="標準 13 5" xfId="228" xr:uid="{00000000-0005-0000-0000-0000B6000000}"/>
    <cellStyle name="標準 13 5 2" xfId="240" xr:uid="{00000000-0005-0000-0000-0000B7000000}"/>
    <cellStyle name="標準 13 6" xfId="232" xr:uid="{00000000-0005-0000-0000-0000B8000000}"/>
    <cellStyle name="標準 14" xfId="32" xr:uid="{00000000-0005-0000-0000-0000B9000000}"/>
    <cellStyle name="標準 15" xfId="243" xr:uid="{00000000-0005-0000-0000-0000BA000000}"/>
    <cellStyle name="標準 16" xfId="246" xr:uid="{00000000-0005-0000-0000-0000BB000000}"/>
    <cellStyle name="標準 17" xfId="248" xr:uid="{00000000-0005-0000-0000-0000BC000000}"/>
    <cellStyle name="標準 18" xfId="250" xr:uid="{D8625919-DF75-435E-82B8-24559FE5AD14}"/>
    <cellStyle name="標準 19" xfId="251" xr:uid="{B755A0F9-2177-4A89-BF92-4495507274DE}"/>
    <cellStyle name="標準 2" xfId="1" xr:uid="{00000000-0005-0000-0000-0000BD000000}"/>
    <cellStyle name="標準 2 2" xfId="8" xr:uid="{00000000-0005-0000-0000-0000BE000000}"/>
    <cellStyle name="標準 2 2 2" xfId="138" xr:uid="{00000000-0005-0000-0000-0000BF000000}"/>
    <cellStyle name="標準 2 2 3" xfId="117" xr:uid="{00000000-0005-0000-0000-0000C0000000}"/>
    <cellStyle name="標準 2 2 4" xfId="257" xr:uid="{F436F662-9840-4AAA-A3F8-86C8BF5892EE}"/>
    <cellStyle name="標準 2 3" xfId="13" xr:uid="{00000000-0005-0000-0000-0000C1000000}"/>
    <cellStyle name="標準 2 4" xfId="29" xr:uid="{00000000-0005-0000-0000-0000C2000000}"/>
    <cellStyle name="標準 2_(S11)遡及推計統計表_20120627" xfId="9" xr:uid="{00000000-0005-0000-0000-0000C3000000}"/>
    <cellStyle name="標準 20" xfId="252" xr:uid="{9719743A-0687-4070-B0DE-8B83A8C977A3}"/>
    <cellStyle name="標準 21" xfId="253" xr:uid="{227E417D-92BF-44C9-A459-9B40B3B76EA8}"/>
    <cellStyle name="標準 22" xfId="254" xr:uid="{55D01047-CA74-48F2-9D68-81410F535AC3}"/>
    <cellStyle name="標準 3" xfId="6" xr:uid="{00000000-0005-0000-0000-0000C4000000}"/>
    <cellStyle name="標準 3 2" xfId="16" xr:uid="{00000000-0005-0000-0000-0000C5000000}"/>
    <cellStyle name="標準 3 2 2" xfId="130" xr:uid="{00000000-0005-0000-0000-0000C6000000}"/>
    <cellStyle name="標準 3 3" xfId="221" xr:uid="{00000000-0005-0000-0000-0000C7000000}"/>
    <cellStyle name="標準 3 4" xfId="249" xr:uid="{00000000-0005-0000-0000-0000C8000000}"/>
    <cellStyle name="標準 4" xfId="11" xr:uid="{00000000-0005-0000-0000-0000C9000000}"/>
    <cellStyle name="標準 4 2" xfId="139" xr:uid="{00000000-0005-0000-0000-0000CA000000}"/>
    <cellStyle name="標準 4 3" xfId="118" xr:uid="{00000000-0005-0000-0000-0000CB000000}"/>
    <cellStyle name="標準 5" xfId="10" xr:uid="{00000000-0005-0000-0000-0000CC000000}"/>
    <cellStyle name="標準 5 2" xfId="146" xr:uid="{00000000-0005-0000-0000-0000CD000000}"/>
    <cellStyle name="標準 5 2 2" xfId="190" xr:uid="{00000000-0005-0000-0000-0000CE000000}"/>
    <cellStyle name="標準 5 3" xfId="160" xr:uid="{00000000-0005-0000-0000-0000CF000000}"/>
    <cellStyle name="標準 5 3 2" xfId="204" xr:uid="{00000000-0005-0000-0000-0000D0000000}"/>
    <cellStyle name="標準 5 4" xfId="174" xr:uid="{00000000-0005-0000-0000-0000D1000000}"/>
    <cellStyle name="標準 5 5" xfId="119" xr:uid="{00000000-0005-0000-0000-0000D2000000}"/>
    <cellStyle name="標準 5 6" xfId="247" xr:uid="{00000000-0005-0000-0000-0000D3000000}"/>
    <cellStyle name="標準 6" xfId="15" xr:uid="{00000000-0005-0000-0000-0000D4000000}"/>
    <cellStyle name="標準 6 2" xfId="140" xr:uid="{00000000-0005-0000-0000-0000D5000000}"/>
    <cellStyle name="標準 6 2 2" xfId="154" xr:uid="{00000000-0005-0000-0000-0000D6000000}"/>
    <cellStyle name="標準 6 2 2 2" xfId="198" xr:uid="{00000000-0005-0000-0000-0000D7000000}"/>
    <cellStyle name="標準 6 2 3" xfId="168" xr:uid="{00000000-0005-0000-0000-0000D8000000}"/>
    <cellStyle name="標準 6 2 3 2" xfId="212" xr:uid="{00000000-0005-0000-0000-0000D9000000}"/>
    <cellStyle name="標準 6 2 4" xfId="182" xr:uid="{00000000-0005-0000-0000-0000DA000000}"/>
    <cellStyle name="標準 6 3" xfId="123" xr:uid="{00000000-0005-0000-0000-0000DB000000}"/>
    <cellStyle name="標準 7" xfId="14" xr:uid="{00000000-0005-0000-0000-0000DC000000}"/>
    <cellStyle name="標準 7 2" xfId="147" xr:uid="{00000000-0005-0000-0000-0000DD000000}"/>
    <cellStyle name="標準 7 2 2" xfId="191" xr:uid="{00000000-0005-0000-0000-0000DE000000}"/>
    <cellStyle name="標準 7 3" xfId="161" xr:uid="{00000000-0005-0000-0000-0000DF000000}"/>
    <cellStyle name="標準 7 3 2" xfId="205" xr:uid="{00000000-0005-0000-0000-0000E0000000}"/>
    <cellStyle name="標準 7 4" xfId="175" xr:uid="{00000000-0005-0000-0000-0000E1000000}"/>
    <cellStyle name="標準 7 5" xfId="124" xr:uid="{00000000-0005-0000-0000-0000E2000000}"/>
    <cellStyle name="標準 8" xfId="17" xr:uid="{00000000-0005-0000-0000-0000E3000000}"/>
    <cellStyle name="標準 8 2" xfId="145" xr:uid="{00000000-0005-0000-0000-0000E4000000}"/>
    <cellStyle name="標準 8 2 2" xfId="159" xr:uid="{00000000-0005-0000-0000-0000E5000000}"/>
    <cellStyle name="標準 8 2 2 2" xfId="203" xr:uid="{00000000-0005-0000-0000-0000E6000000}"/>
    <cellStyle name="標準 8 2 3" xfId="171" xr:uid="{00000000-0005-0000-0000-0000E7000000}"/>
    <cellStyle name="標準 8 2 3 2" xfId="215" xr:uid="{00000000-0005-0000-0000-0000E8000000}"/>
    <cellStyle name="標準 8 2 4" xfId="185" xr:uid="{00000000-0005-0000-0000-0000E9000000}"/>
    <cellStyle name="標準 8 3" xfId="155" xr:uid="{00000000-0005-0000-0000-0000EA000000}"/>
    <cellStyle name="標準 8 3 2" xfId="199" xr:uid="{00000000-0005-0000-0000-0000EB000000}"/>
    <cellStyle name="標準 8 4" xfId="169" xr:uid="{00000000-0005-0000-0000-0000EC000000}"/>
    <cellStyle name="標準 8 4 2" xfId="213" xr:uid="{00000000-0005-0000-0000-0000ED000000}"/>
    <cellStyle name="標準 8 5" xfId="183" xr:uid="{00000000-0005-0000-0000-0000EE000000}"/>
    <cellStyle name="標準 8 6" xfId="141" xr:uid="{00000000-0005-0000-0000-0000EF000000}"/>
    <cellStyle name="標準 9" xfId="18" xr:uid="{00000000-0005-0000-0000-0000F0000000}"/>
    <cellStyle name="標準 9 2" xfId="156" xr:uid="{00000000-0005-0000-0000-0000F1000000}"/>
    <cellStyle name="標準 9 2 2" xfId="200" xr:uid="{00000000-0005-0000-0000-0000F2000000}"/>
    <cellStyle name="標準 9 3" xfId="170" xr:uid="{00000000-0005-0000-0000-0000F3000000}"/>
    <cellStyle name="標準 9 3 2" xfId="214" xr:uid="{00000000-0005-0000-0000-0000F4000000}"/>
    <cellStyle name="標準 9 4" xfId="184" xr:uid="{00000000-0005-0000-0000-0000F5000000}"/>
    <cellStyle name="標準 9 5" xfId="142" xr:uid="{00000000-0005-0000-0000-0000F6000000}"/>
    <cellStyle name="標準_H21統計原稿" xfId="3" xr:uid="{00000000-0005-0000-0000-0000F8000000}"/>
    <cellStyle name="良い 2" xfId="120" xr:uid="{00000000-0005-0000-0000-0000FB000000}"/>
    <cellStyle name="良い 3" xfId="121" xr:uid="{00000000-0005-0000-0000-0000FC000000}"/>
  </cellStyles>
  <dxfs count="0"/>
  <tableStyles count="0" defaultTableStyle="TableStyleMedium2" defaultPivotStyle="PivotStyleMedium9"/>
  <colors>
    <mruColors>
      <color rgb="FFFF99CC"/>
      <color rgb="FF5F5F5F"/>
      <color rgb="FF808080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</xdr:row>
      <xdr:rowOff>19050</xdr:rowOff>
    </xdr:from>
    <xdr:to>
      <xdr:col>4</xdr:col>
      <xdr:colOff>0</xdr:colOff>
      <xdr:row>2</xdr:row>
      <xdr:rowOff>219075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226695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0" y="742950"/>
          <a:ext cx="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0" y="742950"/>
          <a:ext cx="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0" y="742950"/>
          <a:ext cx="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0" y="742950"/>
          <a:ext cx="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0" y="742950"/>
          <a:ext cx="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9524</xdr:rowOff>
    </xdr:from>
    <xdr:to>
      <xdr:col>3</xdr:col>
      <xdr:colOff>942975</xdr:colOff>
      <xdr:row>3</xdr:row>
      <xdr:rowOff>209549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0" y="752474"/>
          <a:ext cx="141922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1485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69273</xdr:colOff>
      <xdr:row>24</xdr:row>
      <xdr:rowOff>6432</xdr:rowOff>
    </xdr:from>
    <xdr:to>
      <xdr:col>7</xdr:col>
      <xdr:colOff>0</xdr:colOff>
      <xdr:row>35</xdr:row>
      <xdr:rowOff>138545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V="1">
          <a:off x="1809750" y="4626057"/>
          <a:ext cx="0" cy="1332263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86590</xdr:colOff>
      <xdr:row>20</xdr:row>
      <xdr:rowOff>69272</xdr:rowOff>
    </xdr:from>
    <xdr:to>
      <xdr:col>5</xdr:col>
      <xdr:colOff>1212273</xdr:colOff>
      <xdr:row>23</xdr:row>
      <xdr:rowOff>138544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V="1">
          <a:off x="1809750" y="6060497"/>
          <a:ext cx="0" cy="583622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5</xdr:row>
      <xdr:rowOff>66675</xdr:rowOff>
    </xdr:from>
    <xdr:to>
      <xdr:col>5</xdr:col>
      <xdr:colOff>714375</xdr:colOff>
      <xdr:row>6</xdr:row>
      <xdr:rowOff>314325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1190625"/>
          <a:ext cx="266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Ａ</a:t>
          </a: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</a:t>
          </a:r>
        </a:p>
      </xdr:txBody>
    </xdr:sp>
    <xdr:clientData/>
  </xdr:twoCellAnchor>
  <xdr:twoCellAnchor>
    <xdr:from>
      <xdr:col>9</xdr:col>
      <xdr:colOff>123825</xdr:colOff>
      <xdr:row>5</xdr:row>
      <xdr:rowOff>66675</xdr:rowOff>
    </xdr:from>
    <xdr:to>
      <xdr:col>9</xdr:col>
      <xdr:colOff>352425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>
          <a:spLocks noChangeArrowheads="1"/>
        </xdr:cNvSpPr>
      </xdr:nvSpPr>
      <xdr:spPr bwMode="auto">
        <a:xfrm>
          <a:off x="7743825" y="1190625"/>
          <a:ext cx="228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Ｃ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2"/>
  <sheetViews>
    <sheetView showGridLines="0" workbookViewId="0">
      <selection activeCell="B1" sqref="B1:G1"/>
    </sheetView>
  </sheetViews>
  <sheetFormatPr defaultRowHeight="16.2" x14ac:dyDescent="0.2"/>
  <cols>
    <col min="1" max="1" width="1.109375" style="1" customWidth="1"/>
    <col min="2" max="7" width="14.6640625" style="1" customWidth="1"/>
    <col min="8" max="255" width="9" style="1"/>
    <col min="256" max="256" width="22" style="1" customWidth="1"/>
    <col min="257" max="257" width="15" style="1" customWidth="1"/>
    <col min="258" max="258" width="6.21875" style="1" customWidth="1"/>
    <col min="259" max="259" width="15" style="1" customWidth="1"/>
    <col min="260" max="260" width="6.21875" style="1" customWidth="1"/>
    <col min="261" max="261" width="16.77734375" style="1" bestFit="1" customWidth="1"/>
    <col min="262" max="511" width="9" style="1"/>
    <col min="512" max="512" width="22" style="1" customWidth="1"/>
    <col min="513" max="513" width="15" style="1" customWidth="1"/>
    <col min="514" max="514" width="6.21875" style="1" customWidth="1"/>
    <col min="515" max="515" width="15" style="1" customWidth="1"/>
    <col min="516" max="516" width="6.21875" style="1" customWidth="1"/>
    <col min="517" max="517" width="16.77734375" style="1" bestFit="1" customWidth="1"/>
    <col min="518" max="767" width="9" style="1"/>
    <col min="768" max="768" width="22" style="1" customWidth="1"/>
    <col min="769" max="769" width="15" style="1" customWidth="1"/>
    <col min="770" max="770" width="6.21875" style="1" customWidth="1"/>
    <col min="771" max="771" width="15" style="1" customWidth="1"/>
    <col min="772" max="772" width="6.21875" style="1" customWidth="1"/>
    <col min="773" max="773" width="16.77734375" style="1" bestFit="1" customWidth="1"/>
    <col min="774" max="1023" width="9" style="1"/>
    <col min="1024" max="1024" width="22" style="1" customWidth="1"/>
    <col min="1025" max="1025" width="15" style="1" customWidth="1"/>
    <col min="1026" max="1026" width="6.21875" style="1" customWidth="1"/>
    <col min="1027" max="1027" width="15" style="1" customWidth="1"/>
    <col min="1028" max="1028" width="6.21875" style="1" customWidth="1"/>
    <col min="1029" max="1029" width="16.77734375" style="1" bestFit="1" customWidth="1"/>
    <col min="1030" max="1279" width="9" style="1"/>
    <col min="1280" max="1280" width="22" style="1" customWidth="1"/>
    <col min="1281" max="1281" width="15" style="1" customWidth="1"/>
    <col min="1282" max="1282" width="6.21875" style="1" customWidth="1"/>
    <col min="1283" max="1283" width="15" style="1" customWidth="1"/>
    <col min="1284" max="1284" width="6.21875" style="1" customWidth="1"/>
    <col min="1285" max="1285" width="16.77734375" style="1" bestFit="1" customWidth="1"/>
    <col min="1286" max="1535" width="9" style="1"/>
    <col min="1536" max="1536" width="22" style="1" customWidth="1"/>
    <col min="1537" max="1537" width="15" style="1" customWidth="1"/>
    <col min="1538" max="1538" width="6.21875" style="1" customWidth="1"/>
    <col min="1539" max="1539" width="15" style="1" customWidth="1"/>
    <col min="1540" max="1540" width="6.21875" style="1" customWidth="1"/>
    <col min="1541" max="1541" width="16.77734375" style="1" bestFit="1" customWidth="1"/>
    <col min="1542" max="1791" width="9" style="1"/>
    <col min="1792" max="1792" width="22" style="1" customWidth="1"/>
    <col min="1793" max="1793" width="15" style="1" customWidth="1"/>
    <col min="1794" max="1794" width="6.21875" style="1" customWidth="1"/>
    <col min="1795" max="1795" width="15" style="1" customWidth="1"/>
    <col min="1796" max="1796" width="6.21875" style="1" customWidth="1"/>
    <col min="1797" max="1797" width="16.77734375" style="1" bestFit="1" customWidth="1"/>
    <col min="1798" max="2047" width="9" style="1"/>
    <col min="2048" max="2048" width="22" style="1" customWidth="1"/>
    <col min="2049" max="2049" width="15" style="1" customWidth="1"/>
    <col min="2050" max="2050" width="6.21875" style="1" customWidth="1"/>
    <col min="2051" max="2051" width="15" style="1" customWidth="1"/>
    <col min="2052" max="2052" width="6.21875" style="1" customWidth="1"/>
    <col min="2053" max="2053" width="16.77734375" style="1" bestFit="1" customWidth="1"/>
    <col min="2054" max="2303" width="9" style="1"/>
    <col min="2304" max="2304" width="22" style="1" customWidth="1"/>
    <col min="2305" max="2305" width="15" style="1" customWidth="1"/>
    <col min="2306" max="2306" width="6.21875" style="1" customWidth="1"/>
    <col min="2307" max="2307" width="15" style="1" customWidth="1"/>
    <col min="2308" max="2308" width="6.21875" style="1" customWidth="1"/>
    <col min="2309" max="2309" width="16.77734375" style="1" bestFit="1" customWidth="1"/>
    <col min="2310" max="2559" width="9" style="1"/>
    <col min="2560" max="2560" width="22" style="1" customWidth="1"/>
    <col min="2561" max="2561" width="15" style="1" customWidth="1"/>
    <col min="2562" max="2562" width="6.21875" style="1" customWidth="1"/>
    <col min="2563" max="2563" width="15" style="1" customWidth="1"/>
    <col min="2564" max="2564" width="6.21875" style="1" customWidth="1"/>
    <col min="2565" max="2565" width="16.77734375" style="1" bestFit="1" customWidth="1"/>
    <col min="2566" max="2815" width="9" style="1"/>
    <col min="2816" max="2816" width="22" style="1" customWidth="1"/>
    <col min="2817" max="2817" width="15" style="1" customWidth="1"/>
    <col min="2818" max="2818" width="6.21875" style="1" customWidth="1"/>
    <col min="2819" max="2819" width="15" style="1" customWidth="1"/>
    <col min="2820" max="2820" width="6.21875" style="1" customWidth="1"/>
    <col min="2821" max="2821" width="16.77734375" style="1" bestFit="1" customWidth="1"/>
    <col min="2822" max="3071" width="9" style="1"/>
    <col min="3072" max="3072" width="22" style="1" customWidth="1"/>
    <col min="3073" max="3073" width="15" style="1" customWidth="1"/>
    <col min="3074" max="3074" width="6.21875" style="1" customWidth="1"/>
    <col min="3075" max="3075" width="15" style="1" customWidth="1"/>
    <col min="3076" max="3076" width="6.21875" style="1" customWidth="1"/>
    <col min="3077" max="3077" width="16.77734375" style="1" bestFit="1" customWidth="1"/>
    <col min="3078" max="3327" width="9" style="1"/>
    <col min="3328" max="3328" width="22" style="1" customWidth="1"/>
    <col min="3329" max="3329" width="15" style="1" customWidth="1"/>
    <col min="3330" max="3330" width="6.21875" style="1" customWidth="1"/>
    <col min="3331" max="3331" width="15" style="1" customWidth="1"/>
    <col min="3332" max="3332" width="6.21875" style="1" customWidth="1"/>
    <col min="3333" max="3333" width="16.77734375" style="1" bestFit="1" customWidth="1"/>
    <col min="3334" max="3583" width="9" style="1"/>
    <col min="3584" max="3584" width="22" style="1" customWidth="1"/>
    <col min="3585" max="3585" width="15" style="1" customWidth="1"/>
    <col min="3586" max="3586" width="6.21875" style="1" customWidth="1"/>
    <col min="3587" max="3587" width="15" style="1" customWidth="1"/>
    <col min="3588" max="3588" width="6.21875" style="1" customWidth="1"/>
    <col min="3589" max="3589" width="16.77734375" style="1" bestFit="1" customWidth="1"/>
    <col min="3590" max="3839" width="9" style="1"/>
    <col min="3840" max="3840" width="22" style="1" customWidth="1"/>
    <col min="3841" max="3841" width="15" style="1" customWidth="1"/>
    <col min="3842" max="3842" width="6.21875" style="1" customWidth="1"/>
    <col min="3843" max="3843" width="15" style="1" customWidth="1"/>
    <col min="3844" max="3844" width="6.21875" style="1" customWidth="1"/>
    <col min="3845" max="3845" width="16.77734375" style="1" bestFit="1" customWidth="1"/>
    <col min="3846" max="4095" width="9" style="1"/>
    <col min="4096" max="4096" width="22" style="1" customWidth="1"/>
    <col min="4097" max="4097" width="15" style="1" customWidth="1"/>
    <col min="4098" max="4098" width="6.21875" style="1" customWidth="1"/>
    <col min="4099" max="4099" width="15" style="1" customWidth="1"/>
    <col min="4100" max="4100" width="6.21875" style="1" customWidth="1"/>
    <col min="4101" max="4101" width="16.77734375" style="1" bestFit="1" customWidth="1"/>
    <col min="4102" max="4351" width="9" style="1"/>
    <col min="4352" max="4352" width="22" style="1" customWidth="1"/>
    <col min="4353" max="4353" width="15" style="1" customWidth="1"/>
    <col min="4354" max="4354" width="6.21875" style="1" customWidth="1"/>
    <col min="4355" max="4355" width="15" style="1" customWidth="1"/>
    <col min="4356" max="4356" width="6.21875" style="1" customWidth="1"/>
    <col min="4357" max="4357" width="16.77734375" style="1" bestFit="1" customWidth="1"/>
    <col min="4358" max="4607" width="9" style="1"/>
    <col min="4608" max="4608" width="22" style="1" customWidth="1"/>
    <col min="4609" max="4609" width="15" style="1" customWidth="1"/>
    <col min="4610" max="4610" width="6.21875" style="1" customWidth="1"/>
    <col min="4611" max="4611" width="15" style="1" customWidth="1"/>
    <col min="4612" max="4612" width="6.21875" style="1" customWidth="1"/>
    <col min="4613" max="4613" width="16.77734375" style="1" bestFit="1" customWidth="1"/>
    <col min="4614" max="4863" width="9" style="1"/>
    <col min="4864" max="4864" width="22" style="1" customWidth="1"/>
    <col min="4865" max="4865" width="15" style="1" customWidth="1"/>
    <col min="4866" max="4866" width="6.21875" style="1" customWidth="1"/>
    <col min="4867" max="4867" width="15" style="1" customWidth="1"/>
    <col min="4868" max="4868" width="6.21875" style="1" customWidth="1"/>
    <col min="4869" max="4869" width="16.77734375" style="1" bestFit="1" customWidth="1"/>
    <col min="4870" max="5119" width="9" style="1"/>
    <col min="5120" max="5120" width="22" style="1" customWidth="1"/>
    <col min="5121" max="5121" width="15" style="1" customWidth="1"/>
    <col min="5122" max="5122" width="6.21875" style="1" customWidth="1"/>
    <col min="5123" max="5123" width="15" style="1" customWidth="1"/>
    <col min="5124" max="5124" width="6.21875" style="1" customWidth="1"/>
    <col min="5125" max="5125" width="16.77734375" style="1" bestFit="1" customWidth="1"/>
    <col min="5126" max="5375" width="9" style="1"/>
    <col min="5376" max="5376" width="22" style="1" customWidth="1"/>
    <col min="5377" max="5377" width="15" style="1" customWidth="1"/>
    <col min="5378" max="5378" width="6.21875" style="1" customWidth="1"/>
    <col min="5379" max="5379" width="15" style="1" customWidth="1"/>
    <col min="5380" max="5380" width="6.21875" style="1" customWidth="1"/>
    <col min="5381" max="5381" width="16.77734375" style="1" bestFit="1" customWidth="1"/>
    <col min="5382" max="5631" width="9" style="1"/>
    <col min="5632" max="5632" width="22" style="1" customWidth="1"/>
    <col min="5633" max="5633" width="15" style="1" customWidth="1"/>
    <col min="5634" max="5634" width="6.21875" style="1" customWidth="1"/>
    <col min="5635" max="5635" width="15" style="1" customWidth="1"/>
    <col min="5636" max="5636" width="6.21875" style="1" customWidth="1"/>
    <col min="5637" max="5637" width="16.77734375" style="1" bestFit="1" customWidth="1"/>
    <col min="5638" max="5887" width="9" style="1"/>
    <col min="5888" max="5888" width="22" style="1" customWidth="1"/>
    <col min="5889" max="5889" width="15" style="1" customWidth="1"/>
    <col min="5890" max="5890" width="6.21875" style="1" customWidth="1"/>
    <col min="5891" max="5891" width="15" style="1" customWidth="1"/>
    <col min="5892" max="5892" width="6.21875" style="1" customWidth="1"/>
    <col min="5893" max="5893" width="16.77734375" style="1" bestFit="1" customWidth="1"/>
    <col min="5894" max="6143" width="9" style="1"/>
    <col min="6144" max="6144" width="22" style="1" customWidth="1"/>
    <col min="6145" max="6145" width="15" style="1" customWidth="1"/>
    <col min="6146" max="6146" width="6.21875" style="1" customWidth="1"/>
    <col min="6147" max="6147" width="15" style="1" customWidth="1"/>
    <col min="6148" max="6148" width="6.21875" style="1" customWidth="1"/>
    <col min="6149" max="6149" width="16.77734375" style="1" bestFit="1" customWidth="1"/>
    <col min="6150" max="6399" width="9" style="1"/>
    <col min="6400" max="6400" width="22" style="1" customWidth="1"/>
    <col min="6401" max="6401" width="15" style="1" customWidth="1"/>
    <col min="6402" max="6402" width="6.21875" style="1" customWidth="1"/>
    <col min="6403" max="6403" width="15" style="1" customWidth="1"/>
    <col min="6404" max="6404" width="6.21875" style="1" customWidth="1"/>
    <col min="6405" max="6405" width="16.77734375" style="1" bestFit="1" customWidth="1"/>
    <col min="6406" max="6655" width="9" style="1"/>
    <col min="6656" max="6656" width="22" style="1" customWidth="1"/>
    <col min="6657" max="6657" width="15" style="1" customWidth="1"/>
    <col min="6658" max="6658" width="6.21875" style="1" customWidth="1"/>
    <col min="6659" max="6659" width="15" style="1" customWidth="1"/>
    <col min="6660" max="6660" width="6.21875" style="1" customWidth="1"/>
    <col min="6661" max="6661" width="16.77734375" style="1" bestFit="1" customWidth="1"/>
    <col min="6662" max="6911" width="9" style="1"/>
    <col min="6912" max="6912" width="22" style="1" customWidth="1"/>
    <col min="6913" max="6913" width="15" style="1" customWidth="1"/>
    <col min="6914" max="6914" width="6.21875" style="1" customWidth="1"/>
    <col min="6915" max="6915" width="15" style="1" customWidth="1"/>
    <col min="6916" max="6916" width="6.21875" style="1" customWidth="1"/>
    <col min="6917" max="6917" width="16.77734375" style="1" bestFit="1" customWidth="1"/>
    <col min="6918" max="7167" width="9" style="1"/>
    <col min="7168" max="7168" width="22" style="1" customWidth="1"/>
    <col min="7169" max="7169" width="15" style="1" customWidth="1"/>
    <col min="7170" max="7170" width="6.21875" style="1" customWidth="1"/>
    <col min="7171" max="7171" width="15" style="1" customWidth="1"/>
    <col min="7172" max="7172" width="6.21875" style="1" customWidth="1"/>
    <col min="7173" max="7173" width="16.77734375" style="1" bestFit="1" customWidth="1"/>
    <col min="7174" max="7423" width="9" style="1"/>
    <col min="7424" max="7424" width="22" style="1" customWidth="1"/>
    <col min="7425" max="7425" width="15" style="1" customWidth="1"/>
    <col min="7426" max="7426" width="6.21875" style="1" customWidth="1"/>
    <col min="7427" max="7427" width="15" style="1" customWidth="1"/>
    <col min="7428" max="7428" width="6.21875" style="1" customWidth="1"/>
    <col min="7429" max="7429" width="16.77734375" style="1" bestFit="1" customWidth="1"/>
    <col min="7430" max="7679" width="9" style="1"/>
    <col min="7680" max="7680" width="22" style="1" customWidth="1"/>
    <col min="7681" max="7681" width="15" style="1" customWidth="1"/>
    <col min="7682" max="7682" width="6.21875" style="1" customWidth="1"/>
    <col min="7683" max="7683" width="15" style="1" customWidth="1"/>
    <col min="7684" max="7684" width="6.21875" style="1" customWidth="1"/>
    <col min="7685" max="7685" width="16.77734375" style="1" bestFit="1" customWidth="1"/>
    <col min="7686" max="7935" width="9" style="1"/>
    <col min="7936" max="7936" width="22" style="1" customWidth="1"/>
    <col min="7937" max="7937" width="15" style="1" customWidth="1"/>
    <col min="7938" max="7938" width="6.21875" style="1" customWidth="1"/>
    <col min="7939" max="7939" width="15" style="1" customWidth="1"/>
    <col min="7940" max="7940" width="6.21875" style="1" customWidth="1"/>
    <col min="7941" max="7941" width="16.77734375" style="1" bestFit="1" customWidth="1"/>
    <col min="7942" max="8191" width="9" style="1"/>
    <col min="8192" max="8192" width="22" style="1" customWidth="1"/>
    <col min="8193" max="8193" width="15" style="1" customWidth="1"/>
    <col min="8194" max="8194" width="6.21875" style="1" customWidth="1"/>
    <col min="8195" max="8195" width="15" style="1" customWidth="1"/>
    <col min="8196" max="8196" width="6.21875" style="1" customWidth="1"/>
    <col min="8197" max="8197" width="16.77734375" style="1" bestFit="1" customWidth="1"/>
    <col min="8198" max="8447" width="9" style="1"/>
    <col min="8448" max="8448" width="22" style="1" customWidth="1"/>
    <col min="8449" max="8449" width="15" style="1" customWidth="1"/>
    <col min="8450" max="8450" width="6.21875" style="1" customWidth="1"/>
    <col min="8451" max="8451" width="15" style="1" customWidth="1"/>
    <col min="8452" max="8452" width="6.21875" style="1" customWidth="1"/>
    <col min="8453" max="8453" width="16.77734375" style="1" bestFit="1" customWidth="1"/>
    <col min="8454" max="8703" width="9" style="1"/>
    <col min="8704" max="8704" width="22" style="1" customWidth="1"/>
    <col min="8705" max="8705" width="15" style="1" customWidth="1"/>
    <col min="8706" max="8706" width="6.21875" style="1" customWidth="1"/>
    <col min="8707" max="8707" width="15" style="1" customWidth="1"/>
    <col min="8708" max="8708" width="6.21875" style="1" customWidth="1"/>
    <col min="8709" max="8709" width="16.77734375" style="1" bestFit="1" customWidth="1"/>
    <col min="8710" max="8959" width="9" style="1"/>
    <col min="8960" max="8960" width="22" style="1" customWidth="1"/>
    <col min="8961" max="8961" width="15" style="1" customWidth="1"/>
    <col min="8962" max="8962" width="6.21875" style="1" customWidth="1"/>
    <col min="8963" max="8963" width="15" style="1" customWidth="1"/>
    <col min="8964" max="8964" width="6.21875" style="1" customWidth="1"/>
    <col min="8965" max="8965" width="16.77734375" style="1" bestFit="1" customWidth="1"/>
    <col min="8966" max="9215" width="9" style="1"/>
    <col min="9216" max="9216" width="22" style="1" customWidth="1"/>
    <col min="9217" max="9217" width="15" style="1" customWidth="1"/>
    <col min="9218" max="9218" width="6.21875" style="1" customWidth="1"/>
    <col min="9219" max="9219" width="15" style="1" customWidth="1"/>
    <col min="9220" max="9220" width="6.21875" style="1" customWidth="1"/>
    <col min="9221" max="9221" width="16.77734375" style="1" bestFit="1" customWidth="1"/>
    <col min="9222" max="9471" width="9" style="1"/>
    <col min="9472" max="9472" width="22" style="1" customWidth="1"/>
    <col min="9473" max="9473" width="15" style="1" customWidth="1"/>
    <col min="9474" max="9474" width="6.21875" style="1" customWidth="1"/>
    <col min="9475" max="9475" width="15" style="1" customWidth="1"/>
    <col min="9476" max="9476" width="6.21875" style="1" customWidth="1"/>
    <col min="9477" max="9477" width="16.77734375" style="1" bestFit="1" customWidth="1"/>
    <col min="9478" max="9727" width="9" style="1"/>
    <col min="9728" max="9728" width="22" style="1" customWidth="1"/>
    <col min="9729" max="9729" width="15" style="1" customWidth="1"/>
    <col min="9730" max="9730" width="6.21875" style="1" customWidth="1"/>
    <col min="9731" max="9731" width="15" style="1" customWidth="1"/>
    <col min="9732" max="9732" width="6.21875" style="1" customWidth="1"/>
    <col min="9733" max="9733" width="16.77734375" style="1" bestFit="1" customWidth="1"/>
    <col min="9734" max="9983" width="9" style="1"/>
    <col min="9984" max="9984" width="22" style="1" customWidth="1"/>
    <col min="9985" max="9985" width="15" style="1" customWidth="1"/>
    <col min="9986" max="9986" width="6.21875" style="1" customWidth="1"/>
    <col min="9987" max="9987" width="15" style="1" customWidth="1"/>
    <col min="9988" max="9988" width="6.21875" style="1" customWidth="1"/>
    <col min="9989" max="9989" width="16.77734375" style="1" bestFit="1" customWidth="1"/>
    <col min="9990" max="10239" width="9" style="1"/>
    <col min="10240" max="10240" width="22" style="1" customWidth="1"/>
    <col min="10241" max="10241" width="15" style="1" customWidth="1"/>
    <col min="10242" max="10242" width="6.21875" style="1" customWidth="1"/>
    <col min="10243" max="10243" width="15" style="1" customWidth="1"/>
    <col min="10244" max="10244" width="6.21875" style="1" customWidth="1"/>
    <col min="10245" max="10245" width="16.77734375" style="1" bestFit="1" customWidth="1"/>
    <col min="10246" max="10495" width="9" style="1"/>
    <col min="10496" max="10496" width="22" style="1" customWidth="1"/>
    <col min="10497" max="10497" width="15" style="1" customWidth="1"/>
    <col min="10498" max="10498" width="6.21875" style="1" customWidth="1"/>
    <col min="10499" max="10499" width="15" style="1" customWidth="1"/>
    <col min="10500" max="10500" width="6.21875" style="1" customWidth="1"/>
    <col min="10501" max="10501" width="16.77734375" style="1" bestFit="1" customWidth="1"/>
    <col min="10502" max="10751" width="9" style="1"/>
    <col min="10752" max="10752" width="22" style="1" customWidth="1"/>
    <col min="10753" max="10753" width="15" style="1" customWidth="1"/>
    <col min="10754" max="10754" width="6.21875" style="1" customWidth="1"/>
    <col min="10755" max="10755" width="15" style="1" customWidth="1"/>
    <col min="10756" max="10756" width="6.21875" style="1" customWidth="1"/>
    <col min="10757" max="10757" width="16.77734375" style="1" bestFit="1" customWidth="1"/>
    <col min="10758" max="11007" width="9" style="1"/>
    <col min="11008" max="11008" width="22" style="1" customWidth="1"/>
    <col min="11009" max="11009" width="15" style="1" customWidth="1"/>
    <col min="11010" max="11010" width="6.21875" style="1" customWidth="1"/>
    <col min="11011" max="11011" width="15" style="1" customWidth="1"/>
    <col min="11012" max="11012" width="6.21875" style="1" customWidth="1"/>
    <col min="11013" max="11013" width="16.77734375" style="1" bestFit="1" customWidth="1"/>
    <col min="11014" max="11263" width="9" style="1"/>
    <col min="11264" max="11264" width="22" style="1" customWidth="1"/>
    <col min="11265" max="11265" width="15" style="1" customWidth="1"/>
    <col min="11266" max="11266" width="6.21875" style="1" customWidth="1"/>
    <col min="11267" max="11267" width="15" style="1" customWidth="1"/>
    <col min="11268" max="11268" width="6.21875" style="1" customWidth="1"/>
    <col min="11269" max="11269" width="16.77734375" style="1" bestFit="1" customWidth="1"/>
    <col min="11270" max="11519" width="9" style="1"/>
    <col min="11520" max="11520" width="22" style="1" customWidth="1"/>
    <col min="11521" max="11521" width="15" style="1" customWidth="1"/>
    <col min="11522" max="11522" width="6.21875" style="1" customWidth="1"/>
    <col min="11523" max="11523" width="15" style="1" customWidth="1"/>
    <col min="11524" max="11524" width="6.21875" style="1" customWidth="1"/>
    <col min="11525" max="11525" width="16.77734375" style="1" bestFit="1" customWidth="1"/>
    <col min="11526" max="11775" width="9" style="1"/>
    <col min="11776" max="11776" width="22" style="1" customWidth="1"/>
    <col min="11777" max="11777" width="15" style="1" customWidth="1"/>
    <col min="11778" max="11778" width="6.21875" style="1" customWidth="1"/>
    <col min="11779" max="11779" width="15" style="1" customWidth="1"/>
    <col min="11780" max="11780" width="6.21875" style="1" customWidth="1"/>
    <col min="11781" max="11781" width="16.77734375" style="1" bestFit="1" customWidth="1"/>
    <col min="11782" max="12031" width="9" style="1"/>
    <col min="12032" max="12032" width="22" style="1" customWidth="1"/>
    <col min="12033" max="12033" width="15" style="1" customWidth="1"/>
    <col min="12034" max="12034" width="6.21875" style="1" customWidth="1"/>
    <col min="12035" max="12035" width="15" style="1" customWidth="1"/>
    <col min="12036" max="12036" width="6.21875" style="1" customWidth="1"/>
    <col min="12037" max="12037" width="16.77734375" style="1" bestFit="1" customWidth="1"/>
    <col min="12038" max="12287" width="9" style="1"/>
    <col min="12288" max="12288" width="22" style="1" customWidth="1"/>
    <col min="12289" max="12289" width="15" style="1" customWidth="1"/>
    <col min="12290" max="12290" width="6.21875" style="1" customWidth="1"/>
    <col min="12291" max="12291" width="15" style="1" customWidth="1"/>
    <col min="12292" max="12292" width="6.21875" style="1" customWidth="1"/>
    <col min="12293" max="12293" width="16.77734375" style="1" bestFit="1" customWidth="1"/>
    <col min="12294" max="12543" width="9" style="1"/>
    <col min="12544" max="12544" width="22" style="1" customWidth="1"/>
    <col min="12545" max="12545" width="15" style="1" customWidth="1"/>
    <col min="12546" max="12546" width="6.21875" style="1" customWidth="1"/>
    <col min="12547" max="12547" width="15" style="1" customWidth="1"/>
    <col min="12548" max="12548" width="6.21875" style="1" customWidth="1"/>
    <col min="12549" max="12549" width="16.77734375" style="1" bestFit="1" customWidth="1"/>
    <col min="12550" max="12799" width="9" style="1"/>
    <col min="12800" max="12800" width="22" style="1" customWidth="1"/>
    <col min="12801" max="12801" width="15" style="1" customWidth="1"/>
    <col min="12802" max="12802" width="6.21875" style="1" customWidth="1"/>
    <col min="12803" max="12803" width="15" style="1" customWidth="1"/>
    <col min="12804" max="12804" width="6.21875" style="1" customWidth="1"/>
    <col min="12805" max="12805" width="16.77734375" style="1" bestFit="1" customWidth="1"/>
    <col min="12806" max="13055" width="9" style="1"/>
    <col min="13056" max="13056" width="22" style="1" customWidth="1"/>
    <col min="13057" max="13057" width="15" style="1" customWidth="1"/>
    <col min="13058" max="13058" width="6.21875" style="1" customWidth="1"/>
    <col min="13059" max="13059" width="15" style="1" customWidth="1"/>
    <col min="13060" max="13060" width="6.21875" style="1" customWidth="1"/>
    <col min="13061" max="13061" width="16.77734375" style="1" bestFit="1" customWidth="1"/>
    <col min="13062" max="13311" width="9" style="1"/>
    <col min="13312" max="13312" width="22" style="1" customWidth="1"/>
    <col min="13313" max="13313" width="15" style="1" customWidth="1"/>
    <col min="13314" max="13314" width="6.21875" style="1" customWidth="1"/>
    <col min="13315" max="13315" width="15" style="1" customWidth="1"/>
    <col min="13316" max="13316" width="6.21875" style="1" customWidth="1"/>
    <col min="13317" max="13317" width="16.77734375" style="1" bestFit="1" customWidth="1"/>
    <col min="13318" max="13567" width="9" style="1"/>
    <col min="13568" max="13568" width="22" style="1" customWidth="1"/>
    <col min="13569" max="13569" width="15" style="1" customWidth="1"/>
    <col min="13570" max="13570" width="6.21875" style="1" customWidth="1"/>
    <col min="13571" max="13571" width="15" style="1" customWidth="1"/>
    <col min="13572" max="13572" width="6.21875" style="1" customWidth="1"/>
    <col min="13573" max="13573" width="16.77734375" style="1" bestFit="1" customWidth="1"/>
    <col min="13574" max="13823" width="9" style="1"/>
    <col min="13824" max="13824" width="22" style="1" customWidth="1"/>
    <col min="13825" max="13825" width="15" style="1" customWidth="1"/>
    <col min="13826" max="13826" width="6.21875" style="1" customWidth="1"/>
    <col min="13827" max="13827" width="15" style="1" customWidth="1"/>
    <col min="13828" max="13828" width="6.21875" style="1" customWidth="1"/>
    <col min="13829" max="13829" width="16.77734375" style="1" bestFit="1" customWidth="1"/>
    <col min="13830" max="14079" width="9" style="1"/>
    <col min="14080" max="14080" width="22" style="1" customWidth="1"/>
    <col min="14081" max="14081" width="15" style="1" customWidth="1"/>
    <col min="14082" max="14082" width="6.21875" style="1" customWidth="1"/>
    <col min="14083" max="14083" width="15" style="1" customWidth="1"/>
    <col min="14084" max="14084" width="6.21875" style="1" customWidth="1"/>
    <col min="14085" max="14085" width="16.77734375" style="1" bestFit="1" customWidth="1"/>
    <col min="14086" max="14335" width="9" style="1"/>
    <col min="14336" max="14336" width="22" style="1" customWidth="1"/>
    <col min="14337" max="14337" width="15" style="1" customWidth="1"/>
    <col min="14338" max="14338" width="6.21875" style="1" customWidth="1"/>
    <col min="14339" max="14339" width="15" style="1" customWidth="1"/>
    <col min="14340" max="14340" width="6.21875" style="1" customWidth="1"/>
    <col min="14341" max="14341" width="16.77734375" style="1" bestFit="1" customWidth="1"/>
    <col min="14342" max="14591" width="9" style="1"/>
    <col min="14592" max="14592" width="22" style="1" customWidth="1"/>
    <col min="14593" max="14593" width="15" style="1" customWidth="1"/>
    <col min="14594" max="14594" width="6.21875" style="1" customWidth="1"/>
    <col min="14595" max="14595" width="15" style="1" customWidth="1"/>
    <col min="14596" max="14596" width="6.21875" style="1" customWidth="1"/>
    <col min="14597" max="14597" width="16.77734375" style="1" bestFit="1" customWidth="1"/>
    <col min="14598" max="14847" width="9" style="1"/>
    <col min="14848" max="14848" width="22" style="1" customWidth="1"/>
    <col min="14849" max="14849" width="15" style="1" customWidth="1"/>
    <col min="14850" max="14850" width="6.21875" style="1" customWidth="1"/>
    <col min="14851" max="14851" width="15" style="1" customWidth="1"/>
    <col min="14852" max="14852" width="6.21875" style="1" customWidth="1"/>
    <col min="14853" max="14853" width="16.77734375" style="1" bestFit="1" customWidth="1"/>
    <col min="14854" max="15103" width="9" style="1"/>
    <col min="15104" max="15104" width="22" style="1" customWidth="1"/>
    <col min="15105" max="15105" width="15" style="1" customWidth="1"/>
    <col min="15106" max="15106" width="6.21875" style="1" customWidth="1"/>
    <col min="15107" max="15107" width="15" style="1" customWidth="1"/>
    <col min="15108" max="15108" width="6.21875" style="1" customWidth="1"/>
    <col min="15109" max="15109" width="16.77734375" style="1" bestFit="1" customWidth="1"/>
    <col min="15110" max="15359" width="9" style="1"/>
    <col min="15360" max="15360" width="22" style="1" customWidth="1"/>
    <col min="15361" max="15361" width="15" style="1" customWidth="1"/>
    <col min="15362" max="15362" width="6.21875" style="1" customWidth="1"/>
    <col min="15363" max="15363" width="15" style="1" customWidth="1"/>
    <col min="15364" max="15364" width="6.21875" style="1" customWidth="1"/>
    <col min="15365" max="15365" width="16.77734375" style="1" bestFit="1" customWidth="1"/>
    <col min="15366" max="15615" width="9" style="1"/>
    <col min="15616" max="15616" width="22" style="1" customWidth="1"/>
    <col min="15617" max="15617" width="15" style="1" customWidth="1"/>
    <col min="15618" max="15618" width="6.21875" style="1" customWidth="1"/>
    <col min="15619" max="15619" width="15" style="1" customWidth="1"/>
    <col min="15620" max="15620" width="6.21875" style="1" customWidth="1"/>
    <col min="15621" max="15621" width="16.77734375" style="1" bestFit="1" customWidth="1"/>
    <col min="15622" max="15871" width="9" style="1"/>
    <col min="15872" max="15872" width="22" style="1" customWidth="1"/>
    <col min="15873" max="15873" width="15" style="1" customWidth="1"/>
    <col min="15874" max="15874" width="6.21875" style="1" customWidth="1"/>
    <col min="15875" max="15875" width="15" style="1" customWidth="1"/>
    <col min="15876" max="15876" width="6.21875" style="1" customWidth="1"/>
    <col min="15877" max="15877" width="16.77734375" style="1" bestFit="1" customWidth="1"/>
    <col min="15878" max="16127" width="9" style="1"/>
    <col min="16128" max="16128" width="22" style="1" customWidth="1"/>
    <col min="16129" max="16129" width="15" style="1" customWidth="1"/>
    <col min="16130" max="16130" width="6.21875" style="1" customWidth="1"/>
    <col min="16131" max="16131" width="15" style="1" customWidth="1"/>
    <col min="16132" max="16132" width="6.21875" style="1" customWidth="1"/>
    <col min="16133" max="16133" width="16.77734375" style="1" bestFit="1" customWidth="1"/>
    <col min="16134" max="16373" width="9" style="1"/>
    <col min="16374" max="16384" width="9" style="1" customWidth="1"/>
  </cols>
  <sheetData>
    <row r="1" spans="2:7" x14ac:dyDescent="0.2">
      <c r="B1" s="397" t="s">
        <v>286</v>
      </c>
      <c r="C1" s="397"/>
      <c r="D1" s="397"/>
      <c r="E1" s="397"/>
      <c r="F1" s="397"/>
      <c r="G1" s="397"/>
    </row>
    <row r="2" spans="2:7" ht="16.8" thickBot="1" x14ac:dyDescent="0.25">
      <c r="G2" s="212" t="s">
        <v>177</v>
      </c>
    </row>
    <row r="3" spans="2:7" ht="51.75" customHeight="1" x14ac:dyDescent="0.2">
      <c r="B3" s="2" t="s">
        <v>0</v>
      </c>
      <c r="C3" s="285" t="s">
        <v>249</v>
      </c>
      <c r="D3" s="315" t="s">
        <v>278</v>
      </c>
      <c r="E3" s="315" t="s">
        <v>287</v>
      </c>
      <c r="F3" s="249" t="s">
        <v>6</v>
      </c>
      <c r="G3" s="246" t="s">
        <v>266</v>
      </c>
    </row>
    <row r="4" spans="2:7" ht="51.75" customHeight="1" x14ac:dyDescent="0.2">
      <c r="B4" s="3" t="s">
        <v>1</v>
      </c>
      <c r="C4" s="286">
        <v>4724</v>
      </c>
      <c r="D4" s="316">
        <v>4101</v>
      </c>
      <c r="E4" s="316">
        <v>3659</v>
      </c>
      <c r="F4" s="311">
        <v>89.220007943801377</v>
      </c>
      <c r="G4" s="282">
        <v>77.451731175380644</v>
      </c>
    </row>
    <row r="5" spans="2:7" ht="51.75" customHeight="1" x14ac:dyDescent="0.2">
      <c r="B5" s="3" t="s">
        <v>2</v>
      </c>
      <c r="C5" s="286">
        <v>7735</v>
      </c>
      <c r="D5" s="316">
        <v>6177</v>
      </c>
      <c r="E5" s="316">
        <v>5567</v>
      </c>
      <c r="F5" s="311">
        <v>90.115946636896751</v>
      </c>
      <c r="G5" s="282">
        <v>71.96198241038168</v>
      </c>
    </row>
    <row r="6" spans="2:7" ht="51.75" customHeight="1" x14ac:dyDescent="0.2">
      <c r="B6" s="3" t="s">
        <v>3</v>
      </c>
      <c r="C6" s="286">
        <v>6804</v>
      </c>
      <c r="D6" s="316">
        <v>5696</v>
      </c>
      <c r="E6" s="316">
        <v>4864</v>
      </c>
      <c r="F6" s="311">
        <v>85.399978967463994</v>
      </c>
      <c r="G6" s="282">
        <v>71.492532004853643</v>
      </c>
    </row>
    <row r="7" spans="2:7" ht="51.75" customHeight="1" thickBot="1" x14ac:dyDescent="0.25">
      <c r="B7" s="4" t="s">
        <v>4</v>
      </c>
      <c r="C7" s="287">
        <v>5635</v>
      </c>
      <c r="D7" s="317">
        <v>5564</v>
      </c>
      <c r="E7" s="317">
        <v>4772</v>
      </c>
      <c r="F7" s="312">
        <v>85.765442942129326</v>
      </c>
      <c r="G7" s="283">
        <v>84.688180141604334</v>
      </c>
    </row>
    <row r="8" spans="2:7" ht="51.75" customHeight="1" thickBot="1" x14ac:dyDescent="0.25">
      <c r="B8" s="5" t="s">
        <v>5</v>
      </c>
      <c r="C8" s="288">
        <v>24899</v>
      </c>
      <c r="D8" s="318">
        <v>21538</v>
      </c>
      <c r="E8" s="318">
        <v>18862</v>
      </c>
      <c r="F8" s="313">
        <v>87.574312930824874</v>
      </c>
      <c r="G8" s="247">
        <v>75.755436793795553</v>
      </c>
    </row>
    <row r="9" spans="2:7" ht="51.75" customHeight="1" x14ac:dyDescent="0.2">
      <c r="B9" s="6" t="s">
        <v>201</v>
      </c>
      <c r="C9" s="286">
        <v>2777.6770000000001</v>
      </c>
      <c r="D9" s="319">
        <v>2015</v>
      </c>
      <c r="E9" s="319">
        <v>1648</v>
      </c>
      <c r="F9" s="314">
        <v>81.819111401437922</v>
      </c>
      <c r="G9" s="284">
        <v>59.341600913281134</v>
      </c>
    </row>
    <row r="10" spans="2:7" ht="51.75" customHeight="1" thickBot="1" x14ac:dyDescent="0.25">
      <c r="B10" s="248" t="s">
        <v>231</v>
      </c>
      <c r="C10" s="7">
        <v>767</v>
      </c>
      <c r="D10" s="320">
        <v>774</v>
      </c>
      <c r="E10" s="320">
        <v>1106</v>
      </c>
      <c r="F10" s="312">
        <v>142.85239915809493</v>
      </c>
      <c r="G10" s="283">
        <v>144.09777522905887</v>
      </c>
    </row>
    <row r="11" spans="2:7" ht="6.75" customHeight="1" x14ac:dyDescent="0.2"/>
    <row r="12" spans="2:7" x14ac:dyDescent="0.2">
      <c r="C12" s="251"/>
      <c r="D12" s="357"/>
      <c r="E12" s="367"/>
    </row>
  </sheetData>
  <mergeCells count="1">
    <mergeCell ref="B1:G1"/>
  </mergeCells>
  <phoneticPr fontId="17"/>
  <pageMargins left="0.75" right="0.75" top="1" bottom="1" header="0.51200000000000001" footer="0.51200000000000001"/>
  <pageSetup paperSize="9"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CF21-C5E3-4145-A538-C99C42419251}">
  <dimension ref="C1:J20"/>
  <sheetViews>
    <sheetView showGridLines="0" zoomScaleNormal="100" zoomScaleSheetLayoutView="100" workbookViewId="0">
      <selection sqref="A1:XFD1"/>
    </sheetView>
  </sheetViews>
  <sheetFormatPr defaultRowHeight="16.2" x14ac:dyDescent="0.2"/>
  <cols>
    <col min="1" max="1" width="0.88671875" style="78" customWidth="1"/>
    <col min="2" max="2" width="1.6640625" style="78" customWidth="1"/>
    <col min="3" max="3" width="13.88671875" style="78" customWidth="1"/>
    <col min="4" max="4" width="11.77734375" style="78" customWidth="1"/>
    <col min="5" max="10" width="10.44140625" style="78" customWidth="1"/>
    <col min="11" max="11" width="1.44140625" style="78" customWidth="1"/>
    <col min="12" max="160" width="8.77734375" style="78"/>
    <col min="161" max="161" width="4" style="78" customWidth="1"/>
    <col min="162" max="162" width="17" style="78" customWidth="1"/>
    <col min="163" max="170" width="0" style="78" hidden="1" customWidth="1"/>
    <col min="171" max="171" width="3.109375" style="78" customWidth="1"/>
    <col min="172" max="172" width="8.6640625" style="78" customWidth="1"/>
    <col min="173" max="173" width="1.88671875" style="78" customWidth="1"/>
    <col min="174" max="174" width="1.21875" style="78" customWidth="1"/>
    <col min="175" max="175" width="3.109375" style="78" customWidth="1"/>
    <col min="176" max="176" width="8.6640625" style="78" customWidth="1"/>
    <col min="177" max="177" width="1.88671875" style="78" customWidth="1"/>
    <col min="178" max="178" width="1.21875" style="78" customWidth="1"/>
    <col min="179" max="179" width="3.109375" style="78" customWidth="1"/>
    <col min="180" max="180" width="8.6640625" style="78" customWidth="1"/>
    <col min="181" max="181" width="1.88671875" style="78" customWidth="1"/>
    <col min="182" max="182" width="1.21875" style="78" customWidth="1"/>
    <col min="183" max="183" width="3.109375" style="78" customWidth="1"/>
    <col min="184" max="184" width="8.6640625" style="78" customWidth="1"/>
    <col min="185" max="185" width="1.88671875" style="78" customWidth="1"/>
    <col min="186" max="186" width="1.21875" style="78" customWidth="1"/>
    <col min="187" max="187" width="3.109375" style="78" customWidth="1"/>
    <col min="188" max="188" width="8.6640625" style="78" customWidth="1"/>
    <col min="189" max="189" width="1.88671875" style="78" customWidth="1"/>
    <col min="190" max="190" width="1.21875" style="78" customWidth="1"/>
    <col min="191" max="416" width="8.77734375" style="78"/>
    <col min="417" max="417" width="4" style="78" customWidth="1"/>
    <col min="418" max="418" width="17" style="78" customWidth="1"/>
    <col min="419" max="426" width="0" style="78" hidden="1" customWidth="1"/>
    <col min="427" max="427" width="3.109375" style="78" customWidth="1"/>
    <col min="428" max="428" width="8.6640625" style="78" customWidth="1"/>
    <col min="429" max="429" width="1.88671875" style="78" customWidth="1"/>
    <col min="430" max="430" width="1.21875" style="78" customWidth="1"/>
    <col min="431" max="431" width="3.109375" style="78" customWidth="1"/>
    <col min="432" max="432" width="8.6640625" style="78" customWidth="1"/>
    <col min="433" max="433" width="1.88671875" style="78" customWidth="1"/>
    <col min="434" max="434" width="1.21875" style="78" customWidth="1"/>
    <col min="435" max="435" width="3.109375" style="78" customWidth="1"/>
    <col min="436" max="436" width="8.6640625" style="78" customWidth="1"/>
    <col min="437" max="437" width="1.88671875" style="78" customWidth="1"/>
    <col min="438" max="438" width="1.21875" style="78" customWidth="1"/>
    <col min="439" max="439" width="3.109375" style="78" customWidth="1"/>
    <col min="440" max="440" width="8.6640625" style="78" customWidth="1"/>
    <col min="441" max="441" width="1.88671875" style="78" customWidth="1"/>
    <col min="442" max="442" width="1.21875" style="78" customWidth="1"/>
    <col min="443" max="443" width="3.109375" style="78" customWidth="1"/>
    <col min="444" max="444" width="8.6640625" style="78" customWidth="1"/>
    <col min="445" max="445" width="1.88671875" style="78" customWidth="1"/>
    <col min="446" max="446" width="1.21875" style="78" customWidth="1"/>
    <col min="447" max="672" width="8.77734375" style="78"/>
    <col min="673" max="673" width="4" style="78" customWidth="1"/>
    <col min="674" max="674" width="17" style="78" customWidth="1"/>
    <col min="675" max="682" width="0" style="78" hidden="1" customWidth="1"/>
    <col min="683" max="683" width="3.109375" style="78" customWidth="1"/>
    <col min="684" max="684" width="8.6640625" style="78" customWidth="1"/>
    <col min="685" max="685" width="1.88671875" style="78" customWidth="1"/>
    <col min="686" max="686" width="1.21875" style="78" customWidth="1"/>
    <col min="687" max="687" width="3.109375" style="78" customWidth="1"/>
    <col min="688" max="688" width="8.6640625" style="78" customWidth="1"/>
    <col min="689" max="689" width="1.88671875" style="78" customWidth="1"/>
    <col min="690" max="690" width="1.21875" style="78" customWidth="1"/>
    <col min="691" max="691" width="3.109375" style="78" customWidth="1"/>
    <col min="692" max="692" width="8.6640625" style="78" customWidth="1"/>
    <col min="693" max="693" width="1.88671875" style="78" customWidth="1"/>
    <col min="694" max="694" width="1.21875" style="78" customWidth="1"/>
    <col min="695" max="695" width="3.109375" style="78" customWidth="1"/>
    <col min="696" max="696" width="8.6640625" style="78" customWidth="1"/>
    <col min="697" max="697" width="1.88671875" style="78" customWidth="1"/>
    <col min="698" max="698" width="1.21875" style="78" customWidth="1"/>
    <col min="699" max="699" width="3.109375" style="78" customWidth="1"/>
    <col min="700" max="700" width="8.6640625" style="78" customWidth="1"/>
    <col min="701" max="701" width="1.88671875" style="78" customWidth="1"/>
    <col min="702" max="702" width="1.21875" style="78" customWidth="1"/>
    <col min="703" max="928" width="8.77734375" style="78"/>
    <col min="929" max="929" width="4" style="78" customWidth="1"/>
    <col min="930" max="930" width="17" style="78" customWidth="1"/>
    <col min="931" max="938" width="0" style="78" hidden="1" customWidth="1"/>
    <col min="939" max="939" width="3.109375" style="78" customWidth="1"/>
    <col min="940" max="940" width="8.6640625" style="78" customWidth="1"/>
    <col min="941" max="941" width="1.88671875" style="78" customWidth="1"/>
    <col min="942" max="942" width="1.21875" style="78" customWidth="1"/>
    <col min="943" max="943" width="3.109375" style="78" customWidth="1"/>
    <col min="944" max="944" width="8.6640625" style="78" customWidth="1"/>
    <col min="945" max="945" width="1.88671875" style="78" customWidth="1"/>
    <col min="946" max="946" width="1.21875" style="78" customWidth="1"/>
    <col min="947" max="947" width="3.109375" style="78" customWidth="1"/>
    <col min="948" max="948" width="8.6640625" style="78" customWidth="1"/>
    <col min="949" max="949" width="1.88671875" style="78" customWidth="1"/>
    <col min="950" max="950" width="1.21875" style="78" customWidth="1"/>
    <col min="951" max="951" width="3.109375" style="78" customWidth="1"/>
    <col min="952" max="952" width="8.6640625" style="78" customWidth="1"/>
    <col min="953" max="953" width="1.88671875" style="78" customWidth="1"/>
    <col min="954" max="954" width="1.21875" style="78" customWidth="1"/>
    <col min="955" max="955" width="3.109375" style="78" customWidth="1"/>
    <col min="956" max="956" width="8.6640625" style="78" customWidth="1"/>
    <col min="957" max="957" width="1.88671875" style="78" customWidth="1"/>
    <col min="958" max="958" width="1.21875" style="78" customWidth="1"/>
    <col min="959" max="1184" width="8.77734375" style="78"/>
    <col min="1185" max="1185" width="4" style="78" customWidth="1"/>
    <col min="1186" max="1186" width="17" style="78" customWidth="1"/>
    <col min="1187" max="1194" width="0" style="78" hidden="1" customWidth="1"/>
    <col min="1195" max="1195" width="3.109375" style="78" customWidth="1"/>
    <col min="1196" max="1196" width="8.6640625" style="78" customWidth="1"/>
    <col min="1197" max="1197" width="1.88671875" style="78" customWidth="1"/>
    <col min="1198" max="1198" width="1.21875" style="78" customWidth="1"/>
    <col min="1199" max="1199" width="3.109375" style="78" customWidth="1"/>
    <col min="1200" max="1200" width="8.6640625" style="78" customWidth="1"/>
    <col min="1201" max="1201" width="1.88671875" style="78" customWidth="1"/>
    <col min="1202" max="1202" width="1.21875" style="78" customWidth="1"/>
    <col min="1203" max="1203" width="3.109375" style="78" customWidth="1"/>
    <col min="1204" max="1204" width="8.6640625" style="78" customWidth="1"/>
    <col min="1205" max="1205" width="1.88671875" style="78" customWidth="1"/>
    <col min="1206" max="1206" width="1.21875" style="78" customWidth="1"/>
    <col min="1207" max="1207" width="3.109375" style="78" customWidth="1"/>
    <col min="1208" max="1208" width="8.6640625" style="78" customWidth="1"/>
    <col min="1209" max="1209" width="1.88671875" style="78" customWidth="1"/>
    <col min="1210" max="1210" width="1.21875" style="78" customWidth="1"/>
    <col min="1211" max="1211" width="3.109375" style="78" customWidth="1"/>
    <col min="1212" max="1212" width="8.6640625" style="78" customWidth="1"/>
    <col min="1213" max="1213" width="1.88671875" style="78" customWidth="1"/>
    <col min="1214" max="1214" width="1.21875" style="78" customWidth="1"/>
    <col min="1215" max="1440" width="8.77734375" style="78"/>
    <col min="1441" max="1441" width="4" style="78" customWidth="1"/>
    <col min="1442" max="1442" width="17" style="78" customWidth="1"/>
    <col min="1443" max="1450" width="0" style="78" hidden="1" customWidth="1"/>
    <col min="1451" max="1451" width="3.109375" style="78" customWidth="1"/>
    <col min="1452" max="1452" width="8.6640625" style="78" customWidth="1"/>
    <col min="1453" max="1453" width="1.88671875" style="78" customWidth="1"/>
    <col min="1454" max="1454" width="1.21875" style="78" customWidth="1"/>
    <col min="1455" max="1455" width="3.109375" style="78" customWidth="1"/>
    <col min="1456" max="1456" width="8.6640625" style="78" customWidth="1"/>
    <col min="1457" max="1457" width="1.88671875" style="78" customWidth="1"/>
    <col min="1458" max="1458" width="1.21875" style="78" customWidth="1"/>
    <col min="1459" max="1459" width="3.109375" style="78" customWidth="1"/>
    <col min="1460" max="1460" width="8.6640625" style="78" customWidth="1"/>
    <col min="1461" max="1461" width="1.88671875" style="78" customWidth="1"/>
    <col min="1462" max="1462" width="1.21875" style="78" customWidth="1"/>
    <col min="1463" max="1463" width="3.109375" style="78" customWidth="1"/>
    <col min="1464" max="1464" width="8.6640625" style="78" customWidth="1"/>
    <col min="1465" max="1465" width="1.88671875" style="78" customWidth="1"/>
    <col min="1466" max="1466" width="1.21875" style="78" customWidth="1"/>
    <col min="1467" max="1467" width="3.109375" style="78" customWidth="1"/>
    <col min="1468" max="1468" width="8.6640625" style="78" customWidth="1"/>
    <col min="1469" max="1469" width="1.88671875" style="78" customWidth="1"/>
    <col min="1470" max="1470" width="1.21875" style="78" customWidth="1"/>
    <col min="1471" max="1696" width="8.77734375" style="78"/>
    <col min="1697" max="1697" width="4" style="78" customWidth="1"/>
    <col min="1698" max="1698" width="17" style="78" customWidth="1"/>
    <col min="1699" max="1706" width="0" style="78" hidden="1" customWidth="1"/>
    <col min="1707" max="1707" width="3.109375" style="78" customWidth="1"/>
    <col min="1708" max="1708" width="8.6640625" style="78" customWidth="1"/>
    <col min="1709" max="1709" width="1.88671875" style="78" customWidth="1"/>
    <col min="1710" max="1710" width="1.21875" style="78" customWidth="1"/>
    <col min="1711" max="1711" width="3.109375" style="78" customWidth="1"/>
    <col min="1712" max="1712" width="8.6640625" style="78" customWidth="1"/>
    <col min="1713" max="1713" width="1.88671875" style="78" customWidth="1"/>
    <col min="1714" max="1714" width="1.21875" style="78" customWidth="1"/>
    <col min="1715" max="1715" width="3.109375" style="78" customWidth="1"/>
    <col min="1716" max="1716" width="8.6640625" style="78" customWidth="1"/>
    <col min="1717" max="1717" width="1.88671875" style="78" customWidth="1"/>
    <col min="1718" max="1718" width="1.21875" style="78" customWidth="1"/>
    <col min="1719" max="1719" width="3.109375" style="78" customWidth="1"/>
    <col min="1720" max="1720" width="8.6640625" style="78" customWidth="1"/>
    <col min="1721" max="1721" width="1.88671875" style="78" customWidth="1"/>
    <col min="1722" max="1722" width="1.21875" style="78" customWidth="1"/>
    <col min="1723" max="1723" width="3.109375" style="78" customWidth="1"/>
    <col min="1724" max="1724" width="8.6640625" style="78" customWidth="1"/>
    <col min="1725" max="1725" width="1.88671875" style="78" customWidth="1"/>
    <col min="1726" max="1726" width="1.21875" style="78" customWidth="1"/>
    <col min="1727" max="1952" width="8.77734375" style="78"/>
    <col min="1953" max="1953" width="4" style="78" customWidth="1"/>
    <col min="1954" max="1954" width="17" style="78" customWidth="1"/>
    <col min="1955" max="1962" width="0" style="78" hidden="1" customWidth="1"/>
    <col min="1963" max="1963" width="3.109375" style="78" customWidth="1"/>
    <col min="1964" max="1964" width="8.6640625" style="78" customWidth="1"/>
    <col min="1965" max="1965" width="1.88671875" style="78" customWidth="1"/>
    <col min="1966" max="1966" width="1.21875" style="78" customWidth="1"/>
    <col min="1967" max="1967" width="3.109375" style="78" customWidth="1"/>
    <col min="1968" max="1968" width="8.6640625" style="78" customWidth="1"/>
    <col min="1969" max="1969" width="1.88671875" style="78" customWidth="1"/>
    <col min="1970" max="1970" width="1.21875" style="78" customWidth="1"/>
    <col min="1971" max="1971" width="3.109375" style="78" customWidth="1"/>
    <col min="1972" max="1972" width="8.6640625" style="78" customWidth="1"/>
    <col min="1973" max="1973" width="1.88671875" style="78" customWidth="1"/>
    <col min="1974" max="1974" width="1.21875" style="78" customWidth="1"/>
    <col min="1975" max="1975" width="3.109375" style="78" customWidth="1"/>
    <col min="1976" max="1976" width="8.6640625" style="78" customWidth="1"/>
    <col min="1977" max="1977" width="1.88671875" style="78" customWidth="1"/>
    <col min="1978" max="1978" width="1.21875" style="78" customWidth="1"/>
    <col min="1979" max="1979" width="3.109375" style="78" customWidth="1"/>
    <col min="1980" max="1980" width="8.6640625" style="78" customWidth="1"/>
    <col min="1981" max="1981" width="1.88671875" style="78" customWidth="1"/>
    <col min="1982" max="1982" width="1.21875" style="78" customWidth="1"/>
    <col min="1983" max="2208" width="8.77734375" style="78"/>
    <col min="2209" max="2209" width="4" style="78" customWidth="1"/>
    <col min="2210" max="2210" width="17" style="78" customWidth="1"/>
    <col min="2211" max="2218" width="0" style="78" hidden="1" customWidth="1"/>
    <col min="2219" max="2219" width="3.109375" style="78" customWidth="1"/>
    <col min="2220" max="2220" width="8.6640625" style="78" customWidth="1"/>
    <col min="2221" max="2221" width="1.88671875" style="78" customWidth="1"/>
    <col min="2222" max="2222" width="1.21875" style="78" customWidth="1"/>
    <col min="2223" max="2223" width="3.109375" style="78" customWidth="1"/>
    <col min="2224" max="2224" width="8.6640625" style="78" customWidth="1"/>
    <col min="2225" max="2225" width="1.88671875" style="78" customWidth="1"/>
    <col min="2226" max="2226" width="1.21875" style="78" customWidth="1"/>
    <col min="2227" max="2227" width="3.109375" style="78" customWidth="1"/>
    <col min="2228" max="2228" width="8.6640625" style="78" customWidth="1"/>
    <col min="2229" max="2229" width="1.88671875" style="78" customWidth="1"/>
    <col min="2230" max="2230" width="1.21875" style="78" customWidth="1"/>
    <col min="2231" max="2231" width="3.109375" style="78" customWidth="1"/>
    <col min="2232" max="2232" width="8.6640625" style="78" customWidth="1"/>
    <col min="2233" max="2233" width="1.88671875" style="78" customWidth="1"/>
    <col min="2234" max="2234" width="1.21875" style="78" customWidth="1"/>
    <col min="2235" max="2235" width="3.109375" style="78" customWidth="1"/>
    <col min="2236" max="2236" width="8.6640625" style="78" customWidth="1"/>
    <col min="2237" max="2237" width="1.88671875" style="78" customWidth="1"/>
    <col min="2238" max="2238" width="1.21875" style="78" customWidth="1"/>
    <col min="2239" max="2464" width="8.77734375" style="78"/>
    <col min="2465" max="2465" width="4" style="78" customWidth="1"/>
    <col min="2466" max="2466" width="17" style="78" customWidth="1"/>
    <col min="2467" max="2474" width="0" style="78" hidden="1" customWidth="1"/>
    <col min="2475" max="2475" width="3.109375" style="78" customWidth="1"/>
    <col min="2476" max="2476" width="8.6640625" style="78" customWidth="1"/>
    <col min="2477" max="2477" width="1.88671875" style="78" customWidth="1"/>
    <col min="2478" max="2478" width="1.21875" style="78" customWidth="1"/>
    <col min="2479" max="2479" width="3.109375" style="78" customWidth="1"/>
    <col min="2480" max="2480" width="8.6640625" style="78" customWidth="1"/>
    <col min="2481" max="2481" width="1.88671875" style="78" customWidth="1"/>
    <col min="2482" max="2482" width="1.21875" style="78" customWidth="1"/>
    <col min="2483" max="2483" width="3.109375" style="78" customWidth="1"/>
    <col min="2484" max="2484" width="8.6640625" style="78" customWidth="1"/>
    <col min="2485" max="2485" width="1.88671875" style="78" customWidth="1"/>
    <col min="2486" max="2486" width="1.21875" style="78" customWidth="1"/>
    <col min="2487" max="2487" width="3.109375" style="78" customWidth="1"/>
    <col min="2488" max="2488" width="8.6640625" style="78" customWidth="1"/>
    <col min="2489" max="2489" width="1.88671875" style="78" customWidth="1"/>
    <col min="2490" max="2490" width="1.21875" style="78" customWidth="1"/>
    <col min="2491" max="2491" width="3.109375" style="78" customWidth="1"/>
    <col min="2492" max="2492" width="8.6640625" style="78" customWidth="1"/>
    <col min="2493" max="2493" width="1.88671875" style="78" customWidth="1"/>
    <col min="2494" max="2494" width="1.21875" style="78" customWidth="1"/>
    <col min="2495" max="2720" width="8.77734375" style="78"/>
    <col min="2721" max="2721" width="4" style="78" customWidth="1"/>
    <col min="2722" max="2722" width="17" style="78" customWidth="1"/>
    <col min="2723" max="2730" width="0" style="78" hidden="1" customWidth="1"/>
    <col min="2731" max="2731" width="3.109375" style="78" customWidth="1"/>
    <col min="2732" max="2732" width="8.6640625" style="78" customWidth="1"/>
    <col min="2733" max="2733" width="1.88671875" style="78" customWidth="1"/>
    <col min="2734" max="2734" width="1.21875" style="78" customWidth="1"/>
    <col min="2735" max="2735" width="3.109375" style="78" customWidth="1"/>
    <col min="2736" max="2736" width="8.6640625" style="78" customWidth="1"/>
    <col min="2737" max="2737" width="1.88671875" style="78" customWidth="1"/>
    <col min="2738" max="2738" width="1.21875" style="78" customWidth="1"/>
    <col min="2739" max="2739" width="3.109375" style="78" customWidth="1"/>
    <col min="2740" max="2740" width="8.6640625" style="78" customWidth="1"/>
    <col min="2741" max="2741" width="1.88671875" style="78" customWidth="1"/>
    <col min="2742" max="2742" width="1.21875" style="78" customWidth="1"/>
    <col min="2743" max="2743" width="3.109375" style="78" customWidth="1"/>
    <col min="2744" max="2744" width="8.6640625" style="78" customWidth="1"/>
    <col min="2745" max="2745" width="1.88671875" style="78" customWidth="1"/>
    <col min="2746" max="2746" width="1.21875" style="78" customWidth="1"/>
    <col min="2747" max="2747" width="3.109375" style="78" customWidth="1"/>
    <col min="2748" max="2748" width="8.6640625" style="78" customWidth="1"/>
    <col min="2749" max="2749" width="1.88671875" style="78" customWidth="1"/>
    <col min="2750" max="2750" width="1.21875" style="78" customWidth="1"/>
    <col min="2751" max="2976" width="8.77734375" style="78"/>
    <col min="2977" max="2977" width="4" style="78" customWidth="1"/>
    <col min="2978" max="2978" width="17" style="78" customWidth="1"/>
    <col min="2979" max="2986" width="0" style="78" hidden="1" customWidth="1"/>
    <col min="2987" max="2987" width="3.109375" style="78" customWidth="1"/>
    <col min="2988" max="2988" width="8.6640625" style="78" customWidth="1"/>
    <col min="2989" max="2989" width="1.88671875" style="78" customWidth="1"/>
    <col min="2990" max="2990" width="1.21875" style="78" customWidth="1"/>
    <col min="2991" max="2991" width="3.109375" style="78" customWidth="1"/>
    <col min="2992" max="2992" width="8.6640625" style="78" customWidth="1"/>
    <col min="2993" max="2993" width="1.88671875" style="78" customWidth="1"/>
    <col min="2994" max="2994" width="1.21875" style="78" customWidth="1"/>
    <col min="2995" max="2995" width="3.109375" style="78" customWidth="1"/>
    <col min="2996" max="2996" width="8.6640625" style="78" customWidth="1"/>
    <col min="2997" max="2997" width="1.88671875" style="78" customWidth="1"/>
    <col min="2998" max="2998" width="1.21875" style="78" customWidth="1"/>
    <col min="2999" max="2999" width="3.109375" style="78" customWidth="1"/>
    <col min="3000" max="3000" width="8.6640625" style="78" customWidth="1"/>
    <col min="3001" max="3001" width="1.88671875" style="78" customWidth="1"/>
    <col min="3002" max="3002" width="1.21875" style="78" customWidth="1"/>
    <col min="3003" max="3003" width="3.109375" style="78" customWidth="1"/>
    <col min="3004" max="3004" width="8.6640625" style="78" customWidth="1"/>
    <col min="3005" max="3005" width="1.88671875" style="78" customWidth="1"/>
    <col min="3006" max="3006" width="1.21875" style="78" customWidth="1"/>
    <col min="3007" max="3232" width="8.77734375" style="78"/>
    <col min="3233" max="3233" width="4" style="78" customWidth="1"/>
    <col min="3234" max="3234" width="17" style="78" customWidth="1"/>
    <col min="3235" max="3242" width="0" style="78" hidden="1" customWidth="1"/>
    <col min="3243" max="3243" width="3.109375" style="78" customWidth="1"/>
    <col min="3244" max="3244" width="8.6640625" style="78" customWidth="1"/>
    <col min="3245" max="3245" width="1.88671875" style="78" customWidth="1"/>
    <col min="3246" max="3246" width="1.21875" style="78" customWidth="1"/>
    <col min="3247" max="3247" width="3.109375" style="78" customWidth="1"/>
    <col min="3248" max="3248" width="8.6640625" style="78" customWidth="1"/>
    <col min="3249" max="3249" width="1.88671875" style="78" customWidth="1"/>
    <col min="3250" max="3250" width="1.21875" style="78" customWidth="1"/>
    <col min="3251" max="3251" width="3.109375" style="78" customWidth="1"/>
    <col min="3252" max="3252" width="8.6640625" style="78" customWidth="1"/>
    <col min="3253" max="3253" width="1.88671875" style="78" customWidth="1"/>
    <col min="3254" max="3254" width="1.21875" style="78" customWidth="1"/>
    <col min="3255" max="3255" width="3.109375" style="78" customWidth="1"/>
    <col min="3256" max="3256" width="8.6640625" style="78" customWidth="1"/>
    <col min="3257" max="3257" width="1.88671875" style="78" customWidth="1"/>
    <col min="3258" max="3258" width="1.21875" style="78" customWidth="1"/>
    <col min="3259" max="3259" width="3.109375" style="78" customWidth="1"/>
    <col min="3260" max="3260" width="8.6640625" style="78" customWidth="1"/>
    <col min="3261" max="3261" width="1.88671875" style="78" customWidth="1"/>
    <col min="3262" max="3262" width="1.21875" style="78" customWidth="1"/>
    <col min="3263" max="3488" width="8.77734375" style="78"/>
    <col min="3489" max="3489" width="4" style="78" customWidth="1"/>
    <col min="3490" max="3490" width="17" style="78" customWidth="1"/>
    <col min="3491" max="3498" width="0" style="78" hidden="1" customWidth="1"/>
    <col min="3499" max="3499" width="3.109375" style="78" customWidth="1"/>
    <col min="3500" max="3500" width="8.6640625" style="78" customWidth="1"/>
    <col min="3501" max="3501" width="1.88671875" style="78" customWidth="1"/>
    <col min="3502" max="3502" width="1.21875" style="78" customWidth="1"/>
    <col min="3503" max="3503" width="3.109375" style="78" customWidth="1"/>
    <col min="3504" max="3504" width="8.6640625" style="78" customWidth="1"/>
    <col min="3505" max="3505" width="1.88671875" style="78" customWidth="1"/>
    <col min="3506" max="3506" width="1.21875" style="78" customWidth="1"/>
    <col min="3507" max="3507" width="3.109375" style="78" customWidth="1"/>
    <col min="3508" max="3508" width="8.6640625" style="78" customWidth="1"/>
    <col min="3509" max="3509" width="1.88671875" style="78" customWidth="1"/>
    <col min="3510" max="3510" width="1.21875" style="78" customWidth="1"/>
    <col min="3511" max="3511" width="3.109375" style="78" customWidth="1"/>
    <col min="3512" max="3512" width="8.6640625" style="78" customWidth="1"/>
    <col min="3513" max="3513" width="1.88671875" style="78" customWidth="1"/>
    <col min="3514" max="3514" width="1.21875" style="78" customWidth="1"/>
    <col min="3515" max="3515" width="3.109375" style="78" customWidth="1"/>
    <col min="3516" max="3516" width="8.6640625" style="78" customWidth="1"/>
    <col min="3517" max="3517" width="1.88671875" style="78" customWidth="1"/>
    <col min="3518" max="3518" width="1.21875" style="78" customWidth="1"/>
    <col min="3519" max="3744" width="8.77734375" style="78"/>
    <col min="3745" max="3745" width="4" style="78" customWidth="1"/>
    <col min="3746" max="3746" width="17" style="78" customWidth="1"/>
    <col min="3747" max="3754" width="0" style="78" hidden="1" customWidth="1"/>
    <col min="3755" max="3755" width="3.109375" style="78" customWidth="1"/>
    <col min="3756" max="3756" width="8.6640625" style="78" customWidth="1"/>
    <col min="3757" max="3757" width="1.88671875" style="78" customWidth="1"/>
    <col min="3758" max="3758" width="1.21875" style="78" customWidth="1"/>
    <col min="3759" max="3759" width="3.109375" style="78" customWidth="1"/>
    <col min="3760" max="3760" width="8.6640625" style="78" customWidth="1"/>
    <col min="3761" max="3761" width="1.88671875" style="78" customWidth="1"/>
    <col min="3762" max="3762" width="1.21875" style="78" customWidth="1"/>
    <col min="3763" max="3763" width="3.109375" style="78" customWidth="1"/>
    <col min="3764" max="3764" width="8.6640625" style="78" customWidth="1"/>
    <col min="3765" max="3765" width="1.88671875" style="78" customWidth="1"/>
    <col min="3766" max="3766" width="1.21875" style="78" customWidth="1"/>
    <col min="3767" max="3767" width="3.109375" style="78" customWidth="1"/>
    <col min="3768" max="3768" width="8.6640625" style="78" customWidth="1"/>
    <col min="3769" max="3769" width="1.88671875" style="78" customWidth="1"/>
    <col min="3770" max="3770" width="1.21875" style="78" customWidth="1"/>
    <col min="3771" max="3771" width="3.109375" style="78" customWidth="1"/>
    <col min="3772" max="3772" width="8.6640625" style="78" customWidth="1"/>
    <col min="3773" max="3773" width="1.88671875" style="78" customWidth="1"/>
    <col min="3774" max="3774" width="1.21875" style="78" customWidth="1"/>
    <col min="3775" max="4000" width="8.77734375" style="78"/>
    <col min="4001" max="4001" width="4" style="78" customWidth="1"/>
    <col min="4002" max="4002" width="17" style="78" customWidth="1"/>
    <col min="4003" max="4010" width="0" style="78" hidden="1" customWidth="1"/>
    <col min="4011" max="4011" width="3.109375" style="78" customWidth="1"/>
    <col min="4012" max="4012" width="8.6640625" style="78" customWidth="1"/>
    <col min="4013" max="4013" width="1.88671875" style="78" customWidth="1"/>
    <col min="4014" max="4014" width="1.21875" style="78" customWidth="1"/>
    <col min="4015" max="4015" width="3.109375" style="78" customWidth="1"/>
    <col min="4016" max="4016" width="8.6640625" style="78" customWidth="1"/>
    <col min="4017" max="4017" width="1.88671875" style="78" customWidth="1"/>
    <col min="4018" max="4018" width="1.21875" style="78" customWidth="1"/>
    <col min="4019" max="4019" width="3.109375" style="78" customWidth="1"/>
    <col min="4020" max="4020" width="8.6640625" style="78" customWidth="1"/>
    <col min="4021" max="4021" width="1.88671875" style="78" customWidth="1"/>
    <col min="4022" max="4022" width="1.21875" style="78" customWidth="1"/>
    <col min="4023" max="4023" width="3.109375" style="78" customWidth="1"/>
    <col min="4024" max="4024" width="8.6640625" style="78" customWidth="1"/>
    <col min="4025" max="4025" width="1.88671875" style="78" customWidth="1"/>
    <col min="4026" max="4026" width="1.21875" style="78" customWidth="1"/>
    <col min="4027" max="4027" width="3.109375" style="78" customWidth="1"/>
    <col min="4028" max="4028" width="8.6640625" style="78" customWidth="1"/>
    <col min="4029" max="4029" width="1.88671875" style="78" customWidth="1"/>
    <col min="4030" max="4030" width="1.21875" style="78" customWidth="1"/>
    <col min="4031" max="4256" width="8.77734375" style="78"/>
    <col min="4257" max="4257" width="4" style="78" customWidth="1"/>
    <col min="4258" max="4258" width="17" style="78" customWidth="1"/>
    <col min="4259" max="4266" width="0" style="78" hidden="1" customWidth="1"/>
    <col min="4267" max="4267" width="3.109375" style="78" customWidth="1"/>
    <col min="4268" max="4268" width="8.6640625" style="78" customWidth="1"/>
    <col min="4269" max="4269" width="1.88671875" style="78" customWidth="1"/>
    <col min="4270" max="4270" width="1.21875" style="78" customWidth="1"/>
    <col min="4271" max="4271" width="3.109375" style="78" customWidth="1"/>
    <col min="4272" max="4272" width="8.6640625" style="78" customWidth="1"/>
    <col min="4273" max="4273" width="1.88671875" style="78" customWidth="1"/>
    <col min="4274" max="4274" width="1.21875" style="78" customWidth="1"/>
    <col min="4275" max="4275" width="3.109375" style="78" customWidth="1"/>
    <col min="4276" max="4276" width="8.6640625" style="78" customWidth="1"/>
    <col min="4277" max="4277" width="1.88671875" style="78" customWidth="1"/>
    <col min="4278" max="4278" width="1.21875" style="78" customWidth="1"/>
    <col min="4279" max="4279" width="3.109375" style="78" customWidth="1"/>
    <col min="4280" max="4280" width="8.6640625" style="78" customWidth="1"/>
    <col min="4281" max="4281" width="1.88671875" style="78" customWidth="1"/>
    <col min="4282" max="4282" width="1.21875" style="78" customWidth="1"/>
    <col min="4283" max="4283" width="3.109375" style="78" customWidth="1"/>
    <col min="4284" max="4284" width="8.6640625" style="78" customWidth="1"/>
    <col min="4285" max="4285" width="1.88671875" style="78" customWidth="1"/>
    <col min="4286" max="4286" width="1.21875" style="78" customWidth="1"/>
    <col min="4287" max="4512" width="8.77734375" style="78"/>
    <col min="4513" max="4513" width="4" style="78" customWidth="1"/>
    <col min="4514" max="4514" width="17" style="78" customWidth="1"/>
    <col min="4515" max="4522" width="0" style="78" hidden="1" customWidth="1"/>
    <col min="4523" max="4523" width="3.109375" style="78" customWidth="1"/>
    <col min="4524" max="4524" width="8.6640625" style="78" customWidth="1"/>
    <col min="4525" max="4525" width="1.88671875" style="78" customWidth="1"/>
    <col min="4526" max="4526" width="1.21875" style="78" customWidth="1"/>
    <col min="4527" max="4527" width="3.109375" style="78" customWidth="1"/>
    <col min="4528" max="4528" width="8.6640625" style="78" customWidth="1"/>
    <col min="4529" max="4529" width="1.88671875" style="78" customWidth="1"/>
    <col min="4530" max="4530" width="1.21875" style="78" customWidth="1"/>
    <col min="4531" max="4531" width="3.109375" style="78" customWidth="1"/>
    <col min="4532" max="4532" width="8.6640625" style="78" customWidth="1"/>
    <col min="4533" max="4533" width="1.88671875" style="78" customWidth="1"/>
    <col min="4534" max="4534" width="1.21875" style="78" customWidth="1"/>
    <col min="4535" max="4535" width="3.109375" style="78" customWidth="1"/>
    <col min="4536" max="4536" width="8.6640625" style="78" customWidth="1"/>
    <col min="4537" max="4537" width="1.88671875" style="78" customWidth="1"/>
    <col min="4538" max="4538" width="1.21875" style="78" customWidth="1"/>
    <col min="4539" max="4539" width="3.109375" style="78" customWidth="1"/>
    <col min="4540" max="4540" width="8.6640625" style="78" customWidth="1"/>
    <col min="4541" max="4541" width="1.88671875" style="78" customWidth="1"/>
    <col min="4542" max="4542" width="1.21875" style="78" customWidth="1"/>
    <col min="4543" max="4768" width="8.77734375" style="78"/>
    <col min="4769" max="4769" width="4" style="78" customWidth="1"/>
    <col min="4770" max="4770" width="17" style="78" customWidth="1"/>
    <col min="4771" max="4778" width="0" style="78" hidden="1" customWidth="1"/>
    <col min="4779" max="4779" width="3.109375" style="78" customWidth="1"/>
    <col min="4780" max="4780" width="8.6640625" style="78" customWidth="1"/>
    <col min="4781" max="4781" width="1.88671875" style="78" customWidth="1"/>
    <col min="4782" max="4782" width="1.21875" style="78" customWidth="1"/>
    <col min="4783" max="4783" width="3.109375" style="78" customWidth="1"/>
    <col min="4784" max="4784" width="8.6640625" style="78" customWidth="1"/>
    <col min="4785" max="4785" width="1.88671875" style="78" customWidth="1"/>
    <col min="4786" max="4786" width="1.21875" style="78" customWidth="1"/>
    <col min="4787" max="4787" width="3.109375" style="78" customWidth="1"/>
    <col min="4788" max="4788" width="8.6640625" style="78" customWidth="1"/>
    <col min="4789" max="4789" width="1.88671875" style="78" customWidth="1"/>
    <col min="4790" max="4790" width="1.21875" style="78" customWidth="1"/>
    <col min="4791" max="4791" width="3.109375" style="78" customWidth="1"/>
    <col min="4792" max="4792" width="8.6640625" style="78" customWidth="1"/>
    <col min="4793" max="4793" width="1.88671875" style="78" customWidth="1"/>
    <col min="4794" max="4794" width="1.21875" style="78" customWidth="1"/>
    <col min="4795" max="4795" width="3.109375" style="78" customWidth="1"/>
    <col min="4796" max="4796" width="8.6640625" style="78" customWidth="1"/>
    <col min="4797" max="4797" width="1.88671875" style="78" customWidth="1"/>
    <col min="4798" max="4798" width="1.21875" style="78" customWidth="1"/>
    <col min="4799" max="5024" width="8.77734375" style="78"/>
    <col min="5025" max="5025" width="4" style="78" customWidth="1"/>
    <col min="5026" max="5026" width="17" style="78" customWidth="1"/>
    <col min="5027" max="5034" width="0" style="78" hidden="1" customWidth="1"/>
    <col min="5035" max="5035" width="3.109375" style="78" customWidth="1"/>
    <col min="5036" max="5036" width="8.6640625" style="78" customWidth="1"/>
    <col min="5037" max="5037" width="1.88671875" style="78" customWidth="1"/>
    <col min="5038" max="5038" width="1.21875" style="78" customWidth="1"/>
    <col min="5039" max="5039" width="3.109375" style="78" customWidth="1"/>
    <col min="5040" max="5040" width="8.6640625" style="78" customWidth="1"/>
    <col min="5041" max="5041" width="1.88671875" style="78" customWidth="1"/>
    <col min="5042" max="5042" width="1.21875" style="78" customWidth="1"/>
    <col min="5043" max="5043" width="3.109375" style="78" customWidth="1"/>
    <col min="5044" max="5044" width="8.6640625" style="78" customWidth="1"/>
    <col min="5045" max="5045" width="1.88671875" style="78" customWidth="1"/>
    <col min="5046" max="5046" width="1.21875" style="78" customWidth="1"/>
    <col min="5047" max="5047" width="3.109375" style="78" customWidth="1"/>
    <col min="5048" max="5048" width="8.6640625" style="78" customWidth="1"/>
    <col min="5049" max="5049" width="1.88671875" style="78" customWidth="1"/>
    <col min="5050" max="5050" width="1.21875" style="78" customWidth="1"/>
    <col min="5051" max="5051" width="3.109375" style="78" customWidth="1"/>
    <col min="5052" max="5052" width="8.6640625" style="78" customWidth="1"/>
    <col min="5053" max="5053" width="1.88671875" style="78" customWidth="1"/>
    <col min="5054" max="5054" width="1.21875" style="78" customWidth="1"/>
    <col min="5055" max="5280" width="8.77734375" style="78"/>
    <col min="5281" max="5281" width="4" style="78" customWidth="1"/>
    <col min="5282" max="5282" width="17" style="78" customWidth="1"/>
    <col min="5283" max="5290" width="0" style="78" hidden="1" customWidth="1"/>
    <col min="5291" max="5291" width="3.109375" style="78" customWidth="1"/>
    <col min="5292" max="5292" width="8.6640625" style="78" customWidth="1"/>
    <col min="5293" max="5293" width="1.88671875" style="78" customWidth="1"/>
    <col min="5294" max="5294" width="1.21875" style="78" customWidth="1"/>
    <col min="5295" max="5295" width="3.109375" style="78" customWidth="1"/>
    <col min="5296" max="5296" width="8.6640625" style="78" customWidth="1"/>
    <col min="5297" max="5297" width="1.88671875" style="78" customWidth="1"/>
    <col min="5298" max="5298" width="1.21875" style="78" customWidth="1"/>
    <col min="5299" max="5299" width="3.109375" style="78" customWidth="1"/>
    <col min="5300" max="5300" width="8.6640625" style="78" customWidth="1"/>
    <col min="5301" max="5301" width="1.88671875" style="78" customWidth="1"/>
    <col min="5302" max="5302" width="1.21875" style="78" customWidth="1"/>
    <col min="5303" max="5303" width="3.109375" style="78" customWidth="1"/>
    <col min="5304" max="5304" width="8.6640625" style="78" customWidth="1"/>
    <col min="5305" max="5305" width="1.88671875" style="78" customWidth="1"/>
    <col min="5306" max="5306" width="1.21875" style="78" customWidth="1"/>
    <col min="5307" max="5307" width="3.109375" style="78" customWidth="1"/>
    <col min="5308" max="5308" width="8.6640625" style="78" customWidth="1"/>
    <col min="5309" max="5309" width="1.88671875" style="78" customWidth="1"/>
    <col min="5310" max="5310" width="1.21875" style="78" customWidth="1"/>
    <col min="5311" max="5536" width="8.77734375" style="78"/>
    <col min="5537" max="5537" width="4" style="78" customWidth="1"/>
    <col min="5538" max="5538" width="17" style="78" customWidth="1"/>
    <col min="5539" max="5546" width="0" style="78" hidden="1" customWidth="1"/>
    <col min="5547" max="5547" width="3.109375" style="78" customWidth="1"/>
    <col min="5548" max="5548" width="8.6640625" style="78" customWidth="1"/>
    <col min="5549" max="5549" width="1.88671875" style="78" customWidth="1"/>
    <col min="5550" max="5550" width="1.21875" style="78" customWidth="1"/>
    <col min="5551" max="5551" width="3.109375" style="78" customWidth="1"/>
    <col min="5552" max="5552" width="8.6640625" style="78" customWidth="1"/>
    <col min="5553" max="5553" width="1.88671875" style="78" customWidth="1"/>
    <col min="5554" max="5554" width="1.21875" style="78" customWidth="1"/>
    <col min="5555" max="5555" width="3.109375" style="78" customWidth="1"/>
    <col min="5556" max="5556" width="8.6640625" style="78" customWidth="1"/>
    <col min="5557" max="5557" width="1.88671875" style="78" customWidth="1"/>
    <col min="5558" max="5558" width="1.21875" style="78" customWidth="1"/>
    <col min="5559" max="5559" width="3.109375" style="78" customWidth="1"/>
    <col min="5560" max="5560" width="8.6640625" style="78" customWidth="1"/>
    <col min="5561" max="5561" width="1.88671875" style="78" customWidth="1"/>
    <col min="5562" max="5562" width="1.21875" style="78" customWidth="1"/>
    <col min="5563" max="5563" width="3.109375" style="78" customWidth="1"/>
    <col min="5564" max="5564" width="8.6640625" style="78" customWidth="1"/>
    <col min="5565" max="5565" width="1.88671875" style="78" customWidth="1"/>
    <col min="5566" max="5566" width="1.21875" style="78" customWidth="1"/>
    <col min="5567" max="5792" width="8.77734375" style="78"/>
    <col min="5793" max="5793" width="4" style="78" customWidth="1"/>
    <col min="5794" max="5794" width="17" style="78" customWidth="1"/>
    <col min="5795" max="5802" width="0" style="78" hidden="1" customWidth="1"/>
    <col min="5803" max="5803" width="3.109375" style="78" customWidth="1"/>
    <col min="5804" max="5804" width="8.6640625" style="78" customWidth="1"/>
    <col min="5805" max="5805" width="1.88671875" style="78" customWidth="1"/>
    <col min="5806" max="5806" width="1.21875" style="78" customWidth="1"/>
    <col min="5807" max="5807" width="3.109375" style="78" customWidth="1"/>
    <col min="5808" max="5808" width="8.6640625" style="78" customWidth="1"/>
    <col min="5809" max="5809" width="1.88671875" style="78" customWidth="1"/>
    <col min="5810" max="5810" width="1.21875" style="78" customWidth="1"/>
    <col min="5811" max="5811" width="3.109375" style="78" customWidth="1"/>
    <col min="5812" max="5812" width="8.6640625" style="78" customWidth="1"/>
    <col min="5813" max="5813" width="1.88671875" style="78" customWidth="1"/>
    <col min="5814" max="5814" width="1.21875" style="78" customWidth="1"/>
    <col min="5815" max="5815" width="3.109375" style="78" customWidth="1"/>
    <col min="5816" max="5816" width="8.6640625" style="78" customWidth="1"/>
    <col min="5817" max="5817" width="1.88671875" style="78" customWidth="1"/>
    <col min="5818" max="5818" width="1.21875" style="78" customWidth="1"/>
    <col min="5819" max="5819" width="3.109375" style="78" customWidth="1"/>
    <col min="5820" max="5820" width="8.6640625" style="78" customWidth="1"/>
    <col min="5821" max="5821" width="1.88671875" style="78" customWidth="1"/>
    <col min="5822" max="5822" width="1.21875" style="78" customWidth="1"/>
    <col min="5823" max="6048" width="8.77734375" style="78"/>
    <col min="6049" max="6049" width="4" style="78" customWidth="1"/>
    <col min="6050" max="6050" width="17" style="78" customWidth="1"/>
    <col min="6051" max="6058" width="0" style="78" hidden="1" customWidth="1"/>
    <col min="6059" max="6059" width="3.109375" style="78" customWidth="1"/>
    <col min="6060" max="6060" width="8.6640625" style="78" customWidth="1"/>
    <col min="6061" max="6061" width="1.88671875" style="78" customWidth="1"/>
    <col min="6062" max="6062" width="1.21875" style="78" customWidth="1"/>
    <col min="6063" max="6063" width="3.109375" style="78" customWidth="1"/>
    <col min="6064" max="6064" width="8.6640625" style="78" customWidth="1"/>
    <col min="6065" max="6065" width="1.88671875" style="78" customWidth="1"/>
    <col min="6066" max="6066" width="1.21875" style="78" customWidth="1"/>
    <col min="6067" max="6067" width="3.109375" style="78" customWidth="1"/>
    <col min="6068" max="6068" width="8.6640625" style="78" customWidth="1"/>
    <col min="6069" max="6069" width="1.88671875" style="78" customWidth="1"/>
    <col min="6070" max="6070" width="1.21875" style="78" customWidth="1"/>
    <col min="6071" max="6071" width="3.109375" style="78" customWidth="1"/>
    <col min="6072" max="6072" width="8.6640625" style="78" customWidth="1"/>
    <col min="6073" max="6073" width="1.88671875" style="78" customWidth="1"/>
    <col min="6074" max="6074" width="1.21875" style="78" customWidth="1"/>
    <col min="6075" max="6075" width="3.109375" style="78" customWidth="1"/>
    <col min="6076" max="6076" width="8.6640625" style="78" customWidth="1"/>
    <col min="6077" max="6077" width="1.88671875" style="78" customWidth="1"/>
    <col min="6078" max="6078" width="1.21875" style="78" customWidth="1"/>
    <col min="6079" max="6304" width="8.77734375" style="78"/>
    <col min="6305" max="6305" width="4" style="78" customWidth="1"/>
    <col min="6306" max="6306" width="17" style="78" customWidth="1"/>
    <col min="6307" max="6314" width="0" style="78" hidden="1" customWidth="1"/>
    <col min="6315" max="6315" width="3.109375" style="78" customWidth="1"/>
    <col min="6316" max="6316" width="8.6640625" style="78" customWidth="1"/>
    <col min="6317" max="6317" width="1.88671875" style="78" customWidth="1"/>
    <col min="6318" max="6318" width="1.21875" style="78" customWidth="1"/>
    <col min="6319" max="6319" width="3.109375" style="78" customWidth="1"/>
    <col min="6320" max="6320" width="8.6640625" style="78" customWidth="1"/>
    <col min="6321" max="6321" width="1.88671875" style="78" customWidth="1"/>
    <col min="6322" max="6322" width="1.21875" style="78" customWidth="1"/>
    <col min="6323" max="6323" width="3.109375" style="78" customWidth="1"/>
    <col min="6324" max="6324" width="8.6640625" style="78" customWidth="1"/>
    <col min="6325" max="6325" width="1.88671875" style="78" customWidth="1"/>
    <col min="6326" max="6326" width="1.21875" style="78" customWidth="1"/>
    <col min="6327" max="6327" width="3.109375" style="78" customWidth="1"/>
    <col min="6328" max="6328" width="8.6640625" style="78" customWidth="1"/>
    <col min="6329" max="6329" width="1.88671875" style="78" customWidth="1"/>
    <col min="6330" max="6330" width="1.21875" style="78" customWidth="1"/>
    <col min="6331" max="6331" width="3.109375" style="78" customWidth="1"/>
    <col min="6332" max="6332" width="8.6640625" style="78" customWidth="1"/>
    <col min="6333" max="6333" width="1.88671875" style="78" customWidth="1"/>
    <col min="6334" max="6334" width="1.21875" style="78" customWidth="1"/>
    <col min="6335" max="6560" width="8.77734375" style="78"/>
    <col min="6561" max="6561" width="4" style="78" customWidth="1"/>
    <col min="6562" max="6562" width="17" style="78" customWidth="1"/>
    <col min="6563" max="6570" width="0" style="78" hidden="1" customWidth="1"/>
    <col min="6571" max="6571" width="3.109375" style="78" customWidth="1"/>
    <col min="6572" max="6572" width="8.6640625" style="78" customWidth="1"/>
    <col min="6573" max="6573" width="1.88671875" style="78" customWidth="1"/>
    <col min="6574" max="6574" width="1.21875" style="78" customWidth="1"/>
    <col min="6575" max="6575" width="3.109375" style="78" customWidth="1"/>
    <col min="6576" max="6576" width="8.6640625" style="78" customWidth="1"/>
    <col min="6577" max="6577" width="1.88671875" style="78" customWidth="1"/>
    <col min="6578" max="6578" width="1.21875" style="78" customWidth="1"/>
    <col min="6579" max="6579" width="3.109375" style="78" customWidth="1"/>
    <col min="6580" max="6580" width="8.6640625" style="78" customWidth="1"/>
    <col min="6581" max="6581" width="1.88671875" style="78" customWidth="1"/>
    <col min="6582" max="6582" width="1.21875" style="78" customWidth="1"/>
    <col min="6583" max="6583" width="3.109375" style="78" customWidth="1"/>
    <col min="6584" max="6584" width="8.6640625" style="78" customWidth="1"/>
    <col min="6585" max="6585" width="1.88671875" style="78" customWidth="1"/>
    <col min="6586" max="6586" width="1.21875" style="78" customWidth="1"/>
    <col min="6587" max="6587" width="3.109375" style="78" customWidth="1"/>
    <col min="6588" max="6588" width="8.6640625" style="78" customWidth="1"/>
    <col min="6589" max="6589" width="1.88671875" style="78" customWidth="1"/>
    <col min="6590" max="6590" width="1.21875" style="78" customWidth="1"/>
    <col min="6591" max="6816" width="8.77734375" style="78"/>
    <col min="6817" max="6817" width="4" style="78" customWidth="1"/>
    <col min="6818" max="6818" width="17" style="78" customWidth="1"/>
    <col min="6819" max="6826" width="0" style="78" hidden="1" customWidth="1"/>
    <col min="6827" max="6827" width="3.109375" style="78" customWidth="1"/>
    <col min="6828" max="6828" width="8.6640625" style="78" customWidth="1"/>
    <col min="6829" max="6829" width="1.88671875" style="78" customWidth="1"/>
    <col min="6830" max="6830" width="1.21875" style="78" customWidth="1"/>
    <col min="6831" max="6831" width="3.109375" style="78" customWidth="1"/>
    <col min="6832" max="6832" width="8.6640625" style="78" customWidth="1"/>
    <col min="6833" max="6833" width="1.88671875" style="78" customWidth="1"/>
    <col min="6834" max="6834" width="1.21875" style="78" customWidth="1"/>
    <col min="6835" max="6835" width="3.109375" style="78" customWidth="1"/>
    <col min="6836" max="6836" width="8.6640625" style="78" customWidth="1"/>
    <col min="6837" max="6837" width="1.88671875" style="78" customWidth="1"/>
    <col min="6838" max="6838" width="1.21875" style="78" customWidth="1"/>
    <col min="6839" max="6839" width="3.109375" style="78" customWidth="1"/>
    <col min="6840" max="6840" width="8.6640625" style="78" customWidth="1"/>
    <col min="6841" max="6841" width="1.88671875" style="78" customWidth="1"/>
    <col min="6842" max="6842" width="1.21875" style="78" customWidth="1"/>
    <col min="6843" max="6843" width="3.109375" style="78" customWidth="1"/>
    <col min="6844" max="6844" width="8.6640625" style="78" customWidth="1"/>
    <col min="6845" max="6845" width="1.88671875" style="78" customWidth="1"/>
    <col min="6846" max="6846" width="1.21875" style="78" customWidth="1"/>
    <col min="6847" max="7072" width="8.77734375" style="78"/>
    <col min="7073" max="7073" width="4" style="78" customWidth="1"/>
    <col min="7074" max="7074" width="17" style="78" customWidth="1"/>
    <col min="7075" max="7082" width="0" style="78" hidden="1" customWidth="1"/>
    <col min="7083" max="7083" width="3.109375" style="78" customWidth="1"/>
    <col min="7084" max="7084" width="8.6640625" style="78" customWidth="1"/>
    <col min="7085" max="7085" width="1.88671875" style="78" customWidth="1"/>
    <col min="7086" max="7086" width="1.21875" style="78" customWidth="1"/>
    <col min="7087" max="7087" width="3.109375" style="78" customWidth="1"/>
    <col min="7088" max="7088" width="8.6640625" style="78" customWidth="1"/>
    <col min="7089" max="7089" width="1.88671875" style="78" customWidth="1"/>
    <col min="7090" max="7090" width="1.21875" style="78" customWidth="1"/>
    <col min="7091" max="7091" width="3.109375" style="78" customWidth="1"/>
    <col min="7092" max="7092" width="8.6640625" style="78" customWidth="1"/>
    <col min="7093" max="7093" width="1.88671875" style="78" customWidth="1"/>
    <col min="7094" max="7094" width="1.21875" style="78" customWidth="1"/>
    <col min="7095" max="7095" width="3.109375" style="78" customWidth="1"/>
    <col min="7096" max="7096" width="8.6640625" style="78" customWidth="1"/>
    <col min="7097" max="7097" width="1.88671875" style="78" customWidth="1"/>
    <col min="7098" max="7098" width="1.21875" style="78" customWidth="1"/>
    <col min="7099" max="7099" width="3.109375" style="78" customWidth="1"/>
    <col min="7100" max="7100" width="8.6640625" style="78" customWidth="1"/>
    <col min="7101" max="7101" width="1.88671875" style="78" customWidth="1"/>
    <col min="7102" max="7102" width="1.21875" style="78" customWidth="1"/>
    <col min="7103" max="7328" width="8.77734375" style="78"/>
    <col min="7329" max="7329" width="4" style="78" customWidth="1"/>
    <col min="7330" max="7330" width="17" style="78" customWidth="1"/>
    <col min="7331" max="7338" width="0" style="78" hidden="1" customWidth="1"/>
    <col min="7339" max="7339" width="3.109375" style="78" customWidth="1"/>
    <col min="7340" max="7340" width="8.6640625" style="78" customWidth="1"/>
    <col min="7341" max="7341" width="1.88671875" style="78" customWidth="1"/>
    <col min="7342" max="7342" width="1.21875" style="78" customWidth="1"/>
    <col min="7343" max="7343" width="3.109375" style="78" customWidth="1"/>
    <col min="7344" max="7344" width="8.6640625" style="78" customWidth="1"/>
    <col min="7345" max="7345" width="1.88671875" style="78" customWidth="1"/>
    <col min="7346" max="7346" width="1.21875" style="78" customWidth="1"/>
    <col min="7347" max="7347" width="3.109375" style="78" customWidth="1"/>
    <col min="7348" max="7348" width="8.6640625" style="78" customWidth="1"/>
    <col min="7349" max="7349" width="1.88671875" style="78" customWidth="1"/>
    <col min="7350" max="7350" width="1.21875" style="78" customWidth="1"/>
    <col min="7351" max="7351" width="3.109375" style="78" customWidth="1"/>
    <col min="7352" max="7352" width="8.6640625" style="78" customWidth="1"/>
    <col min="7353" max="7353" width="1.88671875" style="78" customWidth="1"/>
    <col min="7354" max="7354" width="1.21875" style="78" customWidth="1"/>
    <col min="7355" max="7355" width="3.109375" style="78" customWidth="1"/>
    <col min="7356" max="7356" width="8.6640625" style="78" customWidth="1"/>
    <col min="7357" max="7357" width="1.88671875" style="78" customWidth="1"/>
    <col min="7358" max="7358" width="1.21875" style="78" customWidth="1"/>
    <col min="7359" max="7584" width="8.77734375" style="78"/>
    <col min="7585" max="7585" width="4" style="78" customWidth="1"/>
    <col min="7586" max="7586" width="17" style="78" customWidth="1"/>
    <col min="7587" max="7594" width="0" style="78" hidden="1" customWidth="1"/>
    <col min="7595" max="7595" width="3.109375" style="78" customWidth="1"/>
    <col min="7596" max="7596" width="8.6640625" style="78" customWidth="1"/>
    <col min="7597" max="7597" width="1.88671875" style="78" customWidth="1"/>
    <col min="7598" max="7598" width="1.21875" style="78" customWidth="1"/>
    <col min="7599" max="7599" width="3.109375" style="78" customWidth="1"/>
    <col min="7600" max="7600" width="8.6640625" style="78" customWidth="1"/>
    <col min="7601" max="7601" width="1.88671875" style="78" customWidth="1"/>
    <col min="7602" max="7602" width="1.21875" style="78" customWidth="1"/>
    <col min="7603" max="7603" width="3.109375" style="78" customWidth="1"/>
    <col min="7604" max="7604" width="8.6640625" style="78" customWidth="1"/>
    <col min="7605" max="7605" width="1.88671875" style="78" customWidth="1"/>
    <col min="7606" max="7606" width="1.21875" style="78" customWidth="1"/>
    <col min="7607" max="7607" width="3.109375" style="78" customWidth="1"/>
    <col min="7608" max="7608" width="8.6640625" style="78" customWidth="1"/>
    <col min="7609" max="7609" width="1.88671875" style="78" customWidth="1"/>
    <col min="7610" max="7610" width="1.21875" style="78" customWidth="1"/>
    <col min="7611" max="7611" width="3.109375" style="78" customWidth="1"/>
    <col min="7612" max="7612" width="8.6640625" style="78" customWidth="1"/>
    <col min="7613" max="7613" width="1.88671875" style="78" customWidth="1"/>
    <col min="7614" max="7614" width="1.21875" style="78" customWidth="1"/>
    <col min="7615" max="7840" width="8.77734375" style="78"/>
    <col min="7841" max="7841" width="4" style="78" customWidth="1"/>
    <col min="7842" max="7842" width="17" style="78" customWidth="1"/>
    <col min="7843" max="7850" width="0" style="78" hidden="1" customWidth="1"/>
    <col min="7851" max="7851" width="3.109375" style="78" customWidth="1"/>
    <col min="7852" max="7852" width="8.6640625" style="78" customWidth="1"/>
    <col min="7853" max="7853" width="1.88671875" style="78" customWidth="1"/>
    <col min="7854" max="7854" width="1.21875" style="78" customWidth="1"/>
    <col min="7855" max="7855" width="3.109375" style="78" customWidth="1"/>
    <col min="7856" max="7856" width="8.6640625" style="78" customWidth="1"/>
    <col min="7857" max="7857" width="1.88671875" style="78" customWidth="1"/>
    <col min="7858" max="7858" width="1.21875" style="78" customWidth="1"/>
    <col min="7859" max="7859" width="3.109375" style="78" customWidth="1"/>
    <col min="7860" max="7860" width="8.6640625" style="78" customWidth="1"/>
    <col min="7861" max="7861" width="1.88671875" style="78" customWidth="1"/>
    <col min="7862" max="7862" width="1.21875" style="78" customWidth="1"/>
    <col min="7863" max="7863" width="3.109375" style="78" customWidth="1"/>
    <col min="7864" max="7864" width="8.6640625" style="78" customWidth="1"/>
    <col min="7865" max="7865" width="1.88671875" style="78" customWidth="1"/>
    <col min="7866" max="7866" width="1.21875" style="78" customWidth="1"/>
    <col min="7867" max="7867" width="3.109375" style="78" customWidth="1"/>
    <col min="7868" max="7868" width="8.6640625" style="78" customWidth="1"/>
    <col min="7869" max="7869" width="1.88671875" style="78" customWidth="1"/>
    <col min="7870" max="7870" width="1.21875" style="78" customWidth="1"/>
    <col min="7871" max="8096" width="8.77734375" style="78"/>
    <col min="8097" max="8097" width="4" style="78" customWidth="1"/>
    <col min="8098" max="8098" width="17" style="78" customWidth="1"/>
    <col min="8099" max="8106" width="0" style="78" hidden="1" customWidth="1"/>
    <col min="8107" max="8107" width="3.109375" style="78" customWidth="1"/>
    <col min="8108" max="8108" width="8.6640625" style="78" customWidth="1"/>
    <col min="8109" max="8109" width="1.88671875" style="78" customWidth="1"/>
    <col min="8110" max="8110" width="1.21875" style="78" customWidth="1"/>
    <col min="8111" max="8111" width="3.109375" style="78" customWidth="1"/>
    <col min="8112" max="8112" width="8.6640625" style="78" customWidth="1"/>
    <col min="8113" max="8113" width="1.88671875" style="78" customWidth="1"/>
    <col min="8114" max="8114" width="1.21875" style="78" customWidth="1"/>
    <col min="8115" max="8115" width="3.109375" style="78" customWidth="1"/>
    <col min="8116" max="8116" width="8.6640625" style="78" customWidth="1"/>
    <col min="8117" max="8117" width="1.88671875" style="78" customWidth="1"/>
    <col min="8118" max="8118" width="1.21875" style="78" customWidth="1"/>
    <col min="8119" max="8119" width="3.109375" style="78" customWidth="1"/>
    <col min="8120" max="8120" width="8.6640625" style="78" customWidth="1"/>
    <col min="8121" max="8121" width="1.88671875" style="78" customWidth="1"/>
    <col min="8122" max="8122" width="1.21875" style="78" customWidth="1"/>
    <col min="8123" max="8123" width="3.109375" style="78" customWidth="1"/>
    <col min="8124" max="8124" width="8.6640625" style="78" customWidth="1"/>
    <col min="8125" max="8125" width="1.88671875" style="78" customWidth="1"/>
    <col min="8126" max="8126" width="1.21875" style="78" customWidth="1"/>
    <col min="8127" max="8352" width="8.77734375" style="78"/>
    <col min="8353" max="8353" width="4" style="78" customWidth="1"/>
    <col min="8354" max="8354" width="17" style="78" customWidth="1"/>
    <col min="8355" max="8362" width="0" style="78" hidden="1" customWidth="1"/>
    <col min="8363" max="8363" width="3.109375" style="78" customWidth="1"/>
    <col min="8364" max="8364" width="8.6640625" style="78" customWidth="1"/>
    <col min="8365" max="8365" width="1.88671875" style="78" customWidth="1"/>
    <col min="8366" max="8366" width="1.21875" style="78" customWidth="1"/>
    <col min="8367" max="8367" width="3.109375" style="78" customWidth="1"/>
    <col min="8368" max="8368" width="8.6640625" style="78" customWidth="1"/>
    <col min="8369" max="8369" width="1.88671875" style="78" customWidth="1"/>
    <col min="8370" max="8370" width="1.21875" style="78" customWidth="1"/>
    <col min="8371" max="8371" width="3.109375" style="78" customWidth="1"/>
    <col min="8372" max="8372" width="8.6640625" style="78" customWidth="1"/>
    <col min="8373" max="8373" width="1.88671875" style="78" customWidth="1"/>
    <col min="8374" max="8374" width="1.21875" style="78" customWidth="1"/>
    <col min="8375" max="8375" width="3.109375" style="78" customWidth="1"/>
    <col min="8376" max="8376" width="8.6640625" style="78" customWidth="1"/>
    <col min="8377" max="8377" width="1.88671875" style="78" customWidth="1"/>
    <col min="8378" max="8378" width="1.21875" style="78" customWidth="1"/>
    <col min="8379" max="8379" width="3.109375" style="78" customWidth="1"/>
    <col min="8380" max="8380" width="8.6640625" style="78" customWidth="1"/>
    <col min="8381" max="8381" width="1.88671875" style="78" customWidth="1"/>
    <col min="8382" max="8382" width="1.21875" style="78" customWidth="1"/>
    <col min="8383" max="8608" width="8.77734375" style="78"/>
    <col min="8609" max="8609" width="4" style="78" customWidth="1"/>
    <col min="8610" max="8610" width="17" style="78" customWidth="1"/>
    <col min="8611" max="8618" width="0" style="78" hidden="1" customWidth="1"/>
    <col min="8619" max="8619" width="3.109375" style="78" customWidth="1"/>
    <col min="8620" max="8620" width="8.6640625" style="78" customWidth="1"/>
    <col min="8621" max="8621" width="1.88671875" style="78" customWidth="1"/>
    <col min="8622" max="8622" width="1.21875" style="78" customWidth="1"/>
    <col min="8623" max="8623" width="3.109375" style="78" customWidth="1"/>
    <col min="8624" max="8624" width="8.6640625" style="78" customWidth="1"/>
    <col min="8625" max="8625" width="1.88671875" style="78" customWidth="1"/>
    <col min="8626" max="8626" width="1.21875" style="78" customWidth="1"/>
    <col min="8627" max="8627" width="3.109375" style="78" customWidth="1"/>
    <col min="8628" max="8628" width="8.6640625" style="78" customWidth="1"/>
    <col min="8629" max="8629" width="1.88671875" style="78" customWidth="1"/>
    <col min="8630" max="8630" width="1.21875" style="78" customWidth="1"/>
    <col min="8631" max="8631" width="3.109375" style="78" customWidth="1"/>
    <col min="8632" max="8632" width="8.6640625" style="78" customWidth="1"/>
    <col min="8633" max="8633" width="1.88671875" style="78" customWidth="1"/>
    <col min="8634" max="8634" width="1.21875" style="78" customWidth="1"/>
    <col min="8635" max="8635" width="3.109375" style="78" customWidth="1"/>
    <col min="8636" max="8636" width="8.6640625" style="78" customWidth="1"/>
    <col min="8637" max="8637" width="1.88671875" style="78" customWidth="1"/>
    <col min="8638" max="8638" width="1.21875" style="78" customWidth="1"/>
    <col min="8639" max="8864" width="8.77734375" style="78"/>
    <col min="8865" max="8865" width="4" style="78" customWidth="1"/>
    <col min="8866" max="8866" width="17" style="78" customWidth="1"/>
    <col min="8867" max="8874" width="0" style="78" hidden="1" customWidth="1"/>
    <col min="8875" max="8875" width="3.109375" style="78" customWidth="1"/>
    <col min="8876" max="8876" width="8.6640625" style="78" customWidth="1"/>
    <col min="8877" max="8877" width="1.88671875" style="78" customWidth="1"/>
    <col min="8878" max="8878" width="1.21875" style="78" customWidth="1"/>
    <col min="8879" max="8879" width="3.109375" style="78" customWidth="1"/>
    <col min="8880" max="8880" width="8.6640625" style="78" customWidth="1"/>
    <col min="8881" max="8881" width="1.88671875" style="78" customWidth="1"/>
    <col min="8882" max="8882" width="1.21875" style="78" customWidth="1"/>
    <col min="8883" max="8883" width="3.109375" style="78" customWidth="1"/>
    <col min="8884" max="8884" width="8.6640625" style="78" customWidth="1"/>
    <col min="8885" max="8885" width="1.88671875" style="78" customWidth="1"/>
    <col min="8886" max="8886" width="1.21875" style="78" customWidth="1"/>
    <col min="8887" max="8887" width="3.109375" style="78" customWidth="1"/>
    <col min="8888" max="8888" width="8.6640625" style="78" customWidth="1"/>
    <col min="8889" max="8889" width="1.88671875" style="78" customWidth="1"/>
    <col min="8890" max="8890" width="1.21875" style="78" customWidth="1"/>
    <col min="8891" max="8891" width="3.109375" style="78" customWidth="1"/>
    <col min="8892" max="8892" width="8.6640625" style="78" customWidth="1"/>
    <col min="8893" max="8893" width="1.88671875" style="78" customWidth="1"/>
    <col min="8894" max="8894" width="1.21875" style="78" customWidth="1"/>
    <col min="8895" max="9120" width="8.77734375" style="78"/>
    <col min="9121" max="9121" width="4" style="78" customWidth="1"/>
    <col min="9122" max="9122" width="17" style="78" customWidth="1"/>
    <col min="9123" max="9130" width="0" style="78" hidden="1" customWidth="1"/>
    <col min="9131" max="9131" width="3.109375" style="78" customWidth="1"/>
    <col min="9132" max="9132" width="8.6640625" style="78" customWidth="1"/>
    <col min="9133" max="9133" width="1.88671875" style="78" customWidth="1"/>
    <col min="9134" max="9134" width="1.21875" style="78" customWidth="1"/>
    <col min="9135" max="9135" width="3.109375" style="78" customWidth="1"/>
    <col min="9136" max="9136" width="8.6640625" style="78" customWidth="1"/>
    <col min="9137" max="9137" width="1.88671875" style="78" customWidth="1"/>
    <col min="9138" max="9138" width="1.21875" style="78" customWidth="1"/>
    <col min="9139" max="9139" width="3.109375" style="78" customWidth="1"/>
    <col min="9140" max="9140" width="8.6640625" style="78" customWidth="1"/>
    <col min="9141" max="9141" width="1.88671875" style="78" customWidth="1"/>
    <col min="9142" max="9142" width="1.21875" style="78" customWidth="1"/>
    <col min="9143" max="9143" width="3.109375" style="78" customWidth="1"/>
    <col min="9144" max="9144" width="8.6640625" style="78" customWidth="1"/>
    <col min="9145" max="9145" width="1.88671875" style="78" customWidth="1"/>
    <col min="9146" max="9146" width="1.21875" style="78" customWidth="1"/>
    <col min="9147" max="9147" width="3.109375" style="78" customWidth="1"/>
    <col min="9148" max="9148" width="8.6640625" style="78" customWidth="1"/>
    <col min="9149" max="9149" width="1.88671875" style="78" customWidth="1"/>
    <col min="9150" max="9150" width="1.21875" style="78" customWidth="1"/>
    <col min="9151" max="9376" width="8.77734375" style="78"/>
    <col min="9377" max="9377" width="4" style="78" customWidth="1"/>
    <col min="9378" max="9378" width="17" style="78" customWidth="1"/>
    <col min="9379" max="9386" width="0" style="78" hidden="1" customWidth="1"/>
    <col min="9387" max="9387" width="3.109375" style="78" customWidth="1"/>
    <col min="9388" max="9388" width="8.6640625" style="78" customWidth="1"/>
    <col min="9389" max="9389" width="1.88671875" style="78" customWidth="1"/>
    <col min="9390" max="9390" width="1.21875" style="78" customWidth="1"/>
    <col min="9391" max="9391" width="3.109375" style="78" customWidth="1"/>
    <col min="9392" max="9392" width="8.6640625" style="78" customWidth="1"/>
    <col min="9393" max="9393" width="1.88671875" style="78" customWidth="1"/>
    <col min="9394" max="9394" width="1.21875" style="78" customWidth="1"/>
    <col min="9395" max="9395" width="3.109375" style="78" customWidth="1"/>
    <col min="9396" max="9396" width="8.6640625" style="78" customWidth="1"/>
    <col min="9397" max="9397" width="1.88671875" style="78" customWidth="1"/>
    <col min="9398" max="9398" width="1.21875" style="78" customWidth="1"/>
    <col min="9399" max="9399" width="3.109375" style="78" customWidth="1"/>
    <col min="9400" max="9400" width="8.6640625" style="78" customWidth="1"/>
    <col min="9401" max="9401" width="1.88671875" style="78" customWidth="1"/>
    <col min="9402" max="9402" width="1.21875" style="78" customWidth="1"/>
    <col min="9403" max="9403" width="3.109375" style="78" customWidth="1"/>
    <col min="9404" max="9404" width="8.6640625" style="78" customWidth="1"/>
    <col min="9405" max="9405" width="1.88671875" style="78" customWidth="1"/>
    <col min="9406" max="9406" width="1.21875" style="78" customWidth="1"/>
    <col min="9407" max="9632" width="8.77734375" style="78"/>
    <col min="9633" max="9633" width="4" style="78" customWidth="1"/>
    <col min="9634" max="9634" width="17" style="78" customWidth="1"/>
    <col min="9635" max="9642" width="0" style="78" hidden="1" customWidth="1"/>
    <col min="9643" max="9643" width="3.109375" style="78" customWidth="1"/>
    <col min="9644" max="9644" width="8.6640625" style="78" customWidth="1"/>
    <col min="9645" max="9645" width="1.88671875" style="78" customWidth="1"/>
    <col min="9646" max="9646" width="1.21875" style="78" customWidth="1"/>
    <col min="9647" max="9647" width="3.109375" style="78" customWidth="1"/>
    <col min="9648" max="9648" width="8.6640625" style="78" customWidth="1"/>
    <col min="9649" max="9649" width="1.88671875" style="78" customWidth="1"/>
    <col min="9650" max="9650" width="1.21875" style="78" customWidth="1"/>
    <col min="9651" max="9651" width="3.109375" style="78" customWidth="1"/>
    <col min="9652" max="9652" width="8.6640625" style="78" customWidth="1"/>
    <col min="9653" max="9653" width="1.88671875" style="78" customWidth="1"/>
    <col min="9654" max="9654" width="1.21875" style="78" customWidth="1"/>
    <col min="9655" max="9655" width="3.109375" style="78" customWidth="1"/>
    <col min="9656" max="9656" width="8.6640625" style="78" customWidth="1"/>
    <col min="9657" max="9657" width="1.88671875" style="78" customWidth="1"/>
    <col min="9658" max="9658" width="1.21875" style="78" customWidth="1"/>
    <col min="9659" max="9659" width="3.109375" style="78" customWidth="1"/>
    <col min="9660" max="9660" width="8.6640625" style="78" customWidth="1"/>
    <col min="9661" max="9661" width="1.88671875" style="78" customWidth="1"/>
    <col min="9662" max="9662" width="1.21875" style="78" customWidth="1"/>
    <col min="9663" max="9888" width="8.77734375" style="78"/>
    <col min="9889" max="9889" width="4" style="78" customWidth="1"/>
    <col min="9890" max="9890" width="17" style="78" customWidth="1"/>
    <col min="9891" max="9898" width="0" style="78" hidden="1" customWidth="1"/>
    <col min="9899" max="9899" width="3.109375" style="78" customWidth="1"/>
    <col min="9900" max="9900" width="8.6640625" style="78" customWidth="1"/>
    <col min="9901" max="9901" width="1.88671875" style="78" customWidth="1"/>
    <col min="9902" max="9902" width="1.21875" style="78" customWidth="1"/>
    <col min="9903" max="9903" width="3.109375" style="78" customWidth="1"/>
    <col min="9904" max="9904" width="8.6640625" style="78" customWidth="1"/>
    <col min="9905" max="9905" width="1.88671875" style="78" customWidth="1"/>
    <col min="9906" max="9906" width="1.21875" style="78" customWidth="1"/>
    <col min="9907" max="9907" width="3.109375" style="78" customWidth="1"/>
    <col min="9908" max="9908" width="8.6640625" style="78" customWidth="1"/>
    <col min="9909" max="9909" width="1.88671875" style="78" customWidth="1"/>
    <col min="9910" max="9910" width="1.21875" style="78" customWidth="1"/>
    <col min="9911" max="9911" width="3.109375" style="78" customWidth="1"/>
    <col min="9912" max="9912" width="8.6640625" style="78" customWidth="1"/>
    <col min="9913" max="9913" width="1.88671875" style="78" customWidth="1"/>
    <col min="9914" max="9914" width="1.21875" style="78" customWidth="1"/>
    <col min="9915" max="9915" width="3.109375" style="78" customWidth="1"/>
    <col min="9916" max="9916" width="8.6640625" style="78" customWidth="1"/>
    <col min="9917" max="9917" width="1.88671875" style="78" customWidth="1"/>
    <col min="9918" max="9918" width="1.21875" style="78" customWidth="1"/>
    <col min="9919" max="10144" width="8.77734375" style="78"/>
    <col min="10145" max="10145" width="4" style="78" customWidth="1"/>
    <col min="10146" max="10146" width="17" style="78" customWidth="1"/>
    <col min="10147" max="10154" width="0" style="78" hidden="1" customWidth="1"/>
    <col min="10155" max="10155" width="3.109375" style="78" customWidth="1"/>
    <col min="10156" max="10156" width="8.6640625" style="78" customWidth="1"/>
    <col min="10157" max="10157" width="1.88671875" style="78" customWidth="1"/>
    <col min="10158" max="10158" width="1.21875" style="78" customWidth="1"/>
    <col min="10159" max="10159" width="3.109375" style="78" customWidth="1"/>
    <col min="10160" max="10160" width="8.6640625" style="78" customWidth="1"/>
    <col min="10161" max="10161" width="1.88671875" style="78" customWidth="1"/>
    <col min="10162" max="10162" width="1.21875" style="78" customWidth="1"/>
    <col min="10163" max="10163" width="3.109375" style="78" customWidth="1"/>
    <col min="10164" max="10164" width="8.6640625" style="78" customWidth="1"/>
    <col min="10165" max="10165" width="1.88671875" style="78" customWidth="1"/>
    <col min="10166" max="10166" width="1.21875" style="78" customWidth="1"/>
    <col min="10167" max="10167" width="3.109375" style="78" customWidth="1"/>
    <col min="10168" max="10168" width="8.6640625" style="78" customWidth="1"/>
    <col min="10169" max="10169" width="1.88671875" style="78" customWidth="1"/>
    <col min="10170" max="10170" width="1.21875" style="78" customWidth="1"/>
    <col min="10171" max="10171" width="3.109375" style="78" customWidth="1"/>
    <col min="10172" max="10172" width="8.6640625" style="78" customWidth="1"/>
    <col min="10173" max="10173" width="1.88671875" style="78" customWidth="1"/>
    <col min="10174" max="10174" width="1.21875" style="78" customWidth="1"/>
    <col min="10175" max="10400" width="8.77734375" style="78"/>
    <col min="10401" max="10401" width="4" style="78" customWidth="1"/>
    <col min="10402" max="10402" width="17" style="78" customWidth="1"/>
    <col min="10403" max="10410" width="0" style="78" hidden="1" customWidth="1"/>
    <col min="10411" max="10411" width="3.109375" style="78" customWidth="1"/>
    <col min="10412" max="10412" width="8.6640625" style="78" customWidth="1"/>
    <col min="10413" max="10413" width="1.88671875" style="78" customWidth="1"/>
    <col min="10414" max="10414" width="1.21875" style="78" customWidth="1"/>
    <col min="10415" max="10415" width="3.109375" style="78" customWidth="1"/>
    <col min="10416" max="10416" width="8.6640625" style="78" customWidth="1"/>
    <col min="10417" max="10417" width="1.88671875" style="78" customWidth="1"/>
    <col min="10418" max="10418" width="1.21875" style="78" customWidth="1"/>
    <col min="10419" max="10419" width="3.109375" style="78" customWidth="1"/>
    <col min="10420" max="10420" width="8.6640625" style="78" customWidth="1"/>
    <col min="10421" max="10421" width="1.88671875" style="78" customWidth="1"/>
    <col min="10422" max="10422" width="1.21875" style="78" customWidth="1"/>
    <col min="10423" max="10423" width="3.109375" style="78" customWidth="1"/>
    <col min="10424" max="10424" width="8.6640625" style="78" customWidth="1"/>
    <col min="10425" max="10425" width="1.88671875" style="78" customWidth="1"/>
    <col min="10426" max="10426" width="1.21875" style="78" customWidth="1"/>
    <col min="10427" max="10427" width="3.109375" style="78" customWidth="1"/>
    <col min="10428" max="10428" width="8.6640625" style="78" customWidth="1"/>
    <col min="10429" max="10429" width="1.88671875" style="78" customWidth="1"/>
    <col min="10430" max="10430" width="1.21875" style="78" customWidth="1"/>
    <col min="10431" max="10656" width="8.77734375" style="78"/>
    <col min="10657" max="10657" width="4" style="78" customWidth="1"/>
    <col min="10658" max="10658" width="17" style="78" customWidth="1"/>
    <col min="10659" max="10666" width="0" style="78" hidden="1" customWidth="1"/>
    <col min="10667" max="10667" width="3.109375" style="78" customWidth="1"/>
    <col min="10668" max="10668" width="8.6640625" style="78" customWidth="1"/>
    <col min="10669" max="10669" width="1.88671875" style="78" customWidth="1"/>
    <col min="10670" max="10670" width="1.21875" style="78" customWidth="1"/>
    <col min="10671" max="10671" width="3.109375" style="78" customWidth="1"/>
    <col min="10672" max="10672" width="8.6640625" style="78" customWidth="1"/>
    <col min="10673" max="10673" width="1.88671875" style="78" customWidth="1"/>
    <col min="10674" max="10674" width="1.21875" style="78" customWidth="1"/>
    <col min="10675" max="10675" width="3.109375" style="78" customWidth="1"/>
    <col min="10676" max="10676" width="8.6640625" style="78" customWidth="1"/>
    <col min="10677" max="10677" width="1.88671875" style="78" customWidth="1"/>
    <col min="10678" max="10678" width="1.21875" style="78" customWidth="1"/>
    <col min="10679" max="10679" width="3.109375" style="78" customWidth="1"/>
    <col min="10680" max="10680" width="8.6640625" style="78" customWidth="1"/>
    <col min="10681" max="10681" width="1.88671875" style="78" customWidth="1"/>
    <col min="10682" max="10682" width="1.21875" style="78" customWidth="1"/>
    <col min="10683" max="10683" width="3.109375" style="78" customWidth="1"/>
    <col min="10684" max="10684" width="8.6640625" style="78" customWidth="1"/>
    <col min="10685" max="10685" width="1.88671875" style="78" customWidth="1"/>
    <col min="10686" max="10686" width="1.21875" style="78" customWidth="1"/>
    <col min="10687" max="10912" width="8.77734375" style="78"/>
    <col min="10913" max="10913" width="4" style="78" customWidth="1"/>
    <col min="10914" max="10914" width="17" style="78" customWidth="1"/>
    <col min="10915" max="10922" width="0" style="78" hidden="1" customWidth="1"/>
    <col min="10923" max="10923" width="3.109375" style="78" customWidth="1"/>
    <col min="10924" max="10924" width="8.6640625" style="78" customWidth="1"/>
    <col min="10925" max="10925" width="1.88671875" style="78" customWidth="1"/>
    <col min="10926" max="10926" width="1.21875" style="78" customWidth="1"/>
    <col min="10927" max="10927" width="3.109375" style="78" customWidth="1"/>
    <col min="10928" max="10928" width="8.6640625" style="78" customWidth="1"/>
    <col min="10929" max="10929" width="1.88671875" style="78" customWidth="1"/>
    <col min="10930" max="10930" width="1.21875" style="78" customWidth="1"/>
    <col min="10931" max="10931" width="3.109375" style="78" customWidth="1"/>
    <col min="10932" max="10932" width="8.6640625" style="78" customWidth="1"/>
    <col min="10933" max="10933" width="1.88671875" style="78" customWidth="1"/>
    <col min="10934" max="10934" width="1.21875" style="78" customWidth="1"/>
    <col min="10935" max="10935" width="3.109375" style="78" customWidth="1"/>
    <col min="10936" max="10936" width="8.6640625" style="78" customWidth="1"/>
    <col min="10937" max="10937" width="1.88671875" style="78" customWidth="1"/>
    <col min="10938" max="10938" width="1.21875" style="78" customWidth="1"/>
    <col min="10939" max="10939" width="3.109375" style="78" customWidth="1"/>
    <col min="10940" max="10940" width="8.6640625" style="78" customWidth="1"/>
    <col min="10941" max="10941" width="1.88671875" style="78" customWidth="1"/>
    <col min="10942" max="10942" width="1.21875" style="78" customWidth="1"/>
    <col min="10943" max="11168" width="8.77734375" style="78"/>
    <col min="11169" max="11169" width="4" style="78" customWidth="1"/>
    <col min="11170" max="11170" width="17" style="78" customWidth="1"/>
    <col min="11171" max="11178" width="0" style="78" hidden="1" customWidth="1"/>
    <col min="11179" max="11179" width="3.109375" style="78" customWidth="1"/>
    <col min="11180" max="11180" width="8.6640625" style="78" customWidth="1"/>
    <col min="11181" max="11181" width="1.88671875" style="78" customWidth="1"/>
    <col min="11182" max="11182" width="1.21875" style="78" customWidth="1"/>
    <col min="11183" max="11183" width="3.109375" style="78" customWidth="1"/>
    <col min="11184" max="11184" width="8.6640625" style="78" customWidth="1"/>
    <col min="11185" max="11185" width="1.88671875" style="78" customWidth="1"/>
    <col min="11186" max="11186" width="1.21875" style="78" customWidth="1"/>
    <col min="11187" max="11187" width="3.109375" style="78" customWidth="1"/>
    <col min="11188" max="11188" width="8.6640625" style="78" customWidth="1"/>
    <col min="11189" max="11189" width="1.88671875" style="78" customWidth="1"/>
    <col min="11190" max="11190" width="1.21875" style="78" customWidth="1"/>
    <col min="11191" max="11191" width="3.109375" style="78" customWidth="1"/>
    <col min="11192" max="11192" width="8.6640625" style="78" customWidth="1"/>
    <col min="11193" max="11193" width="1.88671875" style="78" customWidth="1"/>
    <col min="11194" max="11194" width="1.21875" style="78" customWidth="1"/>
    <col min="11195" max="11195" width="3.109375" style="78" customWidth="1"/>
    <col min="11196" max="11196" width="8.6640625" style="78" customWidth="1"/>
    <col min="11197" max="11197" width="1.88671875" style="78" customWidth="1"/>
    <col min="11198" max="11198" width="1.21875" style="78" customWidth="1"/>
    <col min="11199" max="11424" width="8.77734375" style="78"/>
    <col min="11425" max="11425" width="4" style="78" customWidth="1"/>
    <col min="11426" max="11426" width="17" style="78" customWidth="1"/>
    <col min="11427" max="11434" width="0" style="78" hidden="1" customWidth="1"/>
    <col min="11435" max="11435" width="3.109375" style="78" customWidth="1"/>
    <col min="11436" max="11436" width="8.6640625" style="78" customWidth="1"/>
    <col min="11437" max="11437" width="1.88671875" style="78" customWidth="1"/>
    <col min="11438" max="11438" width="1.21875" style="78" customWidth="1"/>
    <col min="11439" max="11439" width="3.109375" style="78" customWidth="1"/>
    <col min="11440" max="11440" width="8.6640625" style="78" customWidth="1"/>
    <col min="11441" max="11441" width="1.88671875" style="78" customWidth="1"/>
    <col min="11442" max="11442" width="1.21875" style="78" customWidth="1"/>
    <col min="11443" max="11443" width="3.109375" style="78" customWidth="1"/>
    <col min="11444" max="11444" width="8.6640625" style="78" customWidth="1"/>
    <col min="11445" max="11445" width="1.88671875" style="78" customWidth="1"/>
    <col min="11446" max="11446" width="1.21875" style="78" customWidth="1"/>
    <col min="11447" max="11447" width="3.109375" style="78" customWidth="1"/>
    <col min="11448" max="11448" width="8.6640625" style="78" customWidth="1"/>
    <col min="11449" max="11449" width="1.88671875" style="78" customWidth="1"/>
    <col min="11450" max="11450" width="1.21875" style="78" customWidth="1"/>
    <col min="11451" max="11451" width="3.109375" style="78" customWidth="1"/>
    <col min="11452" max="11452" width="8.6640625" style="78" customWidth="1"/>
    <col min="11453" max="11453" width="1.88671875" style="78" customWidth="1"/>
    <col min="11454" max="11454" width="1.21875" style="78" customWidth="1"/>
    <col min="11455" max="11680" width="8.77734375" style="78"/>
    <col min="11681" max="11681" width="4" style="78" customWidth="1"/>
    <col min="11682" max="11682" width="17" style="78" customWidth="1"/>
    <col min="11683" max="11690" width="0" style="78" hidden="1" customWidth="1"/>
    <col min="11691" max="11691" width="3.109375" style="78" customWidth="1"/>
    <col min="11692" max="11692" width="8.6640625" style="78" customWidth="1"/>
    <col min="11693" max="11693" width="1.88671875" style="78" customWidth="1"/>
    <col min="11694" max="11694" width="1.21875" style="78" customWidth="1"/>
    <col min="11695" max="11695" width="3.109375" style="78" customWidth="1"/>
    <col min="11696" max="11696" width="8.6640625" style="78" customWidth="1"/>
    <col min="11697" max="11697" width="1.88671875" style="78" customWidth="1"/>
    <col min="11698" max="11698" width="1.21875" style="78" customWidth="1"/>
    <col min="11699" max="11699" width="3.109375" style="78" customWidth="1"/>
    <col min="11700" max="11700" width="8.6640625" style="78" customWidth="1"/>
    <col min="11701" max="11701" width="1.88671875" style="78" customWidth="1"/>
    <col min="11702" max="11702" width="1.21875" style="78" customWidth="1"/>
    <col min="11703" max="11703" width="3.109375" style="78" customWidth="1"/>
    <col min="11704" max="11704" width="8.6640625" style="78" customWidth="1"/>
    <col min="11705" max="11705" width="1.88671875" style="78" customWidth="1"/>
    <col min="11706" max="11706" width="1.21875" style="78" customWidth="1"/>
    <col min="11707" max="11707" width="3.109375" style="78" customWidth="1"/>
    <col min="11708" max="11708" width="8.6640625" style="78" customWidth="1"/>
    <col min="11709" max="11709" width="1.88671875" style="78" customWidth="1"/>
    <col min="11710" max="11710" width="1.21875" style="78" customWidth="1"/>
    <col min="11711" max="11936" width="8.77734375" style="78"/>
    <col min="11937" max="11937" width="4" style="78" customWidth="1"/>
    <col min="11938" max="11938" width="17" style="78" customWidth="1"/>
    <col min="11939" max="11946" width="0" style="78" hidden="1" customWidth="1"/>
    <col min="11947" max="11947" width="3.109375" style="78" customWidth="1"/>
    <col min="11948" max="11948" width="8.6640625" style="78" customWidth="1"/>
    <col min="11949" max="11949" width="1.88671875" style="78" customWidth="1"/>
    <col min="11950" max="11950" width="1.21875" style="78" customWidth="1"/>
    <col min="11951" max="11951" width="3.109375" style="78" customWidth="1"/>
    <col min="11952" max="11952" width="8.6640625" style="78" customWidth="1"/>
    <col min="11953" max="11953" width="1.88671875" style="78" customWidth="1"/>
    <col min="11954" max="11954" width="1.21875" style="78" customWidth="1"/>
    <col min="11955" max="11955" width="3.109375" style="78" customWidth="1"/>
    <col min="11956" max="11956" width="8.6640625" style="78" customWidth="1"/>
    <col min="11957" max="11957" width="1.88671875" style="78" customWidth="1"/>
    <col min="11958" max="11958" width="1.21875" style="78" customWidth="1"/>
    <col min="11959" max="11959" width="3.109375" style="78" customWidth="1"/>
    <col min="11960" max="11960" width="8.6640625" style="78" customWidth="1"/>
    <col min="11961" max="11961" width="1.88671875" style="78" customWidth="1"/>
    <col min="11962" max="11962" width="1.21875" style="78" customWidth="1"/>
    <col min="11963" max="11963" width="3.109375" style="78" customWidth="1"/>
    <col min="11964" max="11964" width="8.6640625" style="78" customWidth="1"/>
    <col min="11965" max="11965" width="1.88671875" style="78" customWidth="1"/>
    <col min="11966" max="11966" width="1.21875" style="78" customWidth="1"/>
    <col min="11967" max="12192" width="8.77734375" style="78"/>
    <col min="12193" max="12193" width="4" style="78" customWidth="1"/>
    <col min="12194" max="12194" width="17" style="78" customWidth="1"/>
    <col min="12195" max="12202" width="0" style="78" hidden="1" customWidth="1"/>
    <col min="12203" max="12203" width="3.109375" style="78" customWidth="1"/>
    <col min="12204" max="12204" width="8.6640625" style="78" customWidth="1"/>
    <col min="12205" max="12205" width="1.88671875" style="78" customWidth="1"/>
    <col min="12206" max="12206" width="1.21875" style="78" customWidth="1"/>
    <col min="12207" max="12207" width="3.109375" style="78" customWidth="1"/>
    <col min="12208" max="12208" width="8.6640625" style="78" customWidth="1"/>
    <col min="12209" max="12209" width="1.88671875" style="78" customWidth="1"/>
    <col min="12210" max="12210" width="1.21875" style="78" customWidth="1"/>
    <col min="12211" max="12211" width="3.109375" style="78" customWidth="1"/>
    <col min="12212" max="12212" width="8.6640625" style="78" customWidth="1"/>
    <col min="12213" max="12213" width="1.88671875" style="78" customWidth="1"/>
    <col min="12214" max="12214" width="1.21875" style="78" customWidth="1"/>
    <col min="12215" max="12215" width="3.109375" style="78" customWidth="1"/>
    <col min="12216" max="12216" width="8.6640625" style="78" customWidth="1"/>
    <col min="12217" max="12217" width="1.88671875" style="78" customWidth="1"/>
    <col min="12218" max="12218" width="1.21875" style="78" customWidth="1"/>
    <col min="12219" max="12219" width="3.109375" style="78" customWidth="1"/>
    <col min="12220" max="12220" width="8.6640625" style="78" customWidth="1"/>
    <col min="12221" max="12221" width="1.88671875" style="78" customWidth="1"/>
    <col min="12222" max="12222" width="1.21875" style="78" customWidth="1"/>
    <col min="12223" max="12448" width="8.77734375" style="78"/>
    <col min="12449" max="12449" width="4" style="78" customWidth="1"/>
    <col min="12450" max="12450" width="17" style="78" customWidth="1"/>
    <col min="12451" max="12458" width="0" style="78" hidden="1" customWidth="1"/>
    <col min="12459" max="12459" width="3.109375" style="78" customWidth="1"/>
    <col min="12460" max="12460" width="8.6640625" style="78" customWidth="1"/>
    <col min="12461" max="12461" width="1.88671875" style="78" customWidth="1"/>
    <col min="12462" max="12462" width="1.21875" style="78" customWidth="1"/>
    <col min="12463" max="12463" width="3.109375" style="78" customWidth="1"/>
    <col min="12464" max="12464" width="8.6640625" style="78" customWidth="1"/>
    <col min="12465" max="12465" width="1.88671875" style="78" customWidth="1"/>
    <col min="12466" max="12466" width="1.21875" style="78" customWidth="1"/>
    <col min="12467" max="12467" width="3.109375" style="78" customWidth="1"/>
    <col min="12468" max="12468" width="8.6640625" style="78" customWidth="1"/>
    <col min="12469" max="12469" width="1.88671875" style="78" customWidth="1"/>
    <col min="12470" max="12470" width="1.21875" style="78" customWidth="1"/>
    <col min="12471" max="12471" width="3.109375" style="78" customWidth="1"/>
    <col min="12472" max="12472" width="8.6640625" style="78" customWidth="1"/>
    <col min="12473" max="12473" width="1.88671875" style="78" customWidth="1"/>
    <col min="12474" max="12474" width="1.21875" style="78" customWidth="1"/>
    <col min="12475" max="12475" width="3.109375" style="78" customWidth="1"/>
    <col min="12476" max="12476" width="8.6640625" style="78" customWidth="1"/>
    <col min="12477" max="12477" width="1.88671875" style="78" customWidth="1"/>
    <col min="12478" max="12478" width="1.21875" style="78" customWidth="1"/>
    <col min="12479" max="12704" width="8.77734375" style="78"/>
    <col min="12705" max="12705" width="4" style="78" customWidth="1"/>
    <col min="12706" max="12706" width="17" style="78" customWidth="1"/>
    <col min="12707" max="12714" width="0" style="78" hidden="1" customWidth="1"/>
    <col min="12715" max="12715" width="3.109375" style="78" customWidth="1"/>
    <col min="12716" max="12716" width="8.6640625" style="78" customWidth="1"/>
    <col min="12717" max="12717" width="1.88671875" style="78" customWidth="1"/>
    <col min="12718" max="12718" width="1.21875" style="78" customWidth="1"/>
    <col min="12719" max="12719" width="3.109375" style="78" customWidth="1"/>
    <col min="12720" max="12720" width="8.6640625" style="78" customWidth="1"/>
    <col min="12721" max="12721" width="1.88671875" style="78" customWidth="1"/>
    <col min="12722" max="12722" width="1.21875" style="78" customWidth="1"/>
    <col min="12723" max="12723" width="3.109375" style="78" customWidth="1"/>
    <col min="12724" max="12724" width="8.6640625" style="78" customWidth="1"/>
    <col min="12725" max="12725" width="1.88671875" style="78" customWidth="1"/>
    <col min="12726" max="12726" width="1.21875" style="78" customWidth="1"/>
    <col min="12727" max="12727" width="3.109375" style="78" customWidth="1"/>
    <col min="12728" max="12728" width="8.6640625" style="78" customWidth="1"/>
    <col min="12729" max="12729" width="1.88671875" style="78" customWidth="1"/>
    <col min="12730" max="12730" width="1.21875" style="78" customWidth="1"/>
    <col min="12731" max="12731" width="3.109375" style="78" customWidth="1"/>
    <col min="12732" max="12732" width="8.6640625" style="78" customWidth="1"/>
    <col min="12733" max="12733" width="1.88671875" style="78" customWidth="1"/>
    <col min="12734" max="12734" width="1.21875" style="78" customWidth="1"/>
    <col min="12735" max="12960" width="8.77734375" style="78"/>
    <col min="12961" max="12961" width="4" style="78" customWidth="1"/>
    <col min="12962" max="12962" width="17" style="78" customWidth="1"/>
    <col min="12963" max="12970" width="0" style="78" hidden="1" customWidth="1"/>
    <col min="12971" max="12971" width="3.109375" style="78" customWidth="1"/>
    <col min="12972" max="12972" width="8.6640625" style="78" customWidth="1"/>
    <col min="12973" max="12973" width="1.88671875" style="78" customWidth="1"/>
    <col min="12974" max="12974" width="1.21875" style="78" customWidth="1"/>
    <col min="12975" max="12975" width="3.109375" style="78" customWidth="1"/>
    <col min="12976" max="12976" width="8.6640625" style="78" customWidth="1"/>
    <col min="12977" max="12977" width="1.88671875" style="78" customWidth="1"/>
    <col min="12978" max="12978" width="1.21875" style="78" customWidth="1"/>
    <col min="12979" max="12979" width="3.109375" style="78" customWidth="1"/>
    <col min="12980" max="12980" width="8.6640625" style="78" customWidth="1"/>
    <col min="12981" max="12981" width="1.88671875" style="78" customWidth="1"/>
    <col min="12982" max="12982" width="1.21875" style="78" customWidth="1"/>
    <col min="12983" max="12983" width="3.109375" style="78" customWidth="1"/>
    <col min="12984" max="12984" width="8.6640625" style="78" customWidth="1"/>
    <col min="12985" max="12985" width="1.88671875" style="78" customWidth="1"/>
    <col min="12986" max="12986" width="1.21875" style="78" customWidth="1"/>
    <col min="12987" max="12987" width="3.109375" style="78" customWidth="1"/>
    <col min="12988" max="12988" width="8.6640625" style="78" customWidth="1"/>
    <col min="12989" max="12989" width="1.88671875" style="78" customWidth="1"/>
    <col min="12990" max="12990" width="1.21875" style="78" customWidth="1"/>
    <col min="12991" max="13216" width="8.77734375" style="78"/>
    <col min="13217" max="13217" width="4" style="78" customWidth="1"/>
    <col min="13218" max="13218" width="17" style="78" customWidth="1"/>
    <col min="13219" max="13226" width="0" style="78" hidden="1" customWidth="1"/>
    <col min="13227" max="13227" width="3.109375" style="78" customWidth="1"/>
    <col min="13228" max="13228" width="8.6640625" style="78" customWidth="1"/>
    <col min="13229" max="13229" width="1.88671875" style="78" customWidth="1"/>
    <col min="13230" max="13230" width="1.21875" style="78" customWidth="1"/>
    <col min="13231" max="13231" width="3.109375" style="78" customWidth="1"/>
    <col min="13232" max="13232" width="8.6640625" style="78" customWidth="1"/>
    <col min="13233" max="13233" width="1.88671875" style="78" customWidth="1"/>
    <col min="13234" max="13234" width="1.21875" style="78" customWidth="1"/>
    <col min="13235" max="13235" width="3.109375" style="78" customWidth="1"/>
    <col min="13236" max="13236" width="8.6640625" style="78" customWidth="1"/>
    <col min="13237" max="13237" width="1.88671875" style="78" customWidth="1"/>
    <col min="13238" max="13238" width="1.21875" style="78" customWidth="1"/>
    <col min="13239" max="13239" width="3.109375" style="78" customWidth="1"/>
    <col min="13240" max="13240" width="8.6640625" style="78" customWidth="1"/>
    <col min="13241" max="13241" width="1.88671875" style="78" customWidth="1"/>
    <col min="13242" max="13242" width="1.21875" style="78" customWidth="1"/>
    <col min="13243" max="13243" width="3.109375" style="78" customWidth="1"/>
    <col min="13244" max="13244" width="8.6640625" style="78" customWidth="1"/>
    <col min="13245" max="13245" width="1.88671875" style="78" customWidth="1"/>
    <col min="13246" max="13246" width="1.21875" style="78" customWidth="1"/>
    <col min="13247" max="13472" width="8.77734375" style="78"/>
    <col min="13473" max="13473" width="4" style="78" customWidth="1"/>
    <col min="13474" max="13474" width="17" style="78" customWidth="1"/>
    <col min="13475" max="13482" width="0" style="78" hidden="1" customWidth="1"/>
    <col min="13483" max="13483" width="3.109375" style="78" customWidth="1"/>
    <col min="13484" max="13484" width="8.6640625" style="78" customWidth="1"/>
    <col min="13485" max="13485" width="1.88671875" style="78" customWidth="1"/>
    <col min="13486" max="13486" width="1.21875" style="78" customWidth="1"/>
    <col min="13487" max="13487" width="3.109375" style="78" customWidth="1"/>
    <col min="13488" max="13488" width="8.6640625" style="78" customWidth="1"/>
    <col min="13489" max="13489" width="1.88671875" style="78" customWidth="1"/>
    <col min="13490" max="13490" width="1.21875" style="78" customWidth="1"/>
    <col min="13491" max="13491" width="3.109375" style="78" customWidth="1"/>
    <col min="13492" max="13492" width="8.6640625" style="78" customWidth="1"/>
    <col min="13493" max="13493" width="1.88671875" style="78" customWidth="1"/>
    <col min="13494" max="13494" width="1.21875" style="78" customWidth="1"/>
    <col min="13495" max="13495" width="3.109375" style="78" customWidth="1"/>
    <col min="13496" max="13496" width="8.6640625" style="78" customWidth="1"/>
    <col min="13497" max="13497" width="1.88671875" style="78" customWidth="1"/>
    <col min="13498" max="13498" width="1.21875" style="78" customWidth="1"/>
    <col min="13499" max="13499" width="3.109375" style="78" customWidth="1"/>
    <col min="13500" max="13500" width="8.6640625" style="78" customWidth="1"/>
    <col min="13501" max="13501" width="1.88671875" style="78" customWidth="1"/>
    <col min="13502" max="13502" width="1.21875" style="78" customWidth="1"/>
    <col min="13503" max="13728" width="8.77734375" style="78"/>
    <col min="13729" max="13729" width="4" style="78" customWidth="1"/>
    <col min="13730" max="13730" width="17" style="78" customWidth="1"/>
    <col min="13731" max="13738" width="0" style="78" hidden="1" customWidth="1"/>
    <col min="13739" max="13739" width="3.109375" style="78" customWidth="1"/>
    <col min="13740" max="13740" width="8.6640625" style="78" customWidth="1"/>
    <col min="13741" max="13741" width="1.88671875" style="78" customWidth="1"/>
    <col min="13742" max="13742" width="1.21875" style="78" customWidth="1"/>
    <col min="13743" max="13743" width="3.109375" style="78" customWidth="1"/>
    <col min="13744" max="13744" width="8.6640625" style="78" customWidth="1"/>
    <col min="13745" max="13745" width="1.88671875" style="78" customWidth="1"/>
    <col min="13746" max="13746" width="1.21875" style="78" customWidth="1"/>
    <col min="13747" max="13747" width="3.109375" style="78" customWidth="1"/>
    <col min="13748" max="13748" width="8.6640625" style="78" customWidth="1"/>
    <col min="13749" max="13749" width="1.88671875" style="78" customWidth="1"/>
    <col min="13750" max="13750" width="1.21875" style="78" customWidth="1"/>
    <col min="13751" max="13751" width="3.109375" style="78" customWidth="1"/>
    <col min="13752" max="13752" width="8.6640625" style="78" customWidth="1"/>
    <col min="13753" max="13753" width="1.88671875" style="78" customWidth="1"/>
    <col min="13754" max="13754" width="1.21875" style="78" customWidth="1"/>
    <col min="13755" max="13755" width="3.109375" style="78" customWidth="1"/>
    <col min="13756" max="13756" width="8.6640625" style="78" customWidth="1"/>
    <col min="13757" max="13757" width="1.88671875" style="78" customWidth="1"/>
    <col min="13758" max="13758" width="1.21875" style="78" customWidth="1"/>
    <col min="13759" max="13984" width="8.77734375" style="78"/>
    <col min="13985" max="13985" width="4" style="78" customWidth="1"/>
    <col min="13986" max="13986" width="17" style="78" customWidth="1"/>
    <col min="13987" max="13994" width="0" style="78" hidden="1" customWidth="1"/>
    <col min="13995" max="13995" width="3.109375" style="78" customWidth="1"/>
    <col min="13996" max="13996" width="8.6640625" style="78" customWidth="1"/>
    <col min="13997" max="13997" width="1.88671875" style="78" customWidth="1"/>
    <col min="13998" max="13998" width="1.21875" style="78" customWidth="1"/>
    <col min="13999" max="13999" width="3.109375" style="78" customWidth="1"/>
    <col min="14000" max="14000" width="8.6640625" style="78" customWidth="1"/>
    <col min="14001" max="14001" width="1.88671875" style="78" customWidth="1"/>
    <col min="14002" max="14002" width="1.21875" style="78" customWidth="1"/>
    <col min="14003" max="14003" width="3.109375" style="78" customWidth="1"/>
    <col min="14004" max="14004" width="8.6640625" style="78" customWidth="1"/>
    <col min="14005" max="14005" width="1.88671875" style="78" customWidth="1"/>
    <col min="14006" max="14006" width="1.21875" style="78" customWidth="1"/>
    <col min="14007" max="14007" width="3.109375" style="78" customWidth="1"/>
    <col min="14008" max="14008" width="8.6640625" style="78" customWidth="1"/>
    <col min="14009" max="14009" width="1.88671875" style="78" customWidth="1"/>
    <col min="14010" max="14010" width="1.21875" style="78" customWidth="1"/>
    <col min="14011" max="14011" width="3.109375" style="78" customWidth="1"/>
    <col min="14012" max="14012" width="8.6640625" style="78" customWidth="1"/>
    <col min="14013" max="14013" width="1.88671875" style="78" customWidth="1"/>
    <col min="14014" max="14014" width="1.21875" style="78" customWidth="1"/>
    <col min="14015" max="14240" width="8.77734375" style="78"/>
    <col min="14241" max="14241" width="4" style="78" customWidth="1"/>
    <col min="14242" max="14242" width="17" style="78" customWidth="1"/>
    <col min="14243" max="14250" width="0" style="78" hidden="1" customWidth="1"/>
    <col min="14251" max="14251" width="3.109375" style="78" customWidth="1"/>
    <col min="14252" max="14252" width="8.6640625" style="78" customWidth="1"/>
    <col min="14253" max="14253" width="1.88671875" style="78" customWidth="1"/>
    <col min="14254" max="14254" width="1.21875" style="78" customWidth="1"/>
    <col min="14255" max="14255" width="3.109375" style="78" customWidth="1"/>
    <col min="14256" max="14256" width="8.6640625" style="78" customWidth="1"/>
    <col min="14257" max="14257" width="1.88671875" style="78" customWidth="1"/>
    <col min="14258" max="14258" width="1.21875" style="78" customWidth="1"/>
    <col min="14259" max="14259" width="3.109375" style="78" customWidth="1"/>
    <col min="14260" max="14260" width="8.6640625" style="78" customWidth="1"/>
    <col min="14261" max="14261" width="1.88671875" style="78" customWidth="1"/>
    <col min="14262" max="14262" width="1.21875" style="78" customWidth="1"/>
    <col min="14263" max="14263" width="3.109375" style="78" customWidth="1"/>
    <col min="14264" max="14264" width="8.6640625" style="78" customWidth="1"/>
    <col min="14265" max="14265" width="1.88671875" style="78" customWidth="1"/>
    <col min="14266" max="14266" width="1.21875" style="78" customWidth="1"/>
    <col min="14267" max="14267" width="3.109375" style="78" customWidth="1"/>
    <col min="14268" max="14268" width="8.6640625" style="78" customWidth="1"/>
    <col min="14269" max="14269" width="1.88671875" style="78" customWidth="1"/>
    <col min="14270" max="14270" width="1.21875" style="78" customWidth="1"/>
    <col min="14271" max="14496" width="8.77734375" style="78"/>
    <col min="14497" max="14497" width="4" style="78" customWidth="1"/>
    <col min="14498" max="14498" width="17" style="78" customWidth="1"/>
    <col min="14499" max="14506" width="0" style="78" hidden="1" customWidth="1"/>
    <col min="14507" max="14507" width="3.109375" style="78" customWidth="1"/>
    <col min="14508" max="14508" width="8.6640625" style="78" customWidth="1"/>
    <col min="14509" max="14509" width="1.88671875" style="78" customWidth="1"/>
    <col min="14510" max="14510" width="1.21875" style="78" customWidth="1"/>
    <col min="14511" max="14511" width="3.109375" style="78" customWidth="1"/>
    <col min="14512" max="14512" width="8.6640625" style="78" customWidth="1"/>
    <col min="14513" max="14513" width="1.88671875" style="78" customWidth="1"/>
    <col min="14514" max="14514" width="1.21875" style="78" customWidth="1"/>
    <col min="14515" max="14515" width="3.109375" style="78" customWidth="1"/>
    <col min="14516" max="14516" width="8.6640625" style="78" customWidth="1"/>
    <col min="14517" max="14517" width="1.88671875" style="78" customWidth="1"/>
    <col min="14518" max="14518" width="1.21875" style="78" customWidth="1"/>
    <col min="14519" max="14519" width="3.109375" style="78" customWidth="1"/>
    <col min="14520" max="14520" width="8.6640625" style="78" customWidth="1"/>
    <col min="14521" max="14521" width="1.88671875" style="78" customWidth="1"/>
    <col min="14522" max="14522" width="1.21875" style="78" customWidth="1"/>
    <col min="14523" max="14523" width="3.109375" style="78" customWidth="1"/>
    <col min="14524" max="14524" width="8.6640625" style="78" customWidth="1"/>
    <col min="14525" max="14525" width="1.88671875" style="78" customWidth="1"/>
    <col min="14526" max="14526" width="1.21875" style="78" customWidth="1"/>
    <col min="14527" max="14752" width="8.77734375" style="78"/>
    <col min="14753" max="14753" width="4" style="78" customWidth="1"/>
    <col min="14754" max="14754" width="17" style="78" customWidth="1"/>
    <col min="14755" max="14762" width="0" style="78" hidden="1" customWidth="1"/>
    <col min="14763" max="14763" width="3.109375" style="78" customWidth="1"/>
    <col min="14764" max="14764" width="8.6640625" style="78" customWidth="1"/>
    <col min="14765" max="14765" width="1.88671875" style="78" customWidth="1"/>
    <col min="14766" max="14766" width="1.21875" style="78" customWidth="1"/>
    <col min="14767" max="14767" width="3.109375" style="78" customWidth="1"/>
    <col min="14768" max="14768" width="8.6640625" style="78" customWidth="1"/>
    <col min="14769" max="14769" width="1.88671875" style="78" customWidth="1"/>
    <col min="14770" max="14770" width="1.21875" style="78" customWidth="1"/>
    <col min="14771" max="14771" width="3.109375" style="78" customWidth="1"/>
    <col min="14772" max="14772" width="8.6640625" style="78" customWidth="1"/>
    <col min="14773" max="14773" width="1.88671875" style="78" customWidth="1"/>
    <col min="14774" max="14774" width="1.21875" style="78" customWidth="1"/>
    <col min="14775" max="14775" width="3.109375" style="78" customWidth="1"/>
    <col min="14776" max="14776" width="8.6640625" style="78" customWidth="1"/>
    <col min="14777" max="14777" width="1.88671875" style="78" customWidth="1"/>
    <col min="14778" max="14778" width="1.21875" style="78" customWidth="1"/>
    <col min="14779" max="14779" width="3.109375" style="78" customWidth="1"/>
    <col min="14780" max="14780" width="8.6640625" style="78" customWidth="1"/>
    <col min="14781" max="14781" width="1.88671875" style="78" customWidth="1"/>
    <col min="14782" max="14782" width="1.21875" style="78" customWidth="1"/>
    <col min="14783" max="15008" width="8.77734375" style="78"/>
    <col min="15009" max="15009" width="4" style="78" customWidth="1"/>
    <col min="15010" max="15010" width="17" style="78" customWidth="1"/>
    <col min="15011" max="15018" width="0" style="78" hidden="1" customWidth="1"/>
    <col min="15019" max="15019" width="3.109375" style="78" customWidth="1"/>
    <col min="15020" max="15020" width="8.6640625" style="78" customWidth="1"/>
    <col min="15021" max="15021" width="1.88671875" style="78" customWidth="1"/>
    <col min="15022" max="15022" width="1.21875" style="78" customWidth="1"/>
    <col min="15023" max="15023" width="3.109375" style="78" customWidth="1"/>
    <col min="15024" max="15024" width="8.6640625" style="78" customWidth="1"/>
    <col min="15025" max="15025" width="1.88671875" style="78" customWidth="1"/>
    <col min="15026" max="15026" width="1.21875" style="78" customWidth="1"/>
    <col min="15027" max="15027" width="3.109375" style="78" customWidth="1"/>
    <col min="15028" max="15028" width="8.6640625" style="78" customWidth="1"/>
    <col min="15029" max="15029" width="1.88671875" style="78" customWidth="1"/>
    <col min="15030" max="15030" width="1.21875" style="78" customWidth="1"/>
    <col min="15031" max="15031" width="3.109375" style="78" customWidth="1"/>
    <col min="15032" max="15032" width="8.6640625" style="78" customWidth="1"/>
    <col min="15033" max="15033" width="1.88671875" style="78" customWidth="1"/>
    <col min="15034" max="15034" width="1.21875" style="78" customWidth="1"/>
    <col min="15035" max="15035" width="3.109375" style="78" customWidth="1"/>
    <col min="15036" max="15036" width="8.6640625" style="78" customWidth="1"/>
    <col min="15037" max="15037" width="1.88671875" style="78" customWidth="1"/>
    <col min="15038" max="15038" width="1.21875" style="78" customWidth="1"/>
    <col min="15039" max="15264" width="8.77734375" style="78"/>
    <col min="15265" max="15265" width="4" style="78" customWidth="1"/>
    <col min="15266" max="15266" width="17" style="78" customWidth="1"/>
    <col min="15267" max="15274" width="0" style="78" hidden="1" customWidth="1"/>
    <col min="15275" max="15275" width="3.109375" style="78" customWidth="1"/>
    <col min="15276" max="15276" width="8.6640625" style="78" customWidth="1"/>
    <col min="15277" max="15277" width="1.88671875" style="78" customWidth="1"/>
    <col min="15278" max="15278" width="1.21875" style="78" customWidth="1"/>
    <col min="15279" max="15279" width="3.109375" style="78" customWidth="1"/>
    <col min="15280" max="15280" width="8.6640625" style="78" customWidth="1"/>
    <col min="15281" max="15281" width="1.88671875" style="78" customWidth="1"/>
    <col min="15282" max="15282" width="1.21875" style="78" customWidth="1"/>
    <col min="15283" max="15283" width="3.109375" style="78" customWidth="1"/>
    <col min="15284" max="15284" width="8.6640625" style="78" customWidth="1"/>
    <col min="15285" max="15285" width="1.88671875" style="78" customWidth="1"/>
    <col min="15286" max="15286" width="1.21875" style="78" customWidth="1"/>
    <col min="15287" max="15287" width="3.109375" style="78" customWidth="1"/>
    <col min="15288" max="15288" width="8.6640625" style="78" customWidth="1"/>
    <col min="15289" max="15289" width="1.88671875" style="78" customWidth="1"/>
    <col min="15290" max="15290" width="1.21875" style="78" customWidth="1"/>
    <col min="15291" max="15291" width="3.109375" style="78" customWidth="1"/>
    <col min="15292" max="15292" width="8.6640625" style="78" customWidth="1"/>
    <col min="15293" max="15293" width="1.88671875" style="78" customWidth="1"/>
    <col min="15294" max="15294" width="1.21875" style="78" customWidth="1"/>
    <col min="15295" max="15520" width="8.77734375" style="78"/>
    <col min="15521" max="15521" width="4" style="78" customWidth="1"/>
    <col min="15522" max="15522" width="17" style="78" customWidth="1"/>
    <col min="15523" max="15530" width="0" style="78" hidden="1" customWidth="1"/>
    <col min="15531" max="15531" width="3.109375" style="78" customWidth="1"/>
    <col min="15532" max="15532" width="8.6640625" style="78" customWidth="1"/>
    <col min="15533" max="15533" width="1.88671875" style="78" customWidth="1"/>
    <col min="15534" max="15534" width="1.21875" style="78" customWidth="1"/>
    <col min="15535" max="15535" width="3.109375" style="78" customWidth="1"/>
    <col min="15536" max="15536" width="8.6640625" style="78" customWidth="1"/>
    <col min="15537" max="15537" width="1.88671875" style="78" customWidth="1"/>
    <col min="15538" max="15538" width="1.21875" style="78" customWidth="1"/>
    <col min="15539" max="15539" width="3.109375" style="78" customWidth="1"/>
    <col min="15540" max="15540" width="8.6640625" style="78" customWidth="1"/>
    <col min="15541" max="15541" width="1.88671875" style="78" customWidth="1"/>
    <col min="15542" max="15542" width="1.21875" style="78" customWidth="1"/>
    <col min="15543" max="15543" width="3.109375" style="78" customWidth="1"/>
    <col min="15544" max="15544" width="8.6640625" style="78" customWidth="1"/>
    <col min="15545" max="15545" width="1.88671875" style="78" customWidth="1"/>
    <col min="15546" max="15546" width="1.21875" style="78" customWidth="1"/>
    <col min="15547" max="15547" width="3.109375" style="78" customWidth="1"/>
    <col min="15548" max="15548" width="8.6640625" style="78" customWidth="1"/>
    <col min="15549" max="15549" width="1.88671875" style="78" customWidth="1"/>
    <col min="15550" max="15550" width="1.21875" style="78" customWidth="1"/>
    <col min="15551" max="15776" width="8.77734375" style="78"/>
    <col min="15777" max="15777" width="4" style="78" customWidth="1"/>
    <col min="15778" max="15778" width="17" style="78" customWidth="1"/>
    <col min="15779" max="15786" width="0" style="78" hidden="1" customWidth="1"/>
    <col min="15787" max="15787" width="3.109375" style="78" customWidth="1"/>
    <col min="15788" max="15788" width="8.6640625" style="78" customWidth="1"/>
    <col min="15789" max="15789" width="1.88671875" style="78" customWidth="1"/>
    <col min="15790" max="15790" width="1.21875" style="78" customWidth="1"/>
    <col min="15791" max="15791" width="3.109375" style="78" customWidth="1"/>
    <col min="15792" max="15792" width="8.6640625" style="78" customWidth="1"/>
    <col min="15793" max="15793" width="1.88671875" style="78" customWidth="1"/>
    <col min="15794" max="15794" width="1.21875" style="78" customWidth="1"/>
    <col min="15795" max="15795" width="3.109375" style="78" customWidth="1"/>
    <col min="15796" max="15796" width="8.6640625" style="78" customWidth="1"/>
    <col min="15797" max="15797" width="1.88671875" style="78" customWidth="1"/>
    <col min="15798" max="15798" width="1.21875" style="78" customWidth="1"/>
    <col min="15799" max="15799" width="3.109375" style="78" customWidth="1"/>
    <col min="15800" max="15800" width="8.6640625" style="78" customWidth="1"/>
    <col min="15801" max="15801" width="1.88671875" style="78" customWidth="1"/>
    <col min="15802" max="15802" width="1.21875" style="78" customWidth="1"/>
    <col min="15803" max="15803" width="3.109375" style="78" customWidth="1"/>
    <col min="15804" max="15804" width="8.6640625" style="78" customWidth="1"/>
    <col min="15805" max="15805" width="1.88671875" style="78" customWidth="1"/>
    <col min="15806" max="15806" width="1.21875" style="78" customWidth="1"/>
    <col min="15807" max="16032" width="8.77734375" style="78"/>
    <col min="16033" max="16033" width="4" style="78" customWidth="1"/>
    <col min="16034" max="16034" width="17" style="78" customWidth="1"/>
    <col min="16035" max="16042" width="0" style="78" hidden="1" customWidth="1"/>
    <col min="16043" max="16043" width="3.109375" style="78" customWidth="1"/>
    <col min="16044" max="16044" width="8.6640625" style="78" customWidth="1"/>
    <col min="16045" max="16045" width="1.88671875" style="78" customWidth="1"/>
    <col min="16046" max="16046" width="1.21875" style="78" customWidth="1"/>
    <col min="16047" max="16047" width="3.109375" style="78" customWidth="1"/>
    <col min="16048" max="16048" width="8.6640625" style="78" customWidth="1"/>
    <col min="16049" max="16049" width="1.88671875" style="78" customWidth="1"/>
    <col min="16050" max="16050" width="1.21875" style="78" customWidth="1"/>
    <col min="16051" max="16051" width="3.109375" style="78" customWidth="1"/>
    <col min="16052" max="16052" width="8.6640625" style="78" customWidth="1"/>
    <col min="16053" max="16053" width="1.88671875" style="78" customWidth="1"/>
    <col min="16054" max="16054" width="1.21875" style="78" customWidth="1"/>
    <col min="16055" max="16055" width="3.109375" style="78" customWidth="1"/>
    <col min="16056" max="16056" width="8.6640625" style="78" customWidth="1"/>
    <col min="16057" max="16057" width="1.88671875" style="78" customWidth="1"/>
    <col min="16058" max="16058" width="1.21875" style="78" customWidth="1"/>
    <col min="16059" max="16059" width="3.109375" style="78" customWidth="1"/>
    <col min="16060" max="16060" width="8.6640625" style="78" customWidth="1"/>
    <col min="16061" max="16061" width="1.88671875" style="78" customWidth="1"/>
    <col min="16062" max="16062" width="1.21875" style="78" customWidth="1"/>
    <col min="16063" max="16375" width="8.77734375" style="78"/>
    <col min="16376" max="16384" width="8.77734375" style="78" customWidth="1"/>
  </cols>
  <sheetData>
    <row r="1" spans="3:10" ht="18" customHeight="1" x14ac:dyDescent="0.2">
      <c r="C1" s="1" t="s">
        <v>299</v>
      </c>
      <c r="D1" s="17"/>
      <c r="E1" s="17"/>
      <c r="F1" s="17"/>
      <c r="G1" s="17"/>
      <c r="H1" s="17"/>
      <c r="I1" s="17"/>
      <c r="J1" s="157" t="s">
        <v>277</v>
      </c>
    </row>
    <row r="2" spans="3:10" ht="23.25" customHeight="1" x14ac:dyDescent="0.2">
      <c r="C2" s="445" t="s">
        <v>0</v>
      </c>
      <c r="D2" s="579" t="s">
        <v>67</v>
      </c>
      <c r="E2" s="582" t="s">
        <v>176</v>
      </c>
      <c r="F2" s="583"/>
      <c r="G2" s="583"/>
      <c r="H2" s="583"/>
      <c r="I2" s="583"/>
      <c r="J2" s="584"/>
    </row>
    <row r="3" spans="3:10" ht="23.25" customHeight="1" x14ac:dyDescent="0.2">
      <c r="C3" s="581"/>
      <c r="D3" s="580"/>
      <c r="E3" s="158" t="s">
        <v>170</v>
      </c>
      <c r="F3" s="158" t="s">
        <v>171</v>
      </c>
      <c r="G3" s="158" t="s">
        <v>172</v>
      </c>
      <c r="H3" s="158" t="s">
        <v>173</v>
      </c>
      <c r="I3" s="158" t="s">
        <v>174</v>
      </c>
      <c r="J3" s="158" t="s">
        <v>207</v>
      </c>
    </row>
    <row r="4" spans="3:10" ht="36" hidden="1" customHeight="1" x14ac:dyDescent="0.2">
      <c r="C4" s="159" t="s">
        <v>146</v>
      </c>
      <c r="D4" s="160">
        <v>322313</v>
      </c>
      <c r="E4" s="161">
        <v>96650</v>
      </c>
      <c r="F4" s="161">
        <v>84527</v>
      </c>
      <c r="G4" s="161">
        <v>77326</v>
      </c>
      <c r="H4" s="161">
        <v>45519</v>
      </c>
      <c r="I4" s="161">
        <v>11173</v>
      </c>
      <c r="J4" s="161">
        <v>7118</v>
      </c>
    </row>
    <row r="5" spans="3:10" ht="36.75" hidden="1" customHeight="1" x14ac:dyDescent="0.2">
      <c r="C5" s="159" t="s">
        <v>219</v>
      </c>
      <c r="D5" s="160">
        <v>311463</v>
      </c>
      <c r="E5" s="161">
        <v>94547</v>
      </c>
      <c r="F5" s="161">
        <v>82941</v>
      </c>
      <c r="G5" s="161">
        <v>73271</v>
      </c>
      <c r="H5" s="161">
        <v>43054</v>
      </c>
      <c r="I5" s="161">
        <v>10703</v>
      </c>
      <c r="J5" s="161">
        <v>6947</v>
      </c>
    </row>
    <row r="6" spans="3:10" ht="36.75" hidden="1" customHeight="1" x14ac:dyDescent="0.2">
      <c r="C6" s="159" t="s">
        <v>238</v>
      </c>
      <c r="D6" s="160">
        <v>311970</v>
      </c>
      <c r="E6" s="161">
        <v>96280</v>
      </c>
      <c r="F6" s="161">
        <v>84531</v>
      </c>
      <c r="G6" s="161">
        <v>72186</v>
      </c>
      <c r="H6" s="161">
        <v>41640</v>
      </c>
      <c r="I6" s="161">
        <v>10382</v>
      </c>
      <c r="J6" s="161">
        <v>6951</v>
      </c>
    </row>
    <row r="7" spans="3:10" ht="36.75" hidden="1" customHeight="1" x14ac:dyDescent="0.2">
      <c r="C7" s="159" t="s">
        <v>246</v>
      </c>
      <c r="D7" s="160">
        <v>15868.853960994074</v>
      </c>
      <c r="E7" s="161">
        <v>5003</v>
      </c>
      <c r="F7" s="161">
        <v>4374</v>
      </c>
      <c r="G7" s="161">
        <v>3568.5705786018334</v>
      </c>
      <c r="H7" s="161">
        <v>2058</v>
      </c>
      <c r="I7" s="161">
        <v>516.78096250383817</v>
      </c>
      <c r="J7" s="161">
        <v>348.80761189734278</v>
      </c>
    </row>
    <row r="8" spans="3:10" ht="31.95" customHeight="1" x14ac:dyDescent="0.2">
      <c r="C8" s="159" t="s">
        <v>254</v>
      </c>
      <c r="D8" s="160">
        <v>15663.372497224798</v>
      </c>
      <c r="E8" s="161">
        <v>4885.7638873205451</v>
      </c>
      <c r="F8" s="161">
        <v>4368.3697687109334</v>
      </c>
      <c r="G8" s="161">
        <v>3536.6811890931358</v>
      </c>
      <c r="H8" s="161">
        <v>2018.9539976084964</v>
      </c>
      <c r="I8" s="161">
        <v>505.51833243078858</v>
      </c>
      <c r="J8" s="161">
        <v>348.04648501828501</v>
      </c>
    </row>
    <row r="9" spans="3:10" ht="31.95" customHeight="1" x14ac:dyDescent="0.2">
      <c r="C9" s="159" t="s">
        <v>258</v>
      </c>
      <c r="D9" s="160">
        <v>16097.152041265879</v>
      </c>
      <c r="E9" s="161">
        <v>5263.3551852357878</v>
      </c>
      <c r="F9" s="161">
        <v>4642.353217862671</v>
      </c>
      <c r="G9" s="161">
        <v>3309.6452601136589</v>
      </c>
      <c r="H9" s="161">
        <v>2015.6365276182225</v>
      </c>
      <c r="I9" s="161">
        <v>506.46216480472117</v>
      </c>
      <c r="J9" s="161">
        <v>359.71935282767458</v>
      </c>
    </row>
    <row r="10" spans="3:10" ht="31.95" customHeight="1" x14ac:dyDescent="0.2">
      <c r="C10" s="306" t="s">
        <v>265</v>
      </c>
      <c r="D10" s="307">
        <v>15258.759769981831</v>
      </c>
      <c r="E10" s="308">
        <v>4799.8523126794817</v>
      </c>
      <c r="F10" s="308">
        <v>4531.9136938726588</v>
      </c>
      <c r="G10" s="308">
        <v>3216.5427484008333</v>
      </c>
      <c r="H10" s="308">
        <v>1928.096087160043</v>
      </c>
      <c r="I10" s="308">
        <v>461.10115358155417</v>
      </c>
      <c r="J10" s="308">
        <v>321.25377428724397</v>
      </c>
    </row>
    <row r="11" spans="3:10" ht="31.95" customHeight="1" x14ac:dyDescent="0.2">
      <c r="C11" s="306" t="s">
        <v>270</v>
      </c>
      <c r="D11" s="344">
        <v>16612.061810093051</v>
      </c>
      <c r="E11" s="345">
        <v>5039.804827512472</v>
      </c>
      <c r="F11" s="345">
        <v>4835.5662385143842</v>
      </c>
      <c r="G11" s="345">
        <v>3698.4834518437033</v>
      </c>
      <c r="H11" s="345">
        <v>2160.1348387504913</v>
      </c>
      <c r="I11" s="345">
        <v>528.75979458554764</v>
      </c>
      <c r="J11" s="345">
        <v>349.31265432571303</v>
      </c>
    </row>
    <row r="12" spans="3:10" ht="31.95" customHeight="1" x14ac:dyDescent="0.2">
      <c r="C12" s="306" t="s">
        <v>278</v>
      </c>
      <c r="D12" s="344">
        <v>18521.391533178845</v>
      </c>
      <c r="E12" s="345">
        <v>5630.4799893600994</v>
      </c>
      <c r="F12" s="345">
        <v>5261.1444956952109</v>
      </c>
      <c r="G12" s="345">
        <v>4057.8529631214328</v>
      </c>
      <c r="H12" s="345">
        <v>2381.0762601639399</v>
      </c>
      <c r="I12" s="345">
        <v>611.90923126497808</v>
      </c>
      <c r="J12" s="345">
        <v>578.90444009340115</v>
      </c>
    </row>
    <row r="13" spans="3:10" ht="31.95" customHeight="1" x14ac:dyDescent="0.2">
      <c r="C13" s="306" t="s">
        <v>287</v>
      </c>
      <c r="D13" s="344">
        <v>21754.353251404988</v>
      </c>
      <c r="E13" s="345">
        <v>6983.5710128268402</v>
      </c>
      <c r="F13" s="345">
        <v>5981.7111329846293</v>
      </c>
      <c r="G13" s="345">
        <v>4533.8705328359947</v>
      </c>
      <c r="H13" s="345">
        <v>2643.4098782019323</v>
      </c>
      <c r="I13" s="345">
        <v>614.7182219098521</v>
      </c>
      <c r="J13" s="345">
        <v>997.09394056739882</v>
      </c>
    </row>
    <row r="14" spans="3:10" ht="16.05" customHeight="1" x14ac:dyDescent="0.2">
      <c r="C14" s="585" t="s">
        <v>169</v>
      </c>
      <c r="D14" s="279">
        <f>D13-D12</f>
        <v>3232.9617182261427</v>
      </c>
      <c r="E14" s="279">
        <f t="shared" ref="E14:J14" si="0">E13-E12</f>
        <v>1353.0910234667408</v>
      </c>
      <c r="F14" s="279">
        <f t="shared" si="0"/>
        <v>720.5666372894184</v>
      </c>
      <c r="G14" s="279">
        <f t="shared" si="0"/>
        <v>476.01756971456189</v>
      </c>
      <c r="H14" s="279">
        <f t="shared" si="0"/>
        <v>262.33361803799244</v>
      </c>
      <c r="I14" s="279">
        <f t="shared" si="0"/>
        <v>2.8089906448740294</v>
      </c>
      <c r="J14" s="279">
        <f t="shared" si="0"/>
        <v>418.18950047399767</v>
      </c>
    </row>
    <row r="15" spans="3:10" ht="16.05" customHeight="1" x14ac:dyDescent="0.2">
      <c r="C15" s="586"/>
      <c r="D15" s="280">
        <f>D13/D12</f>
        <v>1.1745528521674347</v>
      </c>
      <c r="E15" s="280">
        <f t="shared" ref="E15:J15" si="1">E13/E12</f>
        <v>1.2403153951392552</v>
      </c>
      <c r="F15" s="280">
        <f t="shared" si="1"/>
        <v>1.1369600545810903</v>
      </c>
      <c r="G15" s="280">
        <f t="shared" si="1"/>
        <v>1.1173077423062647</v>
      </c>
      <c r="H15" s="280">
        <f t="shared" si="1"/>
        <v>1.11017438728314</v>
      </c>
      <c r="I15" s="280">
        <f t="shared" si="1"/>
        <v>1.0045905348397295</v>
      </c>
      <c r="J15" s="280">
        <f t="shared" si="1"/>
        <v>1.7223808827697478</v>
      </c>
    </row>
    <row r="16" spans="3:10" ht="36" hidden="1" customHeight="1" x14ac:dyDescent="0.2">
      <c r="C16" s="159" t="s">
        <v>226</v>
      </c>
      <c r="D16" s="211" t="s">
        <v>255</v>
      </c>
      <c r="E16" s="211" t="s">
        <v>255</v>
      </c>
      <c r="F16" s="211" t="s">
        <v>255</v>
      </c>
      <c r="G16" s="211" t="s">
        <v>255</v>
      </c>
      <c r="H16" s="211" t="s">
        <v>255</v>
      </c>
      <c r="I16" s="211" t="s">
        <v>255</v>
      </c>
      <c r="J16" s="211" t="s">
        <v>255</v>
      </c>
    </row>
    <row r="17" spans="4:10" x14ac:dyDescent="0.2">
      <c r="J17" s="212" t="s">
        <v>236</v>
      </c>
    </row>
    <row r="19" spans="4:10" x14ac:dyDescent="0.2">
      <c r="D19" s="250"/>
      <c r="E19" s="250"/>
      <c r="F19" s="250"/>
      <c r="G19" s="250"/>
      <c r="H19" s="250"/>
      <c r="I19" s="250"/>
      <c r="J19" s="250"/>
    </row>
    <row r="20" spans="4:10" x14ac:dyDescent="0.2">
      <c r="D20" s="250"/>
      <c r="E20" s="250"/>
      <c r="F20" s="250"/>
      <c r="G20" s="250"/>
      <c r="H20" s="250"/>
      <c r="I20" s="250"/>
      <c r="J20" s="250"/>
    </row>
  </sheetData>
  <mergeCells count="4">
    <mergeCell ref="C2:C3"/>
    <mergeCell ref="D2:D3"/>
    <mergeCell ref="E2:J2"/>
    <mergeCell ref="C14:C15"/>
  </mergeCells>
  <phoneticPr fontId="17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5"/>
  </sheetPr>
  <dimension ref="B2:K38"/>
  <sheetViews>
    <sheetView showGridLines="0" zoomScaleNormal="100" zoomScaleSheetLayoutView="85" workbookViewId="0">
      <selection activeCell="B21" sqref="B21"/>
    </sheetView>
  </sheetViews>
  <sheetFormatPr defaultRowHeight="16.2" x14ac:dyDescent="0.2"/>
  <cols>
    <col min="1" max="1" width="9" style="139"/>
    <col min="2" max="2" width="19.109375" style="139" customWidth="1"/>
    <col min="3" max="4" width="11.77734375" style="139" customWidth="1"/>
    <col min="5" max="5" width="12.77734375" style="139" hidden="1" customWidth="1"/>
    <col min="6" max="6" width="15.44140625" style="139" customWidth="1"/>
    <col min="7" max="7" width="9.33203125" style="139" customWidth="1"/>
    <col min="8" max="8" width="10.88671875" style="82" bestFit="1" customWidth="1"/>
    <col min="9" max="9" width="12.6640625" style="139" customWidth="1"/>
    <col min="10" max="10" width="12" style="82" customWidth="1"/>
    <col min="11" max="11" width="8.6640625" style="139" customWidth="1"/>
    <col min="12" max="12" width="9" style="139"/>
    <col min="13" max="13" width="28.109375" style="139" customWidth="1"/>
    <col min="14" max="14" width="12.21875" style="139" bestFit="1" customWidth="1"/>
    <col min="15" max="257" width="9" style="139"/>
    <col min="258" max="258" width="19.109375" style="139" customWidth="1"/>
    <col min="259" max="260" width="10.88671875" style="139" customWidth="1"/>
    <col min="261" max="261" width="0" style="139" hidden="1" customWidth="1"/>
    <col min="262" max="262" width="15" style="139" customWidth="1"/>
    <col min="263" max="263" width="9.33203125" style="139" customWidth="1"/>
    <col min="264" max="264" width="10.88671875" style="139" bestFit="1" customWidth="1"/>
    <col min="265" max="265" width="12.6640625" style="139" customWidth="1"/>
    <col min="266" max="266" width="12" style="139" customWidth="1"/>
    <col min="267" max="267" width="8.6640625" style="139" customWidth="1"/>
    <col min="268" max="268" width="9" style="139"/>
    <col min="269" max="269" width="28.109375" style="139" customWidth="1"/>
    <col min="270" max="270" width="12.21875" style="139" bestFit="1" customWidth="1"/>
    <col min="271" max="513" width="9" style="139"/>
    <col min="514" max="514" width="19.109375" style="139" customWidth="1"/>
    <col min="515" max="516" width="10.88671875" style="139" customWidth="1"/>
    <col min="517" max="517" width="0" style="139" hidden="1" customWidth="1"/>
    <col min="518" max="518" width="15" style="139" customWidth="1"/>
    <col min="519" max="519" width="9.33203125" style="139" customWidth="1"/>
    <col min="520" max="520" width="10.88671875" style="139" bestFit="1" customWidth="1"/>
    <col min="521" max="521" width="12.6640625" style="139" customWidth="1"/>
    <col min="522" max="522" width="12" style="139" customWidth="1"/>
    <col min="523" max="523" width="8.6640625" style="139" customWidth="1"/>
    <col min="524" max="524" width="9" style="139"/>
    <col min="525" max="525" width="28.109375" style="139" customWidth="1"/>
    <col min="526" max="526" width="12.21875" style="139" bestFit="1" customWidth="1"/>
    <col min="527" max="769" width="9" style="139"/>
    <col min="770" max="770" width="19.109375" style="139" customWidth="1"/>
    <col min="771" max="772" width="10.88671875" style="139" customWidth="1"/>
    <col min="773" max="773" width="0" style="139" hidden="1" customWidth="1"/>
    <col min="774" max="774" width="15" style="139" customWidth="1"/>
    <col min="775" max="775" width="9.33203125" style="139" customWidth="1"/>
    <col min="776" max="776" width="10.88671875" style="139" bestFit="1" customWidth="1"/>
    <col min="777" max="777" width="12.6640625" style="139" customWidth="1"/>
    <col min="778" max="778" width="12" style="139" customWidth="1"/>
    <col min="779" max="779" width="8.6640625" style="139" customWidth="1"/>
    <col min="780" max="780" width="9" style="139"/>
    <col min="781" max="781" width="28.109375" style="139" customWidth="1"/>
    <col min="782" max="782" width="12.21875" style="139" bestFit="1" customWidth="1"/>
    <col min="783" max="1025" width="9" style="139"/>
    <col min="1026" max="1026" width="19.109375" style="139" customWidth="1"/>
    <col min="1027" max="1028" width="10.88671875" style="139" customWidth="1"/>
    <col min="1029" max="1029" width="0" style="139" hidden="1" customWidth="1"/>
    <col min="1030" max="1030" width="15" style="139" customWidth="1"/>
    <col min="1031" max="1031" width="9.33203125" style="139" customWidth="1"/>
    <col min="1032" max="1032" width="10.88671875" style="139" bestFit="1" customWidth="1"/>
    <col min="1033" max="1033" width="12.6640625" style="139" customWidth="1"/>
    <col min="1034" max="1034" width="12" style="139" customWidth="1"/>
    <col min="1035" max="1035" width="8.6640625" style="139" customWidth="1"/>
    <col min="1036" max="1036" width="9" style="139"/>
    <col min="1037" max="1037" width="28.109375" style="139" customWidth="1"/>
    <col min="1038" max="1038" width="12.21875" style="139" bestFit="1" customWidth="1"/>
    <col min="1039" max="1281" width="9" style="139"/>
    <col min="1282" max="1282" width="19.109375" style="139" customWidth="1"/>
    <col min="1283" max="1284" width="10.88671875" style="139" customWidth="1"/>
    <col min="1285" max="1285" width="0" style="139" hidden="1" customWidth="1"/>
    <col min="1286" max="1286" width="15" style="139" customWidth="1"/>
    <col min="1287" max="1287" width="9.33203125" style="139" customWidth="1"/>
    <col min="1288" max="1288" width="10.88671875" style="139" bestFit="1" customWidth="1"/>
    <col min="1289" max="1289" width="12.6640625" style="139" customWidth="1"/>
    <col min="1290" max="1290" width="12" style="139" customWidth="1"/>
    <col min="1291" max="1291" width="8.6640625" style="139" customWidth="1"/>
    <col min="1292" max="1292" width="9" style="139"/>
    <col min="1293" max="1293" width="28.109375" style="139" customWidth="1"/>
    <col min="1294" max="1294" width="12.21875" style="139" bestFit="1" customWidth="1"/>
    <col min="1295" max="1537" width="9" style="139"/>
    <col min="1538" max="1538" width="19.109375" style="139" customWidth="1"/>
    <col min="1539" max="1540" width="10.88671875" style="139" customWidth="1"/>
    <col min="1541" max="1541" width="0" style="139" hidden="1" customWidth="1"/>
    <col min="1542" max="1542" width="15" style="139" customWidth="1"/>
    <col min="1543" max="1543" width="9.33203125" style="139" customWidth="1"/>
    <col min="1544" max="1544" width="10.88671875" style="139" bestFit="1" customWidth="1"/>
    <col min="1545" max="1545" width="12.6640625" style="139" customWidth="1"/>
    <col min="1546" max="1546" width="12" style="139" customWidth="1"/>
    <col min="1547" max="1547" width="8.6640625" style="139" customWidth="1"/>
    <col min="1548" max="1548" width="9" style="139"/>
    <col min="1549" max="1549" width="28.109375" style="139" customWidth="1"/>
    <col min="1550" max="1550" width="12.21875" style="139" bestFit="1" customWidth="1"/>
    <col min="1551" max="1793" width="9" style="139"/>
    <col min="1794" max="1794" width="19.109375" style="139" customWidth="1"/>
    <col min="1795" max="1796" width="10.88671875" style="139" customWidth="1"/>
    <col min="1797" max="1797" width="0" style="139" hidden="1" customWidth="1"/>
    <col min="1798" max="1798" width="15" style="139" customWidth="1"/>
    <col min="1799" max="1799" width="9.33203125" style="139" customWidth="1"/>
    <col min="1800" max="1800" width="10.88671875" style="139" bestFit="1" customWidth="1"/>
    <col min="1801" max="1801" width="12.6640625" style="139" customWidth="1"/>
    <col min="1802" max="1802" width="12" style="139" customWidth="1"/>
    <col min="1803" max="1803" width="8.6640625" style="139" customWidth="1"/>
    <col min="1804" max="1804" width="9" style="139"/>
    <col min="1805" max="1805" width="28.109375" style="139" customWidth="1"/>
    <col min="1806" max="1806" width="12.21875" style="139" bestFit="1" customWidth="1"/>
    <col min="1807" max="2049" width="9" style="139"/>
    <col min="2050" max="2050" width="19.109375" style="139" customWidth="1"/>
    <col min="2051" max="2052" width="10.88671875" style="139" customWidth="1"/>
    <col min="2053" max="2053" width="0" style="139" hidden="1" customWidth="1"/>
    <col min="2054" max="2054" width="15" style="139" customWidth="1"/>
    <col min="2055" max="2055" width="9.33203125" style="139" customWidth="1"/>
    <col min="2056" max="2056" width="10.88671875" style="139" bestFit="1" customWidth="1"/>
    <col min="2057" max="2057" width="12.6640625" style="139" customWidth="1"/>
    <col min="2058" max="2058" width="12" style="139" customWidth="1"/>
    <col min="2059" max="2059" width="8.6640625" style="139" customWidth="1"/>
    <col min="2060" max="2060" width="9" style="139"/>
    <col min="2061" max="2061" width="28.109375" style="139" customWidth="1"/>
    <col min="2062" max="2062" width="12.21875" style="139" bestFit="1" customWidth="1"/>
    <col min="2063" max="2305" width="9" style="139"/>
    <col min="2306" max="2306" width="19.109375" style="139" customWidth="1"/>
    <col min="2307" max="2308" width="10.88671875" style="139" customWidth="1"/>
    <col min="2309" max="2309" width="0" style="139" hidden="1" customWidth="1"/>
    <col min="2310" max="2310" width="15" style="139" customWidth="1"/>
    <col min="2311" max="2311" width="9.33203125" style="139" customWidth="1"/>
    <col min="2312" max="2312" width="10.88671875" style="139" bestFit="1" customWidth="1"/>
    <col min="2313" max="2313" width="12.6640625" style="139" customWidth="1"/>
    <col min="2314" max="2314" width="12" style="139" customWidth="1"/>
    <col min="2315" max="2315" width="8.6640625" style="139" customWidth="1"/>
    <col min="2316" max="2316" width="9" style="139"/>
    <col min="2317" max="2317" width="28.109375" style="139" customWidth="1"/>
    <col min="2318" max="2318" width="12.21875" style="139" bestFit="1" customWidth="1"/>
    <col min="2319" max="2561" width="9" style="139"/>
    <col min="2562" max="2562" width="19.109375" style="139" customWidth="1"/>
    <col min="2563" max="2564" width="10.88671875" style="139" customWidth="1"/>
    <col min="2565" max="2565" width="0" style="139" hidden="1" customWidth="1"/>
    <col min="2566" max="2566" width="15" style="139" customWidth="1"/>
    <col min="2567" max="2567" width="9.33203125" style="139" customWidth="1"/>
    <col min="2568" max="2568" width="10.88671875" style="139" bestFit="1" customWidth="1"/>
    <col min="2569" max="2569" width="12.6640625" style="139" customWidth="1"/>
    <col min="2570" max="2570" width="12" style="139" customWidth="1"/>
    <col min="2571" max="2571" width="8.6640625" style="139" customWidth="1"/>
    <col min="2572" max="2572" width="9" style="139"/>
    <col min="2573" max="2573" width="28.109375" style="139" customWidth="1"/>
    <col min="2574" max="2574" width="12.21875" style="139" bestFit="1" customWidth="1"/>
    <col min="2575" max="2817" width="9" style="139"/>
    <col min="2818" max="2818" width="19.109375" style="139" customWidth="1"/>
    <col min="2819" max="2820" width="10.88671875" style="139" customWidth="1"/>
    <col min="2821" max="2821" width="0" style="139" hidden="1" customWidth="1"/>
    <col min="2822" max="2822" width="15" style="139" customWidth="1"/>
    <col min="2823" max="2823" width="9.33203125" style="139" customWidth="1"/>
    <col min="2824" max="2824" width="10.88671875" style="139" bestFit="1" customWidth="1"/>
    <col min="2825" max="2825" width="12.6640625" style="139" customWidth="1"/>
    <col min="2826" max="2826" width="12" style="139" customWidth="1"/>
    <col min="2827" max="2827" width="8.6640625" style="139" customWidth="1"/>
    <col min="2828" max="2828" width="9" style="139"/>
    <col min="2829" max="2829" width="28.109375" style="139" customWidth="1"/>
    <col min="2830" max="2830" width="12.21875" style="139" bestFit="1" customWidth="1"/>
    <col min="2831" max="3073" width="9" style="139"/>
    <col min="3074" max="3074" width="19.109375" style="139" customWidth="1"/>
    <col min="3075" max="3076" width="10.88671875" style="139" customWidth="1"/>
    <col min="3077" max="3077" width="0" style="139" hidden="1" customWidth="1"/>
    <col min="3078" max="3078" width="15" style="139" customWidth="1"/>
    <col min="3079" max="3079" width="9.33203125" style="139" customWidth="1"/>
    <col min="3080" max="3080" width="10.88671875" style="139" bestFit="1" customWidth="1"/>
    <col min="3081" max="3081" width="12.6640625" style="139" customWidth="1"/>
    <col min="3082" max="3082" width="12" style="139" customWidth="1"/>
    <col min="3083" max="3083" width="8.6640625" style="139" customWidth="1"/>
    <col min="3084" max="3084" width="9" style="139"/>
    <col min="3085" max="3085" width="28.109375" style="139" customWidth="1"/>
    <col min="3086" max="3086" width="12.21875" style="139" bestFit="1" customWidth="1"/>
    <col min="3087" max="3329" width="9" style="139"/>
    <col min="3330" max="3330" width="19.109375" style="139" customWidth="1"/>
    <col min="3331" max="3332" width="10.88671875" style="139" customWidth="1"/>
    <col min="3333" max="3333" width="0" style="139" hidden="1" customWidth="1"/>
    <col min="3334" max="3334" width="15" style="139" customWidth="1"/>
    <col min="3335" max="3335" width="9.33203125" style="139" customWidth="1"/>
    <col min="3336" max="3336" width="10.88671875" style="139" bestFit="1" customWidth="1"/>
    <col min="3337" max="3337" width="12.6640625" style="139" customWidth="1"/>
    <col min="3338" max="3338" width="12" style="139" customWidth="1"/>
    <col min="3339" max="3339" width="8.6640625" style="139" customWidth="1"/>
    <col min="3340" max="3340" width="9" style="139"/>
    <col min="3341" max="3341" width="28.109375" style="139" customWidth="1"/>
    <col min="3342" max="3342" width="12.21875" style="139" bestFit="1" customWidth="1"/>
    <col min="3343" max="3585" width="9" style="139"/>
    <col min="3586" max="3586" width="19.109375" style="139" customWidth="1"/>
    <col min="3587" max="3588" width="10.88671875" style="139" customWidth="1"/>
    <col min="3589" max="3589" width="0" style="139" hidden="1" customWidth="1"/>
    <col min="3590" max="3590" width="15" style="139" customWidth="1"/>
    <col min="3591" max="3591" width="9.33203125" style="139" customWidth="1"/>
    <col min="3592" max="3592" width="10.88671875" style="139" bestFit="1" customWidth="1"/>
    <col min="3593" max="3593" width="12.6640625" style="139" customWidth="1"/>
    <col min="3594" max="3594" width="12" style="139" customWidth="1"/>
    <col min="3595" max="3595" width="8.6640625" style="139" customWidth="1"/>
    <col min="3596" max="3596" width="9" style="139"/>
    <col min="3597" max="3597" width="28.109375" style="139" customWidth="1"/>
    <col min="3598" max="3598" width="12.21875" style="139" bestFit="1" customWidth="1"/>
    <col min="3599" max="3841" width="9" style="139"/>
    <col min="3842" max="3842" width="19.109375" style="139" customWidth="1"/>
    <col min="3843" max="3844" width="10.88671875" style="139" customWidth="1"/>
    <col min="3845" max="3845" width="0" style="139" hidden="1" customWidth="1"/>
    <col min="3846" max="3846" width="15" style="139" customWidth="1"/>
    <col min="3847" max="3847" width="9.33203125" style="139" customWidth="1"/>
    <col min="3848" max="3848" width="10.88671875" style="139" bestFit="1" customWidth="1"/>
    <col min="3849" max="3849" width="12.6640625" style="139" customWidth="1"/>
    <col min="3850" max="3850" width="12" style="139" customWidth="1"/>
    <col min="3851" max="3851" width="8.6640625" style="139" customWidth="1"/>
    <col min="3852" max="3852" width="9" style="139"/>
    <col min="3853" max="3853" width="28.109375" style="139" customWidth="1"/>
    <col min="3854" max="3854" width="12.21875" style="139" bestFit="1" customWidth="1"/>
    <col min="3855" max="4097" width="9" style="139"/>
    <col min="4098" max="4098" width="19.109375" style="139" customWidth="1"/>
    <col min="4099" max="4100" width="10.88671875" style="139" customWidth="1"/>
    <col min="4101" max="4101" width="0" style="139" hidden="1" customWidth="1"/>
    <col min="4102" max="4102" width="15" style="139" customWidth="1"/>
    <col min="4103" max="4103" width="9.33203125" style="139" customWidth="1"/>
    <col min="4104" max="4104" width="10.88671875" style="139" bestFit="1" customWidth="1"/>
    <col min="4105" max="4105" width="12.6640625" style="139" customWidth="1"/>
    <col min="4106" max="4106" width="12" style="139" customWidth="1"/>
    <col min="4107" max="4107" width="8.6640625" style="139" customWidth="1"/>
    <col min="4108" max="4108" width="9" style="139"/>
    <col min="4109" max="4109" width="28.109375" style="139" customWidth="1"/>
    <col min="4110" max="4110" width="12.21875" style="139" bestFit="1" customWidth="1"/>
    <col min="4111" max="4353" width="9" style="139"/>
    <col min="4354" max="4354" width="19.109375" style="139" customWidth="1"/>
    <col min="4355" max="4356" width="10.88671875" style="139" customWidth="1"/>
    <col min="4357" max="4357" width="0" style="139" hidden="1" customWidth="1"/>
    <col min="4358" max="4358" width="15" style="139" customWidth="1"/>
    <col min="4359" max="4359" width="9.33203125" style="139" customWidth="1"/>
    <col min="4360" max="4360" width="10.88671875" style="139" bestFit="1" customWidth="1"/>
    <col min="4361" max="4361" width="12.6640625" style="139" customWidth="1"/>
    <col min="4362" max="4362" width="12" style="139" customWidth="1"/>
    <col min="4363" max="4363" width="8.6640625" style="139" customWidth="1"/>
    <col min="4364" max="4364" width="9" style="139"/>
    <col min="4365" max="4365" width="28.109375" style="139" customWidth="1"/>
    <col min="4366" max="4366" width="12.21875" style="139" bestFit="1" customWidth="1"/>
    <col min="4367" max="4609" width="9" style="139"/>
    <col min="4610" max="4610" width="19.109375" style="139" customWidth="1"/>
    <col min="4611" max="4612" width="10.88671875" style="139" customWidth="1"/>
    <col min="4613" max="4613" width="0" style="139" hidden="1" customWidth="1"/>
    <col min="4614" max="4614" width="15" style="139" customWidth="1"/>
    <col min="4615" max="4615" width="9.33203125" style="139" customWidth="1"/>
    <col min="4616" max="4616" width="10.88671875" style="139" bestFit="1" customWidth="1"/>
    <col min="4617" max="4617" width="12.6640625" style="139" customWidth="1"/>
    <col min="4618" max="4618" width="12" style="139" customWidth="1"/>
    <col min="4619" max="4619" width="8.6640625" style="139" customWidth="1"/>
    <col min="4620" max="4620" width="9" style="139"/>
    <col min="4621" max="4621" width="28.109375" style="139" customWidth="1"/>
    <col min="4622" max="4622" width="12.21875" style="139" bestFit="1" customWidth="1"/>
    <col min="4623" max="4865" width="9" style="139"/>
    <col min="4866" max="4866" width="19.109375" style="139" customWidth="1"/>
    <col min="4867" max="4868" width="10.88671875" style="139" customWidth="1"/>
    <col min="4869" max="4869" width="0" style="139" hidden="1" customWidth="1"/>
    <col min="4870" max="4870" width="15" style="139" customWidth="1"/>
    <col min="4871" max="4871" width="9.33203125" style="139" customWidth="1"/>
    <col min="4872" max="4872" width="10.88671875" style="139" bestFit="1" customWidth="1"/>
    <col min="4873" max="4873" width="12.6640625" style="139" customWidth="1"/>
    <col min="4874" max="4874" width="12" style="139" customWidth="1"/>
    <col min="4875" max="4875" width="8.6640625" style="139" customWidth="1"/>
    <col min="4876" max="4876" width="9" style="139"/>
    <col min="4877" max="4877" width="28.109375" style="139" customWidth="1"/>
    <col min="4878" max="4878" width="12.21875" style="139" bestFit="1" customWidth="1"/>
    <col min="4879" max="5121" width="9" style="139"/>
    <col min="5122" max="5122" width="19.109375" style="139" customWidth="1"/>
    <col min="5123" max="5124" width="10.88671875" style="139" customWidth="1"/>
    <col min="5125" max="5125" width="0" style="139" hidden="1" customWidth="1"/>
    <col min="5126" max="5126" width="15" style="139" customWidth="1"/>
    <col min="5127" max="5127" width="9.33203125" style="139" customWidth="1"/>
    <col min="5128" max="5128" width="10.88671875" style="139" bestFit="1" customWidth="1"/>
    <col min="5129" max="5129" width="12.6640625" style="139" customWidth="1"/>
    <col min="5130" max="5130" width="12" style="139" customWidth="1"/>
    <col min="5131" max="5131" width="8.6640625" style="139" customWidth="1"/>
    <col min="5132" max="5132" width="9" style="139"/>
    <col min="5133" max="5133" width="28.109375" style="139" customWidth="1"/>
    <col min="5134" max="5134" width="12.21875" style="139" bestFit="1" customWidth="1"/>
    <col min="5135" max="5377" width="9" style="139"/>
    <col min="5378" max="5378" width="19.109375" style="139" customWidth="1"/>
    <col min="5379" max="5380" width="10.88671875" style="139" customWidth="1"/>
    <col min="5381" max="5381" width="0" style="139" hidden="1" customWidth="1"/>
    <col min="5382" max="5382" width="15" style="139" customWidth="1"/>
    <col min="5383" max="5383" width="9.33203125" style="139" customWidth="1"/>
    <col min="5384" max="5384" width="10.88671875" style="139" bestFit="1" customWidth="1"/>
    <col min="5385" max="5385" width="12.6640625" style="139" customWidth="1"/>
    <col min="5386" max="5386" width="12" style="139" customWidth="1"/>
    <col min="5387" max="5387" width="8.6640625" style="139" customWidth="1"/>
    <col min="5388" max="5388" width="9" style="139"/>
    <col min="5389" max="5389" width="28.109375" style="139" customWidth="1"/>
    <col min="5390" max="5390" width="12.21875" style="139" bestFit="1" customWidth="1"/>
    <col min="5391" max="5633" width="9" style="139"/>
    <col min="5634" max="5634" width="19.109375" style="139" customWidth="1"/>
    <col min="5635" max="5636" width="10.88671875" style="139" customWidth="1"/>
    <col min="5637" max="5637" width="0" style="139" hidden="1" customWidth="1"/>
    <col min="5638" max="5638" width="15" style="139" customWidth="1"/>
    <col min="5639" max="5639" width="9.33203125" style="139" customWidth="1"/>
    <col min="5640" max="5640" width="10.88671875" style="139" bestFit="1" customWidth="1"/>
    <col min="5641" max="5641" width="12.6640625" style="139" customWidth="1"/>
    <col min="5642" max="5642" width="12" style="139" customWidth="1"/>
    <col min="5643" max="5643" width="8.6640625" style="139" customWidth="1"/>
    <col min="5644" max="5644" width="9" style="139"/>
    <col min="5645" max="5645" width="28.109375" style="139" customWidth="1"/>
    <col min="5646" max="5646" width="12.21875" style="139" bestFit="1" customWidth="1"/>
    <col min="5647" max="5889" width="9" style="139"/>
    <col min="5890" max="5890" width="19.109375" style="139" customWidth="1"/>
    <col min="5891" max="5892" width="10.88671875" style="139" customWidth="1"/>
    <col min="5893" max="5893" width="0" style="139" hidden="1" customWidth="1"/>
    <col min="5894" max="5894" width="15" style="139" customWidth="1"/>
    <col min="5895" max="5895" width="9.33203125" style="139" customWidth="1"/>
    <col min="5896" max="5896" width="10.88671875" style="139" bestFit="1" customWidth="1"/>
    <col min="5897" max="5897" width="12.6640625" style="139" customWidth="1"/>
    <col min="5898" max="5898" width="12" style="139" customWidth="1"/>
    <col min="5899" max="5899" width="8.6640625" style="139" customWidth="1"/>
    <col min="5900" max="5900" width="9" style="139"/>
    <col min="5901" max="5901" width="28.109375" style="139" customWidth="1"/>
    <col min="5902" max="5902" width="12.21875" style="139" bestFit="1" customWidth="1"/>
    <col min="5903" max="6145" width="9" style="139"/>
    <col min="6146" max="6146" width="19.109375" style="139" customWidth="1"/>
    <col min="6147" max="6148" width="10.88671875" style="139" customWidth="1"/>
    <col min="6149" max="6149" width="0" style="139" hidden="1" customWidth="1"/>
    <col min="6150" max="6150" width="15" style="139" customWidth="1"/>
    <col min="6151" max="6151" width="9.33203125" style="139" customWidth="1"/>
    <col min="6152" max="6152" width="10.88671875" style="139" bestFit="1" customWidth="1"/>
    <col min="6153" max="6153" width="12.6640625" style="139" customWidth="1"/>
    <col min="6154" max="6154" width="12" style="139" customWidth="1"/>
    <col min="6155" max="6155" width="8.6640625" style="139" customWidth="1"/>
    <col min="6156" max="6156" width="9" style="139"/>
    <col min="6157" max="6157" width="28.109375" style="139" customWidth="1"/>
    <col min="6158" max="6158" width="12.21875" style="139" bestFit="1" customWidth="1"/>
    <col min="6159" max="6401" width="9" style="139"/>
    <col min="6402" max="6402" width="19.109375" style="139" customWidth="1"/>
    <col min="6403" max="6404" width="10.88671875" style="139" customWidth="1"/>
    <col min="6405" max="6405" width="0" style="139" hidden="1" customWidth="1"/>
    <col min="6406" max="6406" width="15" style="139" customWidth="1"/>
    <col min="6407" max="6407" width="9.33203125" style="139" customWidth="1"/>
    <col min="6408" max="6408" width="10.88671875" style="139" bestFit="1" customWidth="1"/>
    <col min="6409" max="6409" width="12.6640625" style="139" customWidth="1"/>
    <col min="6410" max="6410" width="12" style="139" customWidth="1"/>
    <col min="6411" max="6411" width="8.6640625" style="139" customWidth="1"/>
    <col min="6412" max="6412" width="9" style="139"/>
    <col min="6413" max="6413" width="28.109375" style="139" customWidth="1"/>
    <col min="6414" max="6414" width="12.21875" style="139" bestFit="1" customWidth="1"/>
    <col min="6415" max="6657" width="9" style="139"/>
    <col min="6658" max="6658" width="19.109375" style="139" customWidth="1"/>
    <col min="6659" max="6660" width="10.88671875" style="139" customWidth="1"/>
    <col min="6661" max="6661" width="0" style="139" hidden="1" customWidth="1"/>
    <col min="6662" max="6662" width="15" style="139" customWidth="1"/>
    <col min="6663" max="6663" width="9.33203125" style="139" customWidth="1"/>
    <col min="6664" max="6664" width="10.88671875" style="139" bestFit="1" customWidth="1"/>
    <col min="6665" max="6665" width="12.6640625" style="139" customWidth="1"/>
    <col min="6666" max="6666" width="12" style="139" customWidth="1"/>
    <col min="6667" max="6667" width="8.6640625" style="139" customWidth="1"/>
    <col min="6668" max="6668" width="9" style="139"/>
    <col min="6669" max="6669" width="28.109375" style="139" customWidth="1"/>
    <col min="6670" max="6670" width="12.21875" style="139" bestFit="1" customWidth="1"/>
    <col min="6671" max="6913" width="9" style="139"/>
    <col min="6914" max="6914" width="19.109375" style="139" customWidth="1"/>
    <col min="6915" max="6916" width="10.88671875" style="139" customWidth="1"/>
    <col min="6917" max="6917" width="0" style="139" hidden="1" customWidth="1"/>
    <col min="6918" max="6918" width="15" style="139" customWidth="1"/>
    <col min="6919" max="6919" width="9.33203125" style="139" customWidth="1"/>
    <col min="6920" max="6920" width="10.88671875" style="139" bestFit="1" customWidth="1"/>
    <col min="6921" max="6921" width="12.6640625" style="139" customWidth="1"/>
    <col min="6922" max="6922" width="12" style="139" customWidth="1"/>
    <col min="6923" max="6923" width="8.6640625" style="139" customWidth="1"/>
    <col min="6924" max="6924" width="9" style="139"/>
    <col min="6925" max="6925" width="28.109375" style="139" customWidth="1"/>
    <col min="6926" max="6926" width="12.21875" style="139" bestFit="1" customWidth="1"/>
    <col min="6927" max="7169" width="9" style="139"/>
    <col min="7170" max="7170" width="19.109375" style="139" customWidth="1"/>
    <col min="7171" max="7172" width="10.88671875" style="139" customWidth="1"/>
    <col min="7173" max="7173" width="0" style="139" hidden="1" customWidth="1"/>
    <col min="7174" max="7174" width="15" style="139" customWidth="1"/>
    <col min="7175" max="7175" width="9.33203125" style="139" customWidth="1"/>
    <col min="7176" max="7176" width="10.88671875" style="139" bestFit="1" customWidth="1"/>
    <col min="7177" max="7177" width="12.6640625" style="139" customWidth="1"/>
    <col min="7178" max="7178" width="12" style="139" customWidth="1"/>
    <col min="7179" max="7179" width="8.6640625" style="139" customWidth="1"/>
    <col min="7180" max="7180" width="9" style="139"/>
    <col min="7181" max="7181" width="28.109375" style="139" customWidth="1"/>
    <col min="7182" max="7182" width="12.21875" style="139" bestFit="1" customWidth="1"/>
    <col min="7183" max="7425" width="9" style="139"/>
    <col min="7426" max="7426" width="19.109375" style="139" customWidth="1"/>
    <col min="7427" max="7428" width="10.88671875" style="139" customWidth="1"/>
    <col min="7429" max="7429" width="0" style="139" hidden="1" customWidth="1"/>
    <col min="7430" max="7430" width="15" style="139" customWidth="1"/>
    <col min="7431" max="7431" width="9.33203125" style="139" customWidth="1"/>
    <col min="7432" max="7432" width="10.88671875" style="139" bestFit="1" customWidth="1"/>
    <col min="7433" max="7433" width="12.6640625" style="139" customWidth="1"/>
    <col min="7434" max="7434" width="12" style="139" customWidth="1"/>
    <col min="7435" max="7435" width="8.6640625" style="139" customWidth="1"/>
    <col min="7436" max="7436" width="9" style="139"/>
    <col min="7437" max="7437" width="28.109375" style="139" customWidth="1"/>
    <col min="7438" max="7438" width="12.21875" style="139" bestFit="1" customWidth="1"/>
    <col min="7439" max="7681" width="9" style="139"/>
    <col min="7682" max="7682" width="19.109375" style="139" customWidth="1"/>
    <col min="7683" max="7684" width="10.88671875" style="139" customWidth="1"/>
    <col min="7685" max="7685" width="0" style="139" hidden="1" customWidth="1"/>
    <col min="7686" max="7686" width="15" style="139" customWidth="1"/>
    <col min="7687" max="7687" width="9.33203125" style="139" customWidth="1"/>
    <col min="7688" max="7688" width="10.88671875" style="139" bestFit="1" customWidth="1"/>
    <col min="7689" max="7689" width="12.6640625" style="139" customWidth="1"/>
    <col min="7690" max="7690" width="12" style="139" customWidth="1"/>
    <col min="7691" max="7691" width="8.6640625" style="139" customWidth="1"/>
    <col min="7692" max="7692" width="9" style="139"/>
    <col min="7693" max="7693" width="28.109375" style="139" customWidth="1"/>
    <col min="7694" max="7694" width="12.21875" style="139" bestFit="1" customWidth="1"/>
    <col min="7695" max="7937" width="9" style="139"/>
    <col min="7938" max="7938" width="19.109375" style="139" customWidth="1"/>
    <col min="7939" max="7940" width="10.88671875" style="139" customWidth="1"/>
    <col min="7941" max="7941" width="0" style="139" hidden="1" customWidth="1"/>
    <col min="7942" max="7942" width="15" style="139" customWidth="1"/>
    <col min="7943" max="7943" width="9.33203125" style="139" customWidth="1"/>
    <col min="7944" max="7944" width="10.88671875" style="139" bestFit="1" customWidth="1"/>
    <col min="7945" max="7945" width="12.6640625" style="139" customWidth="1"/>
    <col min="7946" max="7946" width="12" style="139" customWidth="1"/>
    <col min="7947" max="7947" width="8.6640625" style="139" customWidth="1"/>
    <col min="7948" max="7948" width="9" style="139"/>
    <col min="7949" max="7949" width="28.109375" style="139" customWidth="1"/>
    <col min="7950" max="7950" width="12.21875" style="139" bestFit="1" customWidth="1"/>
    <col min="7951" max="8193" width="9" style="139"/>
    <col min="8194" max="8194" width="19.109375" style="139" customWidth="1"/>
    <col min="8195" max="8196" width="10.88671875" style="139" customWidth="1"/>
    <col min="8197" max="8197" width="0" style="139" hidden="1" customWidth="1"/>
    <col min="8198" max="8198" width="15" style="139" customWidth="1"/>
    <col min="8199" max="8199" width="9.33203125" style="139" customWidth="1"/>
    <col min="8200" max="8200" width="10.88671875" style="139" bestFit="1" customWidth="1"/>
    <col min="8201" max="8201" width="12.6640625" style="139" customWidth="1"/>
    <col min="8202" max="8202" width="12" style="139" customWidth="1"/>
    <col min="8203" max="8203" width="8.6640625" style="139" customWidth="1"/>
    <col min="8204" max="8204" width="9" style="139"/>
    <col min="8205" max="8205" width="28.109375" style="139" customWidth="1"/>
    <col min="8206" max="8206" width="12.21875" style="139" bestFit="1" customWidth="1"/>
    <col min="8207" max="8449" width="9" style="139"/>
    <col min="8450" max="8450" width="19.109375" style="139" customWidth="1"/>
    <col min="8451" max="8452" width="10.88671875" style="139" customWidth="1"/>
    <col min="8453" max="8453" width="0" style="139" hidden="1" customWidth="1"/>
    <col min="8454" max="8454" width="15" style="139" customWidth="1"/>
    <col min="8455" max="8455" width="9.33203125" style="139" customWidth="1"/>
    <col min="8456" max="8456" width="10.88671875" style="139" bestFit="1" customWidth="1"/>
    <col min="8457" max="8457" width="12.6640625" style="139" customWidth="1"/>
    <col min="8458" max="8458" width="12" style="139" customWidth="1"/>
    <col min="8459" max="8459" width="8.6640625" style="139" customWidth="1"/>
    <col min="8460" max="8460" width="9" style="139"/>
    <col min="8461" max="8461" width="28.109375" style="139" customWidth="1"/>
    <col min="8462" max="8462" width="12.21875" style="139" bestFit="1" customWidth="1"/>
    <col min="8463" max="8705" width="9" style="139"/>
    <col min="8706" max="8706" width="19.109375" style="139" customWidth="1"/>
    <col min="8707" max="8708" width="10.88671875" style="139" customWidth="1"/>
    <col min="8709" max="8709" width="0" style="139" hidden="1" customWidth="1"/>
    <col min="8710" max="8710" width="15" style="139" customWidth="1"/>
    <col min="8711" max="8711" width="9.33203125" style="139" customWidth="1"/>
    <col min="8712" max="8712" width="10.88671875" style="139" bestFit="1" customWidth="1"/>
    <col min="8713" max="8713" width="12.6640625" style="139" customWidth="1"/>
    <col min="8714" max="8714" width="12" style="139" customWidth="1"/>
    <col min="8715" max="8715" width="8.6640625" style="139" customWidth="1"/>
    <col min="8716" max="8716" width="9" style="139"/>
    <col min="8717" max="8717" width="28.109375" style="139" customWidth="1"/>
    <col min="8718" max="8718" width="12.21875" style="139" bestFit="1" customWidth="1"/>
    <col min="8719" max="8961" width="9" style="139"/>
    <col min="8962" max="8962" width="19.109375" style="139" customWidth="1"/>
    <col min="8963" max="8964" width="10.88671875" style="139" customWidth="1"/>
    <col min="8965" max="8965" width="0" style="139" hidden="1" customWidth="1"/>
    <col min="8966" max="8966" width="15" style="139" customWidth="1"/>
    <col min="8967" max="8967" width="9.33203125" style="139" customWidth="1"/>
    <col min="8968" max="8968" width="10.88671875" style="139" bestFit="1" customWidth="1"/>
    <col min="8969" max="8969" width="12.6640625" style="139" customWidth="1"/>
    <col min="8970" max="8970" width="12" style="139" customWidth="1"/>
    <col min="8971" max="8971" width="8.6640625" style="139" customWidth="1"/>
    <col min="8972" max="8972" width="9" style="139"/>
    <col min="8973" max="8973" width="28.109375" style="139" customWidth="1"/>
    <col min="8974" max="8974" width="12.21875" style="139" bestFit="1" customWidth="1"/>
    <col min="8975" max="9217" width="9" style="139"/>
    <col min="9218" max="9218" width="19.109375" style="139" customWidth="1"/>
    <col min="9219" max="9220" width="10.88671875" style="139" customWidth="1"/>
    <col min="9221" max="9221" width="0" style="139" hidden="1" customWidth="1"/>
    <col min="9222" max="9222" width="15" style="139" customWidth="1"/>
    <col min="9223" max="9223" width="9.33203125" style="139" customWidth="1"/>
    <col min="9224" max="9224" width="10.88671875" style="139" bestFit="1" customWidth="1"/>
    <col min="9225" max="9225" width="12.6640625" style="139" customWidth="1"/>
    <col min="9226" max="9226" width="12" style="139" customWidth="1"/>
    <col min="9227" max="9227" width="8.6640625" style="139" customWidth="1"/>
    <col min="9228" max="9228" width="9" style="139"/>
    <col min="9229" max="9229" width="28.109375" style="139" customWidth="1"/>
    <col min="9230" max="9230" width="12.21875" style="139" bestFit="1" customWidth="1"/>
    <col min="9231" max="9473" width="9" style="139"/>
    <col min="9474" max="9474" width="19.109375" style="139" customWidth="1"/>
    <col min="9475" max="9476" width="10.88671875" style="139" customWidth="1"/>
    <col min="9477" max="9477" width="0" style="139" hidden="1" customWidth="1"/>
    <col min="9478" max="9478" width="15" style="139" customWidth="1"/>
    <col min="9479" max="9479" width="9.33203125" style="139" customWidth="1"/>
    <col min="9480" max="9480" width="10.88671875" style="139" bestFit="1" customWidth="1"/>
    <col min="9481" max="9481" width="12.6640625" style="139" customWidth="1"/>
    <col min="9482" max="9482" width="12" style="139" customWidth="1"/>
    <col min="9483" max="9483" width="8.6640625" style="139" customWidth="1"/>
    <col min="9484" max="9484" width="9" style="139"/>
    <col min="9485" max="9485" width="28.109375" style="139" customWidth="1"/>
    <col min="9486" max="9486" width="12.21875" style="139" bestFit="1" customWidth="1"/>
    <col min="9487" max="9729" width="9" style="139"/>
    <col min="9730" max="9730" width="19.109375" style="139" customWidth="1"/>
    <col min="9731" max="9732" width="10.88671875" style="139" customWidth="1"/>
    <col min="9733" max="9733" width="0" style="139" hidden="1" customWidth="1"/>
    <col min="9734" max="9734" width="15" style="139" customWidth="1"/>
    <col min="9735" max="9735" width="9.33203125" style="139" customWidth="1"/>
    <col min="9736" max="9736" width="10.88671875" style="139" bestFit="1" customWidth="1"/>
    <col min="9737" max="9737" width="12.6640625" style="139" customWidth="1"/>
    <col min="9738" max="9738" width="12" style="139" customWidth="1"/>
    <col min="9739" max="9739" width="8.6640625" style="139" customWidth="1"/>
    <col min="9740" max="9740" width="9" style="139"/>
    <col min="9741" max="9741" width="28.109375" style="139" customWidth="1"/>
    <col min="9742" max="9742" width="12.21875" style="139" bestFit="1" customWidth="1"/>
    <col min="9743" max="9985" width="9" style="139"/>
    <col min="9986" max="9986" width="19.109375" style="139" customWidth="1"/>
    <col min="9987" max="9988" width="10.88671875" style="139" customWidth="1"/>
    <col min="9989" max="9989" width="0" style="139" hidden="1" customWidth="1"/>
    <col min="9990" max="9990" width="15" style="139" customWidth="1"/>
    <col min="9991" max="9991" width="9.33203125" style="139" customWidth="1"/>
    <col min="9992" max="9992" width="10.88671875" style="139" bestFit="1" customWidth="1"/>
    <col min="9993" max="9993" width="12.6640625" style="139" customWidth="1"/>
    <col min="9994" max="9994" width="12" style="139" customWidth="1"/>
    <col min="9995" max="9995" width="8.6640625" style="139" customWidth="1"/>
    <col min="9996" max="9996" width="9" style="139"/>
    <col min="9997" max="9997" width="28.109375" style="139" customWidth="1"/>
    <col min="9998" max="9998" width="12.21875" style="139" bestFit="1" customWidth="1"/>
    <col min="9999" max="10241" width="9" style="139"/>
    <col min="10242" max="10242" width="19.109375" style="139" customWidth="1"/>
    <col min="10243" max="10244" width="10.88671875" style="139" customWidth="1"/>
    <col min="10245" max="10245" width="0" style="139" hidden="1" customWidth="1"/>
    <col min="10246" max="10246" width="15" style="139" customWidth="1"/>
    <col min="10247" max="10247" width="9.33203125" style="139" customWidth="1"/>
    <col min="10248" max="10248" width="10.88671875" style="139" bestFit="1" customWidth="1"/>
    <col min="10249" max="10249" width="12.6640625" style="139" customWidth="1"/>
    <col min="10250" max="10250" width="12" style="139" customWidth="1"/>
    <col min="10251" max="10251" width="8.6640625" style="139" customWidth="1"/>
    <col min="10252" max="10252" width="9" style="139"/>
    <col min="10253" max="10253" width="28.109375" style="139" customWidth="1"/>
    <col min="10254" max="10254" width="12.21875" style="139" bestFit="1" customWidth="1"/>
    <col min="10255" max="10497" width="9" style="139"/>
    <col min="10498" max="10498" width="19.109375" style="139" customWidth="1"/>
    <col min="10499" max="10500" width="10.88671875" style="139" customWidth="1"/>
    <col min="10501" max="10501" width="0" style="139" hidden="1" customWidth="1"/>
    <col min="10502" max="10502" width="15" style="139" customWidth="1"/>
    <col min="10503" max="10503" width="9.33203125" style="139" customWidth="1"/>
    <col min="10504" max="10504" width="10.88671875" style="139" bestFit="1" customWidth="1"/>
    <col min="10505" max="10505" width="12.6640625" style="139" customWidth="1"/>
    <col min="10506" max="10506" width="12" style="139" customWidth="1"/>
    <col min="10507" max="10507" width="8.6640625" style="139" customWidth="1"/>
    <col min="10508" max="10508" width="9" style="139"/>
    <col min="10509" max="10509" width="28.109375" style="139" customWidth="1"/>
    <col min="10510" max="10510" width="12.21875" style="139" bestFit="1" customWidth="1"/>
    <col min="10511" max="10753" width="9" style="139"/>
    <col min="10754" max="10754" width="19.109375" style="139" customWidth="1"/>
    <col min="10755" max="10756" width="10.88671875" style="139" customWidth="1"/>
    <col min="10757" max="10757" width="0" style="139" hidden="1" customWidth="1"/>
    <col min="10758" max="10758" width="15" style="139" customWidth="1"/>
    <col min="10759" max="10759" width="9.33203125" style="139" customWidth="1"/>
    <col min="10760" max="10760" width="10.88671875" style="139" bestFit="1" customWidth="1"/>
    <col min="10761" max="10761" width="12.6640625" style="139" customWidth="1"/>
    <col min="10762" max="10762" width="12" style="139" customWidth="1"/>
    <col min="10763" max="10763" width="8.6640625" style="139" customWidth="1"/>
    <col min="10764" max="10764" width="9" style="139"/>
    <col min="10765" max="10765" width="28.109375" style="139" customWidth="1"/>
    <col min="10766" max="10766" width="12.21875" style="139" bestFit="1" customWidth="1"/>
    <col min="10767" max="11009" width="9" style="139"/>
    <col min="11010" max="11010" width="19.109375" style="139" customWidth="1"/>
    <col min="11011" max="11012" width="10.88671875" style="139" customWidth="1"/>
    <col min="11013" max="11013" width="0" style="139" hidden="1" customWidth="1"/>
    <col min="11014" max="11014" width="15" style="139" customWidth="1"/>
    <col min="11015" max="11015" width="9.33203125" style="139" customWidth="1"/>
    <col min="11016" max="11016" width="10.88671875" style="139" bestFit="1" customWidth="1"/>
    <col min="11017" max="11017" width="12.6640625" style="139" customWidth="1"/>
    <col min="11018" max="11018" width="12" style="139" customWidth="1"/>
    <col min="11019" max="11019" width="8.6640625" style="139" customWidth="1"/>
    <col min="11020" max="11020" width="9" style="139"/>
    <col min="11021" max="11021" width="28.109375" style="139" customWidth="1"/>
    <col min="11022" max="11022" width="12.21875" style="139" bestFit="1" customWidth="1"/>
    <col min="11023" max="11265" width="9" style="139"/>
    <col min="11266" max="11266" width="19.109375" style="139" customWidth="1"/>
    <col min="11267" max="11268" width="10.88671875" style="139" customWidth="1"/>
    <col min="11269" max="11269" width="0" style="139" hidden="1" customWidth="1"/>
    <col min="11270" max="11270" width="15" style="139" customWidth="1"/>
    <col min="11271" max="11271" width="9.33203125" style="139" customWidth="1"/>
    <col min="11272" max="11272" width="10.88671875" style="139" bestFit="1" customWidth="1"/>
    <col min="11273" max="11273" width="12.6640625" style="139" customWidth="1"/>
    <col min="11274" max="11274" width="12" style="139" customWidth="1"/>
    <col min="11275" max="11275" width="8.6640625" style="139" customWidth="1"/>
    <col min="11276" max="11276" width="9" style="139"/>
    <col min="11277" max="11277" width="28.109375" style="139" customWidth="1"/>
    <col min="11278" max="11278" width="12.21875" style="139" bestFit="1" customWidth="1"/>
    <col min="11279" max="11521" width="9" style="139"/>
    <col min="11522" max="11522" width="19.109375" style="139" customWidth="1"/>
    <col min="11523" max="11524" width="10.88671875" style="139" customWidth="1"/>
    <col min="11525" max="11525" width="0" style="139" hidden="1" customWidth="1"/>
    <col min="11526" max="11526" width="15" style="139" customWidth="1"/>
    <col min="11527" max="11527" width="9.33203125" style="139" customWidth="1"/>
    <col min="11528" max="11528" width="10.88671875" style="139" bestFit="1" customWidth="1"/>
    <col min="11529" max="11529" width="12.6640625" style="139" customWidth="1"/>
    <col min="11530" max="11530" width="12" style="139" customWidth="1"/>
    <col min="11531" max="11531" width="8.6640625" style="139" customWidth="1"/>
    <col min="11532" max="11532" width="9" style="139"/>
    <col min="11533" max="11533" width="28.109375" style="139" customWidth="1"/>
    <col min="11534" max="11534" width="12.21875" style="139" bestFit="1" customWidth="1"/>
    <col min="11535" max="11777" width="9" style="139"/>
    <col min="11778" max="11778" width="19.109375" style="139" customWidth="1"/>
    <col min="11779" max="11780" width="10.88671875" style="139" customWidth="1"/>
    <col min="11781" max="11781" width="0" style="139" hidden="1" customWidth="1"/>
    <col min="11782" max="11782" width="15" style="139" customWidth="1"/>
    <col min="11783" max="11783" width="9.33203125" style="139" customWidth="1"/>
    <col min="11784" max="11784" width="10.88671875" style="139" bestFit="1" customWidth="1"/>
    <col min="11785" max="11785" width="12.6640625" style="139" customWidth="1"/>
    <col min="11786" max="11786" width="12" style="139" customWidth="1"/>
    <col min="11787" max="11787" width="8.6640625" style="139" customWidth="1"/>
    <col min="11788" max="11788" width="9" style="139"/>
    <col min="11789" max="11789" width="28.109375" style="139" customWidth="1"/>
    <col min="11790" max="11790" width="12.21875" style="139" bestFit="1" customWidth="1"/>
    <col min="11791" max="12033" width="9" style="139"/>
    <col min="12034" max="12034" width="19.109375" style="139" customWidth="1"/>
    <col min="12035" max="12036" width="10.88671875" style="139" customWidth="1"/>
    <col min="12037" max="12037" width="0" style="139" hidden="1" customWidth="1"/>
    <col min="12038" max="12038" width="15" style="139" customWidth="1"/>
    <col min="12039" max="12039" width="9.33203125" style="139" customWidth="1"/>
    <col min="12040" max="12040" width="10.88671875" style="139" bestFit="1" customWidth="1"/>
    <col min="12041" max="12041" width="12.6640625" style="139" customWidth="1"/>
    <col min="12042" max="12042" width="12" style="139" customWidth="1"/>
    <col min="12043" max="12043" width="8.6640625" style="139" customWidth="1"/>
    <col min="12044" max="12044" width="9" style="139"/>
    <col min="12045" max="12045" width="28.109375" style="139" customWidth="1"/>
    <col min="12046" max="12046" width="12.21875" style="139" bestFit="1" customWidth="1"/>
    <col min="12047" max="12289" width="9" style="139"/>
    <col min="12290" max="12290" width="19.109375" style="139" customWidth="1"/>
    <col min="12291" max="12292" width="10.88671875" style="139" customWidth="1"/>
    <col min="12293" max="12293" width="0" style="139" hidden="1" customWidth="1"/>
    <col min="12294" max="12294" width="15" style="139" customWidth="1"/>
    <col min="12295" max="12295" width="9.33203125" style="139" customWidth="1"/>
    <col min="12296" max="12296" width="10.88671875" style="139" bestFit="1" customWidth="1"/>
    <col min="12297" max="12297" width="12.6640625" style="139" customWidth="1"/>
    <col min="12298" max="12298" width="12" style="139" customWidth="1"/>
    <col min="12299" max="12299" width="8.6640625" style="139" customWidth="1"/>
    <col min="12300" max="12300" width="9" style="139"/>
    <col min="12301" max="12301" width="28.109375" style="139" customWidth="1"/>
    <col min="12302" max="12302" width="12.21875" style="139" bestFit="1" customWidth="1"/>
    <col min="12303" max="12545" width="9" style="139"/>
    <col min="12546" max="12546" width="19.109375" style="139" customWidth="1"/>
    <col min="12547" max="12548" width="10.88671875" style="139" customWidth="1"/>
    <col min="12549" max="12549" width="0" style="139" hidden="1" customWidth="1"/>
    <col min="12550" max="12550" width="15" style="139" customWidth="1"/>
    <col min="12551" max="12551" width="9.33203125" style="139" customWidth="1"/>
    <col min="12552" max="12552" width="10.88671875" style="139" bestFit="1" customWidth="1"/>
    <col min="12553" max="12553" width="12.6640625" style="139" customWidth="1"/>
    <col min="12554" max="12554" width="12" style="139" customWidth="1"/>
    <col min="12555" max="12555" width="8.6640625" style="139" customWidth="1"/>
    <col min="12556" max="12556" width="9" style="139"/>
    <col min="12557" max="12557" width="28.109375" style="139" customWidth="1"/>
    <col min="12558" max="12558" width="12.21875" style="139" bestFit="1" customWidth="1"/>
    <col min="12559" max="12801" width="9" style="139"/>
    <col min="12802" max="12802" width="19.109375" style="139" customWidth="1"/>
    <col min="12803" max="12804" width="10.88671875" style="139" customWidth="1"/>
    <col min="12805" max="12805" width="0" style="139" hidden="1" customWidth="1"/>
    <col min="12806" max="12806" width="15" style="139" customWidth="1"/>
    <col min="12807" max="12807" width="9.33203125" style="139" customWidth="1"/>
    <col min="12808" max="12808" width="10.88671875" style="139" bestFit="1" customWidth="1"/>
    <col min="12809" max="12809" width="12.6640625" style="139" customWidth="1"/>
    <col min="12810" max="12810" width="12" style="139" customWidth="1"/>
    <col min="12811" max="12811" width="8.6640625" style="139" customWidth="1"/>
    <col min="12812" max="12812" width="9" style="139"/>
    <col min="12813" max="12813" width="28.109375" style="139" customWidth="1"/>
    <col min="12814" max="12814" width="12.21875" style="139" bestFit="1" customWidth="1"/>
    <col min="12815" max="13057" width="9" style="139"/>
    <col min="13058" max="13058" width="19.109375" style="139" customWidth="1"/>
    <col min="13059" max="13060" width="10.88671875" style="139" customWidth="1"/>
    <col min="13061" max="13061" width="0" style="139" hidden="1" customWidth="1"/>
    <col min="13062" max="13062" width="15" style="139" customWidth="1"/>
    <col min="13063" max="13063" width="9.33203125" style="139" customWidth="1"/>
    <col min="13064" max="13064" width="10.88671875" style="139" bestFit="1" customWidth="1"/>
    <col min="13065" max="13065" width="12.6640625" style="139" customWidth="1"/>
    <col min="13066" max="13066" width="12" style="139" customWidth="1"/>
    <col min="13067" max="13067" width="8.6640625" style="139" customWidth="1"/>
    <col min="13068" max="13068" width="9" style="139"/>
    <col min="13069" max="13069" width="28.109375" style="139" customWidth="1"/>
    <col min="13070" max="13070" width="12.21875" style="139" bestFit="1" customWidth="1"/>
    <col min="13071" max="13313" width="9" style="139"/>
    <col min="13314" max="13314" width="19.109375" style="139" customWidth="1"/>
    <col min="13315" max="13316" width="10.88671875" style="139" customWidth="1"/>
    <col min="13317" max="13317" width="0" style="139" hidden="1" customWidth="1"/>
    <col min="13318" max="13318" width="15" style="139" customWidth="1"/>
    <col min="13319" max="13319" width="9.33203125" style="139" customWidth="1"/>
    <col min="13320" max="13320" width="10.88671875" style="139" bestFit="1" customWidth="1"/>
    <col min="13321" max="13321" width="12.6640625" style="139" customWidth="1"/>
    <col min="13322" max="13322" width="12" style="139" customWidth="1"/>
    <col min="13323" max="13323" width="8.6640625" style="139" customWidth="1"/>
    <col min="13324" max="13324" width="9" style="139"/>
    <col min="13325" max="13325" width="28.109375" style="139" customWidth="1"/>
    <col min="13326" max="13326" width="12.21875" style="139" bestFit="1" customWidth="1"/>
    <col min="13327" max="13569" width="9" style="139"/>
    <col min="13570" max="13570" width="19.109375" style="139" customWidth="1"/>
    <col min="13571" max="13572" width="10.88671875" style="139" customWidth="1"/>
    <col min="13573" max="13573" width="0" style="139" hidden="1" customWidth="1"/>
    <col min="13574" max="13574" width="15" style="139" customWidth="1"/>
    <col min="13575" max="13575" width="9.33203125" style="139" customWidth="1"/>
    <col min="13576" max="13576" width="10.88671875" style="139" bestFit="1" customWidth="1"/>
    <col min="13577" max="13577" width="12.6640625" style="139" customWidth="1"/>
    <col min="13578" max="13578" width="12" style="139" customWidth="1"/>
    <col min="13579" max="13579" width="8.6640625" style="139" customWidth="1"/>
    <col min="13580" max="13580" width="9" style="139"/>
    <col min="13581" max="13581" width="28.109375" style="139" customWidth="1"/>
    <col min="13582" max="13582" width="12.21875" style="139" bestFit="1" customWidth="1"/>
    <col min="13583" max="13825" width="9" style="139"/>
    <col min="13826" max="13826" width="19.109375" style="139" customWidth="1"/>
    <col min="13827" max="13828" width="10.88671875" style="139" customWidth="1"/>
    <col min="13829" max="13829" width="0" style="139" hidden="1" customWidth="1"/>
    <col min="13830" max="13830" width="15" style="139" customWidth="1"/>
    <col min="13831" max="13831" width="9.33203125" style="139" customWidth="1"/>
    <col min="13832" max="13832" width="10.88671875" style="139" bestFit="1" customWidth="1"/>
    <col min="13833" max="13833" width="12.6640625" style="139" customWidth="1"/>
    <col min="13834" max="13834" width="12" style="139" customWidth="1"/>
    <col min="13835" max="13835" width="8.6640625" style="139" customWidth="1"/>
    <col min="13836" max="13836" width="9" style="139"/>
    <col min="13837" max="13837" width="28.109375" style="139" customWidth="1"/>
    <col min="13838" max="13838" width="12.21875" style="139" bestFit="1" customWidth="1"/>
    <col min="13839" max="14081" width="9" style="139"/>
    <col min="14082" max="14082" width="19.109375" style="139" customWidth="1"/>
    <col min="14083" max="14084" width="10.88671875" style="139" customWidth="1"/>
    <col min="14085" max="14085" width="0" style="139" hidden="1" customWidth="1"/>
    <col min="14086" max="14086" width="15" style="139" customWidth="1"/>
    <col min="14087" max="14087" width="9.33203125" style="139" customWidth="1"/>
    <col min="14088" max="14088" width="10.88671875" style="139" bestFit="1" customWidth="1"/>
    <col min="14089" max="14089" width="12.6640625" style="139" customWidth="1"/>
    <col min="14090" max="14090" width="12" style="139" customWidth="1"/>
    <col min="14091" max="14091" width="8.6640625" style="139" customWidth="1"/>
    <col min="14092" max="14092" width="9" style="139"/>
    <col min="14093" max="14093" width="28.109375" style="139" customWidth="1"/>
    <col min="14094" max="14094" width="12.21875" style="139" bestFit="1" customWidth="1"/>
    <col min="14095" max="14337" width="9" style="139"/>
    <col min="14338" max="14338" width="19.109375" style="139" customWidth="1"/>
    <col min="14339" max="14340" width="10.88671875" style="139" customWidth="1"/>
    <col min="14341" max="14341" width="0" style="139" hidden="1" customWidth="1"/>
    <col min="14342" max="14342" width="15" style="139" customWidth="1"/>
    <col min="14343" max="14343" width="9.33203125" style="139" customWidth="1"/>
    <col min="14344" max="14344" width="10.88671875" style="139" bestFit="1" customWidth="1"/>
    <col min="14345" max="14345" width="12.6640625" style="139" customWidth="1"/>
    <col min="14346" max="14346" width="12" style="139" customWidth="1"/>
    <col min="14347" max="14347" width="8.6640625" style="139" customWidth="1"/>
    <col min="14348" max="14348" width="9" style="139"/>
    <col min="14349" max="14349" width="28.109375" style="139" customWidth="1"/>
    <col min="14350" max="14350" width="12.21875" style="139" bestFit="1" customWidth="1"/>
    <col min="14351" max="14593" width="9" style="139"/>
    <col min="14594" max="14594" width="19.109375" style="139" customWidth="1"/>
    <col min="14595" max="14596" width="10.88671875" style="139" customWidth="1"/>
    <col min="14597" max="14597" width="0" style="139" hidden="1" customWidth="1"/>
    <col min="14598" max="14598" width="15" style="139" customWidth="1"/>
    <col min="14599" max="14599" width="9.33203125" style="139" customWidth="1"/>
    <col min="14600" max="14600" width="10.88671875" style="139" bestFit="1" customWidth="1"/>
    <col min="14601" max="14601" width="12.6640625" style="139" customWidth="1"/>
    <col min="14602" max="14602" width="12" style="139" customWidth="1"/>
    <col min="14603" max="14603" width="8.6640625" style="139" customWidth="1"/>
    <col min="14604" max="14604" width="9" style="139"/>
    <col min="14605" max="14605" width="28.109375" style="139" customWidth="1"/>
    <col min="14606" max="14606" width="12.21875" style="139" bestFit="1" customWidth="1"/>
    <col min="14607" max="14849" width="9" style="139"/>
    <col min="14850" max="14850" width="19.109375" style="139" customWidth="1"/>
    <col min="14851" max="14852" width="10.88671875" style="139" customWidth="1"/>
    <col min="14853" max="14853" width="0" style="139" hidden="1" customWidth="1"/>
    <col min="14854" max="14854" width="15" style="139" customWidth="1"/>
    <col min="14855" max="14855" width="9.33203125" style="139" customWidth="1"/>
    <col min="14856" max="14856" width="10.88671875" style="139" bestFit="1" customWidth="1"/>
    <col min="14857" max="14857" width="12.6640625" style="139" customWidth="1"/>
    <col min="14858" max="14858" width="12" style="139" customWidth="1"/>
    <col min="14859" max="14859" width="8.6640625" style="139" customWidth="1"/>
    <col min="14860" max="14860" width="9" style="139"/>
    <col min="14861" max="14861" width="28.109375" style="139" customWidth="1"/>
    <col min="14862" max="14862" width="12.21875" style="139" bestFit="1" customWidth="1"/>
    <col min="14863" max="15105" width="9" style="139"/>
    <col min="15106" max="15106" width="19.109375" style="139" customWidth="1"/>
    <col min="15107" max="15108" width="10.88671875" style="139" customWidth="1"/>
    <col min="15109" max="15109" width="0" style="139" hidden="1" customWidth="1"/>
    <col min="15110" max="15110" width="15" style="139" customWidth="1"/>
    <col min="15111" max="15111" width="9.33203125" style="139" customWidth="1"/>
    <col min="15112" max="15112" width="10.88671875" style="139" bestFit="1" customWidth="1"/>
    <col min="15113" max="15113" width="12.6640625" style="139" customWidth="1"/>
    <col min="15114" max="15114" width="12" style="139" customWidth="1"/>
    <col min="15115" max="15115" width="8.6640625" style="139" customWidth="1"/>
    <col min="15116" max="15116" width="9" style="139"/>
    <col min="15117" max="15117" width="28.109375" style="139" customWidth="1"/>
    <col min="15118" max="15118" width="12.21875" style="139" bestFit="1" customWidth="1"/>
    <col min="15119" max="15361" width="9" style="139"/>
    <col min="15362" max="15362" width="19.109375" style="139" customWidth="1"/>
    <col min="15363" max="15364" width="10.88671875" style="139" customWidth="1"/>
    <col min="15365" max="15365" width="0" style="139" hidden="1" customWidth="1"/>
    <col min="15366" max="15366" width="15" style="139" customWidth="1"/>
    <col min="15367" max="15367" width="9.33203125" style="139" customWidth="1"/>
    <col min="15368" max="15368" width="10.88671875" style="139" bestFit="1" customWidth="1"/>
    <col min="15369" max="15369" width="12.6640625" style="139" customWidth="1"/>
    <col min="15370" max="15370" width="12" style="139" customWidth="1"/>
    <col min="15371" max="15371" width="8.6640625" style="139" customWidth="1"/>
    <col min="15372" max="15372" width="9" style="139"/>
    <col min="15373" max="15373" width="28.109375" style="139" customWidth="1"/>
    <col min="15374" max="15374" width="12.21875" style="139" bestFit="1" customWidth="1"/>
    <col min="15375" max="15617" width="9" style="139"/>
    <col min="15618" max="15618" width="19.109375" style="139" customWidth="1"/>
    <col min="15619" max="15620" width="10.88671875" style="139" customWidth="1"/>
    <col min="15621" max="15621" width="0" style="139" hidden="1" customWidth="1"/>
    <col min="15622" max="15622" width="15" style="139" customWidth="1"/>
    <col min="15623" max="15623" width="9.33203125" style="139" customWidth="1"/>
    <col min="15624" max="15624" width="10.88671875" style="139" bestFit="1" customWidth="1"/>
    <col min="15625" max="15625" width="12.6640625" style="139" customWidth="1"/>
    <col min="15626" max="15626" width="12" style="139" customWidth="1"/>
    <col min="15627" max="15627" width="8.6640625" style="139" customWidth="1"/>
    <col min="15628" max="15628" width="9" style="139"/>
    <col min="15629" max="15629" width="28.109375" style="139" customWidth="1"/>
    <col min="15630" max="15630" width="12.21875" style="139" bestFit="1" customWidth="1"/>
    <col min="15631" max="15873" width="9" style="139"/>
    <col min="15874" max="15874" width="19.109375" style="139" customWidth="1"/>
    <col min="15875" max="15876" width="10.88671875" style="139" customWidth="1"/>
    <col min="15877" max="15877" width="0" style="139" hidden="1" customWidth="1"/>
    <col min="15878" max="15878" width="15" style="139" customWidth="1"/>
    <col min="15879" max="15879" width="9.33203125" style="139" customWidth="1"/>
    <col min="15880" max="15880" width="10.88671875" style="139" bestFit="1" customWidth="1"/>
    <col min="15881" max="15881" width="12.6640625" style="139" customWidth="1"/>
    <col min="15882" max="15882" width="12" style="139" customWidth="1"/>
    <col min="15883" max="15883" width="8.6640625" style="139" customWidth="1"/>
    <col min="15884" max="15884" width="9" style="139"/>
    <col min="15885" max="15885" width="28.109375" style="139" customWidth="1"/>
    <col min="15886" max="15886" width="12.21875" style="139" bestFit="1" customWidth="1"/>
    <col min="15887" max="16129" width="9" style="139"/>
    <col min="16130" max="16130" width="19.109375" style="139" customWidth="1"/>
    <col min="16131" max="16132" width="10.88671875" style="139" customWidth="1"/>
    <col min="16133" max="16133" width="0" style="139" hidden="1" customWidth="1"/>
    <col min="16134" max="16134" width="15" style="139" customWidth="1"/>
    <col min="16135" max="16135" width="9.33203125" style="139" customWidth="1"/>
    <col min="16136" max="16136" width="10.88671875" style="139" bestFit="1" customWidth="1"/>
    <col min="16137" max="16137" width="12.6640625" style="139" customWidth="1"/>
    <col min="16138" max="16138" width="12" style="139" customWidth="1"/>
    <col min="16139" max="16139" width="8.6640625" style="139" customWidth="1"/>
    <col min="16140" max="16140" width="9" style="139"/>
    <col min="16141" max="16141" width="28.109375" style="139" customWidth="1"/>
    <col min="16142" max="16142" width="12.21875" style="139" bestFit="1" customWidth="1"/>
    <col min="16143" max="16384" width="9" style="139"/>
  </cols>
  <sheetData>
    <row r="2" spans="2:11" ht="16.8" thickBot="1" x14ac:dyDescent="0.25"/>
    <row r="3" spans="2:11" ht="20.100000000000001" customHeight="1" x14ac:dyDescent="0.2">
      <c r="B3" s="610" t="s">
        <v>86</v>
      </c>
      <c r="C3" s="612" t="s">
        <v>136</v>
      </c>
      <c r="D3" s="613"/>
      <c r="E3" s="613"/>
      <c r="F3" s="613"/>
      <c r="G3" s="613"/>
      <c r="H3" s="614"/>
      <c r="I3" s="83" t="s">
        <v>12</v>
      </c>
      <c r="J3" s="84" t="s">
        <v>6</v>
      </c>
      <c r="K3" s="85" t="s">
        <v>87</v>
      </c>
    </row>
    <row r="4" spans="2:11" ht="15" customHeight="1" x14ac:dyDescent="0.2">
      <c r="B4" s="611"/>
      <c r="C4" s="615"/>
      <c r="D4" s="616"/>
      <c r="E4" s="616"/>
      <c r="F4" s="616"/>
      <c r="G4" s="616"/>
      <c r="H4" s="617"/>
      <c r="I4" s="86" t="s">
        <v>88</v>
      </c>
      <c r="J4" s="87"/>
      <c r="K4" s="13" t="s">
        <v>89</v>
      </c>
    </row>
    <row r="5" spans="2:11" ht="18.75" customHeight="1" x14ac:dyDescent="0.2">
      <c r="B5" s="606"/>
      <c r="C5" s="88" t="s">
        <v>90</v>
      </c>
      <c r="D5" s="88" t="s">
        <v>91</v>
      </c>
      <c r="E5" s="89" t="s">
        <v>5</v>
      </c>
      <c r="F5" s="88" t="s">
        <v>92</v>
      </c>
      <c r="G5" s="88" t="s">
        <v>93</v>
      </c>
      <c r="H5" s="90" t="s">
        <v>94</v>
      </c>
      <c r="I5" s="86" t="s">
        <v>95</v>
      </c>
      <c r="J5" s="91"/>
      <c r="K5" s="13" t="s">
        <v>96</v>
      </c>
    </row>
    <row r="6" spans="2:11" ht="19.5" customHeight="1" x14ac:dyDescent="0.2">
      <c r="B6" s="606"/>
      <c r="C6" s="54"/>
      <c r="D6" s="54"/>
      <c r="E6" s="54"/>
      <c r="F6" s="54"/>
      <c r="G6" s="92"/>
      <c r="H6" s="93"/>
      <c r="I6" s="86"/>
      <c r="J6" s="91"/>
      <c r="K6" s="13"/>
    </row>
    <row r="7" spans="2:11" s="100" customFormat="1" ht="25.05" customHeight="1" x14ac:dyDescent="0.2">
      <c r="B7" s="606"/>
      <c r="C7" s="94" t="s">
        <v>97</v>
      </c>
      <c r="D7" s="94" t="s">
        <v>98</v>
      </c>
      <c r="E7" s="95" t="s">
        <v>99</v>
      </c>
      <c r="F7" s="94" t="s">
        <v>100</v>
      </c>
      <c r="G7" s="94" t="s">
        <v>101</v>
      </c>
      <c r="H7" s="96" t="s">
        <v>102</v>
      </c>
      <c r="I7" s="97" t="s">
        <v>103</v>
      </c>
      <c r="J7" s="98" t="s">
        <v>104</v>
      </c>
      <c r="K7" s="99" t="s">
        <v>105</v>
      </c>
    </row>
    <row r="8" spans="2:11" s="107" customFormat="1" x14ac:dyDescent="0.2">
      <c r="B8" s="101"/>
      <c r="C8" s="102" t="s">
        <v>106</v>
      </c>
      <c r="D8" s="102" t="s">
        <v>106</v>
      </c>
      <c r="E8" s="102"/>
      <c r="F8" s="102" t="s">
        <v>106</v>
      </c>
      <c r="G8" s="102" t="s">
        <v>107</v>
      </c>
      <c r="H8" s="103" t="s">
        <v>108</v>
      </c>
      <c r="I8" s="104" t="s">
        <v>107</v>
      </c>
      <c r="J8" s="105" t="s">
        <v>108</v>
      </c>
      <c r="K8" s="106" t="s">
        <v>109</v>
      </c>
    </row>
    <row r="9" spans="2:11" ht="15" customHeight="1" x14ac:dyDescent="0.2">
      <c r="B9" s="597" t="s">
        <v>110</v>
      </c>
      <c r="C9" s="598">
        <v>25255</v>
      </c>
      <c r="D9" s="598">
        <v>11449</v>
      </c>
      <c r="E9" s="598">
        <f>+C9+D9</f>
        <v>36704</v>
      </c>
      <c r="F9" s="598">
        <f>C9/4+D9</f>
        <v>17762.75</v>
      </c>
      <c r="G9" s="54">
        <v>97</v>
      </c>
      <c r="H9" s="108">
        <f>ROUND(F9/(G9*K9),4)*100</f>
        <v>50.17</v>
      </c>
      <c r="I9" s="599">
        <v>17763</v>
      </c>
      <c r="J9" s="609">
        <f>ROUND(F9/I9,4)*100</f>
        <v>100</v>
      </c>
      <c r="K9" s="593">
        <v>365</v>
      </c>
    </row>
    <row r="10" spans="2:11" ht="15" customHeight="1" x14ac:dyDescent="0.2">
      <c r="B10" s="589"/>
      <c r="C10" s="590"/>
      <c r="D10" s="590"/>
      <c r="E10" s="590"/>
      <c r="F10" s="590"/>
      <c r="G10" s="109">
        <v>97</v>
      </c>
      <c r="H10" s="110">
        <f>ROUND(F9/(G10*K9),4)*100</f>
        <v>50.17</v>
      </c>
      <c r="I10" s="592"/>
      <c r="J10" s="587"/>
      <c r="K10" s="588"/>
    </row>
    <row r="11" spans="2:11" ht="15" customHeight="1" x14ac:dyDescent="0.2">
      <c r="B11" s="589" t="s">
        <v>111</v>
      </c>
      <c r="C11" s="590">
        <v>19006</v>
      </c>
      <c r="D11" s="590">
        <v>5140</v>
      </c>
      <c r="E11" s="590">
        <f>+C11+D11</f>
        <v>24146</v>
      </c>
      <c r="F11" s="590">
        <f>C11/4+D11</f>
        <v>9891.5</v>
      </c>
      <c r="G11" s="89">
        <v>90</v>
      </c>
      <c r="H11" s="111">
        <f>ROUND(F11/(G11*K11),4)*100</f>
        <v>30.11</v>
      </c>
      <c r="I11" s="591">
        <v>9892</v>
      </c>
      <c r="J11" s="587">
        <f>ROUND(F11/I11,4)*100</f>
        <v>99.99</v>
      </c>
      <c r="K11" s="588">
        <v>365</v>
      </c>
    </row>
    <row r="12" spans="2:11" ht="15" customHeight="1" x14ac:dyDescent="0.2">
      <c r="B12" s="589"/>
      <c r="C12" s="590"/>
      <c r="D12" s="590"/>
      <c r="E12" s="590"/>
      <c r="F12" s="590"/>
      <c r="G12" s="109">
        <v>60</v>
      </c>
      <c r="H12" s="110">
        <f>ROUND(F11/(G12*K11),4)*100</f>
        <v>45.17</v>
      </c>
      <c r="I12" s="592"/>
      <c r="J12" s="587"/>
      <c r="K12" s="588"/>
    </row>
    <row r="13" spans="2:11" ht="15" customHeight="1" x14ac:dyDescent="0.2">
      <c r="B13" s="589" t="s">
        <v>112</v>
      </c>
      <c r="C13" s="590">
        <v>80200</v>
      </c>
      <c r="D13" s="590">
        <v>5580</v>
      </c>
      <c r="E13" s="590">
        <f>+C13+D13</f>
        <v>85780</v>
      </c>
      <c r="F13" s="590">
        <f>C13/4+D13</f>
        <v>25630</v>
      </c>
      <c r="G13" s="89">
        <v>84</v>
      </c>
      <c r="H13" s="111">
        <f>ROUND(F13/(G13*K13),4)*100</f>
        <v>83.59</v>
      </c>
      <c r="I13" s="591">
        <v>25630</v>
      </c>
      <c r="J13" s="587">
        <f>ROUND(F13/I13,4)*100</f>
        <v>100</v>
      </c>
      <c r="K13" s="588">
        <v>365</v>
      </c>
    </row>
    <row r="14" spans="2:11" ht="15" customHeight="1" x14ac:dyDescent="0.2">
      <c r="B14" s="589"/>
      <c r="C14" s="590"/>
      <c r="D14" s="590"/>
      <c r="E14" s="590"/>
      <c r="F14" s="590"/>
      <c r="G14" s="109">
        <v>83</v>
      </c>
      <c r="H14" s="110">
        <f>ROUND(F13/(G14*K13),4)*100</f>
        <v>84.6</v>
      </c>
      <c r="I14" s="592"/>
      <c r="J14" s="587"/>
      <c r="K14" s="588"/>
    </row>
    <row r="15" spans="2:11" ht="15" customHeight="1" x14ac:dyDescent="0.2">
      <c r="B15" s="589" t="s">
        <v>113</v>
      </c>
      <c r="C15" s="590">
        <v>7020</v>
      </c>
      <c r="D15" s="590">
        <v>11391</v>
      </c>
      <c r="E15" s="590">
        <f>+C15+D15</f>
        <v>18411</v>
      </c>
      <c r="F15" s="590">
        <f>C15/4+D15</f>
        <v>13146</v>
      </c>
      <c r="G15" s="89">
        <v>82</v>
      </c>
      <c r="H15" s="111">
        <f>ROUND(F15/(G15*K15),4)*100</f>
        <v>44.41</v>
      </c>
      <c r="I15" s="591">
        <v>13146</v>
      </c>
      <c r="J15" s="587">
        <f>ROUND(F15/I15,4)*100</f>
        <v>100</v>
      </c>
      <c r="K15" s="588">
        <v>361</v>
      </c>
    </row>
    <row r="16" spans="2:11" ht="15" customHeight="1" x14ac:dyDescent="0.2">
      <c r="B16" s="589"/>
      <c r="C16" s="590"/>
      <c r="D16" s="590"/>
      <c r="E16" s="590"/>
      <c r="F16" s="590"/>
      <c r="G16" s="109">
        <v>82</v>
      </c>
      <c r="H16" s="110">
        <f>ROUND(F15/(G16*K15),4)*100</f>
        <v>44.41</v>
      </c>
      <c r="I16" s="592"/>
      <c r="J16" s="587"/>
      <c r="K16" s="588"/>
    </row>
    <row r="17" spans="2:11" ht="15" customHeight="1" x14ac:dyDescent="0.2">
      <c r="B17" s="606" t="s">
        <v>5</v>
      </c>
      <c r="C17" s="590">
        <f>SUM(C9:C16)</f>
        <v>131481</v>
      </c>
      <c r="D17" s="590">
        <f>SUM(D9:D16)</f>
        <v>33560</v>
      </c>
      <c r="E17" s="590">
        <f>+C17+D17</f>
        <v>165041</v>
      </c>
      <c r="F17" s="590">
        <f>SUM(F9:F16)</f>
        <v>66430.25</v>
      </c>
      <c r="G17" s="89">
        <f>SUM(G9,G11,G13,G15)</f>
        <v>353</v>
      </c>
      <c r="H17" s="111">
        <f>ROUND(F17/(G17*K17),4)*100</f>
        <v>51.7</v>
      </c>
      <c r="I17" s="602">
        <f>SUM(I9:I16)</f>
        <v>66431</v>
      </c>
      <c r="J17" s="587">
        <f>ROUND(F17/I17,4)*100</f>
        <v>100</v>
      </c>
      <c r="K17" s="588">
        <v>364</v>
      </c>
    </row>
    <row r="18" spans="2:11" ht="15" customHeight="1" thickBot="1" x14ac:dyDescent="0.25">
      <c r="B18" s="607"/>
      <c r="C18" s="608"/>
      <c r="D18" s="608"/>
      <c r="E18" s="608"/>
      <c r="F18" s="608"/>
      <c r="G18" s="112">
        <f>SUM(G10,G12,G14,G16)</f>
        <v>322</v>
      </c>
      <c r="H18" s="113">
        <f>ROUND(F17/(G18*K17),4)*100</f>
        <v>56.68</v>
      </c>
      <c r="I18" s="603"/>
      <c r="J18" s="604"/>
      <c r="K18" s="605"/>
    </row>
    <row r="19" spans="2:11" x14ac:dyDescent="0.2">
      <c r="H19" s="139" t="s">
        <v>114</v>
      </c>
    </row>
    <row r="21" spans="2:11" ht="26.25" customHeight="1" x14ac:dyDescent="0.2">
      <c r="G21" s="594" t="s">
        <v>115</v>
      </c>
      <c r="H21" s="594"/>
      <c r="I21" s="595" t="s">
        <v>116</v>
      </c>
      <c r="J21" s="595"/>
    </row>
    <row r="22" spans="2:11" ht="26.25" customHeight="1" x14ac:dyDescent="0.2">
      <c r="G22" s="594"/>
      <c r="H22" s="594"/>
      <c r="I22" s="596" t="s">
        <v>117</v>
      </c>
      <c r="J22" s="596"/>
    </row>
    <row r="27" spans="2:11" x14ac:dyDescent="0.2">
      <c r="B27" s="139" t="s">
        <v>84</v>
      </c>
    </row>
    <row r="28" spans="2:11" ht="15" customHeight="1" x14ac:dyDescent="0.2">
      <c r="B28" s="597" t="s">
        <v>120</v>
      </c>
      <c r="C28" s="598">
        <v>2837</v>
      </c>
      <c r="D28" s="598">
        <v>2721</v>
      </c>
      <c r="E28" s="598">
        <f>+C28+D28</f>
        <v>5558</v>
      </c>
      <c r="F28" s="598">
        <f>INT(C28/4+D28)</f>
        <v>3430</v>
      </c>
      <c r="G28" s="54">
        <v>180</v>
      </c>
      <c r="H28" s="108">
        <f>ROUND(F28/(G28*K28),4)*100</f>
        <v>5.2200000000000006</v>
      </c>
      <c r="I28" s="599">
        <v>3205</v>
      </c>
      <c r="J28" s="600">
        <f>ROUND(F28/I28,4)*100</f>
        <v>107.02000000000001</v>
      </c>
      <c r="K28" s="593">
        <v>365</v>
      </c>
    </row>
    <row r="29" spans="2:11" ht="15" customHeight="1" x14ac:dyDescent="0.2">
      <c r="B29" s="589"/>
      <c r="C29" s="590"/>
      <c r="D29" s="590"/>
      <c r="E29" s="590"/>
      <c r="F29" s="590"/>
      <c r="G29" s="109">
        <v>104</v>
      </c>
      <c r="H29" s="110">
        <f>ROUND(F28/(G29*K28),4)*100</f>
        <v>9.0399999999999991</v>
      </c>
      <c r="I29" s="592"/>
      <c r="J29" s="601"/>
      <c r="K29" s="588"/>
    </row>
    <row r="30" spans="2:11" ht="15" customHeight="1" x14ac:dyDescent="0.2">
      <c r="B30" s="589" t="s">
        <v>121</v>
      </c>
      <c r="C30" s="590">
        <v>6788</v>
      </c>
      <c r="D30" s="590">
        <v>8105</v>
      </c>
      <c r="E30" s="590">
        <f>+C30+D30</f>
        <v>14893</v>
      </c>
      <c r="F30" s="590">
        <f>INT(C30/4+D30)</f>
        <v>9802</v>
      </c>
      <c r="G30" s="89">
        <v>127</v>
      </c>
      <c r="H30" s="111">
        <f>ROUND(F30/(G30*K30),4)*100</f>
        <v>21.740000000000002</v>
      </c>
      <c r="I30" s="591">
        <v>10797</v>
      </c>
      <c r="J30" s="587">
        <f>ROUND(F30/I30,4)*100</f>
        <v>90.78</v>
      </c>
      <c r="K30" s="588">
        <v>355</v>
      </c>
    </row>
    <row r="31" spans="2:11" ht="15" customHeight="1" x14ac:dyDescent="0.2">
      <c r="B31" s="589"/>
      <c r="C31" s="590"/>
      <c r="D31" s="590"/>
      <c r="E31" s="590"/>
      <c r="F31" s="590"/>
      <c r="G31" s="109">
        <v>89</v>
      </c>
      <c r="H31" s="110">
        <f>ROUND(F30/(G31*K30),4)*100</f>
        <v>31.019999999999996</v>
      </c>
      <c r="I31" s="592"/>
      <c r="J31" s="587"/>
      <c r="K31" s="588"/>
    </row>
    <row r="32" spans="2:11" ht="15" customHeight="1" x14ac:dyDescent="0.2">
      <c r="B32" s="589" t="s">
        <v>122</v>
      </c>
      <c r="C32" s="590">
        <v>337</v>
      </c>
      <c r="D32" s="590">
        <v>2047</v>
      </c>
      <c r="E32" s="590">
        <f>+C32+D32</f>
        <v>2384</v>
      </c>
      <c r="F32" s="590">
        <f>INT(C32/4+D32)</f>
        <v>2131</v>
      </c>
      <c r="G32" s="89">
        <v>60</v>
      </c>
      <c r="H32" s="111">
        <f>ROUND(F32/(G32*K32),4)*100</f>
        <v>14.21</v>
      </c>
      <c r="I32" s="591">
        <v>2252</v>
      </c>
      <c r="J32" s="587">
        <f>ROUND(F32/I32,4)*100</f>
        <v>94.63000000000001</v>
      </c>
      <c r="K32" s="588">
        <v>250</v>
      </c>
    </row>
    <row r="33" spans="2:11" ht="15" customHeight="1" x14ac:dyDescent="0.2">
      <c r="B33" s="589"/>
      <c r="C33" s="590"/>
      <c r="D33" s="590"/>
      <c r="E33" s="590"/>
      <c r="F33" s="590"/>
      <c r="G33" s="109">
        <v>60</v>
      </c>
      <c r="H33" s="110">
        <f>ROUND(F32/(G33*K32),4)*100</f>
        <v>14.21</v>
      </c>
      <c r="I33" s="592"/>
      <c r="J33" s="587"/>
      <c r="K33" s="588"/>
    </row>
    <row r="34" spans="2:11" ht="15" customHeight="1" x14ac:dyDescent="0.2">
      <c r="B34" s="589" t="s">
        <v>123</v>
      </c>
      <c r="C34" s="590">
        <v>252</v>
      </c>
      <c r="D34" s="590">
        <v>5261</v>
      </c>
      <c r="E34" s="590">
        <f>+C34+D34</f>
        <v>5513</v>
      </c>
      <c r="F34" s="590">
        <f>INT(C34/4+D34)</f>
        <v>5324</v>
      </c>
      <c r="G34" s="89">
        <v>85</v>
      </c>
      <c r="H34" s="111">
        <f>ROUND(F34/(G34*K34),4)*100</f>
        <v>18.16</v>
      </c>
      <c r="I34" s="591">
        <v>5854</v>
      </c>
      <c r="J34" s="587">
        <f>ROUND(F34/I34,4)*100</f>
        <v>90.95</v>
      </c>
      <c r="K34" s="588">
        <v>345</v>
      </c>
    </row>
    <row r="35" spans="2:11" ht="15" customHeight="1" x14ac:dyDescent="0.2">
      <c r="B35" s="589"/>
      <c r="C35" s="590"/>
      <c r="D35" s="590"/>
      <c r="E35" s="590"/>
      <c r="F35" s="590"/>
      <c r="G35" s="109">
        <v>85</v>
      </c>
      <c r="H35" s="110">
        <f>ROUND(F34/(G35*K34),4)*100</f>
        <v>18.16</v>
      </c>
      <c r="I35" s="592"/>
      <c r="J35" s="587"/>
      <c r="K35" s="588"/>
    </row>
    <row r="37" spans="2:11" x14ac:dyDescent="0.2">
      <c r="B37" s="139" t="s">
        <v>118</v>
      </c>
    </row>
    <row r="38" spans="2:11" x14ac:dyDescent="0.2">
      <c r="B38" s="139" t="s">
        <v>119</v>
      </c>
    </row>
  </sheetData>
  <mergeCells count="77">
    <mergeCell ref="B3:B7"/>
    <mergeCell ref="C3:H4"/>
    <mergeCell ref="B9:B10"/>
    <mergeCell ref="C9:C10"/>
    <mergeCell ref="D9:D10"/>
    <mergeCell ref="E9:E10"/>
    <mergeCell ref="F9:F10"/>
    <mergeCell ref="I9:I10"/>
    <mergeCell ref="J9:J10"/>
    <mergeCell ref="K9:K10"/>
    <mergeCell ref="B11:B12"/>
    <mergeCell ref="C11:C12"/>
    <mergeCell ref="D11:D12"/>
    <mergeCell ref="E11:E12"/>
    <mergeCell ref="F11:F12"/>
    <mergeCell ref="I11:I12"/>
    <mergeCell ref="J11:J12"/>
    <mergeCell ref="K11:K12"/>
    <mergeCell ref="B13:B14"/>
    <mergeCell ref="C13:C14"/>
    <mergeCell ref="D13:D14"/>
    <mergeCell ref="E13:E14"/>
    <mergeCell ref="F13:F14"/>
    <mergeCell ref="I13:I14"/>
    <mergeCell ref="J13:J14"/>
    <mergeCell ref="K13:K14"/>
    <mergeCell ref="J15:J16"/>
    <mergeCell ref="K15:K16"/>
    <mergeCell ref="I17:I18"/>
    <mergeCell ref="J17:J18"/>
    <mergeCell ref="K17:K18"/>
    <mergeCell ref="B15:B16"/>
    <mergeCell ref="C15:C16"/>
    <mergeCell ref="D15:D16"/>
    <mergeCell ref="E15:E16"/>
    <mergeCell ref="F15:F16"/>
    <mergeCell ref="I15:I16"/>
    <mergeCell ref="B17:B18"/>
    <mergeCell ref="C17:C18"/>
    <mergeCell ref="D17:D18"/>
    <mergeCell ref="E17:E18"/>
    <mergeCell ref="F17:F18"/>
    <mergeCell ref="G21:H22"/>
    <mergeCell ref="I21:J21"/>
    <mergeCell ref="I22:J22"/>
    <mergeCell ref="B28:B29"/>
    <mergeCell ref="C28:C29"/>
    <mergeCell ref="D28:D29"/>
    <mergeCell ref="E28:E29"/>
    <mergeCell ref="F28:F29"/>
    <mergeCell ref="I28:I29"/>
    <mergeCell ref="J28:J29"/>
    <mergeCell ref="K28:K29"/>
    <mergeCell ref="B30:B31"/>
    <mergeCell ref="C30:C31"/>
    <mergeCell ref="D30:D31"/>
    <mergeCell ref="E30:E31"/>
    <mergeCell ref="F30:F31"/>
    <mergeCell ref="I30:I31"/>
    <mergeCell ref="J30:J31"/>
    <mergeCell ref="K30:K31"/>
    <mergeCell ref="J32:J33"/>
    <mergeCell ref="K32:K33"/>
    <mergeCell ref="B34:B35"/>
    <mergeCell ref="C34:C35"/>
    <mergeCell ref="D34:D35"/>
    <mergeCell ref="E34:E35"/>
    <mergeCell ref="F34:F35"/>
    <mergeCell ref="I34:I35"/>
    <mergeCell ref="J34:J35"/>
    <mergeCell ref="K34:K35"/>
    <mergeCell ref="B32:B33"/>
    <mergeCell ref="C32:C33"/>
    <mergeCell ref="D32:D33"/>
    <mergeCell ref="E32:E33"/>
    <mergeCell ref="F32:F33"/>
    <mergeCell ref="I32:I33"/>
  </mergeCells>
  <phoneticPr fontId="17"/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15"/>
  </sheetPr>
  <dimension ref="A2:O14"/>
  <sheetViews>
    <sheetView showGridLines="0" zoomScaleNormal="100" zoomScaleSheetLayoutView="115" workbookViewId="0">
      <selection activeCell="F11" sqref="F11"/>
    </sheetView>
  </sheetViews>
  <sheetFormatPr defaultRowHeight="14.4" x14ac:dyDescent="0.2"/>
  <cols>
    <col min="1" max="1" width="7.44140625" style="114" customWidth="1"/>
    <col min="2" max="2" width="10" style="114" customWidth="1"/>
    <col min="3" max="5" width="6.109375" style="114" customWidth="1"/>
    <col min="6" max="6" width="6.109375" style="126" customWidth="1"/>
    <col min="7" max="14" width="6.109375" style="114" customWidth="1"/>
    <col min="15" max="15" width="7.44140625" style="114" customWidth="1"/>
    <col min="16" max="256" width="9" style="114"/>
    <col min="257" max="257" width="7.44140625" style="114" customWidth="1"/>
    <col min="258" max="258" width="10" style="114" customWidth="1"/>
    <col min="259" max="270" width="6.109375" style="114" customWidth="1"/>
    <col min="271" max="271" width="7.44140625" style="114" customWidth="1"/>
    <col min="272" max="512" width="9" style="114"/>
    <col min="513" max="513" width="7.44140625" style="114" customWidth="1"/>
    <col min="514" max="514" width="10" style="114" customWidth="1"/>
    <col min="515" max="526" width="6.109375" style="114" customWidth="1"/>
    <col min="527" max="527" width="7.44140625" style="114" customWidth="1"/>
    <col min="528" max="768" width="9" style="114"/>
    <col min="769" max="769" width="7.44140625" style="114" customWidth="1"/>
    <col min="770" max="770" width="10" style="114" customWidth="1"/>
    <col min="771" max="782" width="6.109375" style="114" customWidth="1"/>
    <col min="783" max="783" width="7.44140625" style="114" customWidth="1"/>
    <col min="784" max="1024" width="9" style="114"/>
    <col min="1025" max="1025" width="7.44140625" style="114" customWidth="1"/>
    <col min="1026" max="1026" width="10" style="114" customWidth="1"/>
    <col min="1027" max="1038" width="6.109375" style="114" customWidth="1"/>
    <col min="1039" max="1039" width="7.44140625" style="114" customWidth="1"/>
    <col min="1040" max="1280" width="9" style="114"/>
    <col min="1281" max="1281" width="7.44140625" style="114" customWidth="1"/>
    <col min="1282" max="1282" width="10" style="114" customWidth="1"/>
    <col min="1283" max="1294" width="6.109375" style="114" customWidth="1"/>
    <col min="1295" max="1295" width="7.44140625" style="114" customWidth="1"/>
    <col min="1296" max="1536" width="9" style="114"/>
    <col min="1537" max="1537" width="7.44140625" style="114" customWidth="1"/>
    <col min="1538" max="1538" width="10" style="114" customWidth="1"/>
    <col min="1539" max="1550" width="6.109375" style="114" customWidth="1"/>
    <col min="1551" max="1551" width="7.44140625" style="114" customWidth="1"/>
    <col min="1552" max="1792" width="9" style="114"/>
    <col min="1793" max="1793" width="7.44140625" style="114" customWidth="1"/>
    <col min="1794" max="1794" width="10" style="114" customWidth="1"/>
    <col min="1795" max="1806" width="6.109375" style="114" customWidth="1"/>
    <col min="1807" max="1807" width="7.44140625" style="114" customWidth="1"/>
    <col min="1808" max="2048" width="9" style="114"/>
    <col min="2049" max="2049" width="7.44140625" style="114" customWidth="1"/>
    <col min="2050" max="2050" width="10" style="114" customWidth="1"/>
    <col min="2051" max="2062" width="6.109375" style="114" customWidth="1"/>
    <col min="2063" max="2063" width="7.44140625" style="114" customWidth="1"/>
    <col min="2064" max="2304" width="9" style="114"/>
    <col min="2305" max="2305" width="7.44140625" style="114" customWidth="1"/>
    <col min="2306" max="2306" width="10" style="114" customWidth="1"/>
    <col min="2307" max="2318" width="6.109375" style="114" customWidth="1"/>
    <col min="2319" max="2319" width="7.44140625" style="114" customWidth="1"/>
    <col min="2320" max="2560" width="9" style="114"/>
    <col min="2561" max="2561" width="7.44140625" style="114" customWidth="1"/>
    <col min="2562" max="2562" width="10" style="114" customWidth="1"/>
    <col min="2563" max="2574" width="6.109375" style="114" customWidth="1"/>
    <col min="2575" max="2575" width="7.44140625" style="114" customWidth="1"/>
    <col min="2576" max="2816" width="9" style="114"/>
    <col min="2817" max="2817" width="7.44140625" style="114" customWidth="1"/>
    <col min="2818" max="2818" width="10" style="114" customWidth="1"/>
    <col min="2819" max="2830" width="6.109375" style="114" customWidth="1"/>
    <col min="2831" max="2831" width="7.44140625" style="114" customWidth="1"/>
    <col min="2832" max="3072" width="9" style="114"/>
    <col min="3073" max="3073" width="7.44140625" style="114" customWidth="1"/>
    <col min="3074" max="3074" width="10" style="114" customWidth="1"/>
    <col min="3075" max="3086" width="6.109375" style="114" customWidth="1"/>
    <col min="3087" max="3087" width="7.44140625" style="114" customWidth="1"/>
    <col min="3088" max="3328" width="9" style="114"/>
    <col min="3329" max="3329" width="7.44140625" style="114" customWidth="1"/>
    <col min="3330" max="3330" width="10" style="114" customWidth="1"/>
    <col min="3331" max="3342" width="6.109375" style="114" customWidth="1"/>
    <col min="3343" max="3343" width="7.44140625" style="114" customWidth="1"/>
    <col min="3344" max="3584" width="9" style="114"/>
    <col min="3585" max="3585" width="7.44140625" style="114" customWidth="1"/>
    <col min="3586" max="3586" width="10" style="114" customWidth="1"/>
    <col min="3587" max="3598" width="6.109375" style="114" customWidth="1"/>
    <col min="3599" max="3599" width="7.44140625" style="114" customWidth="1"/>
    <col min="3600" max="3840" width="9" style="114"/>
    <col min="3841" max="3841" width="7.44140625" style="114" customWidth="1"/>
    <col min="3842" max="3842" width="10" style="114" customWidth="1"/>
    <col min="3843" max="3854" width="6.109375" style="114" customWidth="1"/>
    <col min="3855" max="3855" width="7.44140625" style="114" customWidth="1"/>
    <col min="3856" max="4096" width="9" style="114"/>
    <col min="4097" max="4097" width="7.44140625" style="114" customWidth="1"/>
    <col min="4098" max="4098" width="10" style="114" customWidth="1"/>
    <col min="4099" max="4110" width="6.109375" style="114" customWidth="1"/>
    <col min="4111" max="4111" width="7.44140625" style="114" customWidth="1"/>
    <col min="4112" max="4352" width="9" style="114"/>
    <col min="4353" max="4353" width="7.44140625" style="114" customWidth="1"/>
    <col min="4354" max="4354" width="10" style="114" customWidth="1"/>
    <col min="4355" max="4366" width="6.109375" style="114" customWidth="1"/>
    <col min="4367" max="4367" width="7.44140625" style="114" customWidth="1"/>
    <col min="4368" max="4608" width="9" style="114"/>
    <col min="4609" max="4609" width="7.44140625" style="114" customWidth="1"/>
    <col min="4610" max="4610" width="10" style="114" customWidth="1"/>
    <col min="4611" max="4622" width="6.109375" style="114" customWidth="1"/>
    <col min="4623" max="4623" width="7.44140625" style="114" customWidth="1"/>
    <col min="4624" max="4864" width="9" style="114"/>
    <col min="4865" max="4865" width="7.44140625" style="114" customWidth="1"/>
    <col min="4866" max="4866" width="10" style="114" customWidth="1"/>
    <col min="4867" max="4878" width="6.109375" style="114" customWidth="1"/>
    <col min="4879" max="4879" width="7.44140625" style="114" customWidth="1"/>
    <col min="4880" max="5120" width="9" style="114"/>
    <col min="5121" max="5121" width="7.44140625" style="114" customWidth="1"/>
    <col min="5122" max="5122" width="10" style="114" customWidth="1"/>
    <col min="5123" max="5134" width="6.109375" style="114" customWidth="1"/>
    <col min="5135" max="5135" width="7.44140625" style="114" customWidth="1"/>
    <col min="5136" max="5376" width="9" style="114"/>
    <col min="5377" max="5377" width="7.44140625" style="114" customWidth="1"/>
    <col min="5378" max="5378" width="10" style="114" customWidth="1"/>
    <col min="5379" max="5390" width="6.109375" style="114" customWidth="1"/>
    <col min="5391" max="5391" width="7.44140625" style="114" customWidth="1"/>
    <col min="5392" max="5632" width="9" style="114"/>
    <col min="5633" max="5633" width="7.44140625" style="114" customWidth="1"/>
    <col min="5634" max="5634" width="10" style="114" customWidth="1"/>
    <col min="5635" max="5646" width="6.109375" style="114" customWidth="1"/>
    <col min="5647" max="5647" width="7.44140625" style="114" customWidth="1"/>
    <col min="5648" max="5888" width="9" style="114"/>
    <col min="5889" max="5889" width="7.44140625" style="114" customWidth="1"/>
    <col min="5890" max="5890" width="10" style="114" customWidth="1"/>
    <col min="5891" max="5902" width="6.109375" style="114" customWidth="1"/>
    <col min="5903" max="5903" width="7.44140625" style="114" customWidth="1"/>
    <col min="5904" max="6144" width="9" style="114"/>
    <col min="6145" max="6145" width="7.44140625" style="114" customWidth="1"/>
    <col min="6146" max="6146" width="10" style="114" customWidth="1"/>
    <col min="6147" max="6158" width="6.109375" style="114" customWidth="1"/>
    <col min="6159" max="6159" width="7.44140625" style="114" customWidth="1"/>
    <col min="6160" max="6400" width="9" style="114"/>
    <col min="6401" max="6401" width="7.44140625" style="114" customWidth="1"/>
    <col min="6402" max="6402" width="10" style="114" customWidth="1"/>
    <col min="6403" max="6414" width="6.109375" style="114" customWidth="1"/>
    <col min="6415" max="6415" width="7.44140625" style="114" customWidth="1"/>
    <col min="6416" max="6656" width="9" style="114"/>
    <col min="6657" max="6657" width="7.44140625" style="114" customWidth="1"/>
    <col min="6658" max="6658" width="10" style="114" customWidth="1"/>
    <col min="6659" max="6670" width="6.109375" style="114" customWidth="1"/>
    <col min="6671" max="6671" width="7.44140625" style="114" customWidth="1"/>
    <col min="6672" max="6912" width="9" style="114"/>
    <col min="6913" max="6913" width="7.44140625" style="114" customWidth="1"/>
    <col min="6914" max="6914" width="10" style="114" customWidth="1"/>
    <col min="6915" max="6926" width="6.109375" style="114" customWidth="1"/>
    <col min="6927" max="6927" width="7.44140625" style="114" customWidth="1"/>
    <col min="6928" max="7168" width="9" style="114"/>
    <col min="7169" max="7169" width="7.44140625" style="114" customWidth="1"/>
    <col min="7170" max="7170" width="10" style="114" customWidth="1"/>
    <col min="7171" max="7182" width="6.109375" style="114" customWidth="1"/>
    <col min="7183" max="7183" width="7.44140625" style="114" customWidth="1"/>
    <col min="7184" max="7424" width="9" style="114"/>
    <col min="7425" max="7425" width="7.44140625" style="114" customWidth="1"/>
    <col min="7426" max="7426" width="10" style="114" customWidth="1"/>
    <col min="7427" max="7438" width="6.109375" style="114" customWidth="1"/>
    <col min="7439" max="7439" width="7.44140625" style="114" customWidth="1"/>
    <col min="7440" max="7680" width="9" style="114"/>
    <col min="7681" max="7681" width="7.44140625" style="114" customWidth="1"/>
    <col min="7682" max="7682" width="10" style="114" customWidth="1"/>
    <col min="7683" max="7694" width="6.109375" style="114" customWidth="1"/>
    <col min="7695" max="7695" width="7.44140625" style="114" customWidth="1"/>
    <col min="7696" max="7936" width="9" style="114"/>
    <col min="7937" max="7937" width="7.44140625" style="114" customWidth="1"/>
    <col min="7938" max="7938" width="10" style="114" customWidth="1"/>
    <col min="7939" max="7950" width="6.109375" style="114" customWidth="1"/>
    <col min="7951" max="7951" width="7.44140625" style="114" customWidth="1"/>
    <col min="7952" max="8192" width="9" style="114"/>
    <col min="8193" max="8193" width="7.44140625" style="114" customWidth="1"/>
    <col min="8194" max="8194" width="10" style="114" customWidth="1"/>
    <col min="8195" max="8206" width="6.109375" style="114" customWidth="1"/>
    <col min="8207" max="8207" width="7.44140625" style="114" customWidth="1"/>
    <col min="8208" max="8448" width="9" style="114"/>
    <col min="8449" max="8449" width="7.44140625" style="114" customWidth="1"/>
    <col min="8450" max="8450" width="10" style="114" customWidth="1"/>
    <col min="8451" max="8462" width="6.109375" style="114" customWidth="1"/>
    <col min="8463" max="8463" width="7.44140625" style="114" customWidth="1"/>
    <col min="8464" max="8704" width="9" style="114"/>
    <col min="8705" max="8705" width="7.44140625" style="114" customWidth="1"/>
    <col min="8706" max="8706" width="10" style="114" customWidth="1"/>
    <col min="8707" max="8718" width="6.109375" style="114" customWidth="1"/>
    <col min="8719" max="8719" width="7.44140625" style="114" customWidth="1"/>
    <col min="8720" max="8960" width="9" style="114"/>
    <col min="8961" max="8961" width="7.44140625" style="114" customWidth="1"/>
    <col min="8962" max="8962" width="10" style="114" customWidth="1"/>
    <col min="8963" max="8974" width="6.109375" style="114" customWidth="1"/>
    <col min="8975" max="8975" width="7.44140625" style="114" customWidth="1"/>
    <col min="8976" max="9216" width="9" style="114"/>
    <col min="9217" max="9217" width="7.44140625" style="114" customWidth="1"/>
    <col min="9218" max="9218" width="10" style="114" customWidth="1"/>
    <col min="9219" max="9230" width="6.109375" style="114" customWidth="1"/>
    <col min="9231" max="9231" width="7.44140625" style="114" customWidth="1"/>
    <col min="9232" max="9472" width="9" style="114"/>
    <col min="9473" max="9473" width="7.44140625" style="114" customWidth="1"/>
    <col min="9474" max="9474" width="10" style="114" customWidth="1"/>
    <col min="9475" max="9486" width="6.109375" style="114" customWidth="1"/>
    <col min="9487" max="9487" width="7.44140625" style="114" customWidth="1"/>
    <col min="9488" max="9728" width="9" style="114"/>
    <col min="9729" max="9729" width="7.44140625" style="114" customWidth="1"/>
    <col min="9730" max="9730" width="10" style="114" customWidth="1"/>
    <col min="9731" max="9742" width="6.109375" style="114" customWidth="1"/>
    <col min="9743" max="9743" width="7.44140625" style="114" customWidth="1"/>
    <col min="9744" max="9984" width="9" style="114"/>
    <col min="9985" max="9985" width="7.44140625" style="114" customWidth="1"/>
    <col min="9986" max="9986" width="10" style="114" customWidth="1"/>
    <col min="9987" max="9998" width="6.109375" style="114" customWidth="1"/>
    <col min="9999" max="9999" width="7.44140625" style="114" customWidth="1"/>
    <col min="10000" max="10240" width="9" style="114"/>
    <col min="10241" max="10241" width="7.44140625" style="114" customWidth="1"/>
    <col min="10242" max="10242" width="10" style="114" customWidth="1"/>
    <col min="10243" max="10254" width="6.109375" style="114" customWidth="1"/>
    <col min="10255" max="10255" width="7.44140625" style="114" customWidth="1"/>
    <col min="10256" max="10496" width="9" style="114"/>
    <col min="10497" max="10497" width="7.44140625" style="114" customWidth="1"/>
    <col min="10498" max="10498" width="10" style="114" customWidth="1"/>
    <col min="10499" max="10510" width="6.109375" style="114" customWidth="1"/>
    <col min="10511" max="10511" width="7.44140625" style="114" customWidth="1"/>
    <col min="10512" max="10752" width="9" style="114"/>
    <col min="10753" max="10753" width="7.44140625" style="114" customWidth="1"/>
    <col min="10754" max="10754" width="10" style="114" customWidth="1"/>
    <col min="10755" max="10766" width="6.109375" style="114" customWidth="1"/>
    <col min="10767" max="10767" width="7.44140625" style="114" customWidth="1"/>
    <col min="10768" max="11008" width="9" style="114"/>
    <col min="11009" max="11009" width="7.44140625" style="114" customWidth="1"/>
    <col min="11010" max="11010" width="10" style="114" customWidth="1"/>
    <col min="11011" max="11022" width="6.109375" style="114" customWidth="1"/>
    <col min="11023" max="11023" width="7.44140625" style="114" customWidth="1"/>
    <col min="11024" max="11264" width="9" style="114"/>
    <col min="11265" max="11265" width="7.44140625" style="114" customWidth="1"/>
    <col min="11266" max="11266" width="10" style="114" customWidth="1"/>
    <col min="11267" max="11278" width="6.109375" style="114" customWidth="1"/>
    <col min="11279" max="11279" width="7.44140625" style="114" customWidth="1"/>
    <col min="11280" max="11520" width="9" style="114"/>
    <col min="11521" max="11521" width="7.44140625" style="114" customWidth="1"/>
    <col min="11522" max="11522" width="10" style="114" customWidth="1"/>
    <col min="11523" max="11534" width="6.109375" style="114" customWidth="1"/>
    <col min="11535" max="11535" width="7.44140625" style="114" customWidth="1"/>
    <col min="11536" max="11776" width="9" style="114"/>
    <col min="11777" max="11777" width="7.44140625" style="114" customWidth="1"/>
    <col min="11778" max="11778" width="10" style="114" customWidth="1"/>
    <col min="11779" max="11790" width="6.109375" style="114" customWidth="1"/>
    <col min="11791" max="11791" width="7.44140625" style="114" customWidth="1"/>
    <col min="11792" max="12032" width="9" style="114"/>
    <col min="12033" max="12033" width="7.44140625" style="114" customWidth="1"/>
    <col min="12034" max="12034" width="10" style="114" customWidth="1"/>
    <col min="12035" max="12046" width="6.109375" style="114" customWidth="1"/>
    <col min="12047" max="12047" width="7.44140625" style="114" customWidth="1"/>
    <col min="12048" max="12288" width="9" style="114"/>
    <col min="12289" max="12289" width="7.44140625" style="114" customWidth="1"/>
    <col min="12290" max="12290" width="10" style="114" customWidth="1"/>
    <col min="12291" max="12302" width="6.109375" style="114" customWidth="1"/>
    <col min="12303" max="12303" width="7.44140625" style="114" customWidth="1"/>
    <col min="12304" max="12544" width="9" style="114"/>
    <col min="12545" max="12545" width="7.44140625" style="114" customWidth="1"/>
    <col min="12546" max="12546" width="10" style="114" customWidth="1"/>
    <col min="12547" max="12558" width="6.109375" style="114" customWidth="1"/>
    <col min="12559" max="12559" width="7.44140625" style="114" customWidth="1"/>
    <col min="12560" max="12800" width="9" style="114"/>
    <col min="12801" max="12801" width="7.44140625" style="114" customWidth="1"/>
    <col min="12802" max="12802" width="10" style="114" customWidth="1"/>
    <col min="12803" max="12814" width="6.109375" style="114" customWidth="1"/>
    <col min="12815" max="12815" width="7.44140625" style="114" customWidth="1"/>
    <col min="12816" max="13056" width="9" style="114"/>
    <col min="13057" max="13057" width="7.44140625" style="114" customWidth="1"/>
    <col min="13058" max="13058" width="10" style="114" customWidth="1"/>
    <col min="13059" max="13070" width="6.109375" style="114" customWidth="1"/>
    <col min="13071" max="13071" width="7.44140625" style="114" customWidth="1"/>
    <col min="13072" max="13312" width="9" style="114"/>
    <col min="13313" max="13313" width="7.44140625" style="114" customWidth="1"/>
    <col min="13314" max="13314" width="10" style="114" customWidth="1"/>
    <col min="13315" max="13326" width="6.109375" style="114" customWidth="1"/>
    <col min="13327" max="13327" width="7.44140625" style="114" customWidth="1"/>
    <col min="13328" max="13568" width="9" style="114"/>
    <col min="13569" max="13569" width="7.44140625" style="114" customWidth="1"/>
    <col min="13570" max="13570" width="10" style="114" customWidth="1"/>
    <col min="13571" max="13582" width="6.109375" style="114" customWidth="1"/>
    <col min="13583" max="13583" width="7.44140625" style="114" customWidth="1"/>
    <col min="13584" max="13824" width="9" style="114"/>
    <col min="13825" max="13825" width="7.44140625" style="114" customWidth="1"/>
    <col min="13826" max="13826" width="10" style="114" customWidth="1"/>
    <col min="13827" max="13838" width="6.109375" style="114" customWidth="1"/>
    <col min="13839" max="13839" width="7.44140625" style="114" customWidth="1"/>
    <col min="13840" max="14080" width="9" style="114"/>
    <col min="14081" max="14081" width="7.44140625" style="114" customWidth="1"/>
    <col min="14082" max="14082" width="10" style="114" customWidth="1"/>
    <col min="14083" max="14094" width="6.109375" style="114" customWidth="1"/>
    <col min="14095" max="14095" width="7.44140625" style="114" customWidth="1"/>
    <col min="14096" max="14336" width="9" style="114"/>
    <col min="14337" max="14337" width="7.44140625" style="114" customWidth="1"/>
    <col min="14338" max="14338" width="10" style="114" customWidth="1"/>
    <col min="14339" max="14350" width="6.109375" style="114" customWidth="1"/>
    <col min="14351" max="14351" width="7.44140625" style="114" customWidth="1"/>
    <col min="14352" max="14592" width="9" style="114"/>
    <col min="14593" max="14593" width="7.44140625" style="114" customWidth="1"/>
    <col min="14594" max="14594" width="10" style="114" customWidth="1"/>
    <col min="14595" max="14606" width="6.109375" style="114" customWidth="1"/>
    <col min="14607" max="14607" width="7.44140625" style="114" customWidth="1"/>
    <col min="14608" max="14848" width="9" style="114"/>
    <col min="14849" max="14849" width="7.44140625" style="114" customWidth="1"/>
    <col min="14850" max="14850" width="10" style="114" customWidth="1"/>
    <col min="14851" max="14862" width="6.109375" style="114" customWidth="1"/>
    <col min="14863" max="14863" width="7.44140625" style="114" customWidth="1"/>
    <col min="14864" max="15104" width="9" style="114"/>
    <col min="15105" max="15105" width="7.44140625" style="114" customWidth="1"/>
    <col min="15106" max="15106" width="10" style="114" customWidth="1"/>
    <col min="15107" max="15118" width="6.109375" style="114" customWidth="1"/>
    <col min="15119" max="15119" width="7.44140625" style="114" customWidth="1"/>
    <col min="15120" max="15360" width="9" style="114"/>
    <col min="15361" max="15361" width="7.44140625" style="114" customWidth="1"/>
    <col min="15362" max="15362" width="10" style="114" customWidth="1"/>
    <col min="15363" max="15374" width="6.109375" style="114" customWidth="1"/>
    <col min="15375" max="15375" width="7.44140625" style="114" customWidth="1"/>
    <col min="15376" max="15616" width="9" style="114"/>
    <col min="15617" max="15617" width="7.44140625" style="114" customWidth="1"/>
    <col min="15618" max="15618" width="10" style="114" customWidth="1"/>
    <col min="15619" max="15630" width="6.109375" style="114" customWidth="1"/>
    <col min="15631" max="15631" width="7.44140625" style="114" customWidth="1"/>
    <col min="15632" max="15872" width="9" style="114"/>
    <col min="15873" max="15873" width="7.44140625" style="114" customWidth="1"/>
    <col min="15874" max="15874" width="10" style="114" customWidth="1"/>
    <col min="15875" max="15886" width="6.109375" style="114" customWidth="1"/>
    <col min="15887" max="15887" width="7.44140625" style="114" customWidth="1"/>
    <col min="15888" max="16128" width="9" style="114"/>
    <col min="16129" max="16129" width="7.44140625" style="114" customWidth="1"/>
    <col min="16130" max="16130" width="10" style="114" customWidth="1"/>
    <col min="16131" max="16142" width="6.109375" style="114" customWidth="1"/>
    <col min="16143" max="16143" width="7.44140625" style="114" customWidth="1"/>
    <col min="16144" max="16384" width="9" style="114"/>
  </cols>
  <sheetData>
    <row r="2" spans="1:15" ht="15" thickBot="1" x14ac:dyDescent="0.25">
      <c r="A2" s="116"/>
      <c r="B2" s="116"/>
      <c r="C2" s="116"/>
      <c r="D2" s="116"/>
      <c r="E2" s="116"/>
      <c r="F2" s="118"/>
      <c r="G2" s="116"/>
      <c r="H2" s="116"/>
      <c r="I2" s="116"/>
      <c r="J2" s="116"/>
      <c r="K2" s="116"/>
      <c r="L2" s="116"/>
      <c r="M2" s="116"/>
      <c r="N2" s="116"/>
      <c r="O2" s="117" t="s">
        <v>128</v>
      </c>
    </row>
    <row r="3" spans="1:15" x14ac:dyDescent="0.2">
      <c r="A3" s="618" t="s">
        <v>129</v>
      </c>
      <c r="B3" s="619"/>
      <c r="C3" s="119" t="s">
        <v>68</v>
      </c>
      <c r="D3" s="119" t="s">
        <v>39</v>
      </c>
      <c r="E3" s="119" t="s">
        <v>40</v>
      </c>
      <c r="F3" s="119" t="s">
        <v>41</v>
      </c>
      <c r="G3" s="119" t="s">
        <v>42</v>
      </c>
      <c r="H3" s="119" t="s">
        <v>43</v>
      </c>
      <c r="I3" s="119" t="s">
        <v>44</v>
      </c>
      <c r="J3" s="119" t="s">
        <v>45</v>
      </c>
      <c r="K3" s="119" t="s">
        <v>46</v>
      </c>
      <c r="L3" s="119" t="s">
        <v>130</v>
      </c>
      <c r="M3" s="119" t="s">
        <v>125</v>
      </c>
      <c r="N3" s="119" t="s">
        <v>131</v>
      </c>
      <c r="O3" s="120" t="s">
        <v>127</v>
      </c>
    </row>
    <row r="4" spans="1:15" x14ac:dyDescent="0.2">
      <c r="A4" s="620" t="s">
        <v>132</v>
      </c>
      <c r="B4" s="121" t="s">
        <v>138</v>
      </c>
      <c r="C4" s="122">
        <f>C11/1000</f>
        <v>444.64600000000002</v>
      </c>
      <c r="D4" s="122">
        <f t="shared" ref="D4:O4" si="0">D11/1000</f>
        <v>389.59</v>
      </c>
      <c r="E4" s="122">
        <f t="shared" si="0"/>
        <v>503.72300000000001</v>
      </c>
      <c r="F4" s="122">
        <f t="shared" si="0"/>
        <v>492.05500000000001</v>
      </c>
      <c r="G4" s="122">
        <f>G11/1000</f>
        <v>562.55700000000002</v>
      </c>
      <c r="H4" s="122">
        <f t="shared" si="0"/>
        <v>501.23</v>
      </c>
      <c r="I4" s="122">
        <f t="shared" si="0"/>
        <v>567.779</v>
      </c>
      <c r="J4" s="122">
        <f t="shared" si="0"/>
        <v>691.01599999999996</v>
      </c>
      <c r="K4" s="122">
        <f t="shared" si="0"/>
        <v>545.38400000000001</v>
      </c>
      <c r="L4" s="122">
        <f t="shared" si="0"/>
        <v>570.30700000000002</v>
      </c>
      <c r="M4" s="122">
        <f t="shared" si="0"/>
        <v>531.79100000000005</v>
      </c>
      <c r="N4" s="122">
        <f t="shared" si="0"/>
        <v>479.65199999999999</v>
      </c>
      <c r="O4" s="137">
        <f t="shared" si="0"/>
        <v>6279.73</v>
      </c>
    </row>
    <row r="5" spans="1:15" x14ac:dyDescent="0.2">
      <c r="A5" s="621"/>
      <c r="B5" s="121" t="s">
        <v>134</v>
      </c>
      <c r="C5" s="122">
        <f t="shared" ref="C5:O5" si="1">C12/1000</f>
        <v>416.041</v>
      </c>
      <c r="D5" s="122">
        <f t="shared" si="1"/>
        <v>411.98599999999999</v>
      </c>
      <c r="E5" s="122">
        <f t="shared" si="1"/>
        <v>481.76100000000002</v>
      </c>
      <c r="F5" s="122">
        <f t="shared" si="1"/>
        <v>476.57900000000001</v>
      </c>
      <c r="G5" s="122">
        <f t="shared" si="1"/>
        <v>561.45899999999995</v>
      </c>
      <c r="H5" s="122">
        <f t="shared" si="1"/>
        <v>493.37799999999999</v>
      </c>
      <c r="I5" s="122">
        <f t="shared" si="1"/>
        <v>565.55200000000002</v>
      </c>
      <c r="J5" s="122">
        <f t="shared" si="1"/>
        <v>671.68399999999997</v>
      </c>
      <c r="K5" s="122">
        <f t="shared" si="1"/>
        <v>520.548</v>
      </c>
      <c r="L5" s="122">
        <f t="shared" si="1"/>
        <v>562.95100000000002</v>
      </c>
      <c r="M5" s="122">
        <f t="shared" si="1"/>
        <v>521.34799999999996</v>
      </c>
      <c r="N5" s="122">
        <f t="shared" si="1"/>
        <v>477.06099999999998</v>
      </c>
      <c r="O5" s="137">
        <f t="shared" si="1"/>
        <v>6160.348</v>
      </c>
    </row>
    <row r="6" spans="1:15" ht="15" thickBot="1" x14ac:dyDescent="0.25">
      <c r="A6" s="622"/>
      <c r="B6" s="123" t="s">
        <v>124</v>
      </c>
      <c r="C6" s="124">
        <f>ROUND(C4/C5*100,1)</f>
        <v>106.9</v>
      </c>
      <c r="D6" s="124">
        <f t="shared" ref="D6:O6" si="2">ROUND(D4/D5*100,1)</f>
        <v>94.6</v>
      </c>
      <c r="E6" s="124">
        <f t="shared" si="2"/>
        <v>104.6</v>
      </c>
      <c r="F6" s="124">
        <f t="shared" si="2"/>
        <v>103.2</v>
      </c>
      <c r="G6" s="124">
        <f t="shared" si="2"/>
        <v>100.2</v>
      </c>
      <c r="H6" s="124">
        <f t="shared" si="2"/>
        <v>101.6</v>
      </c>
      <c r="I6" s="124">
        <f t="shared" si="2"/>
        <v>100.4</v>
      </c>
      <c r="J6" s="124">
        <f t="shared" si="2"/>
        <v>102.9</v>
      </c>
      <c r="K6" s="124">
        <f t="shared" si="2"/>
        <v>104.8</v>
      </c>
      <c r="L6" s="124">
        <f t="shared" si="2"/>
        <v>101.3</v>
      </c>
      <c r="M6" s="124">
        <f t="shared" si="2"/>
        <v>102</v>
      </c>
      <c r="N6" s="124">
        <f t="shared" si="2"/>
        <v>100.5</v>
      </c>
      <c r="O6" s="138">
        <f t="shared" si="2"/>
        <v>101.9</v>
      </c>
    </row>
    <row r="7" spans="1:15" x14ac:dyDescent="0.2">
      <c r="A7" s="116"/>
      <c r="B7" s="116"/>
      <c r="C7" s="116"/>
      <c r="D7" s="116"/>
      <c r="E7" s="116"/>
      <c r="F7" s="118"/>
      <c r="G7" s="116"/>
      <c r="H7" s="116"/>
      <c r="I7" s="116"/>
      <c r="J7" s="116"/>
      <c r="K7" s="116"/>
      <c r="L7" s="116"/>
      <c r="M7" s="116"/>
      <c r="N7" s="116"/>
      <c r="O7" s="115" t="s">
        <v>133</v>
      </c>
    </row>
    <row r="9" spans="1:15" ht="21" customHeight="1" thickBot="1" x14ac:dyDescent="0.25">
      <c r="A9" s="116"/>
      <c r="B9" s="116"/>
      <c r="C9" s="116"/>
      <c r="D9" s="116"/>
      <c r="E9" s="116"/>
      <c r="F9" s="118"/>
      <c r="G9" s="116"/>
      <c r="H9" s="116"/>
      <c r="I9" s="116"/>
      <c r="J9" s="116"/>
      <c r="K9" s="116"/>
      <c r="L9" s="116"/>
      <c r="M9" s="116"/>
      <c r="N9" s="116"/>
      <c r="O9" s="117" t="s">
        <v>126</v>
      </c>
    </row>
    <row r="10" spans="1:15" s="125" customFormat="1" ht="18" customHeight="1" x14ac:dyDescent="0.2">
      <c r="A10" s="618" t="s">
        <v>129</v>
      </c>
      <c r="B10" s="619"/>
      <c r="C10" s="119" t="s">
        <v>68</v>
      </c>
      <c r="D10" s="119" t="s">
        <v>39</v>
      </c>
      <c r="E10" s="119" t="s">
        <v>40</v>
      </c>
      <c r="F10" s="119" t="s">
        <v>41</v>
      </c>
      <c r="G10" s="119" t="s">
        <v>42</v>
      </c>
      <c r="H10" s="119" t="s">
        <v>43</v>
      </c>
      <c r="I10" s="119" t="s">
        <v>44</v>
      </c>
      <c r="J10" s="119" t="s">
        <v>45</v>
      </c>
      <c r="K10" s="119" t="s">
        <v>46</v>
      </c>
      <c r="L10" s="119" t="s">
        <v>130</v>
      </c>
      <c r="M10" s="119" t="s">
        <v>125</v>
      </c>
      <c r="N10" s="119" t="s">
        <v>131</v>
      </c>
      <c r="O10" s="120" t="s">
        <v>127</v>
      </c>
    </row>
    <row r="11" spans="1:15" s="125" customFormat="1" ht="18" customHeight="1" x14ac:dyDescent="0.2">
      <c r="A11" s="620" t="s">
        <v>132</v>
      </c>
      <c r="B11" s="121" t="s">
        <v>138</v>
      </c>
      <c r="C11" s="122">
        <v>444646</v>
      </c>
      <c r="D11" s="122">
        <v>389590</v>
      </c>
      <c r="E11" s="122">
        <v>503723</v>
      </c>
      <c r="F11" s="122">
        <v>492055</v>
      </c>
      <c r="G11" s="122">
        <v>562557</v>
      </c>
      <c r="H11" s="122">
        <v>501230</v>
      </c>
      <c r="I11" s="122">
        <v>567779</v>
      </c>
      <c r="J11" s="122">
        <v>691016</v>
      </c>
      <c r="K11" s="122">
        <v>545384</v>
      </c>
      <c r="L11" s="122">
        <v>570307</v>
      </c>
      <c r="M11" s="122">
        <v>531791</v>
      </c>
      <c r="N11" s="122">
        <v>479652</v>
      </c>
      <c r="O11" s="122">
        <f>SUM(C11:N11)</f>
        <v>6279730</v>
      </c>
    </row>
    <row r="12" spans="1:15" s="125" customFormat="1" ht="18" customHeight="1" x14ac:dyDescent="0.2">
      <c r="A12" s="621"/>
      <c r="B12" s="121" t="s">
        <v>134</v>
      </c>
      <c r="C12" s="122">
        <v>416041</v>
      </c>
      <c r="D12" s="122">
        <v>411986</v>
      </c>
      <c r="E12" s="122">
        <v>481761</v>
      </c>
      <c r="F12" s="122">
        <v>476579</v>
      </c>
      <c r="G12" s="122">
        <v>561459</v>
      </c>
      <c r="H12" s="122">
        <v>493378</v>
      </c>
      <c r="I12" s="122">
        <v>565552</v>
      </c>
      <c r="J12" s="122">
        <v>671684</v>
      </c>
      <c r="K12" s="122">
        <v>520548</v>
      </c>
      <c r="L12" s="122">
        <v>562951</v>
      </c>
      <c r="M12" s="122">
        <v>521348</v>
      </c>
      <c r="N12" s="122">
        <v>477061</v>
      </c>
      <c r="O12" s="122">
        <f>SUM(C12:N12)</f>
        <v>6160348</v>
      </c>
    </row>
    <row r="13" spans="1:15" s="125" customFormat="1" ht="18" customHeight="1" thickBot="1" x14ac:dyDescent="0.25">
      <c r="A13" s="622"/>
      <c r="B13" s="123" t="s">
        <v>124</v>
      </c>
      <c r="C13" s="124">
        <f>ROUND(C11/C12*100,1)</f>
        <v>106.9</v>
      </c>
      <c r="D13" s="124">
        <f t="shared" ref="D13:O13" si="3">ROUND(D11/D12*100,1)</f>
        <v>94.6</v>
      </c>
      <c r="E13" s="124">
        <f t="shared" si="3"/>
        <v>104.6</v>
      </c>
      <c r="F13" s="124">
        <f t="shared" si="3"/>
        <v>103.2</v>
      </c>
      <c r="G13" s="124">
        <f t="shared" si="3"/>
        <v>100.2</v>
      </c>
      <c r="H13" s="124">
        <f t="shared" si="3"/>
        <v>101.6</v>
      </c>
      <c r="I13" s="124">
        <f t="shared" si="3"/>
        <v>100.4</v>
      </c>
      <c r="J13" s="124">
        <f t="shared" si="3"/>
        <v>102.9</v>
      </c>
      <c r="K13" s="124">
        <f t="shared" si="3"/>
        <v>104.8</v>
      </c>
      <c r="L13" s="124">
        <f t="shared" si="3"/>
        <v>101.3</v>
      </c>
      <c r="M13" s="124">
        <f t="shared" si="3"/>
        <v>102</v>
      </c>
      <c r="N13" s="124">
        <f t="shared" si="3"/>
        <v>100.5</v>
      </c>
      <c r="O13" s="124">
        <f t="shared" si="3"/>
        <v>101.9</v>
      </c>
    </row>
    <row r="14" spans="1:15" ht="18" customHeight="1" x14ac:dyDescent="0.2">
      <c r="A14" s="116"/>
      <c r="B14" s="116"/>
      <c r="C14" s="116"/>
      <c r="D14" s="116"/>
      <c r="E14" s="116"/>
      <c r="F14" s="118"/>
      <c r="G14" s="116"/>
      <c r="H14" s="116"/>
      <c r="I14" s="116"/>
      <c r="J14" s="116"/>
      <c r="K14" s="116"/>
      <c r="L14" s="116"/>
      <c r="M14" s="116"/>
      <c r="N14" s="116"/>
      <c r="O14" s="115" t="s">
        <v>133</v>
      </c>
    </row>
  </sheetData>
  <mergeCells count="4">
    <mergeCell ref="A3:B3"/>
    <mergeCell ref="A4:A6"/>
    <mergeCell ref="A10:B10"/>
    <mergeCell ref="A11:A13"/>
  </mergeCells>
  <phoneticPr fontId="17"/>
  <pageMargins left="0.78740157480314965" right="0.78740157480314965" top="0.78740157480314965" bottom="0.78740157480314965" header="0.51181102362204722" footer="0.51181102362204722"/>
  <pageSetup paperSize="9" scale="7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0"/>
  <sheetViews>
    <sheetView showGridLines="0" zoomScale="85" zoomScaleNormal="100" zoomScaleSheetLayoutView="100" workbookViewId="0">
      <pane xSplit="4" ySplit="3" topLeftCell="E6" activePane="bottomRight" state="frozen"/>
      <selection pane="topRight" activeCell="M1" sqref="M1"/>
      <selection pane="bottomLeft" activeCell="A5" sqref="A5"/>
      <selection pane="bottomRight" activeCell="B1" sqref="B1"/>
    </sheetView>
  </sheetViews>
  <sheetFormatPr defaultRowHeight="16.2" x14ac:dyDescent="0.2"/>
  <cols>
    <col min="1" max="1" width="2.21875" style="31" customWidth="1"/>
    <col min="2" max="3" width="5" style="31" customWidth="1"/>
    <col min="4" max="4" width="19.88671875" style="31" customWidth="1"/>
    <col min="5" max="5" width="11.21875" style="31" customWidth="1"/>
    <col min="6" max="6" width="2" style="31" customWidth="1"/>
    <col min="7" max="7" width="7.6640625" style="31" customWidth="1"/>
    <col min="8" max="8" width="2" style="31" customWidth="1"/>
    <col min="9" max="9" width="11.21875" style="31" customWidth="1"/>
    <col min="10" max="10" width="2" style="31" customWidth="1"/>
    <col min="11" max="11" width="7.6640625" style="31" customWidth="1"/>
    <col min="12" max="12" width="2" style="31" customWidth="1"/>
    <col min="13" max="13" width="17.88671875" style="31" customWidth="1"/>
    <col min="14" max="14" width="2.33203125" style="31" customWidth="1"/>
    <col min="15" max="248" width="9" style="31"/>
    <col min="249" max="250" width="5" style="31" customWidth="1"/>
    <col min="251" max="251" width="19.88671875" style="31" customWidth="1"/>
    <col min="252" max="252" width="11.21875" style="31" customWidth="1"/>
    <col min="253" max="253" width="2.44140625" style="31" customWidth="1"/>
    <col min="254" max="254" width="7.6640625" style="31" customWidth="1"/>
    <col min="255" max="255" width="2.44140625" style="31" customWidth="1"/>
    <col min="256" max="256" width="11.21875" style="31" customWidth="1"/>
    <col min="257" max="257" width="2.44140625" style="31" customWidth="1"/>
    <col min="258" max="258" width="7.6640625" style="31" customWidth="1"/>
    <col min="259" max="259" width="2.44140625" style="31" customWidth="1"/>
    <col min="260" max="260" width="19.33203125" style="31" customWidth="1"/>
    <col min="261" max="261" width="2.33203125" style="31" customWidth="1"/>
    <col min="262" max="504" width="9" style="31"/>
    <col min="505" max="506" width="5" style="31" customWidth="1"/>
    <col min="507" max="507" width="19.88671875" style="31" customWidth="1"/>
    <col min="508" max="508" width="11.21875" style="31" customWidth="1"/>
    <col min="509" max="509" width="2.44140625" style="31" customWidth="1"/>
    <col min="510" max="510" width="7.6640625" style="31" customWidth="1"/>
    <col min="511" max="511" width="2.44140625" style="31" customWidth="1"/>
    <col min="512" max="512" width="11.21875" style="31" customWidth="1"/>
    <col min="513" max="513" width="2.44140625" style="31" customWidth="1"/>
    <col min="514" max="514" width="7.6640625" style="31" customWidth="1"/>
    <col min="515" max="515" width="2.44140625" style="31" customWidth="1"/>
    <col min="516" max="516" width="19.33203125" style="31" customWidth="1"/>
    <col min="517" max="517" width="2.33203125" style="31" customWidth="1"/>
    <col min="518" max="760" width="9" style="31"/>
    <col min="761" max="762" width="5" style="31" customWidth="1"/>
    <col min="763" max="763" width="19.88671875" style="31" customWidth="1"/>
    <col min="764" max="764" width="11.21875" style="31" customWidth="1"/>
    <col min="765" max="765" width="2.44140625" style="31" customWidth="1"/>
    <col min="766" max="766" width="7.6640625" style="31" customWidth="1"/>
    <col min="767" max="767" width="2.44140625" style="31" customWidth="1"/>
    <col min="768" max="768" width="11.21875" style="31" customWidth="1"/>
    <col min="769" max="769" width="2.44140625" style="31" customWidth="1"/>
    <col min="770" max="770" width="7.6640625" style="31" customWidth="1"/>
    <col min="771" max="771" width="2.44140625" style="31" customWidth="1"/>
    <col min="772" max="772" width="19.33203125" style="31" customWidth="1"/>
    <col min="773" max="773" width="2.33203125" style="31" customWidth="1"/>
    <col min="774" max="1016" width="9" style="31"/>
    <col min="1017" max="1018" width="5" style="31" customWidth="1"/>
    <col min="1019" max="1019" width="19.88671875" style="31" customWidth="1"/>
    <col min="1020" max="1020" width="11.21875" style="31" customWidth="1"/>
    <col min="1021" max="1021" width="2.44140625" style="31" customWidth="1"/>
    <col min="1022" max="1022" width="7.6640625" style="31" customWidth="1"/>
    <col min="1023" max="1023" width="2.44140625" style="31" customWidth="1"/>
    <col min="1024" max="1024" width="11.21875" style="31" customWidth="1"/>
    <col min="1025" max="1025" width="2.44140625" style="31" customWidth="1"/>
    <col min="1026" max="1026" width="7.6640625" style="31" customWidth="1"/>
    <col min="1027" max="1027" width="2.44140625" style="31" customWidth="1"/>
    <col min="1028" max="1028" width="19.33203125" style="31" customWidth="1"/>
    <col min="1029" max="1029" width="2.33203125" style="31" customWidth="1"/>
    <col min="1030" max="1272" width="9" style="31"/>
    <col min="1273" max="1274" width="5" style="31" customWidth="1"/>
    <col min="1275" max="1275" width="19.88671875" style="31" customWidth="1"/>
    <col min="1276" max="1276" width="11.21875" style="31" customWidth="1"/>
    <col min="1277" max="1277" width="2.44140625" style="31" customWidth="1"/>
    <col min="1278" max="1278" width="7.6640625" style="31" customWidth="1"/>
    <col min="1279" max="1279" width="2.44140625" style="31" customWidth="1"/>
    <col min="1280" max="1280" width="11.21875" style="31" customWidth="1"/>
    <col min="1281" max="1281" width="2.44140625" style="31" customWidth="1"/>
    <col min="1282" max="1282" width="7.6640625" style="31" customWidth="1"/>
    <col min="1283" max="1283" width="2.44140625" style="31" customWidth="1"/>
    <col min="1284" max="1284" width="19.33203125" style="31" customWidth="1"/>
    <col min="1285" max="1285" width="2.33203125" style="31" customWidth="1"/>
    <col min="1286" max="1528" width="9" style="31"/>
    <col min="1529" max="1530" width="5" style="31" customWidth="1"/>
    <col min="1531" max="1531" width="19.88671875" style="31" customWidth="1"/>
    <col min="1532" max="1532" width="11.21875" style="31" customWidth="1"/>
    <col min="1533" max="1533" width="2.44140625" style="31" customWidth="1"/>
    <col min="1534" max="1534" width="7.6640625" style="31" customWidth="1"/>
    <col min="1535" max="1535" width="2.44140625" style="31" customWidth="1"/>
    <col min="1536" max="1536" width="11.21875" style="31" customWidth="1"/>
    <col min="1537" max="1537" width="2.44140625" style="31" customWidth="1"/>
    <col min="1538" max="1538" width="7.6640625" style="31" customWidth="1"/>
    <col min="1539" max="1539" width="2.44140625" style="31" customWidth="1"/>
    <col min="1540" max="1540" width="19.33203125" style="31" customWidth="1"/>
    <col min="1541" max="1541" width="2.33203125" style="31" customWidth="1"/>
    <col min="1542" max="1784" width="9" style="31"/>
    <col min="1785" max="1786" width="5" style="31" customWidth="1"/>
    <col min="1787" max="1787" width="19.88671875" style="31" customWidth="1"/>
    <col min="1788" max="1788" width="11.21875" style="31" customWidth="1"/>
    <col min="1789" max="1789" width="2.44140625" style="31" customWidth="1"/>
    <col min="1790" max="1790" width="7.6640625" style="31" customWidth="1"/>
    <col min="1791" max="1791" width="2.44140625" style="31" customWidth="1"/>
    <col min="1792" max="1792" width="11.21875" style="31" customWidth="1"/>
    <col min="1793" max="1793" width="2.44140625" style="31" customWidth="1"/>
    <col min="1794" max="1794" width="7.6640625" style="31" customWidth="1"/>
    <col min="1795" max="1795" width="2.44140625" style="31" customWidth="1"/>
    <col min="1796" max="1796" width="19.33203125" style="31" customWidth="1"/>
    <col min="1797" max="1797" width="2.33203125" style="31" customWidth="1"/>
    <col min="1798" max="2040" width="9" style="31"/>
    <col min="2041" max="2042" width="5" style="31" customWidth="1"/>
    <col min="2043" max="2043" width="19.88671875" style="31" customWidth="1"/>
    <col min="2044" max="2044" width="11.21875" style="31" customWidth="1"/>
    <col min="2045" max="2045" width="2.44140625" style="31" customWidth="1"/>
    <col min="2046" max="2046" width="7.6640625" style="31" customWidth="1"/>
    <col min="2047" max="2047" width="2.44140625" style="31" customWidth="1"/>
    <col min="2048" max="2048" width="11.21875" style="31" customWidth="1"/>
    <col min="2049" max="2049" width="2.44140625" style="31" customWidth="1"/>
    <col min="2050" max="2050" width="7.6640625" style="31" customWidth="1"/>
    <col min="2051" max="2051" width="2.44140625" style="31" customWidth="1"/>
    <col min="2052" max="2052" width="19.33203125" style="31" customWidth="1"/>
    <col min="2053" max="2053" width="2.33203125" style="31" customWidth="1"/>
    <col min="2054" max="2296" width="9" style="31"/>
    <col min="2297" max="2298" width="5" style="31" customWidth="1"/>
    <col min="2299" max="2299" width="19.88671875" style="31" customWidth="1"/>
    <col min="2300" max="2300" width="11.21875" style="31" customWidth="1"/>
    <col min="2301" max="2301" width="2.44140625" style="31" customWidth="1"/>
    <col min="2302" max="2302" width="7.6640625" style="31" customWidth="1"/>
    <col min="2303" max="2303" width="2.44140625" style="31" customWidth="1"/>
    <col min="2304" max="2304" width="11.21875" style="31" customWidth="1"/>
    <col min="2305" max="2305" width="2.44140625" style="31" customWidth="1"/>
    <col min="2306" max="2306" width="7.6640625" style="31" customWidth="1"/>
    <col min="2307" max="2307" width="2.44140625" style="31" customWidth="1"/>
    <col min="2308" max="2308" width="19.33203125" style="31" customWidth="1"/>
    <col min="2309" max="2309" width="2.33203125" style="31" customWidth="1"/>
    <col min="2310" max="2552" width="9" style="31"/>
    <col min="2553" max="2554" width="5" style="31" customWidth="1"/>
    <col min="2555" max="2555" width="19.88671875" style="31" customWidth="1"/>
    <col min="2556" max="2556" width="11.21875" style="31" customWidth="1"/>
    <col min="2557" max="2557" width="2.44140625" style="31" customWidth="1"/>
    <col min="2558" max="2558" width="7.6640625" style="31" customWidth="1"/>
    <col min="2559" max="2559" width="2.44140625" style="31" customWidth="1"/>
    <col min="2560" max="2560" width="11.21875" style="31" customWidth="1"/>
    <col min="2561" max="2561" width="2.44140625" style="31" customWidth="1"/>
    <col min="2562" max="2562" width="7.6640625" style="31" customWidth="1"/>
    <col min="2563" max="2563" width="2.44140625" style="31" customWidth="1"/>
    <col min="2564" max="2564" width="19.33203125" style="31" customWidth="1"/>
    <col min="2565" max="2565" width="2.33203125" style="31" customWidth="1"/>
    <col min="2566" max="2808" width="9" style="31"/>
    <col min="2809" max="2810" width="5" style="31" customWidth="1"/>
    <col min="2811" max="2811" width="19.88671875" style="31" customWidth="1"/>
    <col min="2812" max="2812" width="11.21875" style="31" customWidth="1"/>
    <col min="2813" max="2813" width="2.44140625" style="31" customWidth="1"/>
    <col min="2814" max="2814" width="7.6640625" style="31" customWidth="1"/>
    <col min="2815" max="2815" width="2.44140625" style="31" customWidth="1"/>
    <col min="2816" max="2816" width="11.21875" style="31" customWidth="1"/>
    <col min="2817" max="2817" width="2.44140625" style="31" customWidth="1"/>
    <col min="2818" max="2818" width="7.6640625" style="31" customWidth="1"/>
    <col min="2819" max="2819" width="2.44140625" style="31" customWidth="1"/>
    <col min="2820" max="2820" width="19.33203125" style="31" customWidth="1"/>
    <col min="2821" max="2821" width="2.33203125" style="31" customWidth="1"/>
    <col min="2822" max="3064" width="9" style="31"/>
    <col min="3065" max="3066" width="5" style="31" customWidth="1"/>
    <col min="3067" max="3067" width="19.88671875" style="31" customWidth="1"/>
    <col min="3068" max="3068" width="11.21875" style="31" customWidth="1"/>
    <col min="3069" max="3069" width="2.44140625" style="31" customWidth="1"/>
    <col min="3070" max="3070" width="7.6640625" style="31" customWidth="1"/>
    <col min="3071" max="3071" width="2.44140625" style="31" customWidth="1"/>
    <col min="3072" max="3072" width="11.21875" style="31" customWidth="1"/>
    <col min="3073" max="3073" width="2.44140625" style="31" customWidth="1"/>
    <col min="3074" max="3074" width="7.6640625" style="31" customWidth="1"/>
    <col min="3075" max="3075" width="2.44140625" style="31" customWidth="1"/>
    <col min="3076" max="3076" width="19.33203125" style="31" customWidth="1"/>
    <col min="3077" max="3077" width="2.33203125" style="31" customWidth="1"/>
    <col min="3078" max="3320" width="9" style="31"/>
    <col min="3321" max="3322" width="5" style="31" customWidth="1"/>
    <col min="3323" max="3323" width="19.88671875" style="31" customWidth="1"/>
    <col min="3324" max="3324" width="11.21875" style="31" customWidth="1"/>
    <col min="3325" max="3325" width="2.44140625" style="31" customWidth="1"/>
    <col min="3326" max="3326" width="7.6640625" style="31" customWidth="1"/>
    <col min="3327" max="3327" width="2.44140625" style="31" customWidth="1"/>
    <col min="3328" max="3328" width="11.21875" style="31" customWidth="1"/>
    <col min="3329" max="3329" width="2.44140625" style="31" customWidth="1"/>
    <col min="3330" max="3330" width="7.6640625" style="31" customWidth="1"/>
    <col min="3331" max="3331" width="2.44140625" style="31" customWidth="1"/>
    <col min="3332" max="3332" width="19.33203125" style="31" customWidth="1"/>
    <col min="3333" max="3333" width="2.33203125" style="31" customWidth="1"/>
    <col min="3334" max="3576" width="9" style="31"/>
    <col min="3577" max="3578" width="5" style="31" customWidth="1"/>
    <col min="3579" max="3579" width="19.88671875" style="31" customWidth="1"/>
    <col min="3580" max="3580" width="11.21875" style="31" customWidth="1"/>
    <col min="3581" max="3581" width="2.44140625" style="31" customWidth="1"/>
    <col min="3582" max="3582" width="7.6640625" style="31" customWidth="1"/>
    <col min="3583" max="3583" width="2.44140625" style="31" customWidth="1"/>
    <col min="3584" max="3584" width="11.21875" style="31" customWidth="1"/>
    <col min="3585" max="3585" width="2.44140625" style="31" customWidth="1"/>
    <col min="3586" max="3586" width="7.6640625" style="31" customWidth="1"/>
    <col min="3587" max="3587" width="2.44140625" style="31" customWidth="1"/>
    <col min="3588" max="3588" width="19.33203125" style="31" customWidth="1"/>
    <col min="3589" max="3589" width="2.33203125" style="31" customWidth="1"/>
    <col min="3590" max="3832" width="9" style="31"/>
    <col min="3833" max="3834" width="5" style="31" customWidth="1"/>
    <col min="3835" max="3835" width="19.88671875" style="31" customWidth="1"/>
    <col min="3836" max="3836" width="11.21875" style="31" customWidth="1"/>
    <col min="3837" max="3837" width="2.44140625" style="31" customWidth="1"/>
    <col min="3838" max="3838" width="7.6640625" style="31" customWidth="1"/>
    <col min="3839" max="3839" width="2.44140625" style="31" customWidth="1"/>
    <col min="3840" max="3840" width="11.21875" style="31" customWidth="1"/>
    <col min="3841" max="3841" width="2.44140625" style="31" customWidth="1"/>
    <col min="3842" max="3842" width="7.6640625" style="31" customWidth="1"/>
    <col min="3843" max="3843" width="2.44140625" style="31" customWidth="1"/>
    <col min="3844" max="3844" width="19.33203125" style="31" customWidth="1"/>
    <col min="3845" max="3845" width="2.33203125" style="31" customWidth="1"/>
    <col min="3846" max="4088" width="9" style="31"/>
    <col min="4089" max="4090" width="5" style="31" customWidth="1"/>
    <col min="4091" max="4091" width="19.88671875" style="31" customWidth="1"/>
    <col min="4092" max="4092" width="11.21875" style="31" customWidth="1"/>
    <col min="4093" max="4093" width="2.44140625" style="31" customWidth="1"/>
    <col min="4094" max="4094" width="7.6640625" style="31" customWidth="1"/>
    <col min="4095" max="4095" width="2.44140625" style="31" customWidth="1"/>
    <col min="4096" max="4096" width="11.21875" style="31" customWidth="1"/>
    <col min="4097" max="4097" width="2.44140625" style="31" customWidth="1"/>
    <col min="4098" max="4098" width="7.6640625" style="31" customWidth="1"/>
    <col min="4099" max="4099" width="2.44140625" style="31" customWidth="1"/>
    <col min="4100" max="4100" width="19.33203125" style="31" customWidth="1"/>
    <col min="4101" max="4101" width="2.33203125" style="31" customWidth="1"/>
    <col min="4102" max="4344" width="9" style="31"/>
    <col min="4345" max="4346" width="5" style="31" customWidth="1"/>
    <col min="4347" max="4347" width="19.88671875" style="31" customWidth="1"/>
    <col min="4348" max="4348" width="11.21875" style="31" customWidth="1"/>
    <col min="4349" max="4349" width="2.44140625" style="31" customWidth="1"/>
    <col min="4350" max="4350" width="7.6640625" style="31" customWidth="1"/>
    <col min="4351" max="4351" width="2.44140625" style="31" customWidth="1"/>
    <col min="4352" max="4352" width="11.21875" style="31" customWidth="1"/>
    <col min="4353" max="4353" width="2.44140625" style="31" customWidth="1"/>
    <col min="4354" max="4354" width="7.6640625" style="31" customWidth="1"/>
    <col min="4355" max="4355" width="2.44140625" style="31" customWidth="1"/>
    <col min="4356" max="4356" width="19.33203125" style="31" customWidth="1"/>
    <col min="4357" max="4357" width="2.33203125" style="31" customWidth="1"/>
    <col min="4358" max="4600" width="9" style="31"/>
    <col min="4601" max="4602" width="5" style="31" customWidth="1"/>
    <col min="4603" max="4603" width="19.88671875" style="31" customWidth="1"/>
    <col min="4604" max="4604" width="11.21875" style="31" customWidth="1"/>
    <col min="4605" max="4605" width="2.44140625" style="31" customWidth="1"/>
    <col min="4606" max="4606" width="7.6640625" style="31" customWidth="1"/>
    <col min="4607" max="4607" width="2.44140625" style="31" customWidth="1"/>
    <col min="4608" max="4608" width="11.21875" style="31" customWidth="1"/>
    <col min="4609" max="4609" width="2.44140625" style="31" customWidth="1"/>
    <col min="4610" max="4610" width="7.6640625" style="31" customWidth="1"/>
    <col min="4611" max="4611" width="2.44140625" style="31" customWidth="1"/>
    <col min="4612" max="4612" width="19.33203125" style="31" customWidth="1"/>
    <col min="4613" max="4613" width="2.33203125" style="31" customWidth="1"/>
    <col min="4614" max="4856" width="9" style="31"/>
    <col min="4857" max="4858" width="5" style="31" customWidth="1"/>
    <col min="4859" max="4859" width="19.88671875" style="31" customWidth="1"/>
    <col min="4860" max="4860" width="11.21875" style="31" customWidth="1"/>
    <col min="4861" max="4861" width="2.44140625" style="31" customWidth="1"/>
    <col min="4862" max="4862" width="7.6640625" style="31" customWidth="1"/>
    <col min="4863" max="4863" width="2.44140625" style="31" customWidth="1"/>
    <col min="4864" max="4864" width="11.21875" style="31" customWidth="1"/>
    <col min="4865" max="4865" width="2.44140625" style="31" customWidth="1"/>
    <col min="4866" max="4866" width="7.6640625" style="31" customWidth="1"/>
    <col min="4867" max="4867" width="2.44140625" style="31" customWidth="1"/>
    <col min="4868" max="4868" width="19.33203125" style="31" customWidth="1"/>
    <col min="4869" max="4869" width="2.33203125" style="31" customWidth="1"/>
    <col min="4870" max="5112" width="9" style="31"/>
    <col min="5113" max="5114" width="5" style="31" customWidth="1"/>
    <col min="5115" max="5115" width="19.88671875" style="31" customWidth="1"/>
    <col min="5116" max="5116" width="11.21875" style="31" customWidth="1"/>
    <col min="5117" max="5117" width="2.44140625" style="31" customWidth="1"/>
    <col min="5118" max="5118" width="7.6640625" style="31" customWidth="1"/>
    <col min="5119" max="5119" width="2.44140625" style="31" customWidth="1"/>
    <col min="5120" max="5120" width="11.21875" style="31" customWidth="1"/>
    <col min="5121" max="5121" width="2.44140625" style="31" customWidth="1"/>
    <col min="5122" max="5122" width="7.6640625" style="31" customWidth="1"/>
    <col min="5123" max="5123" width="2.44140625" style="31" customWidth="1"/>
    <col min="5124" max="5124" width="19.33203125" style="31" customWidth="1"/>
    <col min="5125" max="5125" width="2.33203125" style="31" customWidth="1"/>
    <col min="5126" max="5368" width="9" style="31"/>
    <col min="5369" max="5370" width="5" style="31" customWidth="1"/>
    <col min="5371" max="5371" width="19.88671875" style="31" customWidth="1"/>
    <col min="5372" max="5372" width="11.21875" style="31" customWidth="1"/>
    <col min="5373" max="5373" width="2.44140625" style="31" customWidth="1"/>
    <col min="5374" max="5374" width="7.6640625" style="31" customWidth="1"/>
    <col min="5375" max="5375" width="2.44140625" style="31" customWidth="1"/>
    <col min="5376" max="5376" width="11.21875" style="31" customWidth="1"/>
    <col min="5377" max="5377" width="2.44140625" style="31" customWidth="1"/>
    <col min="5378" max="5378" width="7.6640625" style="31" customWidth="1"/>
    <col min="5379" max="5379" width="2.44140625" style="31" customWidth="1"/>
    <col min="5380" max="5380" width="19.33203125" style="31" customWidth="1"/>
    <col min="5381" max="5381" width="2.33203125" style="31" customWidth="1"/>
    <col min="5382" max="5624" width="9" style="31"/>
    <col min="5625" max="5626" width="5" style="31" customWidth="1"/>
    <col min="5627" max="5627" width="19.88671875" style="31" customWidth="1"/>
    <col min="5628" max="5628" width="11.21875" style="31" customWidth="1"/>
    <col min="5629" max="5629" width="2.44140625" style="31" customWidth="1"/>
    <col min="5630" max="5630" width="7.6640625" style="31" customWidth="1"/>
    <col min="5631" max="5631" width="2.44140625" style="31" customWidth="1"/>
    <col min="5632" max="5632" width="11.21875" style="31" customWidth="1"/>
    <col min="5633" max="5633" width="2.44140625" style="31" customWidth="1"/>
    <col min="5634" max="5634" width="7.6640625" style="31" customWidth="1"/>
    <col min="5635" max="5635" width="2.44140625" style="31" customWidth="1"/>
    <col min="5636" max="5636" width="19.33203125" style="31" customWidth="1"/>
    <col min="5637" max="5637" width="2.33203125" style="31" customWidth="1"/>
    <col min="5638" max="5880" width="9" style="31"/>
    <col min="5881" max="5882" width="5" style="31" customWidth="1"/>
    <col min="5883" max="5883" width="19.88671875" style="31" customWidth="1"/>
    <col min="5884" max="5884" width="11.21875" style="31" customWidth="1"/>
    <col min="5885" max="5885" width="2.44140625" style="31" customWidth="1"/>
    <col min="5886" max="5886" width="7.6640625" style="31" customWidth="1"/>
    <col min="5887" max="5887" width="2.44140625" style="31" customWidth="1"/>
    <col min="5888" max="5888" width="11.21875" style="31" customWidth="1"/>
    <col min="5889" max="5889" width="2.44140625" style="31" customWidth="1"/>
    <col min="5890" max="5890" width="7.6640625" style="31" customWidth="1"/>
    <col min="5891" max="5891" width="2.44140625" style="31" customWidth="1"/>
    <col min="5892" max="5892" width="19.33203125" style="31" customWidth="1"/>
    <col min="5893" max="5893" width="2.33203125" style="31" customWidth="1"/>
    <col min="5894" max="6136" width="9" style="31"/>
    <col min="6137" max="6138" width="5" style="31" customWidth="1"/>
    <col min="6139" max="6139" width="19.88671875" style="31" customWidth="1"/>
    <col min="6140" max="6140" width="11.21875" style="31" customWidth="1"/>
    <col min="6141" max="6141" width="2.44140625" style="31" customWidth="1"/>
    <col min="6142" max="6142" width="7.6640625" style="31" customWidth="1"/>
    <col min="6143" max="6143" width="2.44140625" style="31" customWidth="1"/>
    <col min="6144" max="6144" width="11.21875" style="31" customWidth="1"/>
    <col min="6145" max="6145" width="2.44140625" style="31" customWidth="1"/>
    <col min="6146" max="6146" width="7.6640625" style="31" customWidth="1"/>
    <col min="6147" max="6147" width="2.44140625" style="31" customWidth="1"/>
    <col min="6148" max="6148" width="19.33203125" style="31" customWidth="1"/>
    <col min="6149" max="6149" width="2.33203125" style="31" customWidth="1"/>
    <col min="6150" max="6392" width="9" style="31"/>
    <col min="6393" max="6394" width="5" style="31" customWidth="1"/>
    <col min="6395" max="6395" width="19.88671875" style="31" customWidth="1"/>
    <col min="6396" max="6396" width="11.21875" style="31" customWidth="1"/>
    <col min="6397" max="6397" width="2.44140625" style="31" customWidth="1"/>
    <col min="6398" max="6398" width="7.6640625" style="31" customWidth="1"/>
    <col min="6399" max="6399" width="2.44140625" style="31" customWidth="1"/>
    <col min="6400" max="6400" width="11.21875" style="31" customWidth="1"/>
    <col min="6401" max="6401" width="2.44140625" style="31" customWidth="1"/>
    <col min="6402" max="6402" width="7.6640625" style="31" customWidth="1"/>
    <col min="6403" max="6403" width="2.44140625" style="31" customWidth="1"/>
    <col min="6404" max="6404" width="19.33203125" style="31" customWidth="1"/>
    <col min="6405" max="6405" width="2.33203125" style="31" customWidth="1"/>
    <col min="6406" max="6648" width="9" style="31"/>
    <col min="6649" max="6650" width="5" style="31" customWidth="1"/>
    <col min="6651" max="6651" width="19.88671875" style="31" customWidth="1"/>
    <col min="6652" max="6652" width="11.21875" style="31" customWidth="1"/>
    <col min="6653" max="6653" width="2.44140625" style="31" customWidth="1"/>
    <col min="6654" max="6654" width="7.6640625" style="31" customWidth="1"/>
    <col min="6655" max="6655" width="2.44140625" style="31" customWidth="1"/>
    <col min="6656" max="6656" width="11.21875" style="31" customWidth="1"/>
    <col min="6657" max="6657" width="2.44140625" style="31" customWidth="1"/>
    <col min="6658" max="6658" width="7.6640625" style="31" customWidth="1"/>
    <col min="6659" max="6659" width="2.44140625" style="31" customWidth="1"/>
    <col min="6660" max="6660" width="19.33203125" style="31" customWidth="1"/>
    <col min="6661" max="6661" width="2.33203125" style="31" customWidth="1"/>
    <col min="6662" max="6904" width="9" style="31"/>
    <col min="6905" max="6906" width="5" style="31" customWidth="1"/>
    <col min="6907" max="6907" width="19.88671875" style="31" customWidth="1"/>
    <col min="6908" max="6908" width="11.21875" style="31" customWidth="1"/>
    <col min="6909" max="6909" width="2.44140625" style="31" customWidth="1"/>
    <col min="6910" max="6910" width="7.6640625" style="31" customWidth="1"/>
    <col min="6911" max="6911" width="2.44140625" style="31" customWidth="1"/>
    <col min="6912" max="6912" width="11.21875" style="31" customWidth="1"/>
    <col min="6913" max="6913" width="2.44140625" style="31" customWidth="1"/>
    <col min="6914" max="6914" width="7.6640625" style="31" customWidth="1"/>
    <col min="6915" max="6915" width="2.44140625" style="31" customWidth="1"/>
    <col min="6916" max="6916" width="19.33203125" style="31" customWidth="1"/>
    <col min="6917" max="6917" width="2.33203125" style="31" customWidth="1"/>
    <col min="6918" max="7160" width="9" style="31"/>
    <col min="7161" max="7162" width="5" style="31" customWidth="1"/>
    <col min="7163" max="7163" width="19.88671875" style="31" customWidth="1"/>
    <col min="7164" max="7164" width="11.21875" style="31" customWidth="1"/>
    <col min="7165" max="7165" width="2.44140625" style="31" customWidth="1"/>
    <col min="7166" max="7166" width="7.6640625" style="31" customWidth="1"/>
    <col min="7167" max="7167" width="2.44140625" style="31" customWidth="1"/>
    <col min="7168" max="7168" width="11.21875" style="31" customWidth="1"/>
    <col min="7169" max="7169" width="2.44140625" style="31" customWidth="1"/>
    <col min="7170" max="7170" width="7.6640625" style="31" customWidth="1"/>
    <col min="7171" max="7171" width="2.44140625" style="31" customWidth="1"/>
    <col min="7172" max="7172" width="19.33203125" style="31" customWidth="1"/>
    <col min="7173" max="7173" width="2.33203125" style="31" customWidth="1"/>
    <col min="7174" max="7416" width="9" style="31"/>
    <col min="7417" max="7418" width="5" style="31" customWidth="1"/>
    <col min="7419" max="7419" width="19.88671875" style="31" customWidth="1"/>
    <col min="7420" max="7420" width="11.21875" style="31" customWidth="1"/>
    <col min="7421" max="7421" width="2.44140625" style="31" customWidth="1"/>
    <col min="7422" max="7422" width="7.6640625" style="31" customWidth="1"/>
    <col min="7423" max="7423" width="2.44140625" style="31" customWidth="1"/>
    <col min="7424" max="7424" width="11.21875" style="31" customWidth="1"/>
    <col min="7425" max="7425" width="2.44140625" style="31" customWidth="1"/>
    <col min="7426" max="7426" width="7.6640625" style="31" customWidth="1"/>
    <col min="7427" max="7427" width="2.44140625" style="31" customWidth="1"/>
    <col min="7428" max="7428" width="19.33203125" style="31" customWidth="1"/>
    <col min="7429" max="7429" width="2.33203125" style="31" customWidth="1"/>
    <col min="7430" max="7672" width="9" style="31"/>
    <col min="7673" max="7674" width="5" style="31" customWidth="1"/>
    <col min="7675" max="7675" width="19.88671875" style="31" customWidth="1"/>
    <col min="7676" max="7676" width="11.21875" style="31" customWidth="1"/>
    <col min="7677" max="7677" width="2.44140625" style="31" customWidth="1"/>
    <col min="7678" max="7678" width="7.6640625" style="31" customWidth="1"/>
    <col min="7679" max="7679" width="2.44140625" style="31" customWidth="1"/>
    <col min="7680" max="7680" width="11.21875" style="31" customWidth="1"/>
    <col min="7681" max="7681" width="2.44140625" style="31" customWidth="1"/>
    <col min="7682" max="7682" width="7.6640625" style="31" customWidth="1"/>
    <col min="7683" max="7683" width="2.44140625" style="31" customWidth="1"/>
    <col min="7684" max="7684" width="19.33203125" style="31" customWidth="1"/>
    <col min="7685" max="7685" width="2.33203125" style="31" customWidth="1"/>
    <col min="7686" max="7928" width="9" style="31"/>
    <col min="7929" max="7930" width="5" style="31" customWidth="1"/>
    <col min="7931" max="7931" width="19.88671875" style="31" customWidth="1"/>
    <col min="7932" max="7932" width="11.21875" style="31" customWidth="1"/>
    <col min="7933" max="7933" width="2.44140625" style="31" customWidth="1"/>
    <col min="7934" max="7934" width="7.6640625" style="31" customWidth="1"/>
    <col min="7935" max="7935" width="2.44140625" style="31" customWidth="1"/>
    <col min="7936" max="7936" width="11.21875" style="31" customWidth="1"/>
    <col min="7937" max="7937" width="2.44140625" style="31" customWidth="1"/>
    <col min="7938" max="7938" width="7.6640625" style="31" customWidth="1"/>
    <col min="7939" max="7939" width="2.44140625" style="31" customWidth="1"/>
    <col min="7940" max="7940" width="19.33203125" style="31" customWidth="1"/>
    <col min="7941" max="7941" width="2.33203125" style="31" customWidth="1"/>
    <col min="7942" max="8184" width="9" style="31"/>
    <col min="8185" max="8186" width="5" style="31" customWidth="1"/>
    <col min="8187" max="8187" width="19.88671875" style="31" customWidth="1"/>
    <col min="8188" max="8188" width="11.21875" style="31" customWidth="1"/>
    <col min="8189" max="8189" width="2.44140625" style="31" customWidth="1"/>
    <col min="8190" max="8190" width="7.6640625" style="31" customWidth="1"/>
    <col min="8191" max="8191" width="2.44140625" style="31" customWidth="1"/>
    <col min="8192" max="8192" width="11.21875" style="31" customWidth="1"/>
    <col min="8193" max="8193" width="2.44140625" style="31" customWidth="1"/>
    <col min="8194" max="8194" width="7.6640625" style="31" customWidth="1"/>
    <col min="8195" max="8195" width="2.44140625" style="31" customWidth="1"/>
    <col min="8196" max="8196" width="19.33203125" style="31" customWidth="1"/>
    <col min="8197" max="8197" width="2.33203125" style="31" customWidth="1"/>
    <col min="8198" max="8440" width="9" style="31"/>
    <col min="8441" max="8442" width="5" style="31" customWidth="1"/>
    <col min="8443" max="8443" width="19.88671875" style="31" customWidth="1"/>
    <col min="8444" max="8444" width="11.21875" style="31" customWidth="1"/>
    <col min="8445" max="8445" width="2.44140625" style="31" customWidth="1"/>
    <col min="8446" max="8446" width="7.6640625" style="31" customWidth="1"/>
    <col min="8447" max="8447" width="2.44140625" style="31" customWidth="1"/>
    <col min="8448" max="8448" width="11.21875" style="31" customWidth="1"/>
    <col min="8449" max="8449" width="2.44140625" style="31" customWidth="1"/>
    <col min="8450" max="8450" width="7.6640625" style="31" customWidth="1"/>
    <col min="8451" max="8451" width="2.44140625" style="31" customWidth="1"/>
    <col min="8452" max="8452" width="19.33203125" style="31" customWidth="1"/>
    <col min="8453" max="8453" width="2.33203125" style="31" customWidth="1"/>
    <col min="8454" max="8696" width="9" style="31"/>
    <col min="8697" max="8698" width="5" style="31" customWidth="1"/>
    <col min="8699" max="8699" width="19.88671875" style="31" customWidth="1"/>
    <col min="8700" max="8700" width="11.21875" style="31" customWidth="1"/>
    <col min="8701" max="8701" width="2.44140625" style="31" customWidth="1"/>
    <col min="8702" max="8702" width="7.6640625" style="31" customWidth="1"/>
    <col min="8703" max="8703" width="2.44140625" style="31" customWidth="1"/>
    <col min="8704" max="8704" width="11.21875" style="31" customWidth="1"/>
    <col min="8705" max="8705" width="2.44140625" style="31" customWidth="1"/>
    <col min="8706" max="8706" width="7.6640625" style="31" customWidth="1"/>
    <col min="8707" max="8707" width="2.44140625" style="31" customWidth="1"/>
    <col min="8708" max="8708" width="19.33203125" style="31" customWidth="1"/>
    <col min="8709" max="8709" width="2.33203125" style="31" customWidth="1"/>
    <col min="8710" max="8952" width="9" style="31"/>
    <col min="8953" max="8954" width="5" style="31" customWidth="1"/>
    <col min="8955" max="8955" width="19.88671875" style="31" customWidth="1"/>
    <col min="8956" max="8956" width="11.21875" style="31" customWidth="1"/>
    <col min="8957" max="8957" width="2.44140625" style="31" customWidth="1"/>
    <col min="8958" max="8958" width="7.6640625" style="31" customWidth="1"/>
    <col min="8959" max="8959" width="2.44140625" style="31" customWidth="1"/>
    <col min="8960" max="8960" width="11.21875" style="31" customWidth="1"/>
    <col min="8961" max="8961" width="2.44140625" style="31" customWidth="1"/>
    <col min="8962" max="8962" width="7.6640625" style="31" customWidth="1"/>
    <col min="8963" max="8963" width="2.44140625" style="31" customWidth="1"/>
    <col min="8964" max="8964" width="19.33203125" style="31" customWidth="1"/>
    <col min="8965" max="8965" width="2.33203125" style="31" customWidth="1"/>
    <col min="8966" max="9208" width="9" style="31"/>
    <col min="9209" max="9210" width="5" style="31" customWidth="1"/>
    <col min="9211" max="9211" width="19.88671875" style="31" customWidth="1"/>
    <col min="9212" max="9212" width="11.21875" style="31" customWidth="1"/>
    <col min="9213" max="9213" width="2.44140625" style="31" customWidth="1"/>
    <col min="9214" max="9214" width="7.6640625" style="31" customWidth="1"/>
    <col min="9215" max="9215" width="2.44140625" style="31" customWidth="1"/>
    <col min="9216" max="9216" width="11.21875" style="31" customWidth="1"/>
    <col min="9217" max="9217" width="2.44140625" style="31" customWidth="1"/>
    <col min="9218" max="9218" width="7.6640625" style="31" customWidth="1"/>
    <col min="9219" max="9219" width="2.44140625" style="31" customWidth="1"/>
    <col min="9220" max="9220" width="19.33203125" style="31" customWidth="1"/>
    <col min="9221" max="9221" width="2.33203125" style="31" customWidth="1"/>
    <col min="9222" max="9464" width="9" style="31"/>
    <col min="9465" max="9466" width="5" style="31" customWidth="1"/>
    <col min="9467" max="9467" width="19.88671875" style="31" customWidth="1"/>
    <col min="9468" max="9468" width="11.21875" style="31" customWidth="1"/>
    <col min="9469" max="9469" width="2.44140625" style="31" customWidth="1"/>
    <col min="9470" max="9470" width="7.6640625" style="31" customWidth="1"/>
    <col min="9471" max="9471" width="2.44140625" style="31" customWidth="1"/>
    <col min="9472" max="9472" width="11.21875" style="31" customWidth="1"/>
    <col min="9473" max="9473" width="2.44140625" style="31" customWidth="1"/>
    <col min="9474" max="9474" width="7.6640625" style="31" customWidth="1"/>
    <col min="9475" max="9475" width="2.44140625" style="31" customWidth="1"/>
    <col min="9476" max="9476" width="19.33203125" style="31" customWidth="1"/>
    <col min="9477" max="9477" width="2.33203125" style="31" customWidth="1"/>
    <col min="9478" max="9720" width="9" style="31"/>
    <col min="9721" max="9722" width="5" style="31" customWidth="1"/>
    <col min="9723" max="9723" width="19.88671875" style="31" customWidth="1"/>
    <col min="9724" max="9724" width="11.21875" style="31" customWidth="1"/>
    <col min="9725" max="9725" width="2.44140625" style="31" customWidth="1"/>
    <col min="9726" max="9726" width="7.6640625" style="31" customWidth="1"/>
    <col min="9727" max="9727" width="2.44140625" style="31" customWidth="1"/>
    <col min="9728" max="9728" width="11.21875" style="31" customWidth="1"/>
    <col min="9729" max="9729" width="2.44140625" style="31" customWidth="1"/>
    <col min="9730" max="9730" width="7.6640625" style="31" customWidth="1"/>
    <col min="9731" max="9731" width="2.44140625" style="31" customWidth="1"/>
    <col min="9732" max="9732" width="19.33203125" style="31" customWidth="1"/>
    <col min="9733" max="9733" width="2.33203125" style="31" customWidth="1"/>
    <col min="9734" max="9976" width="9" style="31"/>
    <col min="9977" max="9978" width="5" style="31" customWidth="1"/>
    <col min="9979" max="9979" width="19.88671875" style="31" customWidth="1"/>
    <col min="9980" max="9980" width="11.21875" style="31" customWidth="1"/>
    <col min="9981" max="9981" width="2.44140625" style="31" customWidth="1"/>
    <col min="9982" max="9982" width="7.6640625" style="31" customWidth="1"/>
    <col min="9983" max="9983" width="2.44140625" style="31" customWidth="1"/>
    <col min="9984" max="9984" width="11.21875" style="31" customWidth="1"/>
    <col min="9985" max="9985" width="2.44140625" style="31" customWidth="1"/>
    <col min="9986" max="9986" width="7.6640625" style="31" customWidth="1"/>
    <col min="9987" max="9987" width="2.44140625" style="31" customWidth="1"/>
    <col min="9988" max="9988" width="19.33203125" style="31" customWidth="1"/>
    <col min="9989" max="9989" width="2.33203125" style="31" customWidth="1"/>
    <col min="9990" max="10232" width="9" style="31"/>
    <col min="10233" max="10234" width="5" style="31" customWidth="1"/>
    <col min="10235" max="10235" width="19.88671875" style="31" customWidth="1"/>
    <col min="10236" max="10236" width="11.21875" style="31" customWidth="1"/>
    <col min="10237" max="10237" width="2.44140625" style="31" customWidth="1"/>
    <col min="10238" max="10238" width="7.6640625" style="31" customWidth="1"/>
    <col min="10239" max="10239" width="2.44140625" style="31" customWidth="1"/>
    <col min="10240" max="10240" width="11.21875" style="31" customWidth="1"/>
    <col min="10241" max="10241" width="2.44140625" style="31" customWidth="1"/>
    <col min="10242" max="10242" width="7.6640625" style="31" customWidth="1"/>
    <col min="10243" max="10243" width="2.44140625" style="31" customWidth="1"/>
    <col min="10244" max="10244" width="19.33203125" style="31" customWidth="1"/>
    <col min="10245" max="10245" width="2.33203125" style="31" customWidth="1"/>
    <col min="10246" max="10488" width="9" style="31"/>
    <col min="10489" max="10490" width="5" style="31" customWidth="1"/>
    <col min="10491" max="10491" width="19.88671875" style="31" customWidth="1"/>
    <col min="10492" max="10492" width="11.21875" style="31" customWidth="1"/>
    <col min="10493" max="10493" width="2.44140625" style="31" customWidth="1"/>
    <col min="10494" max="10494" width="7.6640625" style="31" customWidth="1"/>
    <col min="10495" max="10495" width="2.44140625" style="31" customWidth="1"/>
    <col min="10496" max="10496" width="11.21875" style="31" customWidth="1"/>
    <col min="10497" max="10497" width="2.44140625" style="31" customWidth="1"/>
    <col min="10498" max="10498" width="7.6640625" style="31" customWidth="1"/>
    <col min="10499" max="10499" width="2.44140625" style="31" customWidth="1"/>
    <col min="10500" max="10500" width="19.33203125" style="31" customWidth="1"/>
    <col min="10501" max="10501" width="2.33203125" style="31" customWidth="1"/>
    <col min="10502" max="10744" width="9" style="31"/>
    <col min="10745" max="10746" width="5" style="31" customWidth="1"/>
    <col min="10747" max="10747" width="19.88671875" style="31" customWidth="1"/>
    <col min="10748" max="10748" width="11.21875" style="31" customWidth="1"/>
    <col min="10749" max="10749" width="2.44140625" style="31" customWidth="1"/>
    <col min="10750" max="10750" width="7.6640625" style="31" customWidth="1"/>
    <col min="10751" max="10751" width="2.44140625" style="31" customWidth="1"/>
    <col min="10752" max="10752" width="11.21875" style="31" customWidth="1"/>
    <col min="10753" max="10753" width="2.44140625" style="31" customWidth="1"/>
    <col min="10754" max="10754" width="7.6640625" style="31" customWidth="1"/>
    <col min="10755" max="10755" width="2.44140625" style="31" customWidth="1"/>
    <col min="10756" max="10756" width="19.33203125" style="31" customWidth="1"/>
    <col min="10757" max="10757" width="2.33203125" style="31" customWidth="1"/>
    <col min="10758" max="11000" width="9" style="31"/>
    <col min="11001" max="11002" width="5" style="31" customWidth="1"/>
    <col min="11003" max="11003" width="19.88671875" style="31" customWidth="1"/>
    <col min="11004" max="11004" width="11.21875" style="31" customWidth="1"/>
    <col min="11005" max="11005" width="2.44140625" style="31" customWidth="1"/>
    <col min="11006" max="11006" width="7.6640625" style="31" customWidth="1"/>
    <col min="11007" max="11007" width="2.44140625" style="31" customWidth="1"/>
    <col min="11008" max="11008" width="11.21875" style="31" customWidth="1"/>
    <col min="11009" max="11009" width="2.44140625" style="31" customWidth="1"/>
    <col min="11010" max="11010" width="7.6640625" style="31" customWidth="1"/>
    <col min="11011" max="11011" width="2.44140625" style="31" customWidth="1"/>
    <col min="11012" max="11012" width="19.33203125" style="31" customWidth="1"/>
    <col min="11013" max="11013" width="2.33203125" style="31" customWidth="1"/>
    <col min="11014" max="11256" width="9" style="31"/>
    <col min="11257" max="11258" width="5" style="31" customWidth="1"/>
    <col min="11259" max="11259" width="19.88671875" style="31" customWidth="1"/>
    <col min="11260" max="11260" width="11.21875" style="31" customWidth="1"/>
    <col min="11261" max="11261" width="2.44140625" style="31" customWidth="1"/>
    <col min="11262" max="11262" width="7.6640625" style="31" customWidth="1"/>
    <col min="11263" max="11263" width="2.44140625" style="31" customWidth="1"/>
    <col min="11264" max="11264" width="11.21875" style="31" customWidth="1"/>
    <col min="11265" max="11265" width="2.44140625" style="31" customWidth="1"/>
    <col min="11266" max="11266" width="7.6640625" style="31" customWidth="1"/>
    <col min="11267" max="11267" width="2.44140625" style="31" customWidth="1"/>
    <col min="11268" max="11268" width="19.33203125" style="31" customWidth="1"/>
    <col min="11269" max="11269" width="2.33203125" style="31" customWidth="1"/>
    <col min="11270" max="11512" width="9" style="31"/>
    <col min="11513" max="11514" width="5" style="31" customWidth="1"/>
    <col min="11515" max="11515" width="19.88671875" style="31" customWidth="1"/>
    <col min="11516" max="11516" width="11.21875" style="31" customWidth="1"/>
    <col min="11517" max="11517" width="2.44140625" style="31" customWidth="1"/>
    <col min="11518" max="11518" width="7.6640625" style="31" customWidth="1"/>
    <col min="11519" max="11519" width="2.44140625" style="31" customWidth="1"/>
    <col min="11520" max="11520" width="11.21875" style="31" customWidth="1"/>
    <col min="11521" max="11521" width="2.44140625" style="31" customWidth="1"/>
    <col min="11522" max="11522" width="7.6640625" style="31" customWidth="1"/>
    <col min="11523" max="11523" width="2.44140625" style="31" customWidth="1"/>
    <col min="11524" max="11524" width="19.33203125" style="31" customWidth="1"/>
    <col min="11525" max="11525" width="2.33203125" style="31" customWidth="1"/>
    <col min="11526" max="11768" width="9" style="31"/>
    <col min="11769" max="11770" width="5" style="31" customWidth="1"/>
    <col min="11771" max="11771" width="19.88671875" style="31" customWidth="1"/>
    <col min="11772" max="11772" width="11.21875" style="31" customWidth="1"/>
    <col min="11773" max="11773" width="2.44140625" style="31" customWidth="1"/>
    <col min="11774" max="11774" width="7.6640625" style="31" customWidth="1"/>
    <col min="11775" max="11775" width="2.44140625" style="31" customWidth="1"/>
    <col min="11776" max="11776" width="11.21875" style="31" customWidth="1"/>
    <col min="11777" max="11777" width="2.44140625" style="31" customWidth="1"/>
    <col min="11778" max="11778" width="7.6640625" style="31" customWidth="1"/>
    <col min="11779" max="11779" width="2.44140625" style="31" customWidth="1"/>
    <col min="11780" max="11780" width="19.33203125" style="31" customWidth="1"/>
    <col min="11781" max="11781" width="2.33203125" style="31" customWidth="1"/>
    <col min="11782" max="12024" width="9" style="31"/>
    <col min="12025" max="12026" width="5" style="31" customWidth="1"/>
    <col min="12027" max="12027" width="19.88671875" style="31" customWidth="1"/>
    <col min="12028" max="12028" width="11.21875" style="31" customWidth="1"/>
    <col min="12029" max="12029" width="2.44140625" style="31" customWidth="1"/>
    <col min="12030" max="12030" width="7.6640625" style="31" customWidth="1"/>
    <col min="12031" max="12031" width="2.44140625" style="31" customWidth="1"/>
    <col min="12032" max="12032" width="11.21875" style="31" customWidth="1"/>
    <col min="12033" max="12033" width="2.44140625" style="31" customWidth="1"/>
    <col min="12034" max="12034" width="7.6640625" style="31" customWidth="1"/>
    <col min="12035" max="12035" width="2.44140625" style="31" customWidth="1"/>
    <col min="12036" max="12036" width="19.33203125" style="31" customWidth="1"/>
    <col min="12037" max="12037" width="2.33203125" style="31" customWidth="1"/>
    <col min="12038" max="12280" width="9" style="31"/>
    <col min="12281" max="12282" width="5" style="31" customWidth="1"/>
    <col min="12283" max="12283" width="19.88671875" style="31" customWidth="1"/>
    <col min="12284" max="12284" width="11.21875" style="31" customWidth="1"/>
    <col min="12285" max="12285" width="2.44140625" style="31" customWidth="1"/>
    <col min="12286" max="12286" width="7.6640625" style="31" customWidth="1"/>
    <col min="12287" max="12287" width="2.44140625" style="31" customWidth="1"/>
    <col min="12288" max="12288" width="11.21875" style="31" customWidth="1"/>
    <col min="12289" max="12289" width="2.44140625" style="31" customWidth="1"/>
    <col min="12290" max="12290" width="7.6640625" style="31" customWidth="1"/>
    <col min="12291" max="12291" width="2.44140625" style="31" customWidth="1"/>
    <col min="12292" max="12292" width="19.33203125" style="31" customWidth="1"/>
    <col min="12293" max="12293" width="2.33203125" style="31" customWidth="1"/>
    <col min="12294" max="12536" width="9" style="31"/>
    <col min="12537" max="12538" width="5" style="31" customWidth="1"/>
    <col min="12539" max="12539" width="19.88671875" style="31" customWidth="1"/>
    <col min="12540" max="12540" width="11.21875" style="31" customWidth="1"/>
    <col min="12541" max="12541" width="2.44140625" style="31" customWidth="1"/>
    <col min="12542" max="12542" width="7.6640625" style="31" customWidth="1"/>
    <col min="12543" max="12543" width="2.44140625" style="31" customWidth="1"/>
    <col min="12544" max="12544" width="11.21875" style="31" customWidth="1"/>
    <col min="12545" max="12545" width="2.44140625" style="31" customWidth="1"/>
    <col min="12546" max="12546" width="7.6640625" style="31" customWidth="1"/>
    <col min="12547" max="12547" width="2.44140625" style="31" customWidth="1"/>
    <col min="12548" max="12548" width="19.33203125" style="31" customWidth="1"/>
    <col min="12549" max="12549" width="2.33203125" style="31" customWidth="1"/>
    <col min="12550" max="12792" width="9" style="31"/>
    <col min="12793" max="12794" width="5" style="31" customWidth="1"/>
    <col min="12795" max="12795" width="19.88671875" style="31" customWidth="1"/>
    <col min="12796" max="12796" width="11.21875" style="31" customWidth="1"/>
    <col min="12797" max="12797" width="2.44140625" style="31" customWidth="1"/>
    <col min="12798" max="12798" width="7.6640625" style="31" customWidth="1"/>
    <col min="12799" max="12799" width="2.44140625" style="31" customWidth="1"/>
    <col min="12800" max="12800" width="11.21875" style="31" customWidth="1"/>
    <col min="12801" max="12801" width="2.44140625" style="31" customWidth="1"/>
    <col min="12802" max="12802" width="7.6640625" style="31" customWidth="1"/>
    <col min="12803" max="12803" width="2.44140625" style="31" customWidth="1"/>
    <col min="12804" max="12804" width="19.33203125" style="31" customWidth="1"/>
    <col min="12805" max="12805" width="2.33203125" style="31" customWidth="1"/>
    <col min="12806" max="13048" width="9" style="31"/>
    <col min="13049" max="13050" width="5" style="31" customWidth="1"/>
    <col min="13051" max="13051" width="19.88671875" style="31" customWidth="1"/>
    <col min="13052" max="13052" width="11.21875" style="31" customWidth="1"/>
    <col min="13053" max="13053" width="2.44140625" style="31" customWidth="1"/>
    <col min="13054" max="13054" width="7.6640625" style="31" customWidth="1"/>
    <col min="13055" max="13055" width="2.44140625" style="31" customWidth="1"/>
    <col min="13056" max="13056" width="11.21875" style="31" customWidth="1"/>
    <col min="13057" max="13057" width="2.44140625" style="31" customWidth="1"/>
    <col min="13058" max="13058" width="7.6640625" style="31" customWidth="1"/>
    <col min="13059" max="13059" width="2.44140625" style="31" customWidth="1"/>
    <col min="13060" max="13060" width="19.33203125" style="31" customWidth="1"/>
    <col min="13061" max="13061" width="2.33203125" style="31" customWidth="1"/>
    <col min="13062" max="13304" width="9" style="31"/>
    <col min="13305" max="13306" width="5" style="31" customWidth="1"/>
    <col min="13307" max="13307" width="19.88671875" style="31" customWidth="1"/>
    <col min="13308" max="13308" width="11.21875" style="31" customWidth="1"/>
    <col min="13309" max="13309" width="2.44140625" style="31" customWidth="1"/>
    <col min="13310" max="13310" width="7.6640625" style="31" customWidth="1"/>
    <col min="13311" max="13311" width="2.44140625" style="31" customWidth="1"/>
    <col min="13312" max="13312" width="11.21875" style="31" customWidth="1"/>
    <col min="13313" max="13313" width="2.44140625" style="31" customWidth="1"/>
    <col min="13314" max="13314" width="7.6640625" style="31" customWidth="1"/>
    <col min="13315" max="13315" width="2.44140625" style="31" customWidth="1"/>
    <col min="13316" max="13316" width="19.33203125" style="31" customWidth="1"/>
    <col min="13317" max="13317" width="2.33203125" style="31" customWidth="1"/>
    <col min="13318" max="13560" width="9" style="31"/>
    <col min="13561" max="13562" width="5" style="31" customWidth="1"/>
    <col min="13563" max="13563" width="19.88671875" style="31" customWidth="1"/>
    <col min="13564" max="13564" width="11.21875" style="31" customWidth="1"/>
    <col min="13565" max="13565" width="2.44140625" style="31" customWidth="1"/>
    <col min="13566" max="13566" width="7.6640625" style="31" customWidth="1"/>
    <col min="13567" max="13567" width="2.44140625" style="31" customWidth="1"/>
    <col min="13568" max="13568" width="11.21875" style="31" customWidth="1"/>
    <col min="13569" max="13569" width="2.44140625" style="31" customWidth="1"/>
    <col min="13570" max="13570" width="7.6640625" style="31" customWidth="1"/>
    <col min="13571" max="13571" width="2.44140625" style="31" customWidth="1"/>
    <col min="13572" max="13572" width="19.33203125" style="31" customWidth="1"/>
    <col min="13573" max="13573" width="2.33203125" style="31" customWidth="1"/>
    <col min="13574" max="13816" width="9" style="31"/>
    <col min="13817" max="13818" width="5" style="31" customWidth="1"/>
    <col min="13819" max="13819" width="19.88671875" style="31" customWidth="1"/>
    <col min="13820" max="13820" width="11.21875" style="31" customWidth="1"/>
    <col min="13821" max="13821" width="2.44140625" style="31" customWidth="1"/>
    <col min="13822" max="13822" width="7.6640625" style="31" customWidth="1"/>
    <col min="13823" max="13823" width="2.44140625" style="31" customWidth="1"/>
    <col min="13824" max="13824" width="11.21875" style="31" customWidth="1"/>
    <col min="13825" max="13825" width="2.44140625" style="31" customWidth="1"/>
    <col min="13826" max="13826" width="7.6640625" style="31" customWidth="1"/>
    <col min="13827" max="13827" width="2.44140625" style="31" customWidth="1"/>
    <col min="13828" max="13828" width="19.33203125" style="31" customWidth="1"/>
    <col min="13829" max="13829" width="2.33203125" style="31" customWidth="1"/>
    <col min="13830" max="14072" width="9" style="31"/>
    <col min="14073" max="14074" width="5" style="31" customWidth="1"/>
    <col min="14075" max="14075" width="19.88671875" style="31" customWidth="1"/>
    <col min="14076" max="14076" width="11.21875" style="31" customWidth="1"/>
    <col min="14077" max="14077" width="2.44140625" style="31" customWidth="1"/>
    <col min="14078" max="14078" width="7.6640625" style="31" customWidth="1"/>
    <col min="14079" max="14079" width="2.44140625" style="31" customWidth="1"/>
    <col min="14080" max="14080" width="11.21875" style="31" customWidth="1"/>
    <col min="14081" max="14081" width="2.44140625" style="31" customWidth="1"/>
    <col min="14082" max="14082" width="7.6640625" style="31" customWidth="1"/>
    <col min="14083" max="14083" width="2.44140625" style="31" customWidth="1"/>
    <col min="14084" max="14084" width="19.33203125" style="31" customWidth="1"/>
    <col min="14085" max="14085" width="2.33203125" style="31" customWidth="1"/>
    <col min="14086" max="14328" width="9" style="31"/>
    <col min="14329" max="14330" width="5" style="31" customWidth="1"/>
    <col min="14331" max="14331" width="19.88671875" style="31" customWidth="1"/>
    <col min="14332" max="14332" width="11.21875" style="31" customWidth="1"/>
    <col min="14333" max="14333" width="2.44140625" style="31" customWidth="1"/>
    <col min="14334" max="14334" width="7.6640625" style="31" customWidth="1"/>
    <col min="14335" max="14335" width="2.44140625" style="31" customWidth="1"/>
    <col min="14336" max="14336" width="11.21875" style="31" customWidth="1"/>
    <col min="14337" max="14337" width="2.44140625" style="31" customWidth="1"/>
    <col min="14338" max="14338" width="7.6640625" style="31" customWidth="1"/>
    <col min="14339" max="14339" width="2.44140625" style="31" customWidth="1"/>
    <col min="14340" max="14340" width="19.33203125" style="31" customWidth="1"/>
    <col min="14341" max="14341" width="2.33203125" style="31" customWidth="1"/>
    <col min="14342" max="14584" width="9" style="31"/>
    <col min="14585" max="14586" width="5" style="31" customWidth="1"/>
    <col min="14587" max="14587" width="19.88671875" style="31" customWidth="1"/>
    <col min="14588" max="14588" width="11.21875" style="31" customWidth="1"/>
    <col min="14589" max="14589" width="2.44140625" style="31" customWidth="1"/>
    <col min="14590" max="14590" width="7.6640625" style="31" customWidth="1"/>
    <col min="14591" max="14591" width="2.44140625" style="31" customWidth="1"/>
    <col min="14592" max="14592" width="11.21875" style="31" customWidth="1"/>
    <col min="14593" max="14593" width="2.44140625" style="31" customWidth="1"/>
    <col min="14594" max="14594" width="7.6640625" style="31" customWidth="1"/>
    <col min="14595" max="14595" width="2.44140625" style="31" customWidth="1"/>
    <col min="14596" max="14596" width="19.33203125" style="31" customWidth="1"/>
    <col min="14597" max="14597" width="2.33203125" style="31" customWidth="1"/>
    <col min="14598" max="14840" width="9" style="31"/>
    <col min="14841" max="14842" width="5" style="31" customWidth="1"/>
    <col min="14843" max="14843" width="19.88671875" style="31" customWidth="1"/>
    <col min="14844" max="14844" width="11.21875" style="31" customWidth="1"/>
    <col min="14845" max="14845" width="2.44140625" style="31" customWidth="1"/>
    <col min="14846" max="14846" width="7.6640625" style="31" customWidth="1"/>
    <col min="14847" max="14847" width="2.44140625" style="31" customWidth="1"/>
    <col min="14848" max="14848" width="11.21875" style="31" customWidth="1"/>
    <col min="14849" max="14849" width="2.44140625" style="31" customWidth="1"/>
    <col min="14850" max="14850" width="7.6640625" style="31" customWidth="1"/>
    <col min="14851" max="14851" width="2.44140625" style="31" customWidth="1"/>
    <col min="14852" max="14852" width="19.33203125" style="31" customWidth="1"/>
    <col min="14853" max="14853" width="2.33203125" style="31" customWidth="1"/>
    <col min="14854" max="15096" width="9" style="31"/>
    <col min="15097" max="15098" width="5" style="31" customWidth="1"/>
    <col min="15099" max="15099" width="19.88671875" style="31" customWidth="1"/>
    <col min="15100" max="15100" width="11.21875" style="31" customWidth="1"/>
    <col min="15101" max="15101" width="2.44140625" style="31" customWidth="1"/>
    <col min="15102" max="15102" width="7.6640625" style="31" customWidth="1"/>
    <col min="15103" max="15103" width="2.44140625" style="31" customWidth="1"/>
    <col min="15104" max="15104" width="11.21875" style="31" customWidth="1"/>
    <col min="15105" max="15105" width="2.44140625" style="31" customWidth="1"/>
    <col min="15106" max="15106" width="7.6640625" style="31" customWidth="1"/>
    <col min="15107" max="15107" width="2.44140625" style="31" customWidth="1"/>
    <col min="15108" max="15108" width="19.33203125" style="31" customWidth="1"/>
    <col min="15109" max="15109" width="2.33203125" style="31" customWidth="1"/>
    <col min="15110" max="15352" width="9" style="31"/>
    <col min="15353" max="15354" width="5" style="31" customWidth="1"/>
    <col min="15355" max="15355" width="19.88671875" style="31" customWidth="1"/>
    <col min="15356" max="15356" width="11.21875" style="31" customWidth="1"/>
    <col min="15357" max="15357" width="2.44140625" style="31" customWidth="1"/>
    <col min="15358" max="15358" width="7.6640625" style="31" customWidth="1"/>
    <col min="15359" max="15359" width="2.44140625" style="31" customWidth="1"/>
    <col min="15360" max="15360" width="11.21875" style="31" customWidth="1"/>
    <col min="15361" max="15361" width="2.44140625" style="31" customWidth="1"/>
    <col min="15362" max="15362" width="7.6640625" style="31" customWidth="1"/>
    <col min="15363" max="15363" width="2.44140625" style="31" customWidth="1"/>
    <col min="15364" max="15364" width="19.33203125" style="31" customWidth="1"/>
    <col min="15365" max="15365" width="2.33203125" style="31" customWidth="1"/>
    <col min="15366" max="15608" width="9" style="31"/>
    <col min="15609" max="15610" width="5" style="31" customWidth="1"/>
    <col min="15611" max="15611" width="19.88671875" style="31" customWidth="1"/>
    <col min="15612" max="15612" width="11.21875" style="31" customWidth="1"/>
    <col min="15613" max="15613" width="2.44140625" style="31" customWidth="1"/>
    <col min="15614" max="15614" width="7.6640625" style="31" customWidth="1"/>
    <col min="15615" max="15615" width="2.44140625" style="31" customWidth="1"/>
    <col min="15616" max="15616" width="11.21875" style="31" customWidth="1"/>
    <col min="15617" max="15617" width="2.44140625" style="31" customWidth="1"/>
    <col min="15618" max="15618" width="7.6640625" style="31" customWidth="1"/>
    <col min="15619" max="15619" width="2.44140625" style="31" customWidth="1"/>
    <col min="15620" max="15620" width="19.33203125" style="31" customWidth="1"/>
    <col min="15621" max="15621" width="2.33203125" style="31" customWidth="1"/>
    <col min="15622" max="15864" width="9" style="31"/>
    <col min="15865" max="15866" width="5" style="31" customWidth="1"/>
    <col min="15867" max="15867" width="19.88671875" style="31" customWidth="1"/>
    <col min="15868" max="15868" width="11.21875" style="31" customWidth="1"/>
    <col min="15869" max="15869" width="2.44140625" style="31" customWidth="1"/>
    <col min="15870" max="15870" width="7.6640625" style="31" customWidth="1"/>
    <col min="15871" max="15871" width="2.44140625" style="31" customWidth="1"/>
    <col min="15872" max="15872" width="11.21875" style="31" customWidth="1"/>
    <col min="15873" max="15873" width="2.44140625" style="31" customWidth="1"/>
    <col min="15874" max="15874" width="7.6640625" style="31" customWidth="1"/>
    <col min="15875" max="15875" width="2.44140625" style="31" customWidth="1"/>
    <col min="15876" max="15876" width="19.33203125" style="31" customWidth="1"/>
    <col min="15877" max="15877" width="2.33203125" style="31" customWidth="1"/>
    <col min="15878" max="16120" width="9" style="31"/>
    <col min="16121" max="16122" width="5" style="31" customWidth="1"/>
    <col min="16123" max="16123" width="19.88671875" style="31" customWidth="1"/>
    <col min="16124" max="16124" width="11.21875" style="31" customWidth="1"/>
    <col min="16125" max="16125" width="2.44140625" style="31" customWidth="1"/>
    <col min="16126" max="16126" width="7.6640625" style="31" customWidth="1"/>
    <col min="16127" max="16127" width="2.44140625" style="31" customWidth="1"/>
    <col min="16128" max="16128" width="11.21875" style="31" customWidth="1"/>
    <col min="16129" max="16129" width="2.44140625" style="31" customWidth="1"/>
    <col min="16130" max="16130" width="7.6640625" style="31" customWidth="1"/>
    <col min="16131" max="16131" width="2.44140625" style="31" customWidth="1"/>
    <col min="16132" max="16132" width="19.33203125" style="31" customWidth="1"/>
    <col min="16133" max="16133" width="2.33203125" style="31" customWidth="1"/>
    <col min="16134" max="16346" width="9" style="31"/>
    <col min="16347" max="16384" width="9" style="31" customWidth="1"/>
  </cols>
  <sheetData>
    <row r="1" spans="2:14" s="29" customFormat="1" ht="23.25" customHeight="1" thickBot="1" x14ac:dyDescent="0.25">
      <c r="B1" s="16" t="s">
        <v>209</v>
      </c>
      <c r="C1" s="17"/>
      <c r="D1" s="17"/>
      <c r="E1" s="27"/>
      <c r="F1" s="17"/>
      <c r="G1" s="28"/>
      <c r="H1" s="17"/>
      <c r="I1" s="27"/>
      <c r="J1" s="17"/>
      <c r="K1" s="28"/>
      <c r="L1" s="17"/>
      <c r="M1" s="18"/>
      <c r="N1" s="157" t="s">
        <v>137</v>
      </c>
    </row>
    <row r="2" spans="2:14" ht="21.75" customHeight="1" x14ac:dyDescent="0.2">
      <c r="B2" s="30"/>
      <c r="C2" s="12"/>
      <c r="D2" s="11" t="s">
        <v>18</v>
      </c>
      <c r="E2" s="415" t="s">
        <v>279</v>
      </c>
      <c r="F2" s="416"/>
      <c r="G2" s="416"/>
      <c r="H2" s="417"/>
      <c r="I2" s="415" t="s">
        <v>288</v>
      </c>
      <c r="J2" s="416"/>
      <c r="K2" s="416"/>
      <c r="L2" s="417"/>
      <c r="M2" s="403" t="s">
        <v>32</v>
      </c>
      <c r="N2" s="404"/>
    </row>
    <row r="3" spans="2:14" ht="21.75" customHeight="1" thickBot="1" x14ac:dyDescent="0.25">
      <c r="B3" s="20" t="s">
        <v>19</v>
      </c>
      <c r="C3" s="21"/>
      <c r="D3" s="21"/>
      <c r="E3" s="418"/>
      <c r="F3" s="419"/>
      <c r="G3" s="419"/>
      <c r="H3" s="420"/>
      <c r="I3" s="418"/>
      <c r="J3" s="419"/>
      <c r="K3" s="419"/>
      <c r="L3" s="420"/>
      <c r="M3" s="405"/>
      <c r="N3" s="406"/>
    </row>
    <row r="4" spans="2:14" ht="33" customHeight="1" thickBot="1" x14ac:dyDescent="0.25">
      <c r="B4" s="398" t="s">
        <v>33</v>
      </c>
      <c r="C4" s="399"/>
      <c r="D4" s="400"/>
      <c r="E4" s="32">
        <v>8249.8209999999999</v>
      </c>
      <c r="F4" s="33" t="s">
        <v>21</v>
      </c>
      <c r="G4" s="321">
        <v>38.302707526250693</v>
      </c>
      <c r="H4" s="322" t="s">
        <v>14</v>
      </c>
      <c r="I4" s="32">
        <v>6761.4639999999999</v>
      </c>
      <c r="J4" s="33" t="s">
        <v>21</v>
      </c>
      <c r="K4" s="321">
        <v>35.846682580349295</v>
      </c>
      <c r="L4" s="322" t="s">
        <v>14</v>
      </c>
      <c r="M4" s="34">
        <v>81.958917654092133</v>
      </c>
      <c r="N4" s="35"/>
    </row>
    <row r="5" spans="2:14" ht="33" customHeight="1" thickBot="1" x14ac:dyDescent="0.25">
      <c r="B5" s="398" t="s">
        <v>34</v>
      </c>
      <c r="C5" s="399"/>
      <c r="D5" s="400"/>
      <c r="E5" s="32">
        <v>13288.66</v>
      </c>
      <c r="F5" s="33" t="s">
        <v>21</v>
      </c>
      <c r="G5" s="321">
        <v>61.697297116602471</v>
      </c>
      <c r="H5" s="322" t="s">
        <v>14</v>
      </c>
      <c r="I5" s="32">
        <v>12100.712</v>
      </c>
      <c r="J5" s="33" t="s">
        <v>21</v>
      </c>
      <c r="K5" s="321">
        <v>64.153322721266235</v>
      </c>
      <c r="L5" s="322" t="s">
        <v>14</v>
      </c>
      <c r="M5" s="34">
        <v>91.060437997510661</v>
      </c>
      <c r="N5" s="35"/>
    </row>
    <row r="6" spans="2:14" ht="33" customHeight="1" thickBot="1" x14ac:dyDescent="0.25">
      <c r="B6" s="407" t="s">
        <v>35</v>
      </c>
      <c r="C6" s="36"/>
      <c r="D6" s="37" t="s">
        <v>36</v>
      </c>
      <c r="E6" s="38">
        <v>1658.529</v>
      </c>
      <c r="F6" s="39" t="s">
        <v>21</v>
      </c>
      <c r="G6" s="323">
        <v>7.7003066140229022</v>
      </c>
      <c r="H6" s="324" t="s">
        <v>14</v>
      </c>
      <c r="I6" s="38">
        <v>1119.33</v>
      </c>
      <c r="J6" s="39" t="s">
        <v>21</v>
      </c>
      <c r="K6" s="323">
        <v>5.9342573165607888</v>
      </c>
      <c r="L6" s="324" t="s">
        <v>14</v>
      </c>
      <c r="M6" s="34">
        <v>67.489323370287764</v>
      </c>
      <c r="N6" s="352"/>
    </row>
    <row r="7" spans="2:14" ht="33" customHeight="1" thickBot="1" x14ac:dyDescent="0.25">
      <c r="B7" s="408"/>
      <c r="C7" s="40"/>
      <c r="D7" s="41" t="s">
        <v>37</v>
      </c>
      <c r="E7" s="42">
        <v>824.26900000000001</v>
      </c>
      <c r="F7" s="43" t="s">
        <v>21</v>
      </c>
      <c r="G7" s="325">
        <v>3.8269599340343423</v>
      </c>
      <c r="H7" s="326" t="s">
        <v>14</v>
      </c>
      <c r="I7" s="42">
        <v>731.43600000000004</v>
      </c>
      <c r="J7" s="43" t="s">
        <v>21</v>
      </c>
      <c r="K7" s="325">
        <v>3.8777924603074672</v>
      </c>
      <c r="L7" s="326" t="s">
        <v>14</v>
      </c>
      <c r="M7" s="34">
        <v>88.737535925771809</v>
      </c>
      <c r="N7" s="353"/>
    </row>
    <row r="8" spans="2:14" ht="33" customHeight="1" thickBot="1" x14ac:dyDescent="0.25">
      <c r="B8" s="408"/>
      <c r="C8" s="44" t="s">
        <v>155</v>
      </c>
      <c r="D8" s="45"/>
      <c r="E8" s="32">
        <v>2482.7979999999998</v>
      </c>
      <c r="F8" s="33" t="s">
        <v>21</v>
      </c>
      <c r="G8" s="321">
        <v>11.527266548057243</v>
      </c>
      <c r="H8" s="322" t="s">
        <v>14</v>
      </c>
      <c r="I8" s="32">
        <v>1850.7660000000001</v>
      </c>
      <c r="J8" s="33" t="s">
        <v>21</v>
      </c>
      <c r="K8" s="321">
        <v>9.8120497768682569</v>
      </c>
      <c r="L8" s="322" t="s">
        <v>14</v>
      </c>
      <c r="M8" s="34">
        <v>74.543559322989623</v>
      </c>
      <c r="N8" s="35"/>
    </row>
    <row r="9" spans="2:14" ht="32.25" customHeight="1" thickBot="1" x14ac:dyDescent="0.25">
      <c r="B9" s="408"/>
      <c r="C9" s="411" t="s">
        <v>154</v>
      </c>
      <c r="D9" s="412"/>
      <c r="E9" s="49">
        <v>360.82600000000002</v>
      </c>
      <c r="F9" s="79" t="s">
        <v>21</v>
      </c>
      <c r="G9" s="327">
        <v>1.6752621354895982</v>
      </c>
      <c r="H9" s="80" t="s">
        <v>22</v>
      </c>
      <c r="I9" s="49">
        <v>284.31599999999997</v>
      </c>
      <c r="J9" s="79" t="s">
        <v>21</v>
      </c>
      <c r="K9" s="327">
        <v>1.5073341223904455</v>
      </c>
      <c r="L9" s="80" t="s">
        <v>22</v>
      </c>
      <c r="M9" s="34">
        <v>78.795873911525234</v>
      </c>
      <c r="N9" s="352"/>
    </row>
    <row r="10" spans="2:14" ht="33" customHeight="1" thickBot="1" x14ac:dyDescent="0.25">
      <c r="B10" s="408"/>
      <c r="C10" s="413" t="s">
        <v>168</v>
      </c>
      <c r="D10" s="414"/>
      <c r="E10" s="145">
        <v>167.56899999999999</v>
      </c>
      <c r="F10" s="144" t="s">
        <v>21</v>
      </c>
      <c r="G10" s="328">
        <v>0.77799826171577569</v>
      </c>
      <c r="H10" s="329" t="s">
        <v>22</v>
      </c>
      <c r="I10" s="145">
        <v>173.89500000000001</v>
      </c>
      <c r="J10" s="144" t="s">
        <v>21</v>
      </c>
      <c r="K10" s="328">
        <v>0.92192443342297481</v>
      </c>
      <c r="L10" s="329" t="s">
        <v>22</v>
      </c>
      <c r="M10" s="34">
        <v>103.77516127684714</v>
      </c>
      <c r="N10" s="353"/>
    </row>
    <row r="11" spans="2:14" ht="33" customHeight="1" thickBot="1" x14ac:dyDescent="0.25">
      <c r="B11" s="408"/>
      <c r="C11" s="36"/>
      <c r="D11" s="37" t="s">
        <v>151</v>
      </c>
      <c r="E11" s="42">
        <v>3658.6529999999998</v>
      </c>
      <c r="F11" s="46" t="s">
        <v>21</v>
      </c>
      <c r="G11" s="323">
        <v>16.98658865435258</v>
      </c>
      <c r="H11" s="81" t="s">
        <v>14</v>
      </c>
      <c r="I11" s="42">
        <v>2990.2449999999999</v>
      </c>
      <c r="J11" s="46" t="s">
        <v>21</v>
      </c>
      <c r="K11" s="323">
        <v>15.853129344839607</v>
      </c>
      <c r="L11" s="81" t="s">
        <v>14</v>
      </c>
      <c r="M11" s="34">
        <v>81.730762660465473</v>
      </c>
      <c r="N11" s="352"/>
    </row>
    <row r="12" spans="2:14" ht="33" customHeight="1" thickBot="1" x14ac:dyDescent="0.25">
      <c r="B12" s="408"/>
      <c r="C12" s="40"/>
      <c r="D12" s="197" t="s">
        <v>153</v>
      </c>
      <c r="E12" s="19">
        <v>2197.0459999999998</v>
      </c>
      <c r="F12" s="43" t="s">
        <v>21</v>
      </c>
      <c r="G12" s="330">
        <v>10.200561970946881</v>
      </c>
      <c r="H12" s="326" t="s">
        <v>14</v>
      </c>
      <c r="I12" s="19">
        <v>1896.2539999999999</v>
      </c>
      <c r="J12" s="43" t="s">
        <v>21</v>
      </c>
      <c r="K12" s="330">
        <v>10.053209664314959</v>
      </c>
      <c r="L12" s="326" t="s">
        <v>14</v>
      </c>
      <c r="M12" s="34">
        <v>86.309253424825883</v>
      </c>
      <c r="N12" s="355"/>
    </row>
    <row r="13" spans="2:14" ht="33" customHeight="1" thickBot="1" x14ac:dyDescent="0.25">
      <c r="B13" s="408"/>
      <c r="C13" s="40"/>
      <c r="D13" s="196" t="s">
        <v>152</v>
      </c>
      <c r="E13" s="42">
        <v>1577.9780000000001</v>
      </c>
      <c r="F13" s="48" t="s">
        <v>21</v>
      </c>
      <c r="G13" s="328">
        <v>7.3263201488684437</v>
      </c>
      <c r="H13" s="331" t="s">
        <v>14</v>
      </c>
      <c r="I13" s="42">
        <v>1315.69</v>
      </c>
      <c r="J13" s="48" t="s">
        <v>21</v>
      </c>
      <c r="K13" s="328">
        <v>6.9752825429729075</v>
      </c>
      <c r="L13" s="331" t="s">
        <v>14</v>
      </c>
      <c r="M13" s="34">
        <v>83.378222003095104</v>
      </c>
      <c r="N13" s="354"/>
    </row>
    <row r="14" spans="2:14" ht="33" customHeight="1" thickBot="1" x14ac:dyDescent="0.25">
      <c r="B14" s="408"/>
      <c r="C14" s="44" t="s">
        <v>38</v>
      </c>
      <c r="D14" s="45"/>
      <c r="E14" s="32">
        <v>7433.6769999999997</v>
      </c>
      <c r="F14" s="33" t="s">
        <v>13</v>
      </c>
      <c r="G14" s="321">
        <v>34.513470774167907</v>
      </c>
      <c r="H14" s="322" t="s">
        <v>14</v>
      </c>
      <c r="I14" s="32">
        <v>6202.1890000000003</v>
      </c>
      <c r="J14" s="33" t="s">
        <v>13</v>
      </c>
      <c r="K14" s="321">
        <v>32.88162155212747</v>
      </c>
      <c r="L14" s="322" t="s">
        <v>14</v>
      </c>
      <c r="M14" s="34">
        <v>83.433662775501276</v>
      </c>
      <c r="N14" s="35"/>
    </row>
    <row r="15" spans="2:14" ht="33" customHeight="1" thickBot="1" x14ac:dyDescent="0.25">
      <c r="B15" s="409"/>
      <c r="C15" s="410" t="s">
        <v>85</v>
      </c>
      <c r="D15" s="402"/>
      <c r="E15" s="32">
        <v>2843.79</v>
      </c>
      <c r="F15" s="33" t="s">
        <v>13</v>
      </c>
      <c r="G15" s="321">
        <v>13.203299397171945</v>
      </c>
      <c r="H15" s="322" t="s">
        <v>14</v>
      </c>
      <c r="I15" s="32">
        <v>3589.5439999999999</v>
      </c>
      <c r="J15" s="33" t="s">
        <v>13</v>
      </c>
      <c r="K15" s="321">
        <v>19.030382233226021</v>
      </c>
      <c r="L15" s="322" t="s">
        <v>14</v>
      </c>
      <c r="M15" s="34">
        <v>126.22394761919833</v>
      </c>
      <c r="N15" s="35"/>
    </row>
    <row r="16" spans="2:14" ht="33" customHeight="1" thickBot="1" x14ac:dyDescent="0.25">
      <c r="B16" s="398" t="s">
        <v>17</v>
      </c>
      <c r="C16" s="399"/>
      <c r="D16" s="400"/>
      <c r="E16" s="22">
        <v>21538.48</v>
      </c>
      <c r="F16" s="50" t="s">
        <v>13</v>
      </c>
      <c r="G16" s="51">
        <v>100</v>
      </c>
      <c r="H16" s="332" t="s">
        <v>14</v>
      </c>
      <c r="I16" s="22">
        <v>18862.174999999999</v>
      </c>
      <c r="J16" s="50" t="s">
        <v>13</v>
      </c>
      <c r="K16" s="51">
        <v>100</v>
      </c>
      <c r="L16" s="332" t="s">
        <v>14</v>
      </c>
      <c r="M16" s="34">
        <v>87.57430886487812</v>
      </c>
      <c r="N16" s="35"/>
    </row>
    <row r="17" spans="1:14" ht="19.5" customHeight="1" x14ac:dyDescent="0.2">
      <c r="B17" s="1"/>
      <c r="C17" s="1"/>
      <c r="D17" s="1"/>
      <c r="E17" s="52"/>
      <c r="F17" s="1"/>
      <c r="G17" s="53"/>
      <c r="H17" s="1"/>
      <c r="I17" s="52"/>
      <c r="J17" s="1"/>
      <c r="K17" s="53"/>
      <c r="L17" s="1"/>
      <c r="N17" s="178" t="s">
        <v>31</v>
      </c>
    </row>
    <row r="18" spans="1:14" ht="13.5" customHeight="1" x14ac:dyDescent="0.2">
      <c r="A18" s="15"/>
      <c r="B18" s="142"/>
      <c r="C18" s="55" t="s">
        <v>157</v>
      </c>
      <c r="D18" s="194"/>
      <c r="E18" s="194"/>
      <c r="F18" s="26"/>
      <c r="G18" s="15"/>
      <c r="H18" s="15"/>
      <c r="I18" s="194"/>
      <c r="J18" s="26"/>
      <c r="K18" s="15"/>
      <c r="L18" s="15"/>
      <c r="M18" s="15"/>
      <c r="N18" s="15"/>
    </row>
    <row r="19" spans="1:14" ht="13.5" customHeight="1" x14ac:dyDescent="0.2">
      <c r="A19" s="15"/>
      <c r="B19" s="142"/>
      <c r="C19" s="55" t="s">
        <v>159</v>
      </c>
      <c r="D19" s="194"/>
      <c r="E19" s="194"/>
      <c r="F19" s="26"/>
      <c r="G19" s="15"/>
      <c r="H19" s="15"/>
      <c r="I19" s="194"/>
      <c r="J19" s="26"/>
      <c r="K19" s="15"/>
      <c r="L19" s="15"/>
      <c r="M19" s="15"/>
      <c r="N19" s="15"/>
    </row>
    <row r="20" spans="1:14" ht="13.5" customHeight="1" x14ac:dyDescent="0.2">
      <c r="A20" s="15"/>
      <c r="B20" s="142"/>
      <c r="C20" s="55" t="s">
        <v>158</v>
      </c>
      <c r="D20" s="194"/>
      <c r="E20" s="194"/>
      <c r="F20" s="26"/>
      <c r="G20" s="15"/>
      <c r="H20" s="15"/>
      <c r="I20" s="194"/>
      <c r="J20" s="26"/>
      <c r="K20" s="15"/>
      <c r="L20" s="15"/>
      <c r="M20" s="15"/>
      <c r="N20" s="15"/>
    </row>
  </sheetData>
  <mergeCells count="10">
    <mergeCell ref="B16:D16"/>
    <mergeCell ref="M2:N3"/>
    <mergeCell ref="B4:D4"/>
    <mergeCell ref="B5:D5"/>
    <mergeCell ref="B6:B15"/>
    <mergeCell ref="C15:D15"/>
    <mergeCell ref="C9:D9"/>
    <mergeCell ref="C10:D10"/>
    <mergeCell ref="E2:H3"/>
    <mergeCell ref="I2:L3"/>
  </mergeCells>
  <phoneticPr fontId="17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9"/>
  <sheetViews>
    <sheetView showGridLines="0" workbookViewId="0">
      <pane xSplit="1" topLeftCell="B1" activePane="topRight" state="frozen"/>
      <selection activeCell="A10" sqref="A10"/>
      <selection pane="topRight" activeCell="F9" sqref="F9"/>
    </sheetView>
  </sheetViews>
  <sheetFormatPr defaultColWidth="9" defaultRowHeight="13.2" x14ac:dyDescent="0.2"/>
  <cols>
    <col min="1" max="1" width="0.88671875" style="164" customWidth="1"/>
    <col min="2" max="2" width="13.33203125" style="164" customWidth="1"/>
    <col min="3" max="3" width="14.77734375" style="164" customWidth="1"/>
    <col min="4" max="6" width="15.21875" style="164" customWidth="1"/>
    <col min="7" max="7" width="1" style="164" customWidth="1"/>
    <col min="8" max="16384" width="9" style="164"/>
  </cols>
  <sheetData>
    <row r="1" spans="2:8" ht="27.75" customHeight="1" x14ac:dyDescent="0.2">
      <c r="B1" s="166" t="s">
        <v>294</v>
      </c>
      <c r="C1" s="166"/>
      <c r="D1" s="167"/>
      <c r="E1" s="167"/>
      <c r="F1" s="623" t="s">
        <v>177</v>
      </c>
    </row>
    <row r="2" spans="2:8" ht="27.75" customHeight="1" x14ac:dyDescent="0.2">
      <c r="B2" s="423"/>
      <c r="C2" s="424"/>
      <c r="D2" s="169" t="s">
        <v>280</v>
      </c>
      <c r="E2" s="169" t="s">
        <v>289</v>
      </c>
      <c r="F2" s="169" t="s">
        <v>178</v>
      </c>
      <c r="H2" s="281"/>
    </row>
    <row r="3" spans="2:8" ht="27.75" customHeight="1" x14ac:dyDescent="0.2">
      <c r="B3" s="421" t="s">
        <v>180</v>
      </c>
      <c r="C3" s="422"/>
      <c r="D3" s="170">
        <v>10570</v>
      </c>
      <c r="E3" s="170">
        <v>10981</v>
      </c>
      <c r="F3" s="171">
        <v>1.0388394236966889</v>
      </c>
    </row>
    <row r="4" spans="2:8" ht="27.75" customHeight="1" x14ac:dyDescent="0.2">
      <c r="B4" s="421" t="s">
        <v>179</v>
      </c>
      <c r="C4" s="422"/>
      <c r="D4" s="170">
        <v>3883</v>
      </c>
      <c r="E4" s="170">
        <v>4175</v>
      </c>
      <c r="F4" s="171">
        <v>1.0752031405439246</v>
      </c>
    </row>
    <row r="5" spans="2:8" ht="27.75" customHeight="1" x14ac:dyDescent="0.2">
      <c r="B5" s="421" t="s">
        <v>181</v>
      </c>
      <c r="C5" s="422"/>
      <c r="D5" s="170">
        <v>812</v>
      </c>
      <c r="E5" s="170">
        <v>866</v>
      </c>
      <c r="F5" s="171">
        <v>1.0661888223847877</v>
      </c>
    </row>
    <row r="6" spans="2:8" ht="27.75" customHeight="1" x14ac:dyDescent="0.2">
      <c r="B6" s="421" t="s">
        <v>182</v>
      </c>
      <c r="C6" s="422"/>
      <c r="D6" s="170">
        <v>6273</v>
      </c>
      <c r="E6" s="170">
        <v>2841</v>
      </c>
      <c r="F6" s="171">
        <v>0.45282174016449417</v>
      </c>
    </row>
    <row r="7" spans="2:8" ht="22.05" customHeight="1" x14ac:dyDescent="0.2">
      <c r="B7" s="425" t="s">
        <v>198</v>
      </c>
      <c r="C7" s="426"/>
      <c r="D7" s="426"/>
      <c r="E7" s="426"/>
      <c r="F7" s="426"/>
    </row>
    <row r="9" spans="2:8" ht="24" customHeight="1" x14ac:dyDescent="0.2">
      <c r="B9" s="165" t="s">
        <v>295</v>
      </c>
      <c r="C9" s="166"/>
      <c r="D9" s="167"/>
      <c r="E9" s="167"/>
      <c r="F9" s="623" t="s">
        <v>262</v>
      </c>
    </row>
    <row r="10" spans="2:8" ht="24" customHeight="1" x14ac:dyDescent="0.2">
      <c r="B10" s="423"/>
      <c r="C10" s="424"/>
      <c r="D10" s="169" t="s">
        <v>280</v>
      </c>
      <c r="E10" s="169" t="s">
        <v>289</v>
      </c>
      <c r="F10" s="169" t="s">
        <v>178</v>
      </c>
    </row>
    <row r="11" spans="2:8" ht="24" customHeight="1" x14ac:dyDescent="0.2">
      <c r="B11" s="421" t="s">
        <v>183</v>
      </c>
      <c r="C11" s="422"/>
      <c r="D11" s="252">
        <v>270</v>
      </c>
      <c r="E11" s="252">
        <v>300</v>
      </c>
      <c r="F11" s="171">
        <v>1.1105682095591771</v>
      </c>
    </row>
    <row r="12" spans="2:8" ht="24" customHeight="1" x14ac:dyDescent="0.2">
      <c r="B12" s="421" t="s">
        <v>184</v>
      </c>
      <c r="C12" s="422" t="s">
        <v>184</v>
      </c>
      <c r="D12" s="252">
        <v>532</v>
      </c>
      <c r="E12" s="252">
        <v>616</v>
      </c>
      <c r="F12" s="171">
        <v>1.1580092313414752</v>
      </c>
    </row>
    <row r="13" spans="2:8" ht="24" customHeight="1" x14ac:dyDescent="0.2">
      <c r="B13" s="421" t="s">
        <v>185</v>
      </c>
      <c r="C13" s="422" t="s">
        <v>185</v>
      </c>
      <c r="D13" s="252">
        <v>268</v>
      </c>
      <c r="E13" s="252">
        <v>287</v>
      </c>
      <c r="F13" s="171">
        <v>1.0737879246608881</v>
      </c>
    </row>
    <row r="14" spans="2:8" ht="24" customHeight="1" x14ac:dyDescent="0.2">
      <c r="B14" s="421" t="s">
        <v>186</v>
      </c>
      <c r="C14" s="422" t="s">
        <v>186</v>
      </c>
      <c r="D14" s="252">
        <v>165</v>
      </c>
      <c r="E14" s="252">
        <v>224</v>
      </c>
      <c r="F14" s="171">
        <v>1.3611129661896755</v>
      </c>
    </row>
    <row r="15" spans="2:8" ht="24" customHeight="1" x14ac:dyDescent="0.2">
      <c r="B15" s="421" t="s">
        <v>187</v>
      </c>
      <c r="C15" s="422" t="s">
        <v>187</v>
      </c>
      <c r="D15" s="252">
        <v>53</v>
      </c>
      <c r="E15" s="252">
        <v>45</v>
      </c>
      <c r="F15" s="171">
        <v>0.84867622515551511</v>
      </c>
    </row>
    <row r="16" spans="2:8" ht="24" customHeight="1" x14ac:dyDescent="0.2">
      <c r="B16" s="421" t="s">
        <v>188</v>
      </c>
      <c r="C16" s="422" t="s">
        <v>188</v>
      </c>
      <c r="D16" s="252">
        <v>594</v>
      </c>
      <c r="E16" s="252">
        <v>87</v>
      </c>
      <c r="F16" s="171">
        <v>0.14650743654095572</v>
      </c>
    </row>
    <row r="17" spans="2:6" ht="24" customHeight="1" x14ac:dyDescent="0.2">
      <c r="B17" s="421" t="s">
        <v>189</v>
      </c>
      <c r="C17" s="422" t="s">
        <v>189</v>
      </c>
      <c r="D17" s="252">
        <v>133</v>
      </c>
      <c r="E17" s="252">
        <v>88</v>
      </c>
      <c r="F17" s="171">
        <v>0.66373222259747078</v>
      </c>
    </row>
    <row r="18" spans="2:6" ht="24" customHeight="1" x14ac:dyDescent="0.2">
      <c r="B18" s="421" t="s">
        <v>190</v>
      </c>
      <c r="C18" s="422" t="s">
        <v>189</v>
      </c>
      <c r="D18" s="275">
        <v>2015</v>
      </c>
      <c r="E18" s="275">
        <v>1648</v>
      </c>
      <c r="F18" s="171">
        <v>0.81819111401437916</v>
      </c>
    </row>
    <row r="19" spans="2:6" ht="13.5" customHeight="1" x14ac:dyDescent="0.2"/>
  </sheetData>
  <mergeCells count="15">
    <mergeCell ref="B10:C10"/>
    <mergeCell ref="B2:C2"/>
    <mergeCell ref="B4:C4"/>
    <mergeCell ref="B3:C3"/>
    <mergeCell ref="B5:C5"/>
    <mergeCell ref="B6:C6"/>
    <mergeCell ref="B7:F7"/>
    <mergeCell ref="B17:C17"/>
    <mergeCell ref="B18:C18"/>
    <mergeCell ref="B11:C11"/>
    <mergeCell ref="B12:C12"/>
    <mergeCell ref="B13:C13"/>
    <mergeCell ref="B14:C14"/>
    <mergeCell ref="B15:C15"/>
    <mergeCell ref="B16:C16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I45"/>
  <sheetViews>
    <sheetView showGridLines="0" tabSelected="1" zoomScale="70" zoomScaleNormal="70" zoomScaleSheetLayoutView="100" workbookViewId="0">
      <pane xSplit="4" ySplit="4" topLeftCell="E5" activePane="bottomRight" state="frozen"/>
      <selection pane="topRight" activeCell="E1" sqref="E1"/>
      <selection pane="bottomLeft" activeCell="A7" sqref="A7"/>
      <selection pane="bottomRight" activeCell="R14" sqref="R14"/>
    </sheetView>
  </sheetViews>
  <sheetFormatPr defaultRowHeight="13.2" x14ac:dyDescent="0.2"/>
  <cols>
    <col min="1" max="1" width="1.44140625" style="15" customWidth="1"/>
    <col min="2" max="2" width="3.109375" style="15" customWidth="1"/>
    <col min="3" max="3" width="1.77734375" style="15" customWidth="1"/>
    <col min="4" max="4" width="12.44140625" style="15" customWidth="1"/>
    <col min="5" max="5" width="1.6640625" style="15" customWidth="1"/>
    <col min="6" max="6" width="9.6640625" style="255" customWidth="1"/>
    <col min="7" max="7" width="1.6640625" style="255" customWidth="1"/>
    <col min="8" max="8" width="1.6640625" style="15" customWidth="1"/>
    <col min="9" max="9" width="9.6640625" style="255" customWidth="1"/>
    <col min="10" max="10" width="1.6640625" style="255" customWidth="1"/>
    <col min="11" max="11" width="1.6640625" style="255" hidden="1" customWidth="1"/>
    <col min="12" max="12" width="9.6640625" style="255" hidden="1" customWidth="1"/>
    <col min="13" max="14" width="1.6640625" style="255" hidden="1" customWidth="1"/>
    <col min="15" max="15" width="9.6640625" style="255" hidden="1" customWidth="1"/>
    <col min="16" max="16" width="1.6640625" style="255" hidden="1" customWidth="1"/>
    <col min="17" max="17" width="1.6640625" style="255" customWidth="1"/>
    <col min="18" max="18" width="9.6640625" style="255" customWidth="1"/>
    <col min="19" max="20" width="1.6640625" style="255" customWidth="1"/>
    <col min="21" max="21" width="9.6640625" style="255" customWidth="1"/>
    <col min="22" max="22" width="1.6640625" style="255" customWidth="1"/>
    <col min="23" max="23" width="1.6640625" style="255" hidden="1" customWidth="1"/>
    <col min="24" max="24" width="9.6640625" style="255" hidden="1" customWidth="1"/>
    <col min="25" max="26" width="1.6640625" style="255" hidden="1" customWidth="1"/>
    <col min="27" max="27" width="9.6640625" style="255" hidden="1" customWidth="1"/>
    <col min="28" max="28" width="1.6640625" style="255" hidden="1" customWidth="1"/>
    <col min="29" max="29" width="1.6640625" style="255" customWidth="1"/>
    <col min="30" max="30" width="9.6640625" style="255" customWidth="1"/>
    <col min="31" max="32" width="1.6640625" style="255" customWidth="1"/>
    <col min="33" max="33" width="9.6640625" style="255" customWidth="1"/>
    <col min="34" max="34" width="1.6640625" style="255" customWidth="1"/>
    <col min="35" max="35" width="1.6640625" style="255" hidden="1" customWidth="1"/>
    <col min="36" max="36" width="9.6640625" style="255" hidden="1" customWidth="1"/>
    <col min="37" max="38" width="1.6640625" style="255" hidden="1" customWidth="1"/>
    <col min="39" max="39" width="9.6640625" style="255" hidden="1" customWidth="1"/>
    <col min="40" max="40" width="1.6640625" style="255" hidden="1" customWidth="1"/>
    <col min="41" max="41" width="1.6640625" style="255" customWidth="1"/>
    <col min="42" max="42" width="9.6640625" style="255" customWidth="1"/>
    <col min="43" max="44" width="1.6640625" style="255" customWidth="1"/>
    <col min="45" max="45" width="9.6640625" style="255" customWidth="1"/>
    <col min="46" max="46" width="1.6640625" style="255" customWidth="1"/>
    <col min="47" max="47" width="1.6640625" style="255" hidden="1" customWidth="1"/>
    <col min="48" max="48" width="9.6640625" style="255" hidden="1" customWidth="1"/>
    <col min="49" max="50" width="1.6640625" style="255" hidden="1" customWidth="1"/>
    <col min="51" max="51" width="9.6640625" style="255" hidden="1" customWidth="1"/>
    <col min="52" max="52" width="1.88671875" style="15" hidden="1" customWidth="1"/>
    <col min="53" max="53" width="1.6640625" style="255" customWidth="1"/>
    <col min="54" max="54" width="9.6640625" style="255" customWidth="1"/>
    <col min="55" max="55" width="1.88671875" style="15" customWidth="1"/>
    <col min="56" max="56" width="1.6640625" style="255" customWidth="1"/>
    <col min="57" max="57" width="9.6640625" style="255" customWidth="1"/>
    <col min="58" max="58" width="1.88671875" style="15" customWidth="1"/>
    <col min="59" max="260" width="9" style="15"/>
    <col min="261" max="262" width="3.109375" style="15" customWidth="1"/>
    <col min="263" max="263" width="12.44140625" style="15" customWidth="1"/>
    <col min="264" max="264" width="1.21875" style="15" customWidth="1"/>
    <col min="265" max="265" width="5.6640625" style="15" customWidth="1"/>
    <col min="266" max="267" width="1.21875" style="15" customWidth="1"/>
    <col min="268" max="268" width="5.6640625" style="15" customWidth="1"/>
    <col min="269" max="270" width="1.21875" style="15" customWidth="1"/>
    <col min="271" max="271" width="5.6640625" style="15" customWidth="1"/>
    <col min="272" max="273" width="1.21875" style="15" customWidth="1"/>
    <col min="274" max="274" width="5.6640625" style="15" customWidth="1"/>
    <col min="275" max="276" width="1.21875" style="15" customWidth="1"/>
    <col min="277" max="277" width="5.6640625" style="15" customWidth="1"/>
    <col min="278" max="279" width="1.21875" style="15" customWidth="1"/>
    <col min="280" max="280" width="5.6640625" style="15" customWidth="1"/>
    <col min="281" max="282" width="1.21875" style="15" customWidth="1"/>
    <col min="283" max="283" width="5.6640625" style="15" customWidth="1"/>
    <col min="284" max="285" width="1.21875" style="15" customWidth="1"/>
    <col min="286" max="286" width="5.6640625" style="15" customWidth="1"/>
    <col min="287" max="288" width="1.21875" style="15" customWidth="1"/>
    <col min="289" max="289" width="5.6640625" style="15" customWidth="1"/>
    <col min="290" max="291" width="1.21875" style="15" customWidth="1"/>
    <col min="292" max="292" width="5.6640625" style="15" customWidth="1"/>
    <col min="293" max="293" width="1.33203125" style="15" customWidth="1"/>
    <col min="294" max="516" width="9" style="15"/>
    <col min="517" max="518" width="3.109375" style="15" customWidth="1"/>
    <col min="519" max="519" width="12.44140625" style="15" customWidth="1"/>
    <col min="520" max="520" width="1.21875" style="15" customWidth="1"/>
    <col min="521" max="521" width="5.6640625" style="15" customWidth="1"/>
    <col min="522" max="523" width="1.21875" style="15" customWidth="1"/>
    <col min="524" max="524" width="5.6640625" style="15" customWidth="1"/>
    <col min="525" max="526" width="1.21875" style="15" customWidth="1"/>
    <col min="527" max="527" width="5.6640625" style="15" customWidth="1"/>
    <col min="528" max="529" width="1.21875" style="15" customWidth="1"/>
    <col min="530" max="530" width="5.6640625" style="15" customWidth="1"/>
    <col min="531" max="532" width="1.21875" style="15" customWidth="1"/>
    <col min="533" max="533" width="5.6640625" style="15" customWidth="1"/>
    <col min="534" max="535" width="1.21875" style="15" customWidth="1"/>
    <col min="536" max="536" width="5.6640625" style="15" customWidth="1"/>
    <col min="537" max="538" width="1.21875" style="15" customWidth="1"/>
    <col min="539" max="539" width="5.6640625" style="15" customWidth="1"/>
    <col min="540" max="541" width="1.21875" style="15" customWidth="1"/>
    <col min="542" max="542" width="5.6640625" style="15" customWidth="1"/>
    <col min="543" max="544" width="1.21875" style="15" customWidth="1"/>
    <col min="545" max="545" width="5.6640625" style="15" customWidth="1"/>
    <col min="546" max="547" width="1.21875" style="15" customWidth="1"/>
    <col min="548" max="548" width="5.6640625" style="15" customWidth="1"/>
    <col min="549" max="549" width="1.33203125" style="15" customWidth="1"/>
    <col min="550" max="772" width="9" style="15"/>
    <col min="773" max="774" width="3.109375" style="15" customWidth="1"/>
    <col min="775" max="775" width="12.44140625" style="15" customWidth="1"/>
    <col min="776" max="776" width="1.21875" style="15" customWidth="1"/>
    <col min="777" max="777" width="5.6640625" style="15" customWidth="1"/>
    <col min="778" max="779" width="1.21875" style="15" customWidth="1"/>
    <col min="780" max="780" width="5.6640625" style="15" customWidth="1"/>
    <col min="781" max="782" width="1.21875" style="15" customWidth="1"/>
    <col min="783" max="783" width="5.6640625" style="15" customWidth="1"/>
    <col min="784" max="785" width="1.21875" style="15" customWidth="1"/>
    <col min="786" max="786" width="5.6640625" style="15" customWidth="1"/>
    <col min="787" max="788" width="1.21875" style="15" customWidth="1"/>
    <col min="789" max="789" width="5.6640625" style="15" customWidth="1"/>
    <col min="790" max="791" width="1.21875" style="15" customWidth="1"/>
    <col min="792" max="792" width="5.6640625" style="15" customWidth="1"/>
    <col min="793" max="794" width="1.21875" style="15" customWidth="1"/>
    <col min="795" max="795" width="5.6640625" style="15" customWidth="1"/>
    <col min="796" max="797" width="1.21875" style="15" customWidth="1"/>
    <col min="798" max="798" width="5.6640625" style="15" customWidth="1"/>
    <col min="799" max="800" width="1.21875" style="15" customWidth="1"/>
    <col min="801" max="801" width="5.6640625" style="15" customWidth="1"/>
    <col min="802" max="803" width="1.21875" style="15" customWidth="1"/>
    <col min="804" max="804" width="5.6640625" style="15" customWidth="1"/>
    <col min="805" max="805" width="1.33203125" style="15" customWidth="1"/>
    <col min="806" max="1028" width="9" style="15"/>
    <col min="1029" max="1030" width="3.109375" style="15" customWidth="1"/>
    <col min="1031" max="1031" width="12.44140625" style="15" customWidth="1"/>
    <col min="1032" max="1032" width="1.21875" style="15" customWidth="1"/>
    <col min="1033" max="1033" width="5.6640625" style="15" customWidth="1"/>
    <col min="1034" max="1035" width="1.21875" style="15" customWidth="1"/>
    <col min="1036" max="1036" width="5.6640625" style="15" customWidth="1"/>
    <col min="1037" max="1038" width="1.21875" style="15" customWidth="1"/>
    <col min="1039" max="1039" width="5.6640625" style="15" customWidth="1"/>
    <col min="1040" max="1041" width="1.21875" style="15" customWidth="1"/>
    <col min="1042" max="1042" width="5.6640625" style="15" customWidth="1"/>
    <col min="1043" max="1044" width="1.21875" style="15" customWidth="1"/>
    <col min="1045" max="1045" width="5.6640625" style="15" customWidth="1"/>
    <col min="1046" max="1047" width="1.21875" style="15" customWidth="1"/>
    <col min="1048" max="1048" width="5.6640625" style="15" customWidth="1"/>
    <col min="1049" max="1050" width="1.21875" style="15" customWidth="1"/>
    <col min="1051" max="1051" width="5.6640625" style="15" customWidth="1"/>
    <col min="1052" max="1053" width="1.21875" style="15" customWidth="1"/>
    <col min="1054" max="1054" width="5.6640625" style="15" customWidth="1"/>
    <col min="1055" max="1056" width="1.21875" style="15" customWidth="1"/>
    <col min="1057" max="1057" width="5.6640625" style="15" customWidth="1"/>
    <col min="1058" max="1059" width="1.21875" style="15" customWidth="1"/>
    <col min="1060" max="1060" width="5.6640625" style="15" customWidth="1"/>
    <col min="1061" max="1061" width="1.33203125" style="15" customWidth="1"/>
    <col min="1062" max="1284" width="9" style="15"/>
    <col min="1285" max="1286" width="3.109375" style="15" customWidth="1"/>
    <col min="1287" max="1287" width="12.44140625" style="15" customWidth="1"/>
    <col min="1288" max="1288" width="1.21875" style="15" customWidth="1"/>
    <col min="1289" max="1289" width="5.6640625" style="15" customWidth="1"/>
    <col min="1290" max="1291" width="1.21875" style="15" customWidth="1"/>
    <col min="1292" max="1292" width="5.6640625" style="15" customWidth="1"/>
    <col min="1293" max="1294" width="1.21875" style="15" customWidth="1"/>
    <col min="1295" max="1295" width="5.6640625" style="15" customWidth="1"/>
    <col min="1296" max="1297" width="1.21875" style="15" customWidth="1"/>
    <col min="1298" max="1298" width="5.6640625" style="15" customWidth="1"/>
    <col min="1299" max="1300" width="1.21875" style="15" customWidth="1"/>
    <col min="1301" max="1301" width="5.6640625" style="15" customWidth="1"/>
    <col min="1302" max="1303" width="1.21875" style="15" customWidth="1"/>
    <col min="1304" max="1304" width="5.6640625" style="15" customWidth="1"/>
    <col min="1305" max="1306" width="1.21875" style="15" customWidth="1"/>
    <col min="1307" max="1307" width="5.6640625" style="15" customWidth="1"/>
    <col min="1308" max="1309" width="1.21875" style="15" customWidth="1"/>
    <col min="1310" max="1310" width="5.6640625" style="15" customWidth="1"/>
    <col min="1311" max="1312" width="1.21875" style="15" customWidth="1"/>
    <col min="1313" max="1313" width="5.6640625" style="15" customWidth="1"/>
    <col min="1314" max="1315" width="1.21875" style="15" customWidth="1"/>
    <col min="1316" max="1316" width="5.6640625" style="15" customWidth="1"/>
    <col min="1317" max="1317" width="1.33203125" style="15" customWidth="1"/>
    <col min="1318" max="1540" width="9" style="15"/>
    <col min="1541" max="1542" width="3.109375" style="15" customWidth="1"/>
    <col min="1543" max="1543" width="12.44140625" style="15" customWidth="1"/>
    <col min="1544" max="1544" width="1.21875" style="15" customWidth="1"/>
    <col min="1545" max="1545" width="5.6640625" style="15" customWidth="1"/>
    <col min="1546" max="1547" width="1.21875" style="15" customWidth="1"/>
    <col min="1548" max="1548" width="5.6640625" style="15" customWidth="1"/>
    <col min="1549" max="1550" width="1.21875" style="15" customWidth="1"/>
    <col min="1551" max="1551" width="5.6640625" style="15" customWidth="1"/>
    <col min="1552" max="1553" width="1.21875" style="15" customWidth="1"/>
    <col min="1554" max="1554" width="5.6640625" style="15" customWidth="1"/>
    <col min="1555" max="1556" width="1.21875" style="15" customWidth="1"/>
    <col min="1557" max="1557" width="5.6640625" style="15" customWidth="1"/>
    <col min="1558" max="1559" width="1.21875" style="15" customWidth="1"/>
    <col min="1560" max="1560" width="5.6640625" style="15" customWidth="1"/>
    <col min="1561" max="1562" width="1.21875" style="15" customWidth="1"/>
    <col min="1563" max="1563" width="5.6640625" style="15" customWidth="1"/>
    <col min="1564" max="1565" width="1.21875" style="15" customWidth="1"/>
    <col min="1566" max="1566" width="5.6640625" style="15" customWidth="1"/>
    <col min="1567" max="1568" width="1.21875" style="15" customWidth="1"/>
    <col min="1569" max="1569" width="5.6640625" style="15" customWidth="1"/>
    <col min="1570" max="1571" width="1.21875" style="15" customWidth="1"/>
    <col min="1572" max="1572" width="5.6640625" style="15" customWidth="1"/>
    <col min="1573" max="1573" width="1.33203125" style="15" customWidth="1"/>
    <col min="1574" max="1796" width="9" style="15"/>
    <col min="1797" max="1798" width="3.109375" style="15" customWidth="1"/>
    <col min="1799" max="1799" width="12.44140625" style="15" customWidth="1"/>
    <col min="1800" max="1800" width="1.21875" style="15" customWidth="1"/>
    <col min="1801" max="1801" width="5.6640625" style="15" customWidth="1"/>
    <col min="1802" max="1803" width="1.21875" style="15" customWidth="1"/>
    <col min="1804" max="1804" width="5.6640625" style="15" customWidth="1"/>
    <col min="1805" max="1806" width="1.21875" style="15" customWidth="1"/>
    <col min="1807" max="1807" width="5.6640625" style="15" customWidth="1"/>
    <col min="1808" max="1809" width="1.21875" style="15" customWidth="1"/>
    <col min="1810" max="1810" width="5.6640625" style="15" customWidth="1"/>
    <col min="1811" max="1812" width="1.21875" style="15" customWidth="1"/>
    <col min="1813" max="1813" width="5.6640625" style="15" customWidth="1"/>
    <col min="1814" max="1815" width="1.21875" style="15" customWidth="1"/>
    <col min="1816" max="1816" width="5.6640625" style="15" customWidth="1"/>
    <col min="1817" max="1818" width="1.21875" style="15" customWidth="1"/>
    <col min="1819" max="1819" width="5.6640625" style="15" customWidth="1"/>
    <col min="1820" max="1821" width="1.21875" style="15" customWidth="1"/>
    <col min="1822" max="1822" width="5.6640625" style="15" customWidth="1"/>
    <col min="1823" max="1824" width="1.21875" style="15" customWidth="1"/>
    <col min="1825" max="1825" width="5.6640625" style="15" customWidth="1"/>
    <col min="1826" max="1827" width="1.21875" style="15" customWidth="1"/>
    <col min="1828" max="1828" width="5.6640625" style="15" customWidth="1"/>
    <col min="1829" max="1829" width="1.33203125" style="15" customWidth="1"/>
    <col min="1830" max="2052" width="9" style="15"/>
    <col min="2053" max="2054" width="3.109375" style="15" customWidth="1"/>
    <col min="2055" max="2055" width="12.44140625" style="15" customWidth="1"/>
    <col min="2056" max="2056" width="1.21875" style="15" customWidth="1"/>
    <col min="2057" max="2057" width="5.6640625" style="15" customWidth="1"/>
    <col min="2058" max="2059" width="1.21875" style="15" customWidth="1"/>
    <col min="2060" max="2060" width="5.6640625" style="15" customWidth="1"/>
    <col min="2061" max="2062" width="1.21875" style="15" customWidth="1"/>
    <col min="2063" max="2063" width="5.6640625" style="15" customWidth="1"/>
    <col min="2064" max="2065" width="1.21875" style="15" customWidth="1"/>
    <col min="2066" max="2066" width="5.6640625" style="15" customWidth="1"/>
    <col min="2067" max="2068" width="1.21875" style="15" customWidth="1"/>
    <col min="2069" max="2069" width="5.6640625" style="15" customWidth="1"/>
    <col min="2070" max="2071" width="1.21875" style="15" customWidth="1"/>
    <col min="2072" max="2072" width="5.6640625" style="15" customWidth="1"/>
    <col min="2073" max="2074" width="1.21875" style="15" customWidth="1"/>
    <col min="2075" max="2075" width="5.6640625" style="15" customWidth="1"/>
    <col min="2076" max="2077" width="1.21875" style="15" customWidth="1"/>
    <col min="2078" max="2078" width="5.6640625" style="15" customWidth="1"/>
    <col min="2079" max="2080" width="1.21875" style="15" customWidth="1"/>
    <col min="2081" max="2081" width="5.6640625" style="15" customWidth="1"/>
    <col min="2082" max="2083" width="1.21875" style="15" customWidth="1"/>
    <col min="2084" max="2084" width="5.6640625" style="15" customWidth="1"/>
    <col min="2085" max="2085" width="1.33203125" style="15" customWidth="1"/>
    <col min="2086" max="2308" width="9" style="15"/>
    <col min="2309" max="2310" width="3.109375" style="15" customWidth="1"/>
    <col min="2311" max="2311" width="12.44140625" style="15" customWidth="1"/>
    <col min="2312" max="2312" width="1.21875" style="15" customWidth="1"/>
    <col min="2313" max="2313" width="5.6640625" style="15" customWidth="1"/>
    <col min="2314" max="2315" width="1.21875" style="15" customWidth="1"/>
    <col min="2316" max="2316" width="5.6640625" style="15" customWidth="1"/>
    <col min="2317" max="2318" width="1.21875" style="15" customWidth="1"/>
    <col min="2319" max="2319" width="5.6640625" style="15" customWidth="1"/>
    <col min="2320" max="2321" width="1.21875" style="15" customWidth="1"/>
    <col min="2322" max="2322" width="5.6640625" style="15" customWidth="1"/>
    <col min="2323" max="2324" width="1.21875" style="15" customWidth="1"/>
    <col min="2325" max="2325" width="5.6640625" style="15" customWidth="1"/>
    <col min="2326" max="2327" width="1.21875" style="15" customWidth="1"/>
    <col min="2328" max="2328" width="5.6640625" style="15" customWidth="1"/>
    <col min="2329" max="2330" width="1.21875" style="15" customWidth="1"/>
    <col min="2331" max="2331" width="5.6640625" style="15" customWidth="1"/>
    <col min="2332" max="2333" width="1.21875" style="15" customWidth="1"/>
    <col min="2334" max="2334" width="5.6640625" style="15" customWidth="1"/>
    <col min="2335" max="2336" width="1.21875" style="15" customWidth="1"/>
    <col min="2337" max="2337" width="5.6640625" style="15" customWidth="1"/>
    <col min="2338" max="2339" width="1.21875" style="15" customWidth="1"/>
    <col min="2340" max="2340" width="5.6640625" style="15" customWidth="1"/>
    <col min="2341" max="2341" width="1.33203125" style="15" customWidth="1"/>
    <col min="2342" max="2564" width="9" style="15"/>
    <col min="2565" max="2566" width="3.109375" style="15" customWidth="1"/>
    <col min="2567" max="2567" width="12.44140625" style="15" customWidth="1"/>
    <col min="2568" max="2568" width="1.21875" style="15" customWidth="1"/>
    <col min="2569" max="2569" width="5.6640625" style="15" customWidth="1"/>
    <col min="2570" max="2571" width="1.21875" style="15" customWidth="1"/>
    <col min="2572" max="2572" width="5.6640625" style="15" customWidth="1"/>
    <col min="2573" max="2574" width="1.21875" style="15" customWidth="1"/>
    <col min="2575" max="2575" width="5.6640625" style="15" customWidth="1"/>
    <col min="2576" max="2577" width="1.21875" style="15" customWidth="1"/>
    <col min="2578" max="2578" width="5.6640625" style="15" customWidth="1"/>
    <col min="2579" max="2580" width="1.21875" style="15" customWidth="1"/>
    <col min="2581" max="2581" width="5.6640625" style="15" customWidth="1"/>
    <col min="2582" max="2583" width="1.21875" style="15" customWidth="1"/>
    <col min="2584" max="2584" width="5.6640625" style="15" customWidth="1"/>
    <col min="2585" max="2586" width="1.21875" style="15" customWidth="1"/>
    <col min="2587" max="2587" width="5.6640625" style="15" customWidth="1"/>
    <col min="2588" max="2589" width="1.21875" style="15" customWidth="1"/>
    <col min="2590" max="2590" width="5.6640625" style="15" customWidth="1"/>
    <col min="2591" max="2592" width="1.21875" style="15" customWidth="1"/>
    <col min="2593" max="2593" width="5.6640625" style="15" customWidth="1"/>
    <col min="2594" max="2595" width="1.21875" style="15" customWidth="1"/>
    <col min="2596" max="2596" width="5.6640625" style="15" customWidth="1"/>
    <col min="2597" max="2597" width="1.33203125" style="15" customWidth="1"/>
    <col min="2598" max="2820" width="9" style="15"/>
    <col min="2821" max="2822" width="3.109375" style="15" customWidth="1"/>
    <col min="2823" max="2823" width="12.44140625" style="15" customWidth="1"/>
    <col min="2824" max="2824" width="1.21875" style="15" customWidth="1"/>
    <col min="2825" max="2825" width="5.6640625" style="15" customWidth="1"/>
    <col min="2826" max="2827" width="1.21875" style="15" customWidth="1"/>
    <col min="2828" max="2828" width="5.6640625" style="15" customWidth="1"/>
    <col min="2829" max="2830" width="1.21875" style="15" customWidth="1"/>
    <col min="2831" max="2831" width="5.6640625" style="15" customWidth="1"/>
    <col min="2832" max="2833" width="1.21875" style="15" customWidth="1"/>
    <col min="2834" max="2834" width="5.6640625" style="15" customWidth="1"/>
    <col min="2835" max="2836" width="1.21875" style="15" customWidth="1"/>
    <col min="2837" max="2837" width="5.6640625" style="15" customWidth="1"/>
    <col min="2838" max="2839" width="1.21875" style="15" customWidth="1"/>
    <col min="2840" max="2840" width="5.6640625" style="15" customWidth="1"/>
    <col min="2841" max="2842" width="1.21875" style="15" customWidth="1"/>
    <col min="2843" max="2843" width="5.6640625" style="15" customWidth="1"/>
    <col min="2844" max="2845" width="1.21875" style="15" customWidth="1"/>
    <col min="2846" max="2846" width="5.6640625" style="15" customWidth="1"/>
    <col min="2847" max="2848" width="1.21875" style="15" customWidth="1"/>
    <col min="2849" max="2849" width="5.6640625" style="15" customWidth="1"/>
    <col min="2850" max="2851" width="1.21875" style="15" customWidth="1"/>
    <col min="2852" max="2852" width="5.6640625" style="15" customWidth="1"/>
    <col min="2853" max="2853" width="1.33203125" style="15" customWidth="1"/>
    <col min="2854" max="3076" width="9" style="15"/>
    <col min="3077" max="3078" width="3.109375" style="15" customWidth="1"/>
    <col min="3079" max="3079" width="12.44140625" style="15" customWidth="1"/>
    <col min="3080" max="3080" width="1.21875" style="15" customWidth="1"/>
    <col min="3081" max="3081" width="5.6640625" style="15" customWidth="1"/>
    <col min="3082" max="3083" width="1.21875" style="15" customWidth="1"/>
    <col min="3084" max="3084" width="5.6640625" style="15" customWidth="1"/>
    <col min="3085" max="3086" width="1.21875" style="15" customWidth="1"/>
    <col min="3087" max="3087" width="5.6640625" style="15" customWidth="1"/>
    <col min="3088" max="3089" width="1.21875" style="15" customWidth="1"/>
    <col min="3090" max="3090" width="5.6640625" style="15" customWidth="1"/>
    <col min="3091" max="3092" width="1.21875" style="15" customWidth="1"/>
    <col min="3093" max="3093" width="5.6640625" style="15" customWidth="1"/>
    <col min="3094" max="3095" width="1.21875" style="15" customWidth="1"/>
    <col min="3096" max="3096" width="5.6640625" style="15" customWidth="1"/>
    <col min="3097" max="3098" width="1.21875" style="15" customWidth="1"/>
    <col min="3099" max="3099" width="5.6640625" style="15" customWidth="1"/>
    <col min="3100" max="3101" width="1.21875" style="15" customWidth="1"/>
    <col min="3102" max="3102" width="5.6640625" style="15" customWidth="1"/>
    <col min="3103" max="3104" width="1.21875" style="15" customWidth="1"/>
    <col min="3105" max="3105" width="5.6640625" style="15" customWidth="1"/>
    <col min="3106" max="3107" width="1.21875" style="15" customWidth="1"/>
    <col min="3108" max="3108" width="5.6640625" style="15" customWidth="1"/>
    <col min="3109" max="3109" width="1.33203125" style="15" customWidth="1"/>
    <col min="3110" max="3332" width="9" style="15"/>
    <col min="3333" max="3334" width="3.109375" style="15" customWidth="1"/>
    <col min="3335" max="3335" width="12.44140625" style="15" customWidth="1"/>
    <col min="3336" max="3336" width="1.21875" style="15" customWidth="1"/>
    <col min="3337" max="3337" width="5.6640625" style="15" customWidth="1"/>
    <col min="3338" max="3339" width="1.21875" style="15" customWidth="1"/>
    <col min="3340" max="3340" width="5.6640625" style="15" customWidth="1"/>
    <col min="3341" max="3342" width="1.21875" style="15" customWidth="1"/>
    <col min="3343" max="3343" width="5.6640625" style="15" customWidth="1"/>
    <col min="3344" max="3345" width="1.21875" style="15" customWidth="1"/>
    <col min="3346" max="3346" width="5.6640625" style="15" customWidth="1"/>
    <col min="3347" max="3348" width="1.21875" style="15" customWidth="1"/>
    <col min="3349" max="3349" width="5.6640625" style="15" customWidth="1"/>
    <col min="3350" max="3351" width="1.21875" style="15" customWidth="1"/>
    <col min="3352" max="3352" width="5.6640625" style="15" customWidth="1"/>
    <col min="3353" max="3354" width="1.21875" style="15" customWidth="1"/>
    <col min="3355" max="3355" width="5.6640625" style="15" customWidth="1"/>
    <col min="3356" max="3357" width="1.21875" style="15" customWidth="1"/>
    <col min="3358" max="3358" width="5.6640625" style="15" customWidth="1"/>
    <col min="3359" max="3360" width="1.21875" style="15" customWidth="1"/>
    <col min="3361" max="3361" width="5.6640625" style="15" customWidth="1"/>
    <col min="3362" max="3363" width="1.21875" style="15" customWidth="1"/>
    <col min="3364" max="3364" width="5.6640625" style="15" customWidth="1"/>
    <col min="3365" max="3365" width="1.33203125" style="15" customWidth="1"/>
    <col min="3366" max="3588" width="9" style="15"/>
    <col min="3589" max="3590" width="3.109375" style="15" customWidth="1"/>
    <col min="3591" max="3591" width="12.44140625" style="15" customWidth="1"/>
    <col min="3592" max="3592" width="1.21875" style="15" customWidth="1"/>
    <col min="3593" max="3593" width="5.6640625" style="15" customWidth="1"/>
    <col min="3594" max="3595" width="1.21875" style="15" customWidth="1"/>
    <col min="3596" max="3596" width="5.6640625" style="15" customWidth="1"/>
    <col min="3597" max="3598" width="1.21875" style="15" customWidth="1"/>
    <col min="3599" max="3599" width="5.6640625" style="15" customWidth="1"/>
    <col min="3600" max="3601" width="1.21875" style="15" customWidth="1"/>
    <col min="3602" max="3602" width="5.6640625" style="15" customWidth="1"/>
    <col min="3603" max="3604" width="1.21875" style="15" customWidth="1"/>
    <col min="3605" max="3605" width="5.6640625" style="15" customWidth="1"/>
    <col min="3606" max="3607" width="1.21875" style="15" customWidth="1"/>
    <col min="3608" max="3608" width="5.6640625" style="15" customWidth="1"/>
    <col min="3609" max="3610" width="1.21875" style="15" customWidth="1"/>
    <col min="3611" max="3611" width="5.6640625" style="15" customWidth="1"/>
    <col min="3612" max="3613" width="1.21875" style="15" customWidth="1"/>
    <col min="3614" max="3614" width="5.6640625" style="15" customWidth="1"/>
    <col min="3615" max="3616" width="1.21875" style="15" customWidth="1"/>
    <col min="3617" max="3617" width="5.6640625" style="15" customWidth="1"/>
    <col min="3618" max="3619" width="1.21875" style="15" customWidth="1"/>
    <col min="3620" max="3620" width="5.6640625" style="15" customWidth="1"/>
    <col min="3621" max="3621" width="1.33203125" style="15" customWidth="1"/>
    <col min="3622" max="3844" width="9" style="15"/>
    <col min="3845" max="3846" width="3.109375" style="15" customWidth="1"/>
    <col min="3847" max="3847" width="12.44140625" style="15" customWidth="1"/>
    <col min="3848" max="3848" width="1.21875" style="15" customWidth="1"/>
    <col min="3849" max="3849" width="5.6640625" style="15" customWidth="1"/>
    <col min="3850" max="3851" width="1.21875" style="15" customWidth="1"/>
    <col min="3852" max="3852" width="5.6640625" style="15" customWidth="1"/>
    <col min="3853" max="3854" width="1.21875" style="15" customWidth="1"/>
    <col min="3855" max="3855" width="5.6640625" style="15" customWidth="1"/>
    <col min="3856" max="3857" width="1.21875" style="15" customWidth="1"/>
    <col min="3858" max="3858" width="5.6640625" style="15" customWidth="1"/>
    <col min="3859" max="3860" width="1.21875" style="15" customWidth="1"/>
    <col min="3861" max="3861" width="5.6640625" style="15" customWidth="1"/>
    <col min="3862" max="3863" width="1.21875" style="15" customWidth="1"/>
    <col min="3864" max="3864" width="5.6640625" style="15" customWidth="1"/>
    <col min="3865" max="3866" width="1.21875" style="15" customWidth="1"/>
    <col min="3867" max="3867" width="5.6640625" style="15" customWidth="1"/>
    <col min="3868" max="3869" width="1.21875" style="15" customWidth="1"/>
    <col min="3870" max="3870" width="5.6640625" style="15" customWidth="1"/>
    <col min="3871" max="3872" width="1.21875" style="15" customWidth="1"/>
    <col min="3873" max="3873" width="5.6640625" style="15" customWidth="1"/>
    <col min="3874" max="3875" width="1.21875" style="15" customWidth="1"/>
    <col min="3876" max="3876" width="5.6640625" style="15" customWidth="1"/>
    <col min="3877" max="3877" width="1.33203125" style="15" customWidth="1"/>
    <col min="3878" max="4100" width="9" style="15"/>
    <col min="4101" max="4102" width="3.109375" style="15" customWidth="1"/>
    <col min="4103" max="4103" width="12.44140625" style="15" customWidth="1"/>
    <col min="4104" max="4104" width="1.21875" style="15" customWidth="1"/>
    <col min="4105" max="4105" width="5.6640625" style="15" customWidth="1"/>
    <col min="4106" max="4107" width="1.21875" style="15" customWidth="1"/>
    <col min="4108" max="4108" width="5.6640625" style="15" customWidth="1"/>
    <col min="4109" max="4110" width="1.21875" style="15" customWidth="1"/>
    <col min="4111" max="4111" width="5.6640625" style="15" customWidth="1"/>
    <col min="4112" max="4113" width="1.21875" style="15" customWidth="1"/>
    <col min="4114" max="4114" width="5.6640625" style="15" customWidth="1"/>
    <col min="4115" max="4116" width="1.21875" style="15" customWidth="1"/>
    <col min="4117" max="4117" width="5.6640625" style="15" customWidth="1"/>
    <col min="4118" max="4119" width="1.21875" style="15" customWidth="1"/>
    <col min="4120" max="4120" width="5.6640625" style="15" customWidth="1"/>
    <col min="4121" max="4122" width="1.21875" style="15" customWidth="1"/>
    <col min="4123" max="4123" width="5.6640625" style="15" customWidth="1"/>
    <col min="4124" max="4125" width="1.21875" style="15" customWidth="1"/>
    <col min="4126" max="4126" width="5.6640625" style="15" customWidth="1"/>
    <col min="4127" max="4128" width="1.21875" style="15" customWidth="1"/>
    <col min="4129" max="4129" width="5.6640625" style="15" customWidth="1"/>
    <col min="4130" max="4131" width="1.21875" style="15" customWidth="1"/>
    <col min="4132" max="4132" width="5.6640625" style="15" customWidth="1"/>
    <col min="4133" max="4133" width="1.33203125" style="15" customWidth="1"/>
    <col min="4134" max="4356" width="9" style="15"/>
    <col min="4357" max="4358" width="3.109375" style="15" customWidth="1"/>
    <col min="4359" max="4359" width="12.44140625" style="15" customWidth="1"/>
    <col min="4360" max="4360" width="1.21875" style="15" customWidth="1"/>
    <col min="4361" max="4361" width="5.6640625" style="15" customWidth="1"/>
    <col min="4362" max="4363" width="1.21875" style="15" customWidth="1"/>
    <col min="4364" max="4364" width="5.6640625" style="15" customWidth="1"/>
    <col min="4365" max="4366" width="1.21875" style="15" customWidth="1"/>
    <col min="4367" max="4367" width="5.6640625" style="15" customWidth="1"/>
    <col min="4368" max="4369" width="1.21875" style="15" customWidth="1"/>
    <col min="4370" max="4370" width="5.6640625" style="15" customWidth="1"/>
    <col min="4371" max="4372" width="1.21875" style="15" customWidth="1"/>
    <col min="4373" max="4373" width="5.6640625" style="15" customWidth="1"/>
    <col min="4374" max="4375" width="1.21875" style="15" customWidth="1"/>
    <col min="4376" max="4376" width="5.6640625" style="15" customWidth="1"/>
    <col min="4377" max="4378" width="1.21875" style="15" customWidth="1"/>
    <col min="4379" max="4379" width="5.6640625" style="15" customWidth="1"/>
    <col min="4380" max="4381" width="1.21875" style="15" customWidth="1"/>
    <col min="4382" max="4382" width="5.6640625" style="15" customWidth="1"/>
    <col min="4383" max="4384" width="1.21875" style="15" customWidth="1"/>
    <col min="4385" max="4385" width="5.6640625" style="15" customWidth="1"/>
    <col min="4386" max="4387" width="1.21875" style="15" customWidth="1"/>
    <col min="4388" max="4388" width="5.6640625" style="15" customWidth="1"/>
    <col min="4389" max="4389" width="1.33203125" style="15" customWidth="1"/>
    <col min="4390" max="4612" width="9" style="15"/>
    <col min="4613" max="4614" width="3.109375" style="15" customWidth="1"/>
    <col min="4615" max="4615" width="12.44140625" style="15" customWidth="1"/>
    <col min="4616" max="4616" width="1.21875" style="15" customWidth="1"/>
    <col min="4617" max="4617" width="5.6640625" style="15" customWidth="1"/>
    <col min="4618" max="4619" width="1.21875" style="15" customWidth="1"/>
    <col min="4620" max="4620" width="5.6640625" style="15" customWidth="1"/>
    <col min="4621" max="4622" width="1.21875" style="15" customWidth="1"/>
    <col min="4623" max="4623" width="5.6640625" style="15" customWidth="1"/>
    <col min="4624" max="4625" width="1.21875" style="15" customWidth="1"/>
    <col min="4626" max="4626" width="5.6640625" style="15" customWidth="1"/>
    <col min="4627" max="4628" width="1.21875" style="15" customWidth="1"/>
    <col min="4629" max="4629" width="5.6640625" style="15" customWidth="1"/>
    <col min="4630" max="4631" width="1.21875" style="15" customWidth="1"/>
    <col min="4632" max="4632" width="5.6640625" style="15" customWidth="1"/>
    <col min="4633" max="4634" width="1.21875" style="15" customWidth="1"/>
    <col min="4635" max="4635" width="5.6640625" style="15" customWidth="1"/>
    <col min="4636" max="4637" width="1.21875" style="15" customWidth="1"/>
    <col min="4638" max="4638" width="5.6640625" style="15" customWidth="1"/>
    <col min="4639" max="4640" width="1.21875" style="15" customWidth="1"/>
    <col min="4641" max="4641" width="5.6640625" style="15" customWidth="1"/>
    <col min="4642" max="4643" width="1.21875" style="15" customWidth="1"/>
    <col min="4644" max="4644" width="5.6640625" style="15" customWidth="1"/>
    <col min="4645" max="4645" width="1.33203125" style="15" customWidth="1"/>
    <col min="4646" max="4868" width="9" style="15"/>
    <col min="4869" max="4870" width="3.109375" style="15" customWidth="1"/>
    <col min="4871" max="4871" width="12.44140625" style="15" customWidth="1"/>
    <col min="4872" max="4872" width="1.21875" style="15" customWidth="1"/>
    <col min="4873" max="4873" width="5.6640625" style="15" customWidth="1"/>
    <col min="4874" max="4875" width="1.21875" style="15" customWidth="1"/>
    <col min="4876" max="4876" width="5.6640625" style="15" customWidth="1"/>
    <col min="4877" max="4878" width="1.21875" style="15" customWidth="1"/>
    <col min="4879" max="4879" width="5.6640625" style="15" customWidth="1"/>
    <col min="4880" max="4881" width="1.21875" style="15" customWidth="1"/>
    <col min="4882" max="4882" width="5.6640625" style="15" customWidth="1"/>
    <col min="4883" max="4884" width="1.21875" style="15" customWidth="1"/>
    <col min="4885" max="4885" width="5.6640625" style="15" customWidth="1"/>
    <col min="4886" max="4887" width="1.21875" style="15" customWidth="1"/>
    <col min="4888" max="4888" width="5.6640625" style="15" customWidth="1"/>
    <col min="4889" max="4890" width="1.21875" style="15" customWidth="1"/>
    <col min="4891" max="4891" width="5.6640625" style="15" customWidth="1"/>
    <col min="4892" max="4893" width="1.21875" style="15" customWidth="1"/>
    <col min="4894" max="4894" width="5.6640625" style="15" customWidth="1"/>
    <col min="4895" max="4896" width="1.21875" style="15" customWidth="1"/>
    <col min="4897" max="4897" width="5.6640625" style="15" customWidth="1"/>
    <col min="4898" max="4899" width="1.21875" style="15" customWidth="1"/>
    <col min="4900" max="4900" width="5.6640625" style="15" customWidth="1"/>
    <col min="4901" max="4901" width="1.33203125" style="15" customWidth="1"/>
    <col min="4902" max="5124" width="9" style="15"/>
    <col min="5125" max="5126" width="3.109375" style="15" customWidth="1"/>
    <col min="5127" max="5127" width="12.44140625" style="15" customWidth="1"/>
    <col min="5128" max="5128" width="1.21875" style="15" customWidth="1"/>
    <col min="5129" max="5129" width="5.6640625" style="15" customWidth="1"/>
    <col min="5130" max="5131" width="1.21875" style="15" customWidth="1"/>
    <col min="5132" max="5132" width="5.6640625" style="15" customWidth="1"/>
    <col min="5133" max="5134" width="1.21875" style="15" customWidth="1"/>
    <col min="5135" max="5135" width="5.6640625" style="15" customWidth="1"/>
    <col min="5136" max="5137" width="1.21875" style="15" customWidth="1"/>
    <col min="5138" max="5138" width="5.6640625" style="15" customWidth="1"/>
    <col min="5139" max="5140" width="1.21875" style="15" customWidth="1"/>
    <col min="5141" max="5141" width="5.6640625" style="15" customWidth="1"/>
    <col min="5142" max="5143" width="1.21875" style="15" customWidth="1"/>
    <col min="5144" max="5144" width="5.6640625" style="15" customWidth="1"/>
    <col min="5145" max="5146" width="1.21875" style="15" customWidth="1"/>
    <col min="5147" max="5147" width="5.6640625" style="15" customWidth="1"/>
    <col min="5148" max="5149" width="1.21875" style="15" customWidth="1"/>
    <col min="5150" max="5150" width="5.6640625" style="15" customWidth="1"/>
    <col min="5151" max="5152" width="1.21875" style="15" customWidth="1"/>
    <col min="5153" max="5153" width="5.6640625" style="15" customWidth="1"/>
    <col min="5154" max="5155" width="1.21875" style="15" customWidth="1"/>
    <col min="5156" max="5156" width="5.6640625" style="15" customWidth="1"/>
    <col min="5157" max="5157" width="1.33203125" style="15" customWidth="1"/>
    <col min="5158" max="5380" width="9" style="15"/>
    <col min="5381" max="5382" width="3.109375" style="15" customWidth="1"/>
    <col min="5383" max="5383" width="12.44140625" style="15" customWidth="1"/>
    <col min="5384" max="5384" width="1.21875" style="15" customWidth="1"/>
    <col min="5385" max="5385" width="5.6640625" style="15" customWidth="1"/>
    <col min="5386" max="5387" width="1.21875" style="15" customWidth="1"/>
    <col min="5388" max="5388" width="5.6640625" style="15" customWidth="1"/>
    <col min="5389" max="5390" width="1.21875" style="15" customWidth="1"/>
    <col min="5391" max="5391" width="5.6640625" style="15" customWidth="1"/>
    <col min="5392" max="5393" width="1.21875" style="15" customWidth="1"/>
    <col min="5394" max="5394" width="5.6640625" style="15" customWidth="1"/>
    <col min="5395" max="5396" width="1.21875" style="15" customWidth="1"/>
    <col min="5397" max="5397" width="5.6640625" style="15" customWidth="1"/>
    <col min="5398" max="5399" width="1.21875" style="15" customWidth="1"/>
    <col min="5400" max="5400" width="5.6640625" style="15" customWidth="1"/>
    <col min="5401" max="5402" width="1.21875" style="15" customWidth="1"/>
    <col min="5403" max="5403" width="5.6640625" style="15" customWidth="1"/>
    <col min="5404" max="5405" width="1.21875" style="15" customWidth="1"/>
    <col min="5406" max="5406" width="5.6640625" style="15" customWidth="1"/>
    <col min="5407" max="5408" width="1.21875" style="15" customWidth="1"/>
    <col min="5409" max="5409" width="5.6640625" style="15" customWidth="1"/>
    <col min="5410" max="5411" width="1.21875" style="15" customWidth="1"/>
    <col min="5412" max="5412" width="5.6640625" style="15" customWidth="1"/>
    <col min="5413" max="5413" width="1.33203125" style="15" customWidth="1"/>
    <col min="5414" max="5636" width="9" style="15"/>
    <col min="5637" max="5638" width="3.109375" style="15" customWidth="1"/>
    <col min="5639" max="5639" width="12.44140625" style="15" customWidth="1"/>
    <col min="5640" max="5640" width="1.21875" style="15" customWidth="1"/>
    <col min="5641" max="5641" width="5.6640625" style="15" customWidth="1"/>
    <col min="5642" max="5643" width="1.21875" style="15" customWidth="1"/>
    <col min="5644" max="5644" width="5.6640625" style="15" customWidth="1"/>
    <col min="5645" max="5646" width="1.21875" style="15" customWidth="1"/>
    <col min="5647" max="5647" width="5.6640625" style="15" customWidth="1"/>
    <col min="5648" max="5649" width="1.21875" style="15" customWidth="1"/>
    <col min="5650" max="5650" width="5.6640625" style="15" customWidth="1"/>
    <col min="5651" max="5652" width="1.21875" style="15" customWidth="1"/>
    <col min="5653" max="5653" width="5.6640625" style="15" customWidth="1"/>
    <col min="5654" max="5655" width="1.21875" style="15" customWidth="1"/>
    <col min="5656" max="5656" width="5.6640625" style="15" customWidth="1"/>
    <col min="5657" max="5658" width="1.21875" style="15" customWidth="1"/>
    <col min="5659" max="5659" width="5.6640625" style="15" customWidth="1"/>
    <col min="5660" max="5661" width="1.21875" style="15" customWidth="1"/>
    <col min="5662" max="5662" width="5.6640625" style="15" customWidth="1"/>
    <col min="5663" max="5664" width="1.21875" style="15" customWidth="1"/>
    <col min="5665" max="5665" width="5.6640625" style="15" customWidth="1"/>
    <col min="5666" max="5667" width="1.21875" style="15" customWidth="1"/>
    <col min="5668" max="5668" width="5.6640625" style="15" customWidth="1"/>
    <col min="5669" max="5669" width="1.33203125" style="15" customWidth="1"/>
    <col min="5670" max="5892" width="9" style="15"/>
    <col min="5893" max="5894" width="3.109375" style="15" customWidth="1"/>
    <col min="5895" max="5895" width="12.44140625" style="15" customWidth="1"/>
    <col min="5896" max="5896" width="1.21875" style="15" customWidth="1"/>
    <col min="5897" max="5897" width="5.6640625" style="15" customWidth="1"/>
    <col min="5898" max="5899" width="1.21875" style="15" customWidth="1"/>
    <col min="5900" max="5900" width="5.6640625" style="15" customWidth="1"/>
    <col min="5901" max="5902" width="1.21875" style="15" customWidth="1"/>
    <col min="5903" max="5903" width="5.6640625" style="15" customWidth="1"/>
    <col min="5904" max="5905" width="1.21875" style="15" customWidth="1"/>
    <col min="5906" max="5906" width="5.6640625" style="15" customWidth="1"/>
    <col min="5907" max="5908" width="1.21875" style="15" customWidth="1"/>
    <col min="5909" max="5909" width="5.6640625" style="15" customWidth="1"/>
    <col min="5910" max="5911" width="1.21875" style="15" customWidth="1"/>
    <col min="5912" max="5912" width="5.6640625" style="15" customWidth="1"/>
    <col min="5913" max="5914" width="1.21875" style="15" customWidth="1"/>
    <col min="5915" max="5915" width="5.6640625" style="15" customWidth="1"/>
    <col min="5916" max="5917" width="1.21875" style="15" customWidth="1"/>
    <col min="5918" max="5918" width="5.6640625" style="15" customWidth="1"/>
    <col min="5919" max="5920" width="1.21875" style="15" customWidth="1"/>
    <col min="5921" max="5921" width="5.6640625" style="15" customWidth="1"/>
    <col min="5922" max="5923" width="1.21875" style="15" customWidth="1"/>
    <col min="5924" max="5924" width="5.6640625" style="15" customWidth="1"/>
    <col min="5925" max="5925" width="1.33203125" style="15" customWidth="1"/>
    <col min="5926" max="6148" width="9" style="15"/>
    <col min="6149" max="6150" width="3.109375" style="15" customWidth="1"/>
    <col min="6151" max="6151" width="12.44140625" style="15" customWidth="1"/>
    <col min="6152" max="6152" width="1.21875" style="15" customWidth="1"/>
    <col min="6153" max="6153" width="5.6640625" style="15" customWidth="1"/>
    <col min="6154" max="6155" width="1.21875" style="15" customWidth="1"/>
    <col min="6156" max="6156" width="5.6640625" style="15" customWidth="1"/>
    <col min="6157" max="6158" width="1.21875" style="15" customWidth="1"/>
    <col min="6159" max="6159" width="5.6640625" style="15" customWidth="1"/>
    <col min="6160" max="6161" width="1.21875" style="15" customWidth="1"/>
    <col min="6162" max="6162" width="5.6640625" style="15" customWidth="1"/>
    <col min="6163" max="6164" width="1.21875" style="15" customWidth="1"/>
    <col min="6165" max="6165" width="5.6640625" style="15" customWidth="1"/>
    <col min="6166" max="6167" width="1.21875" style="15" customWidth="1"/>
    <col min="6168" max="6168" width="5.6640625" style="15" customWidth="1"/>
    <col min="6169" max="6170" width="1.21875" style="15" customWidth="1"/>
    <col min="6171" max="6171" width="5.6640625" style="15" customWidth="1"/>
    <col min="6172" max="6173" width="1.21875" style="15" customWidth="1"/>
    <col min="6174" max="6174" width="5.6640625" style="15" customWidth="1"/>
    <col min="6175" max="6176" width="1.21875" style="15" customWidth="1"/>
    <col min="6177" max="6177" width="5.6640625" style="15" customWidth="1"/>
    <col min="6178" max="6179" width="1.21875" style="15" customWidth="1"/>
    <col min="6180" max="6180" width="5.6640625" style="15" customWidth="1"/>
    <col min="6181" max="6181" width="1.33203125" style="15" customWidth="1"/>
    <col min="6182" max="6404" width="9" style="15"/>
    <col min="6405" max="6406" width="3.109375" style="15" customWidth="1"/>
    <col min="6407" max="6407" width="12.44140625" style="15" customWidth="1"/>
    <col min="6408" max="6408" width="1.21875" style="15" customWidth="1"/>
    <col min="6409" max="6409" width="5.6640625" style="15" customWidth="1"/>
    <col min="6410" max="6411" width="1.21875" style="15" customWidth="1"/>
    <col min="6412" max="6412" width="5.6640625" style="15" customWidth="1"/>
    <col min="6413" max="6414" width="1.21875" style="15" customWidth="1"/>
    <col min="6415" max="6415" width="5.6640625" style="15" customWidth="1"/>
    <col min="6416" max="6417" width="1.21875" style="15" customWidth="1"/>
    <col min="6418" max="6418" width="5.6640625" style="15" customWidth="1"/>
    <col min="6419" max="6420" width="1.21875" style="15" customWidth="1"/>
    <col min="6421" max="6421" width="5.6640625" style="15" customWidth="1"/>
    <col min="6422" max="6423" width="1.21875" style="15" customWidth="1"/>
    <col min="6424" max="6424" width="5.6640625" style="15" customWidth="1"/>
    <col min="6425" max="6426" width="1.21875" style="15" customWidth="1"/>
    <col min="6427" max="6427" width="5.6640625" style="15" customWidth="1"/>
    <col min="6428" max="6429" width="1.21875" style="15" customWidth="1"/>
    <col min="6430" max="6430" width="5.6640625" style="15" customWidth="1"/>
    <col min="6431" max="6432" width="1.21875" style="15" customWidth="1"/>
    <col min="6433" max="6433" width="5.6640625" style="15" customWidth="1"/>
    <col min="6434" max="6435" width="1.21875" style="15" customWidth="1"/>
    <col min="6436" max="6436" width="5.6640625" style="15" customWidth="1"/>
    <col min="6437" max="6437" width="1.33203125" style="15" customWidth="1"/>
    <col min="6438" max="6660" width="9" style="15"/>
    <col min="6661" max="6662" width="3.109375" style="15" customWidth="1"/>
    <col min="6663" max="6663" width="12.44140625" style="15" customWidth="1"/>
    <col min="6664" max="6664" width="1.21875" style="15" customWidth="1"/>
    <col min="6665" max="6665" width="5.6640625" style="15" customWidth="1"/>
    <col min="6666" max="6667" width="1.21875" style="15" customWidth="1"/>
    <col min="6668" max="6668" width="5.6640625" style="15" customWidth="1"/>
    <col min="6669" max="6670" width="1.21875" style="15" customWidth="1"/>
    <col min="6671" max="6671" width="5.6640625" style="15" customWidth="1"/>
    <col min="6672" max="6673" width="1.21875" style="15" customWidth="1"/>
    <col min="6674" max="6674" width="5.6640625" style="15" customWidth="1"/>
    <col min="6675" max="6676" width="1.21875" style="15" customWidth="1"/>
    <col min="6677" max="6677" width="5.6640625" style="15" customWidth="1"/>
    <col min="6678" max="6679" width="1.21875" style="15" customWidth="1"/>
    <col min="6680" max="6680" width="5.6640625" style="15" customWidth="1"/>
    <col min="6681" max="6682" width="1.21875" style="15" customWidth="1"/>
    <col min="6683" max="6683" width="5.6640625" style="15" customWidth="1"/>
    <col min="6684" max="6685" width="1.21875" style="15" customWidth="1"/>
    <col min="6686" max="6686" width="5.6640625" style="15" customWidth="1"/>
    <col min="6687" max="6688" width="1.21875" style="15" customWidth="1"/>
    <col min="6689" max="6689" width="5.6640625" style="15" customWidth="1"/>
    <col min="6690" max="6691" width="1.21875" style="15" customWidth="1"/>
    <col min="6692" max="6692" width="5.6640625" style="15" customWidth="1"/>
    <col min="6693" max="6693" width="1.33203125" style="15" customWidth="1"/>
    <col min="6694" max="6916" width="9" style="15"/>
    <col min="6917" max="6918" width="3.109375" style="15" customWidth="1"/>
    <col min="6919" max="6919" width="12.44140625" style="15" customWidth="1"/>
    <col min="6920" max="6920" width="1.21875" style="15" customWidth="1"/>
    <col min="6921" max="6921" width="5.6640625" style="15" customWidth="1"/>
    <col min="6922" max="6923" width="1.21875" style="15" customWidth="1"/>
    <col min="6924" max="6924" width="5.6640625" style="15" customWidth="1"/>
    <col min="6925" max="6926" width="1.21875" style="15" customWidth="1"/>
    <col min="6927" max="6927" width="5.6640625" style="15" customWidth="1"/>
    <col min="6928" max="6929" width="1.21875" style="15" customWidth="1"/>
    <col min="6930" max="6930" width="5.6640625" style="15" customWidth="1"/>
    <col min="6931" max="6932" width="1.21875" style="15" customWidth="1"/>
    <col min="6933" max="6933" width="5.6640625" style="15" customWidth="1"/>
    <col min="6934" max="6935" width="1.21875" style="15" customWidth="1"/>
    <col min="6936" max="6936" width="5.6640625" style="15" customWidth="1"/>
    <col min="6937" max="6938" width="1.21875" style="15" customWidth="1"/>
    <col min="6939" max="6939" width="5.6640625" style="15" customWidth="1"/>
    <col min="6940" max="6941" width="1.21875" style="15" customWidth="1"/>
    <col min="6942" max="6942" width="5.6640625" style="15" customWidth="1"/>
    <col min="6943" max="6944" width="1.21875" style="15" customWidth="1"/>
    <col min="6945" max="6945" width="5.6640625" style="15" customWidth="1"/>
    <col min="6946" max="6947" width="1.21875" style="15" customWidth="1"/>
    <col min="6948" max="6948" width="5.6640625" style="15" customWidth="1"/>
    <col min="6949" max="6949" width="1.33203125" style="15" customWidth="1"/>
    <col min="6950" max="7172" width="9" style="15"/>
    <col min="7173" max="7174" width="3.109375" style="15" customWidth="1"/>
    <col min="7175" max="7175" width="12.44140625" style="15" customWidth="1"/>
    <col min="7176" max="7176" width="1.21875" style="15" customWidth="1"/>
    <col min="7177" max="7177" width="5.6640625" style="15" customWidth="1"/>
    <col min="7178" max="7179" width="1.21875" style="15" customWidth="1"/>
    <col min="7180" max="7180" width="5.6640625" style="15" customWidth="1"/>
    <col min="7181" max="7182" width="1.21875" style="15" customWidth="1"/>
    <col min="7183" max="7183" width="5.6640625" style="15" customWidth="1"/>
    <col min="7184" max="7185" width="1.21875" style="15" customWidth="1"/>
    <col min="7186" max="7186" width="5.6640625" style="15" customWidth="1"/>
    <col min="7187" max="7188" width="1.21875" style="15" customWidth="1"/>
    <col min="7189" max="7189" width="5.6640625" style="15" customWidth="1"/>
    <col min="7190" max="7191" width="1.21875" style="15" customWidth="1"/>
    <col min="7192" max="7192" width="5.6640625" style="15" customWidth="1"/>
    <col min="7193" max="7194" width="1.21875" style="15" customWidth="1"/>
    <col min="7195" max="7195" width="5.6640625" style="15" customWidth="1"/>
    <col min="7196" max="7197" width="1.21875" style="15" customWidth="1"/>
    <col min="7198" max="7198" width="5.6640625" style="15" customWidth="1"/>
    <col min="7199" max="7200" width="1.21875" style="15" customWidth="1"/>
    <col min="7201" max="7201" width="5.6640625" style="15" customWidth="1"/>
    <col min="7202" max="7203" width="1.21875" style="15" customWidth="1"/>
    <col min="7204" max="7204" width="5.6640625" style="15" customWidth="1"/>
    <col min="7205" max="7205" width="1.33203125" style="15" customWidth="1"/>
    <col min="7206" max="7428" width="9" style="15"/>
    <col min="7429" max="7430" width="3.109375" style="15" customWidth="1"/>
    <col min="7431" max="7431" width="12.44140625" style="15" customWidth="1"/>
    <col min="7432" max="7432" width="1.21875" style="15" customWidth="1"/>
    <col min="7433" max="7433" width="5.6640625" style="15" customWidth="1"/>
    <col min="7434" max="7435" width="1.21875" style="15" customWidth="1"/>
    <col min="7436" max="7436" width="5.6640625" style="15" customWidth="1"/>
    <col min="7437" max="7438" width="1.21875" style="15" customWidth="1"/>
    <col min="7439" max="7439" width="5.6640625" style="15" customWidth="1"/>
    <col min="7440" max="7441" width="1.21875" style="15" customWidth="1"/>
    <col min="7442" max="7442" width="5.6640625" style="15" customWidth="1"/>
    <col min="7443" max="7444" width="1.21875" style="15" customWidth="1"/>
    <col min="7445" max="7445" width="5.6640625" style="15" customWidth="1"/>
    <col min="7446" max="7447" width="1.21875" style="15" customWidth="1"/>
    <col min="7448" max="7448" width="5.6640625" style="15" customWidth="1"/>
    <col min="7449" max="7450" width="1.21875" style="15" customWidth="1"/>
    <col min="7451" max="7451" width="5.6640625" style="15" customWidth="1"/>
    <col min="7452" max="7453" width="1.21875" style="15" customWidth="1"/>
    <col min="7454" max="7454" width="5.6640625" style="15" customWidth="1"/>
    <col min="7455" max="7456" width="1.21875" style="15" customWidth="1"/>
    <col min="7457" max="7457" width="5.6640625" style="15" customWidth="1"/>
    <col min="7458" max="7459" width="1.21875" style="15" customWidth="1"/>
    <col min="7460" max="7460" width="5.6640625" style="15" customWidth="1"/>
    <col min="7461" max="7461" width="1.33203125" style="15" customWidth="1"/>
    <col min="7462" max="7684" width="9" style="15"/>
    <col min="7685" max="7686" width="3.109375" style="15" customWidth="1"/>
    <col min="7687" max="7687" width="12.44140625" style="15" customWidth="1"/>
    <col min="7688" max="7688" width="1.21875" style="15" customWidth="1"/>
    <col min="7689" max="7689" width="5.6640625" style="15" customWidth="1"/>
    <col min="7690" max="7691" width="1.21875" style="15" customWidth="1"/>
    <col min="7692" max="7692" width="5.6640625" style="15" customWidth="1"/>
    <col min="7693" max="7694" width="1.21875" style="15" customWidth="1"/>
    <col min="7695" max="7695" width="5.6640625" style="15" customWidth="1"/>
    <col min="7696" max="7697" width="1.21875" style="15" customWidth="1"/>
    <col min="7698" max="7698" width="5.6640625" style="15" customWidth="1"/>
    <col min="7699" max="7700" width="1.21875" style="15" customWidth="1"/>
    <col min="7701" max="7701" width="5.6640625" style="15" customWidth="1"/>
    <col min="7702" max="7703" width="1.21875" style="15" customWidth="1"/>
    <col min="7704" max="7704" width="5.6640625" style="15" customWidth="1"/>
    <col min="7705" max="7706" width="1.21875" style="15" customWidth="1"/>
    <col min="7707" max="7707" width="5.6640625" style="15" customWidth="1"/>
    <col min="7708" max="7709" width="1.21875" style="15" customWidth="1"/>
    <col min="7710" max="7710" width="5.6640625" style="15" customWidth="1"/>
    <col min="7711" max="7712" width="1.21875" style="15" customWidth="1"/>
    <col min="7713" max="7713" width="5.6640625" style="15" customWidth="1"/>
    <col min="7714" max="7715" width="1.21875" style="15" customWidth="1"/>
    <col min="7716" max="7716" width="5.6640625" style="15" customWidth="1"/>
    <col min="7717" max="7717" width="1.33203125" style="15" customWidth="1"/>
    <col min="7718" max="7940" width="9" style="15"/>
    <col min="7941" max="7942" width="3.109375" style="15" customWidth="1"/>
    <col min="7943" max="7943" width="12.44140625" style="15" customWidth="1"/>
    <col min="7944" max="7944" width="1.21875" style="15" customWidth="1"/>
    <col min="7945" max="7945" width="5.6640625" style="15" customWidth="1"/>
    <col min="7946" max="7947" width="1.21875" style="15" customWidth="1"/>
    <col min="7948" max="7948" width="5.6640625" style="15" customWidth="1"/>
    <col min="7949" max="7950" width="1.21875" style="15" customWidth="1"/>
    <col min="7951" max="7951" width="5.6640625" style="15" customWidth="1"/>
    <col min="7952" max="7953" width="1.21875" style="15" customWidth="1"/>
    <col min="7954" max="7954" width="5.6640625" style="15" customWidth="1"/>
    <col min="7955" max="7956" width="1.21875" style="15" customWidth="1"/>
    <col min="7957" max="7957" width="5.6640625" style="15" customWidth="1"/>
    <col min="7958" max="7959" width="1.21875" style="15" customWidth="1"/>
    <col min="7960" max="7960" width="5.6640625" style="15" customWidth="1"/>
    <col min="7961" max="7962" width="1.21875" style="15" customWidth="1"/>
    <col min="7963" max="7963" width="5.6640625" style="15" customWidth="1"/>
    <col min="7964" max="7965" width="1.21875" style="15" customWidth="1"/>
    <col min="7966" max="7966" width="5.6640625" style="15" customWidth="1"/>
    <col min="7967" max="7968" width="1.21875" style="15" customWidth="1"/>
    <col min="7969" max="7969" width="5.6640625" style="15" customWidth="1"/>
    <col min="7970" max="7971" width="1.21875" style="15" customWidth="1"/>
    <col min="7972" max="7972" width="5.6640625" style="15" customWidth="1"/>
    <col min="7973" max="7973" width="1.33203125" style="15" customWidth="1"/>
    <col min="7974" max="8196" width="9" style="15"/>
    <col min="8197" max="8198" width="3.109375" style="15" customWidth="1"/>
    <col min="8199" max="8199" width="12.44140625" style="15" customWidth="1"/>
    <col min="8200" max="8200" width="1.21875" style="15" customWidth="1"/>
    <col min="8201" max="8201" width="5.6640625" style="15" customWidth="1"/>
    <col min="8202" max="8203" width="1.21875" style="15" customWidth="1"/>
    <col min="8204" max="8204" width="5.6640625" style="15" customWidth="1"/>
    <col min="8205" max="8206" width="1.21875" style="15" customWidth="1"/>
    <col min="8207" max="8207" width="5.6640625" style="15" customWidth="1"/>
    <col min="8208" max="8209" width="1.21875" style="15" customWidth="1"/>
    <col min="8210" max="8210" width="5.6640625" style="15" customWidth="1"/>
    <col min="8211" max="8212" width="1.21875" style="15" customWidth="1"/>
    <col min="8213" max="8213" width="5.6640625" style="15" customWidth="1"/>
    <col min="8214" max="8215" width="1.21875" style="15" customWidth="1"/>
    <col min="8216" max="8216" width="5.6640625" style="15" customWidth="1"/>
    <col min="8217" max="8218" width="1.21875" style="15" customWidth="1"/>
    <col min="8219" max="8219" width="5.6640625" style="15" customWidth="1"/>
    <col min="8220" max="8221" width="1.21875" style="15" customWidth="1"/>
    <col min="8222" max="8222" width="5.6640625" style="15" customWidth="1"/>
    <col min="8223" max="8224" width="1.21875" style="15" customWidth="1"/>
    <col min="8225" max="8225" width="5.6640625" style="15" customWidth="1"/>
    <col min="8226" max="8227" width="1.21875" style="15" customWidth="1"/>
    <col min="8228" max="8228" width="5.6640625" style="15" customWidth="1"/>
    <col min="8229" max="8229" width="1.33203125" style="15" customWidth="1"/>
    <col min="8230" max="8452" width="9" style="15"/>
    <col min="8453" max="8454" width="3.109375" style="15" customWidth="1"/>
    <col min="8455" max="8455" width="12.44140625" style="15" customWidth="1"/>
    <col min="8456" max="8456" width="1.21875" style="15" customWidth="1"/>
    <col min="8457" max="8457" width="5.6640625" style="15" customWidth="1"/>
    <col min="8458" max="8459" width="1.21875" style="15" customWidth="1"/>
    <col min="8460" max="8460" width="5.6640625" style="15" customWidth="1"/>
    <col min="8461" max="8462" width="1.21875" style="15" customWidth="1"/>
    <col min="8463" max="8463" width="5.6640625" style="15" customWidth="1"/>
    <col min="8464" max="8465" width="1.21875" style="15" customWidth="1"/>
    <col min="8466" max="8466" width="5.6640625" style="15" customWidth="1"/>
    <col min="8467" max="8468" width="1.21875" style="15" customWidth="1"/>
    <col min="8469" max="8469" width="5.6640625" style="15" customWidth="1"/>
    <col min="8470" max="8471" width="1.21875" style="15" customWidth="1"/>
    <col min="8472" max="8472" width="5.6640625" style="15" customWidth="1"/>
    <col min="8473" max="8474" width="1.21875" style="15" customWidth="1"/>
    <col min="8475" max="8475" width="5.6640625" style="15" customWidth="1"/>
    <col min="8476" max="8477" width="1.21875" style="15" customWidth="1"/>
    <col min="8478" max="8478" width="5.6640625" style="15" customWidth="1"/>
    <col min="8479" max="8480" width="1.21875" style="15" customWidth="1"/>
    <col min="8481" max="8481" width="5.6640625" style="15" customWidth="1"/>
    <col min="8482" max="8483" width="1.21875" style="15" customWidth="1"/>
    <col min="8484" max="8484" width="5.6640625" style="15" customWidth="1"/>
    <col min="8485" max="8485" width="1.33203125" style="15" customWidth="1"/>
    <col min="8486" max="8708" width="9" style="15"/>
    <col min="8709" max="8710" width="3.109375" style="15" customWidth="1"/>
    <col min="8711" max="8711" width="12.44140625" style="15" customWidth="1"/>
    <col min="8712" max="8712" width="1.21875" style="15" customWidth="1"/>
    <col min="8713" max="8713" width="5.6640625" style="15" customWidth="1"/>
    <col min="8714" max="8715" width="1.21875" style="15" customWidth="1"/>
    <col min="8716" max="8716" width="5.6640625" style="15" customWidth="1"/>
    <col min="8717" max="8718" width="1.21875" style="15" customWidth="1"/>
    <col min="8719" max="8719" width="5.6640625" style="15" customWidth="1"/>
    <col min="8720" max="8721" width="1.21875" style="15" customWidth="1"/>
    <col min="8722" max="8722" width="5.6640625" style="15" customWidth="1"/>
    <col min="8723" max="8724" width="1.21875" style="15" customWidth="1"/>
    <col min="8725" max="8725" width="5.6640625" style="15" customWidth="1"/>
    <col min="8726" max="8727" width="1.21875" style="15" customWidth="1"/>
    <col min="8728" max="8728" width="5.6640625" style="15" customWidth="1"/>
    <col min="8729" max="8730" width="1.21875" style="15" customWidth="1"/>
    <col min="8731" max="8731" width="5.6640625" style="15" customWidth="1"/>
    <col min="8732" max="8733" width="1.21875" style="15" customWidth="1"/>
    <col min="8734" max="8734" width="5.6640625" style="15" customWidth="1"/>
    <col min="8735" max="8736" width="1.21875" style="15" customWidth="1"/>
    <col min="8737" max="8737" width="5.6640625" style="15" customWidth="1"/>
    <col min="8738" max="8739" width="1.21875" style="15" customWidth="1"/>
    <col min="8740" max="8740" width="5.6640625" style="15" customWidth="1"/>
    <col min="8741" max="8741" width="1.33203125" style="15" customWidth="1"/>
    <col min="8742" max="8964" width="9" style="15"/>
    <col min="8965" max="8966" width="3.109375" style="15" customWidth="1"/>
    <col min="8967" max="8967" width="12.44140625" style="15" customWidth="1"/>
    <col min="8968" max="8968" width="1.21875" style="15" customWidth="1"/>
    <col min="8969" max="8969" width="5.6640625" style="15" customWidth="1"/>
    <col min="8970" max="8971" width="1.21875" style="15" customWidth="1"/>
    <col min="8972" max="8972" width="5.6640625" style="15" customWidth="1"/>
    <col min="8973" max="8974" width="1.21875" style="15" customWidth="1"/>
    <col min="8975" max="8975" width="5.6640625" style="15" customWidth="1"/>
    <col min="8976" max="8977" width="1.21875" style="15" customWidth="1"/>
    <col min="8978" max="8978" width="5.6640625" style="15" customWidth="1"/>
    <col min="8979" max="8980" width="1.21875" style="15" customWidth="1"/>
    <col min="8981" max="8981" width="5.6640625" style="15" customWidth="1"/>
    <col min="8982" max="8983" width="1.21875" style="15" customWidth="1"/>
    <col min="8984" max="8984" width="5.6640625" style="15" customWidth="1"/>
    <col min="8985" max="8986" width="1.21875" style="15" customWidth="1"/>
    <col min="8987" max="8987" width="5.6640625" style="15" customWidth="1"/>
    <col min="8988" max="8989" width="1.21875" style="15" customWidth="1"/>
    <col min="8990" max="8990" width="5.6640625" style="15" customWidth="1"/>
    <col min="8991" max="8992" width="1.21875" style="15" customWidth="1"/>
    <col min="8993" max="8993" width="5.6640625" style="15" customWidth="1"/>
    <col min="8994" max="8995" width="1.21875" style="15" customWidth="1"/>
    <col min="8996" max="8996" width="5.6640625" style="15" customWidth="1"/>
    <col min="8997" max="8997" width="1.33203125" style="15" customWidth="1"/>
    <col min="8998" max="9220" width="9" style="15"/>
    <col min="9221" max="9222" width="3.109375" style="15" customWidth="1"/>
    <col min="9223" max="9223" width="12.44140625" style="15" customWidth="1"/>
    <col min="9224" max="9224" width="1.21875" style="15" customWidth="1"/>
    <col min="9225" max="9225" width="5.6640625" style="15" customWidth="1"/>
    <col min="9226" max="9227" width="1.21875" style="15" customWidth="1"/>
    <col min="9228" max="9228" width="5.6640625" style="15" customWidth="1"/>
    <col min="9229" max="9230" width="1.21875" style="15" customWidth="1"/>
    <col min="9231" max="9231" width="5.6640625" style="15" customWidth="1"/>
    <col min="9232" max="9233" width="1.21875" style="15" customWidth="1"/>
    <col min="9234" max="9234" width="5.6640625" style="15" customWidth="1"/>
    <col min="9235" max="9236" width="1.21875" style="15" customWidth="1"/>
    <col min="9237" max="9237" width="5.6640625" style="15" customWidth="1"/>
    <col min="9238" max="9239" width="1.21875" style="15" customWidth="1"/>
    <col min="9240" max="9240" width="5.6640625" style="15" customWidth="1"/>
    <col min="9241" max="9242" width="1.21875" style="15" customWidth="1"/>
    <col min="9243" max="9243" width="5.6640625" style="15" customWidth="1"/>
    <col min="9244" max="9245" width="1.21875" style="15" customWidth="1"/>
    <col min="9246" max="9246" width="5.6640625" style="15" customWidth="1"/>
    <col min="9247" max="9248" width="1.21875" style="15" customWidth="1"/>
    <col min="9249" max="9249" width="5.6640625" style="15" customWidth="1"/>
    <col min="9250" max="9251" width="1.21875" style="15" customWidth="1"/>
    <col min="9252" max="9252" width="5.6640625" style="15" customWidth="1"/>
    <col min="9253" max="9253" width="1.33203125" style="15" customWidth="1"/>
    <col min="9254" max="9476" width="9" style="15"/>
    <col min="9477" max="9478" width="3.109375" style="15" customWidth="1"/>
    <col min="9479" max="9479" width="12.44140625" style="15" customWidth="1"/>
    <col min="9480" max="9480" width="1.21875" style="15" customWidth="1"/>
    <col min="9481" max="9481" width="5.6640625" style="15" customWidth="1"/>
    <col min="9482" max="9483" width="1.21875" style="15" customWidth="1"/>
    <col min="9484" max="9484" width="5.6640625" style="15" customWidth="1"/>
    <col min="9485" max="9486" width="1.21875" style="15" customWidth="1"/>
    <col min="9487" max="9487" width="5.6640625" style="15" customWidth="1"/>
    <col min="9488" max="9489" width="1.21875" style="15" customWidth="1"/>
    <col min="9490" max="9490" width="5.6640625" style="15" customWidth="1"/>
    <col min="9491" max="9492" width="1.21875" style="15" customWidth="1"/>
    <col min="9493" max="9493" width="5.6640625" style="15" customWidth="1"/>
    <col min="9494" max="9495" width="1.21875" style="15" customWidth="1"/>
    <col min="9496" max="9496" width="5.6640625" style="15" customWidth="1"/>
    <col min="9497" max="9498" width="1.21875" style="15" customWidth="1"/>
    <col min="9499" max="9499" width="5.6640625" style="15" customWidth="1"/>
    <col min="9500" max="9501" width="1.21875" style="15" customWidth="1"/>
    <col min="9502" max="9502" width="5.6640625" style="15" customWidth="1"/>
    <col min="9503" max="9504" width="1.21875" style="15" customWidth="1"/>
    <col min="9505" max="9505" width="5.6640625" style="15" customWidth="1"/>
    <col min="9506" max="9507" width="1.21875" style="15" customWidth="1"/>
    <col min="9508" max="9508" width="5.6640625" style="15" customWidth="1"/>
    <col min="9509" max="9509" width="1.33203125" style="15" customWidth="1"/>
    <col min="9510" max="9732" width="9" style="15"/>
    <col min="9733" max="9734" width="3.109375" style="15" customWidth="1"/>
    <col min="9735" max="9735" width="12.44140625" style="15" customWidth="1"/>
    <col min="9736" max="9736" width="1.21875" style="15" customWidth="1"/>
    <col min="9737" max="9737" width="5.6640625" style="15" customWidth="1"/>
    <col min="9738" max="9739" width="1.21875" style="15" customWidth="1"/>
    <col min="9740" max="9740" width="5.6640625" style="15" customWidth="1"/>
    <col min="9741" max="9742" width="1.21875" style="15" customWidth="1"/>
    <col min="9743" max="9743" width="5.6640625" style="15" customWidth="1"/>
    <col min="9744" max="9745" width="1.21875" style="15" customWidth="1"/>
    <col min="9746" max="9746" width="5.6640625" style="15" customWidth="1"/>
    <col min="9747" max="9748" width="1.21875" style="15" customWidth="1"/>
    <col min="9749" max="9749" width="5.6640625" style="15" customWidth="1"/>
    <col min="9750" max="9751" width="1.21875" style="15" customWidth="1"/>
    <col min="9752" max="9752" width="5.6640625" style="15" customWidth="1"/>
    <col min="9753" max="9754" width="1.21875" style="15" customWidth="1"/>
    <col min="9755" max="9755" width="5.6640625" style="15" customWidth="1"/>
    <col min="9756" max="9757" width="1.21875" style="15" customWidth="1"/>
    <col min="9758" max="9758" width="5.6640625" style="15" customWidth="1"/>
    <col min="9759" max="9760" width="1.21875" style="15" customWidth="1"/>
    <col min="9761" max="9761" width="5.6640625" style="15" customWidth="1"/>
    <col min="9762" max="9763" width="1.21875" style="15" customWidth="1"/>
    <col min="9764" max="9764" width="5.6640625" style="15" customWidth="1"/>
    <col min="9765" max="9765" width="1.33203125" style="15" customWidth="1"/>
    <col min="9766" max="9988" width="9" style="15"/>
    <col min="9989" max="9990" width="3.109375" style="15" customWidth="1"/>
    <col min="9991" max="9991" width="12.44140625" style="15" customWidth="1"/>
    <col min="9992" max="9992" width="1.21875" style="15" customWidth="1"/>
    <col min="9993" max="9993" width="5.6640625" style="15" customWidth="1"/>
    <col min="9994" max="9995" width="1.21875" style="15" customWidth="1"/>
    <col min="9996" max="9996" width="5.6640625" style="15" customWidth="1"/>
    <col min="9997" max="9998" width="1.21875" style="15" customWidth="1"/>
    <col min="9999" max="9999" width="5.6640625" style="15" customWidth="1"/>
    <col min="10000" max="10001" width="1.21875" style="15" customWidth="1"/>
    <col min="10002" max="10002" width="5.6640625" style="15" customWidth="1"/>
    <col min="10003" max="10004" width="1.21875" style="15" customWidth="1"/>
    <col min="10005" max="10005" width="5.6640625" style="15" customWidth="1"/>
    <col min="10006" max="10007" width="1.21875" style="15" customWidth="1"/>
    <col min="10008" max="10008" width="5.6640625" style="15" customWidth="1"/>
    <col min="10009" max="10010" width="1.21875" style="15" customWidth="1"/>
    <col min="10011" max="10011" width="5.6640625" style="15" customWidth="1"/>
    <col min="10012" max="10013" width="1.21875" style="15" customWidth="1"/>
    <col min="10014" max="10014" width="5.6640625" style="15" customWidth="1"/>
    <col min="10015" max="10016" width="1.21875" style="15" customWidth="1"/>
    <col min="10017" max="10017" width="5.6640625" style="15" customWidth="1"/>
    <col min="10018" max="10019" width="1.21875" style="15" customWidth="1"/>
    <col min="10020" max="10020" width="5.6640625" style="15" customWidth="1"/>
    <col min="10021" max="10021" width="1.33203125" style="15" customWidth="1"/>
    <col min="10022" max="10244" width="9" style="15"/>
    <col min="10245" max="10246" width="3.109375" style="15" customWidth="1"/>
    <col min="10247" max="10247" width="12.44140625" style="15" customWidth="1"/>
    <col min="10248" max="10248" width="1.21875" style="15" customWidth="1"/>
    <col min="10249" max="10249" width="5.6640625" style="15" customWidth="1"/>
    <col min="10250" max="10251" width="1.21875" style="15" customWidth="1"/>
    <col min="10252" max="10252" width="5.6640625" style="15" customWidth="1"/>
    <col min="10253" max="10254" width="1.21875" style="15" customWidth="1"/>
    <col min="10255" max="10255" width="5.6640625" style="15" customWidth="1"/>
    <col min="10256" max="10257" width="1.21875" style="15" customWidth="1"/>
    <col min="10258" max="10258" width="5.6640625" style="15" customWidth="1"/>
    <col min="10259" max="10260" width="1.21875" style="15" customWidth="1"/>
    <col min="10261" max="10261" width="5.6640625" style="15" customWidth="1"/>
    <col min="10262" max="10263" width="1.21875" style="15" customWidth="1"/>
    <col min="10264" max="10264" width="5.6640625" style="15" customWidth="1"/>
    <col min="10265" max="10266" width="1.21875" style="15" customWidth="1"/>
    <col min="10267" max="10267" width="5.6640625" style="15" customWidth="1"/>
    <col min="10268" max="10269" width="1.21875" style="15" customWidth="1"/>
    <col min="10270" max="10270" width="5.6640625" style="15" customWidth="1"/>
    <col min="10271" max="10272" width="1.21875" style="15" customWidth="1"/>
    <col min="10273" max="10273" width="5.6640625" style="15" customWidth="1"/>
    <col min="10274" max="10275" width="1.21875" style="15" customWidth="1"/>
    <col min="10276" max="10276" width="5.6640625" style="15" customWidth="1"/>
    <col min="10277" max="10277" width="1.33203125" style="15" customWidth="1"/>
    <col min="10278" max="10500" width="9" style="15"/>
    <col min="10501" max="10502" width="3.109375" style="15" customWidth="1"/>
    <col min="10503" max="10503" width="12.44140625" style="15" customWidth="1"/>
    <col min="10504" max="10504" width="1.21875" style="15" customWidth="1"/>
    <col min="10505" max="10505" width="5.6640625" style="15" customWidth="1"/>
    <col min="10506" max="10507" width="1.21875" style="15" customWidth="1"/>
    <col min="10508" max="10508" width="5.6640625" style="15" customWidth="1"/>
    <col min="10509" max="10510" width="1.21875" style="15" customWidth="1"/>
    <col min="10511" max="10511" width="5.6640625" style="15" customWidth="1"/>
    <col min="10512" max="10513" width="1.21875" style="15" customWidth="1"/>
    <col min="10514" max="10514" width="5.6640625" style="15" customWidth="1"/>
    <col min="10515" max="10516" width="1.21875" style="15" customWidth="1"/>
    <col min="10517" max="10517" width="5.6640625" style="15" customWidth="1"/>
    <col min="10518" max="10519" width="1.21875" style="15" customWidth="1"/>
    <col min="10520" max="10520" width="5.6640625" style="15" customWidth="1"/>
    <col min="10521" max="10522" width="1.21875" style="15" customWidth="1"/>
    <col min="10523" max="10523" width="5.6640625" style="15" customWidth="1"/>
    <col min="10524" max="10525" width="1.21875" style="15" customWidth="1"/>
    <col min="10526" max="10526" width="5.6640625" style="15" customWidth="1"/>
    <col min="10527" max="10528" width="1.21875" style="15" customWidth="1"/>
    <col min="10529" max="10529" width="5.6640625" style="15" customWidth="1"/>
    <col min="10530" max="10531" width="1.21875" style="15" customWidth="1"/>
    <col min="10532" max="10532" width="5.6640625" style="15" customWidth="1"/>
    <col min="10533" max="10533" width="1.33203125" style="15" customWidth="1"/>
    <col min="10534" max="10756" width="9" style="15"/>
    <col min="10757" max="10758" width="3.109375" style="15" customWidth="1"/>
    <col min="10759" max="10759" width="12.44140625" style="15" customWidth="1"/>
    <col min="10760" max="10760" width="1.21875" style="15" customWidth="1"/>
    <col min="10761" max="10761" width="5.6640625" style="15" customWidth="1"/>
    <col min="10762" max="10763" width="1.21875" style="15" customWidth="1"/>
    <col min="10764" max="10764" width="5.6640625" style="15" customWidth="1"/>
    <col min="10765" max="10766" width="1.21875" style="15" customWidth="1"/>
    <col min="10767" max="10767" width="5.6640625" style="15" customWidth="1"/>
    <col min="10768" max="10769" width="1.21875" style="15" customWidth="1"/>
    <col min="10770" max="10770" width="5.6640625" style="15" customWidth="1"/>
    <col min="10771" max="10772" width="1.21875" style="15" customWidth="1"/>
    <col min="10773" max="10773" width="5.6640625" style="15" customWidth="1"/>
    <col min="10774" max="10775" width="1.21875" style="15" customWidth="1"/>
    <col min="10776" max="10776" width="5.6640625" style="15" customWidth="1"/>
    <col min="10777" max="10778" width="1.21875" style="15" customWidth="1"/>
    <col min="10779" max="10779" width="5.6640625" style="15" customWidth="1"/>
    <col min="10780" max="10781" width="1.21875" style="15" customWidth="1"/>
    <col min="10782" max="10782" width="5.6640625" style="15" customWidth="1"/>
    <col min="10783" max="10784" width="1.21875" style="15" customWidth="1"/>
    <col min="10785" max="10785" width="5.6640625" style="15" customWidth="1"/>
    <col min="10786" max="10787" width="1.21875" style="15" customWidth="1"/>
    <col min="10788" max="10788" width="5.6640625" style="15" customWidth="1"/>
    <col min="10789" max="10789" width="1.33203125" style="15" customWidth="1"/>
    <col min="10790" max="11012" width="9" style="15"/>
    <col min="11013" max="11014" width="3.109375" style="15" customWidth="1"/>
    <col min="11015" max="11015" width="12.44140625" style="15" customWidth="1"/>
    <col min="11016" max="11016" width="1.21875" style="15" customWidth="1"/>
    <col min="11017" max="11017" width="5.6640625" style="15" customWidth="1"/>
    <col min="11018" max="11019" width="1.21875" style="15" customWidth="1"/>
    <col min="11020" max="11020" width="5.6640625" style="15" customWidth="1"/>
    <col min="11021" max="11022" width="1.21875" style="15" customWidth="1"/>
    <col min="11023" max="11023" width="5.6640625" style="15" customWidth="1"/>
    <col min="11024" max="11025" width="1.21875" style="15" customWidth="1"/>
    <col min="11026" max="11026" width="5.6640625" style="15" customWidth="1"/>
    <col min="11027" max="11028" width="1.21875" style="15" customWidth="1"/>
    <col min="11029" max="11029" width="5.6640625" style="15" customWidth="1"/>
    <col min="11030" max="11031" width="1.21875" style="15" customWidth="1"/>
    <col min="11032" max="11032" width="5.6640625" style="15" customWidth="1"/>
    <col min="11033" max="11034" width="1.21875" style="15" customWidth="1"/>
    <col min="11035" max="11035" width="5.6640625" style="15" customWidth="1"/>
    <col min="11036" max="11037" width="1.21875" style="15" customWidth="1"/>
    <col min="11038" max="11038" width="5.6640625" style="15" customWidth="1"/>
    <col min="11039" max="11040" width="1.21875" style="15" customWidth="1"/>
    <col min="11041" max="11041" width="5.6640625" style="15" customWidth="1"/>
    <col min="11042" max="11043" width="1.21875" style="15" customWidth="1"/>
    <col min="11044" max="11044" width="5.6640625" style="15" customWidth="1"/>
    <col min="11045" max="11045" width="1.33203125" style="15" customWidth="1"/>
    <col min="11046" max="11268" width="9" style="15"/>
    <col min="11269" max="11270" width="3.109375" style="15" customWidth="1"/>
    <col min="11271" max="11271" width="12.44140625" style="15" customWidth="1"/>
    <col min="11272" max="11272" width="1.21875" style="15" customWidth="1"/>
    <col min="11273" max="11273" width="5.6640625" style="15" customWidth="1"/>
    <col min="11274" max="11275" width="1.21875" style="15" customWidth="1"/>
    <col min="11276" max="11276" width="5.6640625" style="15" customWidth="1"/>
    <col min="11277" max="11278" width="1.21875" style="15" customWidth="1"/>
    <col min="11279" max="11279" width="5.6640625" style="15" customWidth="1"/>
    <col min="11280" max="11281" width="1.21875" style="15" customWidth="1"/>
    <col min="11282" max="11282" width="5.6640625" style="15" customWidth="1"/>
    <col min="11283" max="11284" width="1.21875" style="15" customWidth="1"/>
    <col min="11285" max="11285" width="5.6640625" style="15" customWidth="1"/>
    <col min="11286" max="11287" width="1.21875" style="15" customWidth="1"/>
    <col min="11288" max="11288" width="5.6640625" style="15" customWidth="1"/>
    <col min="11289" max="11290" width="1.21875" style="15" customWidth="1"/>
    <col min="11291" max="11291" width="5.6640625" style="15" customWidth="1"/>
    <col min="11292" max="11293" width="1.21875" style="15" customWidth="1"/>
    <col min="11294" max="11294" width="5.6640625" style="15" customWidth="1"/>
    <col min="11295" max="11296" width="1.21875" style="15" customWidth="1"/>
    <col min="11297" max="11297" width="5.6640625" style="15" customWidth="1"/>
    <col min="11298" max="11299" width="1.21875" style="15" customWidth="1"/>
    <col min="11300" max="11300" width="5.6640625" style="15" customWidth="1"/>
    <col min="11301" max="11301" width="1.33203125" style="15" customWidth="1"/>
    <col min="11302" max="11524" width="9" style="15"/>
    <col min="11525" max="11526" width="3.109375" style="15" customWidth="1"/>
    <col min="11527" max="11527" width="12.44140625" style="15" customWidth="1"/>
    <col min="11528" max="11528" width="1.21875" style="15" customWidth="1"/>
    <col min="11529" max="11529" width="5.6640625" style="15" customWidth="1"/>
    <col min="11530" max="11531" width="1.21875" style="15" customWidth="1"/>
    <col min="11532" max="11532" width="5.6640625" style="15" customWidth="1"/>
    <col min="11533" max="11534" width="1.21875" style="15" customWidth="1"/>
    <col min="11535" max="11535" width="5.6640625" style="15" customWidth="1"/>
    <col min="11536" max="11537" width="1.21875" style="15" customWidth="1"/>
    <col min="11538" max="11538" width="5.6640625" style="15" customWidth="1"/>
    <col min="11539" max="11540" width="1.21875" style="15" customWidth="1"/>
    <col min="11541" max="11541" width="5.6640625" style="15" customWidth="1"/>
    <col min="11542" max="11543" width="1.21875" style="15" customWidth="1"/>
    <col min="11544" max="11544" width="5.6640625" style="15" customWidth="1"/>
    <col min="11545" max="11546" width="1.21875" style="15" customWidth="1"/>
    <col min="11547" max="11547" width="5.6640625" style="15" customWidth="1"/>
    <col min="11548" max="11549" width="1.21875" style="15" customWidth="1"/>
    <col min="11550" max="11550" width="5.6640625" style="15" customWidth="1"/>
    <col min="11551" max="11552" width="1.21875" style="15" customWidth="1"/>
    <col min="11553" max="11553" width="5.6640625" style="15" customWidth="1"/>
    <col min="11554" max="11555" width="1.21875" style="15" customWidth="1"/>
    <col min="11556" max="11556" width="5.6640625" style="15" customWidth="1"/>
    <col min="11557" max="11557" width="1.33203125" style="15" customWidth="1"/>
    <col min="11558" max="11780" width="9" style="15"/>
    <col min="11781" max="11782" width="3.109375" style="15" customWidth="1"/>
    <col min="11783" max="11783" width="12.44140625" style="15" customWidth="1"/>
    <col min="11784" max="11784" width="1.21875" style="15" customWidth="1"/>
    <col min="11785" max="11785" width="5.6640625" style="15" customWidth="1"/>
    <col min="11786" max="11787" width="1.21875" style="15" customWidth="1"/>
    <col min="11788" max="11788" width="5.6640625" style="15" customWidth="1"/>
    <col min="11789" max="11790" width="1.21875" style="15" customWidth="1"/>
    <col min="11791" max="11791" width="5.6640625" style="15" customWidth="1"/>
    <col min="11792" max="11793" width="1.21875" style="15" customWidth="1"/>
    <col min="11794" max="11794" width="5.6640625" style="15" customWidth="1"/>
    <col min="11795" max="11796" width="1.21875" style="15" customWidth="1"/>
    <col min="11797" max="11797" width="5.6640625" style="15" customWidth="1"/>
    <col min="11798" max="11799" width="1.21875" style="15" customWidth="1"/>
    <col min="11800" max="11800" width="5.6640625" style="15" customWidth="1"/>
    <col min="11801" max="11802" width="1.21875" style="15" customWidth="1"/>
    <col min="11803" max="11803" width="5.6640625" style="15" customWidth="1"/>
    <col min="11804" max="11805" width="1.21875" style="15" customWidth="1"/>
    <col min="11806" max="11806" width="5.6640625" style="15" customWidth="1"/>
    <col min="11807" max="11808" width="1.21875" style="15" customWidth="1"/>
    <col min="11809" max="11809" width="5.6640625" style="15" customWidth="1"/>
    <col min="11810" max="11811" width="1.21875" style="15" customWidth="1"/>
    <col min="11812" max="11812" width="5.6640625" style="15" customWidth="1"/>
    <col min="11813" max="11813" width="1.33203125" style="15" customWidth="1"/>
    <col min="11814" max="12036" width="9" style="15"/>
    <col min="12037" max="12038" width="3.109375" style="15" customWidth="1"/>
    <col min="12039" max="12039" width="12.44140625" style="15" customWidth="1"/>
    <col min="12040" max="12040" width="1.21875" style="15" customWidth="1"/>
    <col min="12041" max="12041" width="5.6640625" style="15" customWidth="1"/>
    <col min="12042" max="12043" width="1.21875" style="15" customWidth="1"/>
    <col min="12044" max="12044" width="5.6640625" style="15" customWidth="1"/>
    <col min="12045" max="12046" width="1.21875" style="15" customWidth="1"/>
    <col min="12047" max="12047" width="5.6640625" style="15" customWidth="1"/>
    <col min="12048" max="12049" width="1.21875" style="15" customWidth="1"/>
    <col min="12050" max="12050" width="5.6640625" style="15" customWidth="1"/>
    <col min="12051" max="12052" width="1.21875" style="15" customWidth="1"/>
    <col min="12053" max="12053" width="5.6640625" style="15" customWidth="1"/>
    <col min="12054" max="12055" width="1.21875" style="15" customWidth="1"/>
    <col min="12056" max="12056" width="5.6640625" style="15" customWidth="1"/>
    <col min="12057" max="12058" width="1.21875" style="15" customWidth="1"/>
    <col min="12059" max="12059" width="5.6640625" style="15" customWidth="1"/>
    <col min="12060" max="12061" width="1.21875" style="15" customWidth="1"/>
    <col min="12062" max="12062" width="5.6640625" style="15" customWidth="1"/>
    <col min="12063" max="12064" width="1.21875" style="15" customWidth="1"/>
    <col min="12065" max="12065" width="5.6640625" style="15" customWidth="1"/>
    <col min="12066" max="12067" width="1.21875" style="15" customWidth="1"/>
    <col min="12068" max="12068" width="5.6640625" style="15" customWidth="1"/>
    <col min="12069" max="12069" width="1.33203125" style="15" customWidth="1"/>
    <col min="12070" max="12292" width="9" style="15"/>
    <col min="12293" max="12294" width="3.109375" style="15" customWidth="1"/>
    <col min="12295" max="12295" width="12.44140625" style="15" customWidth="1"/>
    <col min="12296" max="12296" width="1.21875" style="15" customWidth="1"/>
    <col min="12297" max="12297" width="5.6640625" style="15" customWidth="1"/>
    <col min="12298" max="12299" width="1.21875" style="15" customWidth="1"/>
    <col min="12300" max="12300" width="5.6640625" style="15" customWidth="1"/>
    <col min="12301" max="12302" width="1.21875" style="15" customWidth="1"/>
    <col min="12303" max="12303" width="5.6640625" style="15" customWidth="1"/>
    <col min="12304" max="12305" width="1.21875" style="15" customWidth="1"/>
    <col min="12306" max="12306" width="5.6640625" style="15" customWidth="1"/>
    <col min="12307" max="12308" width="1.21875" style="15" customWidth="1"/>
    <col min="12309" max="12309" width="5.6640625" style="15" customWidth="1"/>
    <col min="12310" max="12311" width="1.21875" style="15" customWidth="1"/>
    <col min="12312" max="12312" width="5.6640625" style="15" customWidth="1"/>
    <col min="12313" max="12314" width="1.21875" style="15" customWidth="1"/>
    <col min="12315" max="12315" width="5.6640625" style="15" customWidth="1"/>
    <col min="12316" max="12317" width="1.21875" style="15" customWidth="1"/>
    <col min="12318" max="12318" width="5.6640625" style="15" customWidth="1"/>
    <col min="12319" max="12320" width="1.21875" style="15" customWidth="1"/>
    <col min="12321" max="12321" width="5.6640625" style="15" customWidth="1"/>
    <col min="12322" max="12323" width="1.21875" style="15" customWidth="1"/>
    <col min="12324" max="12324" width="5.6640625" style="15" customWidth="1"/>
    <col min="12325" max="12325" width="1.33203125" style="15" customWidth="1"/>
    <col min="12326" max="12548" width="9" style="15"/>
    <col min="12549" max="12550" width="3.109375" style="15" customWidth="1"/>
    <col min="12551" max="12551" width="12.44140625" style="15" customWidth="1"/>
    <col min="12552" max="12552" width="1.21875" style="15" customWidth="1"/>
    <col min="12553" max="12553" width="5.6640625" style="15" customWidth="1"/>
    <col min="12554" max="12555" width="1.21875" style="15" customWidth="1"/>
    <col min="12556" max="12556" width="5.6640625" style="15" customWidth="1"/>
    <col min="12557" max="12558" width="1.21875" style="15" customWidth="1"/>
    <col min="12559" max="12559" width="5.6640625" style="15" customWidth="1"/>
    <col min="12560" max="12561" width="1.21875" style="15" customWidth="1"/>
    <col min="12562" max="12562" width="5.6640625" style="15" customWidth="1"/>
    <col min="12563" max="12564" width="1.21875" style="15" customWidth="1"/>
    <col min="12565" max="12565" width="5.6640625" style="15" customWidth="1"/>
    <col min="12566" max="12567" width="1.21875" style="15" customWidth="1"/>
    <col min="12568" max="12568" width="5.6640625" style="15" customWidth="1"/>
    <col min="12569" max="12570" width="1.21875" style="15" customWidth="1"/>
    <col min="12571" max="12571" width="5.6640625" style="15" customWidth="1"/>
    <col min="12572" max="12573" width="1.21875" style="15" customWidth="1"/>
    <col min="12574" max="12574" width="5.6640625" style="15" customWidth="1"/>
    <col min="12575" max="12576" width="1.21875" style="15" customWidth="1"/>
    <col min="12577" max="12577" width="5.6640625" style="15" customWidth="1"/>
    <col min="12578" max="12579" width="1.21875" style="15" customWidth="1"/>
    <col min="12580" max="12580" width="5.6640625" style="15" customWidth="1"/>
    <col min="12581" max="12581" width="1.33203125" style="15" customWidth="1"/>
    <col min="12582" max="12804" width="9" style="15"/>
    <col min="12805" max="12806" width="3.109375" style="15" customWidth="1"/>
    <col min="12807" max="12807" width="12.44140625" style="15" customWidth="1"/>
    <col min="12808" max="12808" width="1.21875" style="15" customWidth="1"/>
    <col min="12809" max="12809" width="5.6640625" style="15" customWidth="1"/>
    <col min="12810" max="12811" width="1.21875" style="15" customWidth="1"/>
    <col min="12812" max="12812" width="5.6640625" style="15" customWidth="1"/>
    <col min="12813" max="12814" width="1.21875" style="15" customWidth="1"/>
    <col min="12815" max="12815" width="5.6640625" style="15" customWidth="1"/>
    <col min="12816" max="12817" width="1.21875" style="15" customWidth="1"/>
    <col min="12818" max="12818" width="5.6640625" style="15" customWidth="1"/>
    <col min="12819" max="12820" width="1.21875" style="15" customWidth="1"/>
    <col min="12821" max="12821" width="5.6640625" style="15" customWidth="1"/>
    <col min="12822" max="12823" width="1.21875" style="15" customWidth="1"/>
    <col min="12824" max="12824" width="5.6640625" style="15" customWidth="1"/>
    <col min="12825" max="12826" width="1.21875" style="15" customWidth="1"/>
    <col min="12827" max="12827" width="5.6640625" style="15" customWidth="1"/>
    <col min="12828" max="12829" width="1.21875" style="15" customWidth="1"/>
    <col min="12830" max="12830" width="5.6640625" style="15" customWidth="1"/>
    <col min="12831" max="12832" width="1.21875" style="15" customWidth="1"/>
    <col min="12833" max="12833" width="5.6640625" style="15" customWidth="1"/>
    <col min="12834" max="12835" width="1.21875" style="15" customWidth="1"/>
    <col min="12836" max="12836" width="5.6640625" style="15" customWidth="1"/>
    <col min="12837" max="12837" width="1.33203125" style="15" customWidth="1"/>
    <col min="12838" max="13060" width="9" style="15"/>
    <col min="13061" max="13062" width="3.109375" style="15" customWidth="1"/>
    <col min="13063" max="13063" width="12.44140625" style="15" customWidth="1"/>
    <col min="13064" max="13064" width="1.21875" style="15" customWidth="1"/>
    <col min="13065" max="13065" width="5.6640625" style="15" customWidth="1"/>
    <col min="13066" max="13067" width="1.21875" style="15" customWidth="1"/>
    <col min="13068" max="13068" width="5.6640625" style="15" customWidth="1"/>
    <col min="13069" max="13070" width="1.21875" style="15" customWidth="1"/>
    <col min="13071" max="13071" width="5.6640625" style="15" customWidth="1"/>
    <col min="13072" max="13073" width="1.21875" style="15" customWidth="1"/>
    <col min="13074" max="13074" width="5.6640625" style="15" customWidth="1"/>
    <col min="13075" max="13076" width="1.21875" style="15" customWidth="1"/>
    <col min="13077" max="13077" width="5.6640625" style="15" customWidth="1"/>
    <col min="13078" max="13079" width="1.21875" style="15" customWidth="1"/>
    <col min="13080" max="13080" width="5.6640625" style="15" customWidth="1"/>
    <col min="13081" max="13082" width="1.21875" style="15" customWidth="1"/>
    <col min="13083" max="13083" width="5.6640625" style="15" customWidth="1"/>
    <col min="13084" max="13085" width="1.21875" style="15" customWidth="1"/>
    <col min="13086" max="13086" width="5.6640625" style="15" customWidth="1"/>
    <col min="13087" max="13088" width="1.21875" style="15" customWidth="1"/>
    <col min="13089" max="13089" width="5.6640625" style="15" customWidth="1"/>
    <col min="13090" max="13091" width="1.21875" style="15" customWidth="1"/>
    <col min="13092" max="13092" width="5.6640625" style="15" customWidth="1"/>
    <col min="13093" max="13093" width="1.33203125" style="15" customWidth="1"/>
    <col min="13094" max="13316" width="9" style="15"/>
    <col min="13317" max="13318" width="3.109375" style="15" customWidth="1"/>
    <col min="13319" max="13319" width="12.44140625" style="15" customWidth="1"/>
    <col min="13320" max="13320" width="1.21875" style="15" customWidth="1"/>
    <col min="13321" max="13321" width="5.6640625" style="15" customWidth="1"/>
    <col min="13322" max="13323" width="1.21875" style="15" customWidth="1"/>
    <col min="13324" max="13324" width="5.6640625" style="15" customWidth="1"/>
    <col min="13325" max="13326" width="1.21875" style="15" customWidth="1"/>
    <col min="13327" max="13327" width="5.6640625" style="15" customWidth="1"/>
    <col min="13328" max="13329" width="1.21875" style="15" customWidth="1"/>
    <col min="13330" max="13330" width="5.6640625" style="15" customWidth="1"/>
    <col min="13331" max="13332" width="1.21875" style="15" customWidth="1"/>
    <col min="13333" max="13333" width="5.6640625" style="15" customWidth="1"/>
    <col min="13334" max="13335" width="1.21875" style="15" customWidth="1"/>
    <col min="13336" max="13336" width="5.6640625" style="15" customWidth="1"/>
    <col min="13337" max="13338" width="1.21875" style="15" customWidth="1"/>
    <col min="13339" max="13339" width="5.6640625" style="15" customWidth="1"/>
    <col min="13340" max="13341" width="1.21875" style="15" customWidth="1"/>
    <col min="13342" max="13342" width="5.6640625" style="15" customWidth="1"/>
    <col min="13343" max="13344" width="1.21875" style="15" customWidth="1"/>
    <col min="13345" max="13345" width="5.6640625" style="15" customWidth="1"/>
    <col min="13346" max="13347" width="1.21875" style="15" customWidth="1"/>
    <col min="13348" max="13348" width="5.6640625" style="15" customWidth="1"/>
    <col min="13349" max="13349" width="1.33203125" style="15" customWidth="1"/>
    <col min="13350" max="13572" width="9" style="15"/>
    <col min="13573" max="13574" width="3.109375" style="15" customWidth="1"/>
    <col min="13575" max="13575" width="12.44140625" style="15" customWidth="1"/>
    <col min="13576" max="13576" width="1.21875" style="15" customWidth="1"/>
    <col min="13577" max="13577" width="5.6640625" style="15" customWidth="1"/>
    <col min="13578" max="13579" width="1.21875" style="15" customWidth="1"/>
    <col min="13580" max="13580" width="5.6640625" style="15" customWidth="1"/>
    <col min="13581" max="13582" width="1.21875" style="15" customWidth="1"/>
    <col min="13583" max="13583" width="5.6640625" style="15" customWidth="1"/>
    <col min="13584" max="13585" width="1.21875" style="15" customWidth="1"/>
    <col min="13586" max="13586" width="5.6640625" style="15" customWidth="1"/>
    <col min="13587" max="13588" width="1.21875" style="15" customWidth="1"/>
    <col min="13589" max="13589" width="5.6640625" style="15" customWidth="1"/>
    <col min="13590" max="13591" width="1.21875" style="15" customWidth="1"/>
    <col min="13592" max="13592" width="5.6640625" style="15" customWidth="1"/>
    <col min="13593" max="13594" width="1.21875" style="15" customWidth="1"/>
    <col min="13595" max="13595" width="5.6640625" style="15" customWidth="1"/>
    <col min="13596" max="13597" width="1.21875" style="15" customWidth="1"/>
    <col min="13598" max="13598" width="5.6640625" style="15" customWidth="1"/>
    <col min="13599" max="13600" width="1.21875" style="15" customWidth="1"/>
    <col min="13601" max="13601" width="5.6640625" style="15" customWidth="1"/>
    <col min="13602" max="13603" width="1.21875" style="15" customWidth="1"/>
    <col min="13604" max="13604" width="5.6640625" style="15" customWidth="1"/>
    <col min="13605" max="13605" width="1.33203125" style="15" customWidth="1"/>
    <col min="13606" max="13828" width="9" style="15"/>
    <col min="13829" max="13830" width="3.109375" style="15" customWidth="1"/>
    <col min="13831" max="13831" width="12.44140625" style="15" customWidth="1"/>
    <col min="13832" max="13832" width="1.21875" style="15" customWidth="1"/>
    <col min="13833" max="13833" width="5.6640625" style="15" customWidth="1"/>
    <col min="13834" max="13835" width="1.21875" style="15" customWidth="1"/>
    <col min="13836" max="13836" width="5.6640625" style="15" customWidth="1"/>
    <col min="13837" max="13838" width="1.21875" style="15" customWidth="1"/>
    <col min="13839" max="13839" width="5.6640625" style="15" customWidth="1"/>
    <col min="13840" max="13841" width="1.21875" style="15" customWidth="1"/>
    <col min="13842" max="13842" width="5.6640625" style="15" customWidth="1"/>
    <col min="13843" max="13844" width="1.21875" style="15" customWidth="1"/>
    <col min="13845" max="13845" width="5.6640625" style="15" customWidth="1"/>
    <col min="13846" max="13847" width="1.21875" style="15" customWidth="1"/>
    <col min="13848" max="13848" width="5.6640625" style="15" customWidth="1"/>
    <col min="13849" max="13850" width="1.21875" style="15" customWidth="1"/>
    <col min="13851" max="13851" width="5.6640625" style="15" customWidth="1"/>
    <col min="13852" max="13853" width="1.21875" style="15" customWidth="1"/>
    <col min="13854" max="13854" width="5.6640625" style="15" customWidth="1"/>
    <col min="13855" max="13856" width="1.21875" style="15" customWidth="1"/>
    <col min="13857" max="13857" width="5.6640625" style="15" customWidth="1"/>
    <col min="13858" max="13859" width="1.21875" style="15" customWidth="1"/>
    <col min="13860" max="13860" width="5.6640625" style="15" customWidth="1"/>
    <col min="13861" max="13861" width="1.33203125" style="15" customWidth="1"/>
    <col min="13862" max="14084" width="9" style="15"/>
    <col min="14085" max="14086" width="3.109375" style="15" customWidth="1"/>
    <col min="14087" max="14087" width="12.44140625" style="15" customWidth="1"/>
    <col min="14088" max="14088" width="1.21875" style="15" customWidth="1"/>
    <col min="14089" max="14089" width="5.6640625" style="15" customWidth="1"/>
    <col min="14090" max="14091" width="1.21875" style="15" customWidth="1"/>
    <col min="14092" max="14092" width="5.6640625" style="15" customWidth="1"/>
    <col min="14093" max="14094" width="1.21875" style="15" customWidth="1"/>
    <col min="14095" max="14095" width="5.6640625" style="15" customWidth="1"/>
    <col min="14096" max="14097" width="1.21875" style="15" customWidth="1"/>
    <col min="14098" max="14098" width="5.6640625" style="15" customWidth="1"/>
    <col min="14099" max="14100" width="1.21875" style="15" customWidth="1"/>
    <col min="14101" max="14101" width="5.6640625" style="15" customWidth="1"/>
    <col min="14102" max="14103" width="1.21875" style="15" customWidth="1"/>
    <col min="14104" max="14104" width="5.6640625" style="15" customWidth="1"/>
    <col min="14105" max="14106" width="1.21875" style="15" customWidth="1"/>
    <col min="14107" max="14107" width="5.6640625" style="15" customWidth="1"/>
    <col min="14108" max="14109" width="1.21875" style="15" customWidth="1"/>
    <col min="14110" max="14110" width="5.6640625" style="15" customWidth="1"/>
    <col min="14111" max="14112" width="1.21875" style="15" customWidth="1"/>
    <col min="14113" max="14113" width="5.6640625" style="15" customWidth="1"/>
    <col min="14114" max="14115" width="1.21875" style="15" customWidth="1"/>
    <col min="14116" max="14116" width="5.6640625" style="15" customWidth="1"/>
    <col min="14117" max="14117" width="1.33203125" style="15" customWidth="1"/>
    <col min="14118" max="14340" width="9" style="15"/>
    <col min="14341" max="14342" width="3.109375" style="15" customWidth="1"/>
    <col min="14343" max="14343" width="12.44140625" style="15" customWidth="1"/>
    <col min="14344" max="14344" width="1.21875" style="15" customWidth="1"/>
    <col min="14345" max="14345" width="5.6640625" style="15" customWidth="1"/>
    <col min="14346" max="14347" width="1.21875" style="15" customWidth="1"/>
    <col min="14348" max="14348" width="5.6640625" style="15" customWidth="1"/>
    <col min="14349" max="14350" width="1.21875" style="15" customWidth="1"/>
    <col min="14351" max="14351" width="5.6640625" style="15" customWidth="1"/>
    <col min="14352" max="14353" width="1.21875" style="15" customWidth="1"/>
    <col min="14354" max="14354" width="5.6640625" style="15" customWidth="1"/>
    <col min="14355" max="14356" width="1.21875" style="15" customWidth="1"/>
    <col min="14357" max="14357" width="5.6640625" style="15" customWidth="1"/>
    <col min="14358" max="14359" width="1.21875" style="15" customWidth="1"/>
    <col min="14360" max="14360" width="5.6640625" style="15" customWidth="1"/>
    <col min="14361" max="14362" width="1.21875" style="15" customWidth="1"/>
    <col min="14363" max="14363" width="5.6640625" style="15" customWidth="1"/>
    <col min="14364" max="14365" width="1.21875" style="15" customWidth="1"/>
    <col min="14366" max="14366" width="5.6640625" style="15" customWidth="1"/>
    <col min="14367" max="14368" width="1.21875" style="15" customWidth="1"/>
    <col min="14369" max="14369" width="5.6640625" style="15" customWidth="1"/>
    <col min="14370" max="14371" width="1.21875" style="15" customWidth="1"/>
    <col min="14372" max="14372" width="5.6640625" style="15" customWidth="1"/>
    <col min="14373" max="14373" width="1.33203125" style="15" customWidth="1"/>
    <col min="14374" max="14596" width="9" style="15"/>
    <col min="14597" max="14598" width="3.109375" style="15" customWidth="1"/>
    <col min="14599" max="14599" width="12.44140625" style="15" customWidth="1"/>
    <col min="14600" max="14600" width="1.21875" style="15" customWidth="1"/>
    <col min="14601" max="14601" width="5.6640625" style="15" customWidth="1"/>
    <col min="14602" max="14603" width="1.21875" style="15" customWidth="1"/>
    <col min="14604" max="14604" width="5.6640625" style="15" customWidth="1"/>
    <col min="14605" max="14606" width="1.21875" style="15" customWidth="1"/>
    <col min="14607" max="14607" width="5.6640625" style="15" customWidth="1"/>
    <col min="14608" max="14609" width="1.21875" style="15" customWidth="1"/>
    <col min="14610" max="14610" width="5.6640625" style="15" customWidth="1"/>
    <col min="14611" max="14612" width="1.21875" style="15" customWidth="1"/>
    <col min="14613" max="14613" width="5.6640625" style="15" customWidth="1"/>
    <col min="14614" max="14615" width="1.21875" style="15" customWidth="1"/>
    <col min="14616" max="14616" width="5.6640625" style="15" customWidth="1"/>
    <col min="14617" max="14618" width="1.21875" style="15" customWidth="1"/>
    <col min="14619" max="14619" width="5.6640625" style="15" customWidth="1"/>
    <col min="14620" max="14621" width="1.21875" style="15" customWidth="1"/>
    <col min="14622" max="14622" width="5.6640625" style="15" customWidth="1"/>
    <col min="14623" max="14624" width="1.21875" style="15" customWidth="1"/>
    <col min="14625" max="14625" width="5.6640625" style="15" customWidth="1"/>
    <col min="14626" max="14627" width="1.21875" style="15" customWidth="1"/>
    <col min="14628" max="14628" width="5.6640625" style="15" customWidth="1"/>
    <col min="14629" max="14629" width="1.33203125" style="15" customWidth="1"/>
    <col min="14630" max="14852" width="9" style="15"/>
    <col min="14853" max="14854" width="3.109375" style="15" customWidth="1"/>
    <col min="14855" max="14855" width="12.44140625" style="15" customWidth="1"/>
    <col min="14856" max="14856" width="1.21875" style="15" customWidth="1"/>
    <col min="14857" max="14857" width="5.6640625" style="15" customWidth="1"/>
    <col min="14858" max="14859" width="1.21875" style="15" customWidth="1"/>
    <col min="14860" max="14860" width="5.6640625" style="15" customWidth="1"/>
    <col min="14861" max="14862" width="1.21875" style="15" customWidth="1"/>
    <col min="14863" max="14863" width="5.6640625" style="15" customWidth="1"/>
    <col min="14864" max="14865" width="1.21875" style="15" customWidth="1"/>
    <col min="14866" max="14866" width="5.6640625" style="15" customWidth="1"/>
    <col min="14867" max="14868" width="1.21875" style="15" customWidth="1"/>
    <col min="14869" max="14869" width="5.6640625" style="15" customWidth="1"/>
    <col min="14870" max="14871" width="1.21875" style="15" customWidth="1"/>
    <col min="14872" max="14872" width="5.6640625" style="15" customWidth="1"/>
    <col min="14873" max="14874" width="1.21875" style="15" customWidth="1"/>
    <col min="14875" max="14875" width="5.6640625" style="15" customWidth="1"/>
    <col min="14876" max="14877" width="1.21875" style="15" customWidth="1"/>
    <col min="14878" max="14878" width="5.6640625" style="15" customWidth="1"/>
    <col min="14879" max="14880" width="1.21875" style="15" customWidth="1"/>
    <col min="14881" max="14881" width="5.6640625" style="15" customWidth="1"/>
    <col min="14882" max="14883" width="1.21875" style="15" customWidth="1"/>
    <col min="14884" max="14884" width="5.6640625" style="15" customWidth="1"/>
    <col min="14885" max="14885" width="1.33203125" style="15" customWidth="1"/>
    <col min="14886" max="15108" width="9" style="15"/>
    <col min="15109" max="15110" width="3.109375" style="15" customWidth="1"/>
    <col min="15111" max="15111" width="12.44140625" style="15" customWidth="1"/>
    <col min="15112" max="15112" width="1.21875" style="15" customWidth="1"/>
    <col min="15113" max="15113" width="5.6640625" style="15" customWidth="1"/>
    <col min="15114" max="15115" width="1.21875" style="15" customWidth="1"/>
    <col min="15116" max="15116" width="5.6640625" style="15" customWidth="1"/>
    <col min="15117" max="15118" width="1.21875" style="15" customWidth="1"/>
    <col min="15119" max="15119" width="5.6640625" style="15" customWidth="1"/>
    <col min="15120" max="15121" width="1.21875" style="15" customWidth="1"/>
    <col min="15122" max="15122" width="5.6640625" style="15" customWidth="1"/>
    <col min="15123" max="15124" width="1.21875" style="15" customWidth="1"/>
    <col min="15125" max="15125" width="5.6640625" style="15" customWidth="1"/>
    <col min="15126" max="15127" width="1.21875" style="15" customWidth="1"/>
    <col min="15128" max="15128" width="5.6640625" style="15" customWidth="1"/>
    <col min="15129" max="15130" width="1.21875" style="15" customWidth="1"/>
    <col min="15131" max="15131" width="5.6640625" style="15" customWidth="1"/>
    <col min="15132" max="15133" width="1.21875" style="15" customWidth="1"/>
    <col min="15134" max="15134" width="5.6640625" style="15" customWidth="1"/>
    <col min="15135" max="15136" width="1.21875" style="15" customWidth="1"/>
    <col min="15137" max="15137" width="5.6640625" style="15" customWidth="1"/>
    <col min="15138" max="15139" width="1.21875" style="15" customWidth="1"/>
    <col min="15140" max="15140" width="5.6640625" style="15" customWidth="1"/>
    <col min="15141" max="15141" width="1.33203125" style="15" customWidth="1"/>
    <col min="15142" max="15364" width="9" style="15"/>
    <col min="15365" max="15366" width="3.109375" style="15" customWidth="1"/>
    <col min="15367" max="15367" width="12.44140625" style="15" customWidth="1"/>
    <col min="15368" max="15368" width="1.21875" style="15" customWidth="1"/>
    <col min="15369" max="15369" width="5.6640625" style="15" customWidth="1"/>
    <col min="15370" max="15371" width="1.21875" style="15" customWidth="1"/>
    <col min="15372" max="15372" width="5.6640625" style="15" customWidth="1"/>
    <col min="15373" max="15374" width="1.21875" style="15" customWidth="1"/>
    <col min="15375" max="15375" width="5.6640625" style="15" customWidth="1"/>
    <col min="15376" max="15377" width="1.21875" style="15" customWidth="1"/>
    <col min="15378" max="15378" width="5.6640625" style="15" customWidth="1"/>
    <col min="15379" max="15380" width="1.21875" style="15" customWidth="1"/>
    <col min="15381" max="15381" width="5.6640625" style="15" customWidth="1"/>
    <col min="15382" max="15383" width="1.21875" style="15" customWidth="1"/>
    <col min="15384" max="15384" width="5.6640625" style="15" customWidth="1"/>
    <col min="15385" max="15386" width="1.21875" style="15" customWidth="1"/>
    <col min="15387" max="15387" width="5.6640625" style="15" customWidth="1"/>
    <col min="15388" max="15389" width="1.21875" style="15" customWidth="1"/>
    <col min="15390" max="15390" width="5.6640625" style="15" customWidth="1"/>
    <col min="15391" max="15392" width="1.21875" style="15" customWidth="1"/>
    <col min="15393" max="15393" width="5.6640625" style="15" customWidth="1"/>
    <col min="15394" max="15395" width="1.21875" style="15" customWidth="1"/>
    <col min="15396" max="15396" width="5.6640625" style="15" customWidth="1"/>
    <col min="15397" max="15397" width="1.33203125" style="15" customWidth="1"/>
    <col min="15398" max="15620" width="9" style="15"/>
    <col min="15621" max="15622" width="3.109375" style="15" customWidth="1"/>
    <col min="15623" max="15623" width="12.44140625" style="15" customWidth="1"/>
    <col min="15624" max="15624" width="1.21875" style="15" customWidth="1"/>
    <col min="15625" max="15625" width="5.6640625" style="15" customWidth="1"/>
    <col min="15626" max="15627" width="1.21875" style="15" customWidth="1"/>
    <col min="15628" max="15628" width="5.6640625" style="15" customWidth="1"/>
    <col min="15629" max="15630" width="1.21875" style="15" customWidth="1"/>
    <col min="15631" max="15631" width="5.6640625" style="15" customWidth="1"/>
    <col min="15632" max="15633" width="1.21875" style="15" customWidth="1"/>
    <col min="15634" max="15634" width="5.6640625" style="15" customWidth="1"/>
    <col min="15635" max="15636" width="1.21875" style="15" customWidth="1"/>
    <col min="15637" max="15637" width="5.6640625" style="15" customWidth="1"/>
    <col min="15638" max="15639" width="1.21875" style="15" customWidth="1"/>
    <col min="15640" max="15640" width="5.6640625" style="15" customWidth="1"/>
    <col min="15641" max="15642" width="1.21875" style="15" customWidth="1"/>
    <col min="15643" max="15643" width="5.6640625" style="15" customWidth="1"/>
    <col min="15644" max="15645" width="1.21875" style="15" customWidth="1"/>
    <col min="15646" max="15646" width="5.6640625" style="15" customWidth="1"/>
    <col min="15647" max="15648" width="1.21875" style="15" customWidth="1"/>
    <col min="15649" max="15649" width="5.6640625" style="15" customWidth="1"/>
    <col min="15650" max="15651" width="1.21875" style="15" customWidth="1"/>
    <col min="15652" max="15652" width="5.6640625" style="15" customWidth="1"/>
    <col min="15653" max="15653" width="1.33203125" style="15" customWidth="1"/>
    <col min="15654" max="15876" width="9" style="15"/>
    <col min="15877" max="15878" width="3.109375" style="15" customWidth="1"/>
    <col min="15879" max="15879" width="12.44140625" style="15" customWidth="1"/>
    <col min="15880" max="15880" width="1.21875" style="15" customWidth="1"/>
    <col min="15881" max="15881" width="5.6640625" style="15" customWidth="1"/>
    <col min="15882" max="15883" width="1.21875" style="15" customWidth="1"/>
    <col min="15884" max="15884" width="5.6640625" style="15" customWidth="1"/>
    <col min="15885" max="15886" width="1.21875" style="15" customWidth="1"/>
    <col min="15887" max="15887" width="5.6640625" style="15" customWidth="1"/>
    <col min="15888" max="15889" width="1.21875" style="15" customWidth="1"/>
    <col min="15890" max="15890" width="5.6640625" style="15" customWidth="1"/>
    <col min="15891" max="15892" width="1.21875" style="15" customWidth="1"/>
    <col min="15893" max="15893" width="5.6640625" style="15" customWidth="1"/>
    <col min="15894" max="15895" width="1.21875" style="15" customWidth="1"/>
    <col min="15896" max="15896" width="5.6640625" style="15" customWidth="1"/>
    <col min="15897" max="15898" width="1.21875" style="15" customWidth="1"/>
    <col min="15899" max="15899" width="5.6640625" style="15" customWidth="1"/>
    <col min="15900" max="15901" width="1.21875" style="15" customWidth="1"/>
    <col min="15902" max="15902" width="5.6640625" style="15" customWidth="1"/>
    <col min="15903" max="15904" width="1.21875" style="15" customWidth="1"/>
    <col min="15905" max="15905" width="5.6640625" style="15" customWidth="1"/>
    <col min="15906" max="15907" width="1.21875" style="15" customWidth="1"/>
    <col min="15908" max="15908" width="5.6640625" style="15" customWidth="1"/>
    <col min="15909" max="15909" width="1.33203125" style="15" customWidth="1"/>
    <col min="15910" max="16132" width="9" style="15"/>
    <col min="16133" max="16134" width="3.109375" style="15" customWidth="1"/>
    <col min="16135" max="16135" width="12.44140625" style="15" customWidth="1"/>
    <col min="16136" max="16136" width="1.21875" style="15" customWidth="1"/>
    <col min="16137" max="16137" width="5.6640625" style="15" customWidth="1"/>
    <col min="16138" max="16139" width="1.21875" style="15" customWidth="1"/>
    <col min="16140" max="16140" width="5.6640625" style="15" customWidth="1"/>
    <col min="16141" max="16142" width="1.21875" style="15" customWidth="1"/>
    <col min="16143" max="16143" width="5.6640625" style="15" customWidth="1"/>
    <col min="16144" max="16145" width="1.21875" style="15" customWidth="1"/>
    <col min="16146" max="16146" width="5.6640625" style="15" customWidth="1"/>
    <col min="16147" max="16148" width="1.21875" style="15" customWidth="1"/>
    <col min="16149" max="16149" width="5.6640625" style="15" customWidth="1"/>
    <col min="16150" max="16151" width="1.21875" style="15" customWidth="1"/>
    <col min="16152" max="16152" width="5.6640625" style="15" customWidth="1"/>
    <col min="16153" max="16154" width="1.21875" style="15" customWidth="1"/>
    <col min="16155" max="16155" width="5.6640625" style="15" customWidth="1"/>
    <col min="16156" max="16157" width="1.21875" style="15" customWidth="1"/>
    <col min="16158" max="16158" width="5.6640625" style="15" customWidth="1"/>
    <col min="16159" max="16160" width="1.21875" style="15" customWidth="1"/>
    <col min="16161" max="16161" width="5.6640625" style="15" customWidth="1"/>
    <col min="16162" max="16163" width="1.21875" style="15" customWidth="1"/>
    <col min="16164" max="16164" width="5.6640625" style="15" customWidth="1"/>
    <col min="16165" max="16165" width="1.33203125" style="15" customWidth="1"/>
    <col min="16166" max="16357" width="9" style="15"/>
    <col min="16358" max="16384" width="9" style="15" customWidth="1"/>
  </cols>
  <sheetData>
    <row r="1" spans="2:61" ht="18.75" customHeight="1" thickBot="1" x14ac:dyDescent="0.25">
      <c r="B1" s="10" t="s">
        <v>210</v>
      </c>
      <c r="C1" s="8"/>
      <c r="D1" s="8"/>
      <c r="E1" s="9"/>
      <c r="F1" s="253"/>
      <c r="G1" s="254"/>
      <c r="H1" s="9"/>
      <c r="I1" s="253"/>
      <c r="J1" s="254"/>
      <c r="AX1" s="256"/>
      <c r="AY1" s="257"/>
      <c r="AZ1" s="142"/>
      <c r="BA1" s="256"/>
      <c r="BB1" s="257"/>
      <c r="BC1" s="142"/>
      <c r="BD1" s="256"/>
      <c r="BE1" s="257" t="s">
        <v>15</v>
      </c>
      <c r="BF1" s="142"/>
      <c r="BG1" s="269"/>
      <c r="BH1" s="269"/>
      <c r="BI1" s="269"/>
    </row>
    <row r="2" spans="2:61" ht="33" customHeight="1" x14ac:dyDescent="0.2">
      <c r="B2" s="180"/>
      <c r="C2" s="150"/>
      <c r="D2" s="363" t="s">
        <v>16</v>
      </c>
      <c r="E2" s="464" t="s">
        <v>271</v>
      </c>
      <c r="F2" s="465"/>
      <c r="G2" s="465"/>
      <c r="H2" s="465"/>
      <c r="I2" s="465"/>
      <c r="J2" s="466"/>
      <c r="K2" s="294" t="s">
        <v>58</v>
      </c>
      <c r="L2" s="295"/>
      <c r="M2" s="295"/>
      <c r="N2" s="309" t="s">
        <v>58</v>
      </c>
      <c r="O2" s="310"/>
      <c r="P2" s="310"/>
      <c r="Q2" s="469" t="s">
        <v>272</v>
      </c>
      <c r="R2" s="465"/>
      <c r="S2" s="465"/>
      <c r="T2" s="465"/>
      <c r="U2" s="465"/>
      <c r="V2" s="466"/>
      <c r="W2" s="294" t="s">
        <v>8</v>
      </c>
      <c r="X2" s="295"/>
      <c r="Y2" s="295"/>
      <c r="Z2" s="310" t="s">
        <v>8</v>
      </c>
      <c r="AA2" s="310"/>
      <c r="AB2" s="310"/>
      <c r="AC2" s="469" t="s">
        <v>273</v>
      </c>
      <c r="AD2" s="465"/>
      <c r="AE2" s="465"/>
      <c r="AF2" s="465"/>
      <c r="AG2" s="465"/>
      <c r="AH2" s="466"/>
      <c r="AI2" s="294" t="s">
        <v>7</v>
      </c>
      <c r="AJ2" s="295"/>
      <c r="AK2" s="295"/>
      <c r="AL2" s="309" t="s">
        <v>7</v>
      </c>
      <c r="AM2" s="310"/>
      <c r="AN2" s="310"/>
      <c r="AO2" s="469" t="s">
        <v>182</v>
      </c>
      <c r="AP2" s="465"/>
      <c r="AQ2" s="465"/>
      <c r="AR2" s="465"/>
      <c r="AS2" s="465"/>
      <c r="AT2" s="466"/>
      <c r="AU2" s="294" t="s">
        <v>17</v>
      </c>
      <c r="AV2" s="295"/>
      <c r="AW2" s="295"/>
      <c r="AX2" s="309" t="s">
        <v>17</v>
      </c>
      <c r="AY2" s="310"/>
      <c r="AZ2" s="310"/>
      <c r="BA2" s="464" t="s">
        <v>190</v>
      </c>
      <c r="BB2" s="483"/>
      <c r="BC2" s="483"/>
      <c r="BD2" s="483"/>
      <c r="BE2" s="483"/>
      <c r="BF2" s="484"/>
      <c r="BG2" s="269"/>
      <c r="BH2" s="269"/>
      <c r="BI2" s="269"/>
    </row>
    <row r="3" spans="2:61" ht="16.5" customHeight="1" x14ac:dyDescent="0.2">
      <c r="B3" s="181"/>
      <c r="C3" s="182"/>
      <c r="D3" s="364" t="s">
        <v>18</v>
      </c>
      <c r="E3" s="467" t="s">
        <v>281</v>
      </c>
      <c r="F3" s="459"/>
      <c r="G3" s="460"/>
      <c r="H3" s="458" t="s">
        <v>293</v>
      </c>
      <c r="I3" s="459"/>
      <c r="J3" s="460"/>
      <c r="K3" s="458" t="s">
        <v>259</v>
      </c>
      <c r="L3" s="459"/>
      <c r="M3" s="470"/>
      <c r="N3" s="459" t="s">
        <v>260</v>
      </c>
      <c r="O3" s="459"/>
      <c r="P3" s="470"/>
      <c r="Q3" s="472" t="str">
        <f>E3</f>
        <v>令和5年</v>
      </c>
      <c r="R3" s="472"/>
      <c r="S3" s="473"/>
      <c r="T3" s="467" t="str">
        <f>H3</f>
        <v>令和6年</v>
      </c>
      <c r="U3" s="459"/>
      <c r="V3" s="460"/>
      <c r="W3" s="474" t="s">
        <v>259</v>
      </c>
      <c r="X3" s="475"/>
      <c r="Y3" s="475"/>
      <c r="Z3" s="475" t="s">
        <v>260</v>
      </c>
      <c r="AA3" s="475"/>
      <c r="AB3" s="458"/>
      <c r="AC3" s="478" t="str">
        <f>E3</f>
        <v>令和5年</v>
      </c>
      <c r="AD3" s="478"/>
      <c r="AE3" s="479"/>
      <c r="AF3" s="467" t="str">
        <f>H3</f>
        <v>令和6年</v>
      </c>
      <c r="AG3" s="459"/>
      <c r="AH3" s="460"/>
      <c r="AI3" s="481" t="s">
        <v>259</v>
      </c>
      <c r="AJ3" s="478"/>
      <c r="AK3" s="478"/>
      <c r="AL3" s="478" t="s">
        <v>260</v>
      </c>
      <c r="AM3" s="478"/>
      <c r="AN3" s="478"/>
      <c r="AO3" s="470" t="str">
        <f>E3</f>
        <v>令和5年</v>
      </c>
      <c r="AP3" s="475"/>
      <c r="AQ3" s="482"/>
      <c r="AR3" s="470" t="str">
        <f>H3</f>
        <v>令和6年</v>
      </c>
      <c r="AS3" s="475"/>
      <c r="AT3" s="482"/>
      <c r="AU3" s="474" t="s">
        <v>259</v>
      </c>
      <c r="AV3" s="475"/>
      <c r="AW3" s="475"/>
      <c r="AX3" s="475" t="s">
        <v>260</v>
      </c>
      <c r="AY3" s="475"/>
      <c r="AZ3" s="458"/>
      <c r="BA3" s="478" t="str">
        <f>E3</f>
        <v>令和5年</v>
      </c>
      <c r="BB3" s="478"/>
      <c r="BC3" s="479"/>
      <c r="BD3" s="478" t="str">
        <f>H3</f>
        <v>令和6年</v>
      </c>
      <c r="BE3" s="478"/>
      <c r="BF3" s="479"/>
    </row>
    <row r="4" spans="2:61" ht="16.5" customHeight="1" thickBot="1" x14ac:dyDescent="0.25">
      <c r="B4" s="183" t="s">
        <v>19</v>
      </c>
      <c r="C4" s="184"/>
      <c r="D4" s="365"/>
      <c r="E4" s="468"/>
      <c r="F4" s="462"/>
      <c r="G4" s="463"/>
      <c r="H4" s="461"/>
      <c r="I4" s="462"/>
      <c r="J4" s="463"/>
      <c r="K4" s="461"/>
      <c r="L4" s="462"/>
      <c r="M4" s="471"/>
      <c r="N4" s="462"/>
      <c r="O4" s="462"/>
      <c r="P4" s="471"/>
      <c r="Q4" s="462"/>
      <c r="R4" s="462"/>
      <c r="S4" s="463"/>
      <c r="T4" s="468"/>
      <c r="U4" s="462"/>
      <c r="V4" s="463"/>
      <c r="W4" s="476"/>
      <c r="X4" s="477"/>
      <c r="Y4" s="477"/>
      <c r="Z4" s="477"/>
      <c r="AA4" s="477"/>
      <c r="AB4" s="461"/>
      <c r="AC4" s="477"/>
      <c r="AD4" s="477"/>
      <c r="AE4" s="480"/>
      <c r="AF4" s="468"/>
      <c r="AG4" s="462"/>
      <c r="AH4" s="463"/>
      <c r="AI4" s="476"/>
      <c r="AJ4" s="477"/>
      <c r="AK4" s="477"/>
      <c r="AL4" s="477"/>
      <c r="AM4" s="477"/>
      <c r="AN4" s="477"/>
      <c r="AO4" s="471"/>
      <c r="AP4" s="477"/>
      <c r="AQ4" s="480"/>
      <c r="AR4" s="471"/>
      <c r="AS4" s="477"/>
      <c r="AT4" s="480"/>
      <c r="AU4" s="476"/>
      <c r="AV4" s="477"/>
      <c r="AW4" s="477"/>
      <c r="AX4" s="477"/>
      <c r="AY4" s="477"/>
      <c r="AZ4" s="461"/>
      <c r="BA4" s="477"/>
      <c r="BB4" s="477"/>
      <c r="BC4" s="480"/>
      <c r="BD4" s="477"/>
      <c r="BE4" s="477"/>
      <c r="BF4" s="480"/>
    </row>
    <row r="5" spans="2:61" ht="16.5" customHeight="1" x14ac:dyDescent="0.2">
      <c r="B5" s="427" t="s">
        <v>20</v>
      </c>
      <c r="C5" s="428"/>
      <c r="D5" s="429"/>
      <c r="E5" s="222" t="s">
        <v>21</v>
      </c>
      <c r="F5" s="223">
        <v>29.286001611558426</v>
      </c>
      <c r="G5" s="333" t="s">
        <v>22</v>
      </c>
      <c r="H5" s="226" t="s">
        <v>21</v>
      </c>
      <c r="I5" s="223">
        <v>27.121408370070039</v>
      </c>
      <c r="J5" s="333" t="s">
        <v>22</v>
      </c>
      <c r="K5" s="226" t="s">
        <v>21</v>
      </c>
      <c r="L5" s="223">
        <v>43.218514531754579</v>
      </c>
      <c r="M5" s="224" t="s">
        <v>22</v>
      </c>
      <c r="N5" s="225" t="s">
        <v>21</v>
      </c>
      <c r="O5" s="223">
        <v>48.069919883466859</v>
      </c>
      <c r="P5" s="224" t="s">
        <v>22</v>
      </c>
      <c r="Q5" s="225" t="s">
        <v>21</v>
      </c>
      <c r="R5" s="223">
        <v>41.840988770347437</v>
      </c>
      <c r="S5" s="333" t="s">
        <v>22</v>
      </c>
      <c r="T5" s="225" t="s">
        <v>21</v>
      </c>
      <c r="U5" s="223">
        <v>45.612330758834702</v>
      </c>
      <c r="V5" s="333" t="s">
        <v>22</v>
      </c>
      <c r="W5" s="226" t="s">
        <v>21</v>
      </c>
      <c r="X5" s="223">
        <v>50</v>
      </c>
      <c r="Y5" s="224" t="s">
        <v>22</v>
      </c>
      <c r="Z5" s="225" t="s">
        <v>21</v>
      </c>
      <c r="AA5" s="223">
        <v>55.413105413105413</v>
      </c>
      <c r="AB5" s="289" t="s">
        <v>22</v>
      </c>
      <c r="AC5" s="226" t="s">
        <v>21</v>
      </c>
      <c r="AD5" s="223">
        <v>52.491165377058337</v>
      </c>
      <c r="AE5" s="333" t="s">
        <v>22</v>
      </c>
      <c r="AF5" s="226" t="s">
        <v>21</v>
      </c>
      <c r="AG5" s="223">
        <v>54.534939241413753</v>
      </c>
      <c r="AH5" s="333" t="s">
        <v>22</v>
      </c>
      <c r="AI5" s="226" t="s">
        <v>21</v>
      </c>
      <c r="AJ5" s="223">
        <v>43.562036193204015</v>
      </c>
      <c r="AK5" s="224" t="s">
        <v>22</v>
      </c>
      <c r="AL5" s="225" t="s">
        <v>21</v>
      </c>
      <c r="AM5" s="223">
        <v>50</v>
      </c>
      <c r="AN5" s="224" t="s">
        <v>22</v>
      </c>
      <c r="AO5" s="225" t="s">
        <v>21</v>
      </c>
      <c r="AP5" s="223">
        <v>49.468558501285173</v>
      </c>
      <c r="AQ5" s="333" t="s">
        <v>22</v>
      </c>
      <c r="AR5" s="225" t="s">
        <v>21</v>
      </c>
      <c r="AS5" s="223">
        <v>49.525258674394301</v>
      </c>
      <c r="AT5" s="333" t="s">
        <v>22</v>
      </c>
      <c r="AU5" s="226" t="s">
        <v>21</v>
      </c>
      <c r="AV5" s="223">
        <v>38.182256315514678</v>
      </c>
      <c r="AW5" s="224" t="s">
        <v>22</v>
      </c>
      <c r="AX5" s="225" t="s">
        <v>21</v>
      </c>
      <c r="AY5" s="223">
        <v>44.159372170238456</v>
      </c>
      <c r="AZ5" s="289" t="s">
        <v>22</v>
      </c>
      <c r="BA5" s="226" t="s">
        <v>21</v>
      </c>
      <c r="BB5" s="223">
        <v>38.302705099208026</v>
      </c>
      <c r="BC5" s="333" t="s">
        <v>22</v>
      </c>
      <c r="BD5" s="226" t="s">
        <v>21</v>
      </c>
      <c r="BE5" s="223">
        <v>35.846680436563972</v>
      </c>
      <c r="BF5" s="333" t="s">
        <v>22</v>
      </c>
    </row>
    <row r="6" spans="2:61" ht="16.5" customHeight="1" x14ac:dyDescent="0.2">
      <c r="B6" s="430"/>
      <c r="C6" s="431"/>
      <c r="D6" s="432"/>
      <c r="E6" s="227"/>
      <c r="F6" s="300">
        <v>3095.5476490826763</v>
      </c>
      <c r="G6" s="334"/>
      <c r="H6" s="231"/>
      <c r="I6" s="300">
        <v>2978.0917401994084</v>
      </c>
      <c r="J6" s="334"/>
      <c r="K6" s="301"/>
      <c r="L6" s="300">
        <v>2409</v>
      </c>
      <c r="M6" s="236"/>
      <c r="N6" s="302"/>
      <c r="O6" s="300">
        <v>1320</v>
      </c>
      <c r="P6" s="236"/>
      <c r="Q6" s="302"/>
      <c r="R6" s="300">
        <v>1624.7479788668475</v>
      </c>
      <c r="S6" s="334"/>
      <c r="T6" s="302"/>
      <c r="U6" s="300">
        <v>1904.3942658615308</v>
      </c>
      <c r="V6" s="334"/>
      <c r="W6" s="238"/>
      <c r="X6" s="300">
        <v>484</v>
      </c>
      <c r="Y6" s="236"/>
      <c r="Z6" s="237"/>
      <c r="AA6" s="300">
        <v>389</v>
      </c>
      <c r="AB6" s="291"/>
      <c r="AC6" s="238"/>
      <c r="AD6" s="300">
        <v>426.21776462863829</v>
      </c>
      <c r="AE6" s="334"/>
      <c r="AF6" s="238"/>
      <c r="AG6" s="300">
        <v>472.12205739833684</v>
      </c>
      <c r="AH6" s="334"/>
      <c r="AI6" s="238"/>
      <c r="AJ6" s="300">
        <v>3346</v>
      </c>
      <c r="AK6" s="236"/>
      <c r="AL6" s="237"/>
      <c r="AM6" s="300">
        <v>2166</v>
      </c>
      <c r="AN6" s="236"/>
      <c r="AO6" s="237"/>
      <c r="AP6" s="300">
        <v>3103.3071229764428</v>
      </c>
      <c r="AQ6" s="334"/>
      <c r="AR6" s="237"/>
      <c r="AS6" s="300">
        <v>1406.8556038695442</v>
      </c>
      <c r="AT6" s="334"/>
      <c r="AU6" s="238"/>
      <c r="AV6" s="300">
        <v>9507</v>
      </c>
      <c r="AW6" s="236"/>
      <c r="AX6" s="237"/>
      <c r="AY6" s="300">
        <v>5852</v>
      </c>
      <c r="AZ6" s="291"/>
      <c r="BA6" s="238"/>
      <c r="BB6" s="300">
        <v>8249.8205155546057</v>
      </c>
      <c r="BC6" s="336"/>
      <c r="BD6" s="238"/>
      <c r="BE6" s="300">
        <v>6761.4636673288205</v>
      </c>
      <c r="BF6" s="336"/>
      <c r="BG6" s="148">
        <f>BE6-SUM(AS6,AG6,U6,I6)</f>
        <v>0</v>
      </c>
      <c r="BH6" s="148"/>
      <c r="BI6" s="148"/>
    </row>
    <row r="7" spans="2:61" ht="15.75" customHeight="1" x14ac:dyDescent="0.2">
      <c r="B7" s="448" t="s">
        <v>23</v>
      </c>
      <c r="C7" s="449"/>
      <c r="D7" s="450"/>
      <c r="E7" s="234" t="s">
        <v>21</v>
      </c>
      <c r="F7" s="296">
        <v>70.713998388441581</v>
      </c>
      <c r="G7" s="335" t="s">
        <v>22</v>
      </c>
      <c r="H7" s="238" t="s">
        <v>21</v>
      </c>
      <c r="I7" s="296">
        <v>72.878591629929957</v>
      </c>
      <c r="J7" s="335" t="s">
        <v>22</v>
      </c>
      <c r="K7" s="298" t="s">
        <v>21</v>
      </c>
      <c r="L7" s="296">
        <v>56.781485468245428</v>
      </c>
      <c r="M7" s="299" t="s">
        <v>22</v>
      </c>
      <c r="N7" s="297" t="s">
        <v>21</v>
      </c>
      <c r="O7" s="296">
        <v>51.966496722505461</v>
      </c>
      <c r="P7" s="299" t="s">
        <v>22</v>
      </c>
      <c r="Q7" s="297" t="s">
        <v>21</v>
      </c>
      <c r="R7" s="296">
        <v>58.159011229652556</v>
      </c>
      <c r="S7" s="335" t="s">
        <v>22</v>
      </c>
      <c r="T7" s="297" t="s">
        <v>21</v>
      </c>
      <c r="U7" s="296">
        <v>54.387669241165291</v>
      </c>
      <c r="V7" s="335" t="s">
        <v>22</v>
      </c>
      <c r="W7" s="298" t="s">
        <v>21</v>
      </c>
      <c r="X7" s="296">
        <v>50</v>
      </c>
      <c r="Y7" s="299" t="s">
        <v>22</v>
      </c>
      <c r="Z7" s="297" t="s">
        <v>21</v>
      </c>
      <c r="AA7" s="296">
        <v>44.586894586894587</v>
      </c>
      <c r="AB7" s="292" t="s">
        <v>22</v>
      </c>
      <c r="AC7" s="298" t="s">
        <v>21</v>
      </c>
      <c r="AD7" s="296">
        <v>47.508834622941663</v>
      </c>
      <c r="AE7" s="335" t="s">
        <v>22</v>
      </c>
      <c r="AF7" s="298" t="s">
        <v>21</v>
      </c>
      <c r="AG7" s="296">
        <v>45.46506075858624</v>
      </c>
      <c r="AH7" s="335" t="s">
        <v>22</v>
      </c>
      <c r="AI7" s="298" t="s">
        <v>21</v>
      </c>
      <c r="AJ7" s="296">
        <v>56.437963806795985</v>
      </c>
      <c r="AK7" s="299" t="s">
        <v>22</v>
      </c>
      <c r="AL7" s="297" t="s">
        <v>21</v>
      </c>
      <c r="AM7" s="296">
        <v>50</v>
      </c>
      <c r="AN7" s="299" t="s">
        <v>22</v>
      </c>
      <c r="AO7" s="297" t="s">
        <v>21</v>
      </c>
      <c r="AP7" s="296">
        <v>50.531441498714827</v>
      </c>
      <c r="AQ7" s="335" t="s">
        <v>22</v>
      </c>
      <c r="AR7" s="297" t="s">
        <v>21</v>
      </c>
      <c r="AS7" s="296">
        <v>50.474741325605699</v>
      </c>
      <c r="AT7" s="335" t="s">
        <v>22</v>
      </c>
      <c r="AU7" s="298" t="s">
        <v>21</v>
      </c>
      <c r="AV7" s="296">
        <v>61.813727458934096</v>
      </c>
      <c r="AW7" s="299" t="s">
        <v>22</v>
      </c>
      <c r="AX7" s="297" t="s">
        <v>21</v>
      </c>
      <c r="AY7" s="296">
        <v>55.840627829761544</v>
      </c>
      <c r="AZ7" s="292" t="s">
        <v>22</v>
      </c>
      <c r="BA7" s="298" t="s">
        <v>21</v>
      </c>
      <c r="BB7" s="296">
        <v>61.697294900791988</v>
      </c>
      <c r="BC7" s="334" t="s">
        <v>22</v>
      </c>
      <c r="BD7" s="298" t="s">
        <v>21</v>
      </c>
      <c r="BE7" s="296">
        <v>64.153319563436042</v>
      </c>
      <c r="BF7" s="334" t="s">
        <v>22</v>
      </c>
    </row>
    <row r="8" spans="2:61" ht="16.5" customHeight="1" x14ac:dyDescent="0.2">
      <c r="B8" s="451"/>
      <c r="C8" s="452"/>
      <c r="D8" s="453"/>
      <c r="E8" s="227"/>
      <c r="F8" s="228">
        <v>7474.5113509173234</v>
      </c>
      <c r="G8" s="336"/>
      <c r="H8" s="231"/>
      <c r="I8" s="228">
        <v>8002.5022598005908</v>
      </c>
      <c r="J8" s="336"/>
      <c r="K8" s="231"/>
      <c r="L8" s="228">
        <v>3165</v>
      </c>
      <c r="M8" s="229"/>
      <c r="N8" s="230"/>
      <c r="O8" s="228">
        <v>1427</v>
      </c>
      <c r="P8" s="229"/>
      <c r="Q8" s="230"/>
      <c r="R8" s="228">
        <v>2258.4011211331522</v>
      </c>
      <c r="S8" s="336"/>
      <c r="T8" s="230"/>
      <c r="U8" s="228">
        <v>2270.7799341384693</v>
      </c>
      <c r="V8" s="336"/>
      <c r="W8" s="232"/>
      <c r="X8" s="228">
        <v>484</v>
      </c>
      <c r="Y8" s="229"/>
      <c r="Z8" s="233"/>
      <c r="AA8" s="228">
        <v>313</v>
      </c>
      <c r="AB8" s="290"/>
      <c r="AC8" s="232"/>
      <c r="AD8" s="228">
        <v>385.76223537136173</v>
      </c>
      <c r="AE8" s="336"/>
      <c r="AF8" s="232"/>
      <c r="AG8" s="228">
        <v>393.60194260166315</v>
      </c>
      <c r="AH8" s="336"/>
      <c r="AI8" s="232"/>
      <c r="AJ8" s="228">
        <v>4335</v>
      </c>
      <c r="AK8" s="229"/>
      <c r="AL8" s="233"/>
      <c r="AM8" s="228">
        <v>2166</v>
      </c>
      <c r="AN8" s="229"/>
      <c r="AO8" s="233"/>
      <c r="AP8" s="228">
        <v>3169.9848770235571</v>
      </c>
      <c r="AQ8" s="336"/>
      <c r="AR8" s="233"/>
      <c r="AS8" s="228">
        <v>1433.8273961304558</v>
      </c>
      <c r="AT8" s="336"/>
      <c r="AU8" s="227"/>
      <c r="AV8" s="228">
        <v>15391</v>
      </c>
      <c r="AW8" s="229"/>
      <c r="AX8" s="230"/>
      <c r="AY8" s="228">
        <v>7400</v>
      </c>
      <c r="AZ8" s="290"/>
      <c r="BA8" s="231"/>
      <c r="BB8" s="228">
        <v>13288.659584445397</v>
      </c>
      <c r="BC8" s="336"/>
      <c r="BD8" s="231"/>
      <c r="BE8" s="228">
        <v>12100.711532671179</v>
      </c>
      <c r="BF8" s="336"/>
      <c r="BG8" s="148">
        <f>BE8-SUM(AS8,AG8,U8,I8)</f>
        <v>0</v>
      </c>
      <c r="BH8" s="148"/>
      <c r="BI8" s="148"/>
    </row>
    <row r="9" spans="2:61" ht="16.5" customHeight="1" x14ac:dyDescent="0.2">
      <c r="B9" s="439" t="s">
        <v>24</v>
      </c>
      <c r="C9" s="162"/>
      <c r="D9" s="442" t="s">
        <v>25</v>
      </c>
      <c r="E9" s="238" t="s">
        <v>21</v>
      </c>
      <c r="F9" s="235">
        <v>4.2112853529111733</v>
      </c>
      <c r="G9" s="334" t="s">
        <v>22</v>
      </c>
      <c r="H9" s="238" t="s">
        <v>21</v>
      </c>
      <c r="I9" s="235">
        <v>3.9621936597524701</v>
      </c>
      <c r="J9" s="334" t="s">
        <v>22</v>
      </c>
      <c r="K9" s="238" t="s">
        <v>21</v>
      </c>
      <c r="L9" s="235">
        <v>7.8758521707929674</v>
      </c>
      <c r="M9" s="236" t="s">
        <v>22</v>
      </c>
      <c r="N9" s="237" t="s">
        <v>21</v>
      </c>
      <c r="O9" s="235">
        <v>7.3925710123816462</v>
      </c>
      <c r="P9" s="236" t="s">
        <v>22</v>
      </c>
      <c r="Q9" s="237" t="s">
        <v>21</v>
      </c>
      <c r="R9" s="235">
        <v>8.909139422064003</v>
      </c>
      <c r="S9" s="334" t="s">
        <v>22</v>
      </c>
      <c r="T9" s="237" t="s">
        <v>21</v>
      </c>
      <c r="U9" s="235">
        <v>7.9408380830229772</v>
      </c>
      <c r="V9" s="334" t="s">
        <v>22</v>
      </c>
      <c r="W9" s="238" t="s">
        <v>21</v>
      </c>
      <c r="X9" s="235">
        <v>4.0289256198347108</v>
      </c>
      <c r="Y9" s="236" t="s">
        <v>22</v>
      </c>
      <c r="Z9" s="237" t="s">
        <v>21</v>
      </c>
      <c r="AA9" s="235">
        <v>4.2735042735042734</v>
      </c>
      <c r="AB9" s="291" t="s">
        <v>22</v>
      </c>
      <c r="AC9" s="238" t="s">
        <v>21</v>
      </c>
      <c r="AD9" s="235">
        <v>3.6495202735014187</v>
      </c>
      <c r="AE9" s="334" t="s">
        <v>22</v>
      </c>
      <c r="AF9" s="238" t="s">
        <v>21</v>
      </c>
      <c r="AG9" s="235">
        <v>3.6444109679679753</v>
      </c>
      <c r="AH9" s="334" t="s">
        <v>22</v>
      </c>
      <c r="AI9" s="238" t="s">
        <v>21</v>
      </c>
      <c r="AJ9" s="235">
        <v>13.17536779065226</v>
      </c>
      <c r="AK9" s="236" t="s">
        <v>22</v>
      </c>
      <c r="AL9" s="237" t="s">
        <v>21</v>
      </c>
      <c r="AM9" s="235">
        <v>13.52723915050785</v>
      </c>
      <c r="AN9" s="236" t="s">
        <v>22</v>
      </c>
      <c r="AO9" s="237" t="s">
        <v>21</v>
      </c>
      <c r="AP9" s="235">
        <v>13.355113166034185</v>
      </c>
      <c r="AQ9" s="334" t="s">
        <v>22</v>
      </c>
      <c r="AR9" s="237" t="s">
        <v>21</v>
      </c>
      <c r="AS9" s="235">
        <v>11.305830248903639</v>
      </c>
      <c r="AT9" s="334" t="s">
        <v>22</v>
      </c>
      <c r="AU9" s="238" t="s">
        <v>21</v>
      </c>
      <c r="AV9" s="235">
        <v>7.5545202618579053</v>
      </c>
      <c r="AW9" s="236" t="s">
        <v>22</v>
      </c>
      <c r="AX9" s="237" t="s">
        <v>21</v>
      </c>
      <c r="AY9" s="235">
        <v>7.9082402656202841</v>
      </c>
      <c r="AZ9" s="291" t="s">
        <v>22</v>
      </c>
      <c r="BA9" s="238" t="s">
        <v>21</v>
      </c>
      <c r="BB9" s="235">
        <v>7.7003072018031515</v>
      </c>
      <c r="BC9" s="334" t="s">
        <v>22</v>
      </c>
      <c r="BD9" s="238" t="s">
        <v>21</v>
      </c>
      <c r="BE9" s="235">
        <v>5.9342549234464999</v>
      </c>
      <c r="BF9" s="334" t="s">
        <v>22</v>
      </c>
    </row>
    <row r="10" spans="2:61" ht="16.5" customHeight="1" x14ac:dyDescent="0.2">
      <c r="B10" s="440"/>
      <c r="C10" s="163"/>
      <c r="D10" s="443"/>
      <c r="E10" s="231"/>
      <c r="F10" s="300">
        <v>445.13534646106916</v>
      </c>
      <c r="G10" s="334"/>
      <c r="H10" s="231"/>
      <c r="I10" s="300">
        <v>435.07239927116007</v>
      </c>
      <c r="J10" s="334"/>
      <c r="K10" s="301"/>
      <c r="L10" s="300">
        <v>439</v>
      </c>
      <c r="M10" s="236"/>
      <c r="N10" s="302"/>
      <c r="O10" s="300">
        <v>203</v>
      </c>
      <c r="P10" s="236"/>
      <c r="Q10" s="302"/>
      <c r="R10" s="300">
        <v>345.95516728562353</v>
      </c>
      <c r="S10" s="334"/>
      <c r="T10" s="302"/>
      <c r="U10" s="300">
        <v>331.54382290614996</v>
      </c>
      <c r="V10" s="334"/>
      <c r="W10" s="238"/>
      <c r="X10" s="300">
        <v>39</v>
      </c>
      <c r="Y10" s="236"/>
      <c r="Z10" s="237"/>
      <c r="AA10" s="300">
        <v>30</v>
      </c>
      <c r="AB10" s="291"/>
      <c r="AC10" s="238"/>
      <c r="AD10" s="300">
        <v>29.633374716776821</v>
      </c>
      <c r="AE10" s="334"/>
      <c r="AF10" s="238"/>
      <c r="AG10" s="300">
        <v>31.550540408331077</v>
      </c>
      <c r="AH10" s="334"/>
      <c r="AI10" s="238"/>
      <c r="AJ10" s="300">
        <v>1012</v>
      </c>
      <c r="AK10" s="236"/>
      <c r="AL10" s="237"/>
      <c r="AM10" s="300">
        <v>586</v>
      </c>
      <c r="AN10" s="236"/>
      <c r="AO10" s="237"/>
      <c r="AP10" s="300">
        <v>837.80524583576926</v>
      </c>
      <c r="AQ10" s="334"/>
      <c r="AR10" s="237"/>
      <c r="AS10" s="300">
        <v>321.16279788946338</v>
      </c>
      <c r="AT10" s="334"/>
      <c r="AU10" s="238"/>
      <c r="AV10" s="300">
        <v>1881</v>
      </c>
      <c r="AW10" s="236"/>
      <c r="AX10" s="237"/>
      <c r="AY10" s="300">
        <v>1048</v>
      </c>
      <c r="AZ10" s="291"/>
      <c r="BA10" s="238"/>
      <c r="BB10" s="300">
        <v>1658.5291342992386</v>
      </c>
      <c r="BC10" s="336"/>
      <c r="BD10" s="238"/>
      <c r="BE10" s="300">
        <v>1119.3295604751045</v>
      </c>
      <c r="BF10" s="336"/>
      <c r="BG10" s="148">
        <f>BE10-SUM(AS10,AG10,U10,I10)</f>
        <v>0</v>
      </c>
      <c r="BH10" s="148"/>
      <c r="BI10" s="148"/>
    </row>
    <row r="11" spans="2:61" ht="16.5" customHeight="1" x14ac:dyDescent="0.2">
      <c r="B11" s="440"/>
      <c r="C11" s="163"/>
      <c r="D11" s="442" t="s">
        <v>26</v>
      </c>
      <c r="E11" s="238" t="s">
        <v>21</v>
      </c>
      <c r="F11" s="296">
        <v>2.9291428824707499</v>
      </c>
      <c r="G11" s="335" t="s">
        <v>22</v>
      </c>
      <c r="H11" s="238" t="s">
        <v>21</v>
      </c>
      <c r="I11" s="296">
        <v>2.6853719753576302</v>
      </c>
      <c r="J11" s="335" t="s">
        <v>22</v>
      </c>
      <c r="K11" s="298" t="s">
        <v>21</v>
      </c>
      <c r="L11" s="296">
        <v>7.1761750986724078</v>
      </c>
      <c r="M11" s="299" t="s">
        <v>22</v>
      </c>
      <c r="N11" s="297" t="s">
        <v>21</v>
      </c>
      <c r="O11" s="296">
        <v>7.0648215586307348</v>
      </c>
      <c r="P11" s="299" t="s">
        <v>22</v>
      </c>
      <c r="Q11" s="297" t="s">
        <v>21</v>
      </c>
      <c r="R11" s="296">
        <v>7.90952028313054</v>
      </c>
      <c r="S11" s="335" t="s">
        <v>22</v>
      </c>
      <c r="T11" s="297" t="s">
        <v>21</v>
      </c>
      <c r="U11" s="296">
        <v>7.4530205293100087</v>
      </c>
      <c r="V11" s="335" t="s">
        <v>22</v>
      </c>
      <c r="W11" s="298" t="s">
        <v>21</v>
      </c>
      <c r="X11" s="296">
        <v>5.2685950413223139</v>
      </c>
      <c r="Y11" s="299" t="s">
        <v>22</v>
      </c>
      <c r="Z11" s="297" t="s">
        <v>21</v>
      </c>
      <c r="AA11" s="296">
        <v>5.6980056980056979</v>
      </c>
      <c r="AB11" s="292" t="s">
        <v>22</v>
      </c>
      <c r="AC11" s="298" t="s">
        <v>21</v>
      </c>
      <c r="AD11" s="296">
        <v>6.0930261049573922</v>
      </c>
      <c r="AE11" s="335" t="s">
        <v>22</v>
      </c>
      <c r="AF11" s="298" t="s">
        <v>21</v>
      </c>
      <c r="AG11" s="296">
        <v>5.7968020654319341</v>
      </c>
      <c r="AH11" s="335" t="s">
        <v>22</v>
      </c>
      <c r="AI11" s="298" t="s">
        <v>21</v>
      </c>
      <c r="AJ11" s="296">
        <v>2.486655383413618</v>
      </c>
      <c r="AK11" s="299" t="s">
        <v>22</v>
      </c>
      <c r="AL11" s="297" t="s">
        <v>21</v>
      </c>
      <c r="AM11" s="296">
        <v>2.5854108956602029</v>
      </c>
      <c r="AN11" s="299" t="s">
        <v>22</v>
      </c>
      <c r="AO11" s="297" t="s">
        <v>21</v>
      </c>
      <c r="AP11" s="296">
        <v>2.5193175648891692</v>
      </c>
      <c r="AQ11" s="335" t="s">
        <v>22</v>
      </c>
      <c r="AR11" s="297" t="s">
        <v>21</v>
      </c>
      <c r="AS11" s="296">
        <v>2.6474387380496349</v>
      </c>
      <c r="AT11" s="335" t="s">
        <v>22</v>
      </c>
      <c r="AU11" s="298" t="s">
        <v>21</v>
      </c>
      <c r="AV11" s="296">
        <v>3.7391059881922968</v>
      </c>
      <c r="AW11" s="299" t="s">
        <v>22</v>
      </c>
      <c r="AX11" s="297" t="s">
        <v>21</v>
      </c>
      <c r="AY11" s="296">
        <v>3.8711137941442799</v>
      </c>
      <c r="AZ11" s="292" t="s">
        <v>22</v>
      </c>
      <c r="BA11" s="298" t="s">
        <v>21</v>
      </c>
      <c r="BB11" s="296">
        <v>3.8269594388880757</v>
      </c>
      <c r="BC11" s="334" t="s">
        <v>22</v>
      </c>
      <c r="BD11" s="298" t="s">
        <v>21</v>
      </c>
      <c r="BE11" s="296">
        <v>3.8777925949091325</v>
      </c>
      <c r="BF11" s="334" t="s">
        <v>22</v>
      </c>
    </row>
    <row r="12" spans="2:61" ht="16.5" customHeight="1" x14ac:dyDescent="0.2">
      <c r="B12" s="440"/>
      <c r="C12" s="163"/>
      <c r="D12" s="443"/>
      <c r="E12" s="231"/>
      <c r="F12" s="228">
        <v>309.61213087145887</v>
      </c>
      <c r="G12" s="336"/>
      <c r="H12" s="231"/>
      <c r="I12" s="228">
        <v>294.86979400380136</v>
      </c>
      <c r="J12" s="336"/>
      <c r="K12" s="231"/>
      <c r="L12" s="228">
        <v>400</v>
      </c>
      <c r="M12" s="229"/>
      <c r="N12" s="230"/>
      <c r="O12" s="228">
        <v>194</v>
      </c>
      <c r="P12" s="229"/>
      <c r="Q12" s="230"/>
      <c r="R12" s="228">
        <v>307.13846568870099</v>
      </c>
      <c r="S12" s="336"/>
      <c r="T12" s="230"/>
      <c r="U12" s="228">
        <v>311.17659026045493</v>
      </c>
      <c r="V12" s="336"/>
      <c r="W12" s="232"/>
      <c r="X12" s="228">
        <v>51</v>
      </c>
      <c r="Y12" s="229"/>
      <c r="Z12" s="233"/>
      <c r="AA12" s="228">
        <v>40</v>
      </c>
      <c r="AB12" s="290"/>
      <c r="AC12" s="232"/>
      <c r="AD12" s="228">
        <v>49.474153367033033</v>
      </c>
      <c r="AE12" s="336"/>
      <c r="AF12" s="232"/>
      <c r="AG12" s="228">
        <v>50.184306712939964</v>
      </c>
      <c r="AH12" s="336"/>
      <c r="AI12" s="232"/>
      <c r="AJ12" s="228">
        <v>191</v>
      </c>
      <c r="AK12" s="229"/>
      <c r="AL12" s="233"/>
      <c r="AM12" s="228">
        <v>112</v>
      </c>
      <c r="AN12" s="229"/>
      <c r="AO12" s="233"/>
      <c r="AP12" s="228">
        <v>158.04414725278707</v>
      </c>
      <c r="AQ12" s="336"/>
      <c r="AR12" s="233"/>
      <c r="AS12" s="228">
        <v>75.205342167190508</v>
      </c>
      <c r="AT12" s="336"/>
      <c r="AU12" s="232"/>
      <c r="AV12" s="228">
        <v>931</v>
      </c>
      <c r="AW12" s="229"/>
      <c r="AX12" s="233"/>
      <c r="AY12" s="228">
        <v>513</v>
      </c>
      <c r="AZ12" s="290"/>
      <c r="BA12" s="232"/>
      <c r="BB12" s="228">
        <v>824.26889717997983</v>
      </c>
      <c r="BC12" s="336"/>
      <c r="BD12" s="232"/>
      <c r="BE12" s="228">
        <v>731.43603314438678</v>
      </c>
      <c r="BF12" s="336"/>
      <c r="BG12" s="148">
        <f>BE12-SUM(AS12,AG12,U12,I12)</f>
        <v>0</v>
      </c>
      <c r="BH12" s="148"/>
      <c r="BI12" s="148"/>
    </row>
    <row r="13" spans="2:61" ht="16.5" customHeight="1" x14ac:dyDescent="0.2">
      <c r="B13" s="440"/>
      <c r="C13" s="454" t="s">
        <v>199</v>
      </c>
      <c r="D13" s="455"/>
      <c r="E13" s="238" t="s">
        <v>21</v>
      </c>
      <c r="F13" s="235">
        <v>7.140428235381922</v>
      </c>
      <c r="G13" s="334" t="s">
        <v>22</v>
      </c>
      <c r="H13" s="238" t="s">
        <v>21</v>
      </c>
      <c r="I13" s="235">
        <v>6.6475656351101007</v>
      </c>
      <c r="J13" s="334" t="s">
        <v>22</v>
      </c>
      <c r="K13" s="238" t="s">
        <v>21</v>
      </c>
      <c r="L13" s="235">
        <v>15.052027269465377</v>
      </c>
      <c r="M13" s="236" t="s">
        <v>22</v>
      </c>
      <c r="N13" s="237" t="s">
        <v>21</v>
      </c>
      <c r="O13" s="235">
        <v>14.457392571012381</v>
      </c>
      <c r="P13" s="236" t="s">
        <v>22</v>
      </c>
      <c r="Q13" s="237" t="s">
        <v>21</v>
      </c>
      <c r="R13" s="235">
        <v>16.818659705194541</v>
      </c>
      <c r="S13" s="334" t="s">
        <v>22</v>
      </c>
      <c r="T13" s="237" t="s">
        <v>21</v>
      </c>
      <c r="U13" s="235">
        <v>15.393858612332986</v>
      </c>
      <c r="V13" s="334" t="s">
        <v>22</v>
      </c>
      <c r="W13" s="238" t="s">
        <v>21</v>
      </c>
      <c r="X13" s="235">
        <v>9.1942148760330582</v>
      </c>
      <c r="Y13" s="236" t="s">
        <v>22</v>
      </c>
      <c r="Z13" s="237" t="s">
        <v>21</v>
      </c>
      <c r="AA13" s="235">
        <v>9.9715099715099722</v>
      </c>
      <c r="AB13" s="291" t="s">
        <v>22</v>
      </c>
      <c r="AC13" s="238" t="s">
        <v>21</v>
      </c>
      <c r="AD13" s="235">
        <v>9.74254637845881</v>
      </c>
      <c r="AE13" s="334" t="s">
        <v>22</v>
      </c>
      <c r="AF13" s="238" t="s">
        <v>21</v>
      </c>
      <c r="AG13" s="235">
        <v>9.4412130333999098</v>
      </c>
      <c r="AH13" s="334" t="s">
        <v>22</v>
      </c>
      <c r="AI13" s="238" t="s">
        <v>21</v>
      </c>
      <c r="AJ13" s="235">
        <v>15.662023174065876</v>
      </c>
      <c r="AK13" s="236" t="s">
        <v>22</v>
      </c>
      <c r="AL13" s="237" t="s">
        <v>21</v>
      </c>
      <c r="AM13" s="235">
        <v>16.112650046168049</v>
      </c>
      <c r="AN13" s="236" t="s">
        <v>22</v>
      </c>
      <c r="AO13" s="237" t="s">
        <v>21</v>
      </c>
      <c r="AP13" s="235">
        <v>15.874430730923352</v>
      </c>
      <c r="AQ13" s="334" t="s">
        <v>22</v>
      </c>
      <c r="AR13" s="237" t="s">
        <v>21</v>
      </c>
      <c r="AS13" s="235">
        <v>13.953268986953274</v>
      </c>
      <c r="AT13" s="334" t="s">
        <v>22</v>
      </c>
      <c r="AU13" s="238" t="s">
        <v>21</v>
      </c>
      <c r="AV13" s="235">
        <v>11.289610024498977</v>
      </c>
      <c r="AW13" s="236" t="s">
        <v>22</v>
      </c>
      <c r="AX13" s="237" t="s">
        <v>21</v>
      </c>
      <c r="AY13" s="235">
        <v>11.779354059764565</v>
      </c>
      <c r="AZ13" s="291" t="s">
        <v>22</v>
      </c>
      <c r="BA13" s="238" t="s">
        <v>21</v>
      </c>
      <c r="BB13" s="235">
        <v>11.527266640691227</v>
      </c>
      <c r="BC13" s="334" t="s">
        <v>22</v>
      </c>
      <c r="BD13" s="238" t="s">
        <v>21</v>
      </c>
      <c r="BE13" s="235">
        <v>9.8120475183556337</v>
      </c>
      <c r="BF13" s="334" t="s">
        <v>22</v>
      </c>
    </row>
    <row r="14" spans="2:61" ht="16.5" customHeight="1" x14ac:dyDescent="0.2">
      <c r="B14" s="440"/>
      <c r="C14" s="456"/>
      <c r="D14" s="457"/>
      <c r="E14" s="301"/>
      <c r="F14" s="300">
        <v>754.74747733252798</v>
      </c>
      <c r="G14" s="334"/>
      <c r="H14" s="301"/>
      <c r="I14" s="300">
        <v>729.94219327496148</v>
      </c>
      <c r="J14" s="334"/>
      <c r="K14" s="301"/>
      <c r="L14" s="300">
        <v>839</v>
      </c>
      <c r="M14" s="236"/>
      <c r="N14" s="302"/>
      <c r="O14" s="300">
        <v>397</v>
      </c>
      <c r="P14" s="236"/>
      <c r="Q14" s="302"/>
      <c r="R14" s="300">
        <v>653.09363297432446</v>
      </c>
      <c r="S14" s="334"/>
      <c r="T14" s="302"/>
      <c r="U14" s="300">
        <v>642.72041316660489</v>
      </c>
      <c r="V14" s="334"/>
      <c r="W14" s="301"/>
      <c r="X14" s="300">
        <v>89</v>
      </c>
      <c r="Y14" s="236"/>
      <c r="Z14" s="302"/>
      <c r="AA14" s="300">
        <v>70</v>
      </c>
      <c r="AB14" s="291"/>
      <c r="AC14" s="301"/>
      <c r="AD14" s="300">
        <v>79.107528083809854</v>
      </c>
      <c r="AE14" s="334"/>
      <c r="AF14" s="301"/>
      <c r="AG14" s="300">
        <v>81.734847121271045</v>
      </c>
      <c r="AH14" s="334"/>
      <c r="AI14" s="301"/>
      <c r="AJ14" s="300">
        <v>1203</v>
      </c>
      <c r="AK14" s="236"/>
      <c r="AL14" s="302"/>
      <c r="AM14" s="300">
        <v>698</v>
      </c>
      <c r="AN14" s="236"/>
      <c r="AO14" s="302"/>
      <c r="AP14" s="300">
        <v>995.84939308855633</v>
      </c>
      <c r="AQ14" s="334"/>
      <c r="AR14" s="302"/>
      <c r="AS14" s="300">
        <v>396.36814005665389</v>
      </c>
      <c r="AT14" s="334"/>
      <c r="AU14" s="301"/>
      <c r="AV14" s="300">
        <v>2811</v>
      </c>
      <c r="AW14" s="236"/>
      <c r="AX14" s="302"/>
      <c r="AY14" s="300">
        <v>1561</v>
      </c>
      <c r="AZ14" s="291"/>
      <c r="BA14" s="301"/>
      <c r="BB14" s="300">
        <v>2482.7980314792185</v>
      </c>
      <c r="BC14" s="334"/>
      <c r="BD14" s="301"/>
      <c r="BE14" s="300">
        <v>1850.7655936194915</v>
      </c>
      <c r="BF14" s="334"/>
      <c r="BG14" s="148">
        <f>BE14-SUM(AS14,AG14,U14,I14)</f>
        <v>0</v>
      </c>
      <c r="BH14" s="148"/>
      <c r="BI14" s="148"/>
    </row>
    <row r="15" spans="2:61" ht="16.5" customHeight="1" x14ac:dyDescent="0.2">
      <c r="B15" s="440"/>
      <c r="C15" s="163"/>
      <c r="D15" s="444" t="s">
        <v>160</v>
      </c>
      <c r="E15" s="298" t="s">
        <v>21</v>
      </c>
      <c r="F15" s="296">
        <v>22.134174930639418</v>
      </c>
      <c r="G15" s="335" t="s">
        <v>22</v>
      </c>
      <c r="H15" s="298" t="s">
        <v>21</v>
      </c>
      <c r="I15" s="296">
        <v>19.876765731340416</v>
      </c>
      <c r="J15" s="335" t="s">
        <v>22</v>
      </c>
      <c r="K15" s="298" t="s">
        <v>21</v>
      </c>
      <c r="L15" s="296">
        <v>8.7369931826336575</v>
      </c>
      <c r="M15" s="299" t="s">
        <v>22</v>
      </c>
      <c r="N15" s="297" t="s">
        <v>21</v>
      </c>
      <c r="O15" s="296">
        <v>7.7931536780772026</v>
      </c>
      <c r="P15" s="299" t="s">
        <v>22</v>
      </c>
      <c r="Q15" s="297" t="s">
        <v>21</v>
      </c>
      <c r="R15" s="296">
        <v>8.7426552963738526</v>
      </c>
      <c r="S15" s="335" t="s">
        <v>22</v>
      </c>
      <c r="T15" s="297" t="s">
        <v>21</v>
      </c>
      <c r="U15" s="296">
        <v>8.9890199597600606</v>
      </c>
      <c r="V15" s="335" t="s">
        <v>22</v>
      </c>
      <c r="W15" s="298" t="s">
        <v>21</v>
      </c>
      <c r="X15" s="296">
        <v>8.4710743801652892</v>
      </c>
      <c r="Y15" s="299" t="s">
        <v>22</v>
      </c>
      <c r="Z15" s="297" t="s">
        <v>21</v>
      </c>
      <c r="AA15" s="296">
        <v>6.9800569800569798</v>
      </c>
      <c r="AB15" s="292" t="s">
        <v>22</v>
      </c>
      <c r="AC15" s="298" t="s">
        <v>21</v>
      </c>
      <c r="AD15" s="296">
        <v>7.5284716491106334</v>
      </c>
      <c r="AE15" s="335" t="s">
        <v>22</v>
      </c>
      <c r="AF15" s="298" t="s">
        <v>21</v>
      </c>
      <c r="AG15" s="296">
        <v>7.2526064958097711</v>
      </c>
      <c r="AH15" s="335" t="s">
        <v>22</v>
      </c>
      <c r="AI15" s="298" t="s">
        <v>21</v>
      </c>
      <c r="AJ15" s="296">
        <v>15.622965759666711</v>
      </c>
      <c r="AK15" s="299" t="s">
        <v>22</v>
      </c>
      <c r="AL15" s="297" t="s">
        <v>21</v>
      </c>
      <c r="AM15" s="296">
        <v>13.965835641735918</v>
      </c>
      <c r="AN15" s="299" t="s">
        <v>22</v>
      </c>
      <c r="AO15" s="297" t="s">
        <v>21</v>
      </c>
      <c r="AP15" s="296">
        <v>14.640435183442611</v>
      </c>
      <c r="AQ15" s="335" t="s">
        <v>22</v>
      </c>
      <c r="AR15" s="297" t="s">
        <v>21</v>
      </c>
      <c r="AS15" s="296">
        <v>13.009661014788843</v>
      </c>
      <c r="AT15" s="335" t="s">
        <v>22</v>
      </c>
      <c r="AU15" s="298" t="s">
        <v>21</v>
      </c>
      <c r="AV15" s="296">
        <v>16.603076428772241</v>
      </c>
      <c r="AW15" s="299" t="s">
        <v>22</v>
      </c>
      <c r="AX15" s="297" t="s">
        <v>21</v>
      </c>
      <c r="AY15" s="296">
        <v>16.329610624811348</v>
      </c>
      <c r="AZ15" s="292" t="s">
        <v>22</v>
      </c>
      <c r="BA15" s="298" t="s">
        <v>21</v>
      </c>
      <c r="BB15" s="296">
        <v>16.986586825193754</v>
      </c>
      <c r="BC15" s="335" t="s">
        <v>22</v>
      </c>
      <c r="BD15" s="298" t="s">
        <v>21</v>
      </c>
      <c r="BE15" s="296">
        <v>15.853129024837456</v>
      </c>
      <c r="BF15" s="335" t="s">
        <v>22</v>
      </c>
    </row>
    <row r="16" spans="2:61" ht="16.5" customHeight="1" x14ac:dyDescent="0.2">
      <c r="B16" s="440"/>
      <c r="C16" s="163"/>
      <c r="D16" s="443"/>
      <c r="E16" s="231"/>
      <c r="F16" s="228">
        <v>2339.5953493317957</v>
      </c>
      <c r="G16" s="336"/>
      <c r="H16" s="231"/>
      <c r="I16" s="228">
        <v>2182.5869452896218</v>
      </c>
      <c r="J16" s="336"/>
      <c r="K16" s="231"/>
      <c r="L16" s="228">
        <v>487</v>
      </c>
      <c r="M16" s="229"/>
      <c r="N16" s="230"/>
      <c r="O16" s="228">
        <v>214</v>
      </c>
      <c r="P16" s="229"/>
      <c r="Q16" s="230"/>
      <c r="R16" s="228">
        <v>339.49034045724358</v>
      </c>
      <c r="S16" s="336"/>
      <c r="T16" s="230"/>
      <c r="U16" s="228">
        <v>375.30724219275248</v>
      </c>
      <c r="V16" s="336"/>
      <c r="W16" s="232"/>
      <c r="X16" s="228">
        <v>82</v>
      </c>
      <c r="Y16" s="229"/>
      <c r="Z16" s="233"/>
      <c r="AA16" s="228">
        <v>49</v>
      </c>
      <c r="AB16" s="290"/>
      <c r="AC16" s="232"/>
      <c r="AD16" s="228">
        <v>61.129684096448528</v>
      </c>
      <c r="AE16" s="336"/>
      <c r="AF16" s="232"/>
      <c r="AG16" s="228">
        <v>62.787555059784182</v>
      </c>
      <c r="AH16" s="336"/>
      <c r="AI16" s="232"/>
      <c r="AJ16" s="228">
        <v>1200</v>
      </c>
      <c r="AK16" s="229"/>
      <c r="AL16" s="233"/>
      <c r="AM16" s="228">
        <v>605</v>
      </c>
      <c r="AN16" s="229"/>
      <c r="AO16" s="233"/>
      <c r="AP16" s="228">
        <v>918.43724912809057</v>
      </c>
      <c r="AQ16" s="336"/>
      <c r="AR16" s="233"/>
      <c r="AS16" s="228">
        <v>369.56322880473414</v>
      </c>
      <c r="AT16" s="336"/>
      <c r="AU16" s="232"/>
      <c r="AV16" s="228">
        <v>4134</v>
      </c>
      <c r="AW16" s="229"/>
      <c r="AX16" s="233"/>
      <c r="AY16" s="228">
        <v>2164</v>
      </c>
      <c r="AZ16" s="290"/>
      <c r="BA16" s="232"/>
      <c r="BB16" s="228">
        <v>3658.6526230135782</v>
      </c>
      <c r="BC16" s="336"/>
      <c r="BD16" s="232"/>
      <c r="BE16" s="228">
        <v>2990.2449713468923</v>
      </c>
      <c r="BF16" s="336"/>
      <c r="BG16" s="148">
        <f>BE16-SUM(AS16,AG16,U16,I16)</f>
        <v>0</v>
      </c>
      <c r="BH16" s="148"/>
      <c r="BI16" s="148"/>
    </row>
    <row r="17" spans="1:61" ht="16.5" customHeight="1" x14ac:dyDescent="0.2">
      <c r="B17" s="440"/>
      <c r="C17" s="163"/>
      <c r="D17" s="442" t="s">
        <v>212</v>
      </c>
      <c r="E17" s="238" t="s">
        <v>21</v>
      </c>
      <c r="F17" s="235">
        <v>9.7836210071252214</v>
      </c>
      <c r="G17" s="334" t="s">
        <v>22</v>
      </c>
      <c r="H17" s="238" t="s">
        <v>21</v>
      </c>
      <c r="I17" s="235">
        <v>8.6978046283152288</v>
      </c>
      <c r="J17" s="334" t="s">
        <v>22</v>
      </c>
      <c r="K17" s="238" t="s">
        <v>21</v>
      </c>
      <c r="L17" s="235">
        <v>15.572299964119123</v>
      </c>
      <c r="M17" s="236" t="s">
        <v>22</v>
      </c>
      <c r="N17" s="237" t="s">
        <v>21</v>
      </c>
      <c r="O17" s="235">
        <v>15.877640203932994</v>
      </c>
      <c r="P17" s="236" t="s">
        <v>22</v>
      </c>
      <c r="Q17" s="237" t="s">
        <v>21</v>
      </c>
      <c r="R17" s="235">
        <v>15.834356798900181</v>
      </c>
      <c r="S17" s="334" t="s">
        <v>22</v>
      </c>
      <c r="T17" s="237" t="s">
        <v>21</v>
      </c>
      <c r="U17" s="235">
        <v>14.649080969512744</v>
      </c>
      <c r="V17" s="334" t="s">
        <v>22</v>
      </c>
      <c r="W17" s="238" t="s">
        <v>21</v>
      </c>
      <c r="X17" s="235">
        <v>11.673553719008265</v>
      </c>
      <c r="Y17" s="236" t="s">
        <v>22</v>
      </c>
      <c r="Z17" s="237" t="s">
        <v>21</v>
      </c>
      <c r="AA17" s="235">
        <v>10.256410256410255</v>
      </c>
      <c r="AB17" s="291" t="s">
        <v>22</v>
      </c>
      <c r="AC17" s="238" t="s">
        <v>21</v>
      </c>
      <c r="AD17" s="235">
        <v>11.479007363822248</v>
      </c>
      <c r="AE17" s="334" t="s">
        <v>22</v>
      </c>
      <c r="AF17" s="238" t="s">
        <v>21</v>
      </c>
      <c r="AG17" s="235">
        <v>10.720001078087529</v>
      </c>
      <c r="AH17" s="334" t="s">
        <v>22</v>
      </c>
      <c r="AI17" s="238" t="s">
        <v>21</v>
      </c>
      <c r="AJ17" s="235">
        <v>7.7724254654341882</v>
      </c>
      <c r="AK17" s="236" t="s">
        <v>22</v>
      </c>
      <c r="AL17" s="237" t="s">
        <v>21</v>
      </c>
      <c r="AM17" s="235">
        <v>7.3638042474607577</v>
      </c>
      <c r="AN17" s="236" t="s">
        <v>22</v>
      </c>
      <c r="AO17" s="237" t="s">
        <v>21</v>
      </c>
      <c r="AP17" s="235">
        <v>7.2503015831222655</v>
      </c>
      <c r="AQ17" s="334" t="s">
        <v>22</v>
      </c>
      <c r="AR17" s="237" t="s">
        <v>21</v>
      </c>
      <c r="AS17" s="235">
        <v>8.3343776940175136</v>
      </c>
      <c r="AT17" s="334" t="s">
        <v>22</v>
      </c>
      <c r="AU17" s="238" t="s">
        <v>21</v>
      </c>
      <c r="AV17" s="235">
        <v>10.687176191814933</v>
      </c>
      <c r="AW17" s="236" t="s">
        <v>22</v>
      </c>
      <c r="AX17" s="237" t="s">
        <v>21</v>
      </c>
      <c r="AY17" s="235">
        <v>10.851192272864473</v>
      </c>
      <c r="AZ17" s="291" t="s">
        <v>22</v>
      </c>
      <c r="BA17" s="238" t="s">
        <v>21</v>
      </c>
      <c r="BB17" s="235">
        <v>10.200562060548821</v>
      </c>
      <c r="BC17" s="334" t="s">
        <v>22</v>
      </c>
      <c r="BD17" s="238" t="s">
        <v>21</v>
      </c>
      <c r="BE17" s="235">
        <v>10.053210272205087</v>
      </c>
      <c r="BF17" s="334" t="s">
        <v>22</v>
      </c>
    </row>
    <row r="18" spans="1:61" ht="16.5" customHeight="1" x14ac:dyDescent="0.2">
      <c r="B18" s="440"/>
      <c r="C18" s="163"/>
      <c r="D18" s="443"/>
      <c r="E18" s="231"/>
      <c r="F18" s="300">
        <v>1034.1345127895302</v>
      </c>
      <c r="G18" s="334"/>
      <c r="H18" s="231"/>
      <c r="I18" s="300">
        <v>955.07061314850421</v>
      </c>
      <c r="J18" s="334"/>
      <c r="K18" s="301"/>
      <c r="L18" s="300">
        <v>868</v>
      </c>
      <c r="M18" s="236"/>
      <c r="N18" s="302"/>
      <c r="O18" s="300">
        <v>436</v>
      </c>
      <c r="P18" s="236"/>
      <c r="Q18" s="302"/>
      <c r="R18" s="300">
        <v>614.87168352728111</v>
      </c>
      <c r="S18" s="334"/>
      <c r="T18" s="302"/>
      <c r="U18" s="300">
        <v>611.62464917620593</v>
      </c>
      <c r="V18" s="334"/>
      <c r="W18" s="238"/>
      <c r="X18" s="300">
        <v>113</v>
      </c>
      <c r="Y18" s="236"/>
      <c r="Z18" s="237"/>
      <c r="AA18" s="300">
        <v>72</v>
      </c>
      <c r="AB18" s="291"/>
      <c r="AC18" s="238"/>
      <c r="AD18" s="300">
        <v>93.207243992763892</v>
      </c>
      <c r="AE18" s="334"/>
      <c r="AF18" s="238"/>
      <c r="AG18" s="300">
        <v>92.805622133262489</v>
      </c>
      <c r="AH18" s="334"/>
      <c r="AI18" s="238"/>
      <c r="AJ18" s="300">
        <v>597</v>
      </c>
      <c r="AK18" s="236"/>
      <c r="AL18" s="237"/>
      <c r="AM18" s="300">
        <v>319</v>
      </c>
      <c r="AN18" s="236"/>
      <c r="AO18" s="237"/>
      <c r="AP18" s="300">
        <v>454.83258918988247</v>
      </c>
      <c r="AQ18" s="334"/>
      <c r="AR18" s="237"/>
      <c r="AS18" s="300">
        <v>236.75325030974756</v>
      </c>
      <c r="AT18" s="334"/>
      <c r="AU18" s="238"/>
      <c r="AV18" s="300">
        <v>2661</v>
      </c>
      <c r="AW18" s="236"/>
      <c r="AX18" s="237"/>
      <c r="AY18" s="300">
        <v>1438</v>
      </c>
      <c r="AZ18" s="291"/>
      <c r="BA18" s="238"/>
      <c r="BB18" s="300">
        <v>2197.0460294994577</v>
      </c>
      <c r="BC18" s="336"/>
      <c r="BD18" s="238"/>
      <c r="BE18" s="300">
        <v>1896.2541347677202</v>
      </c>
      <c r="BF18" s="336"/>
      <c r="BG18" s="148">
        <f>BE18-SUM(AS18,AG18,U18,I18)</f>
        <v>0</v>
      </c>
      <c r="BH18" s="148"/>
      <c r="BI18" s="148"/>
    </row>
    <row r="19" spans="1:61" ht="16.5" customHeight="1" x14ac:dyDescent="0.2">
      <c r="B19" s="440"/>
      <c r="C19" s="163"/>
      <c r="D19" s="442" t="s">
        <v>211</v>
      </c>
      <c r="E19" s="298" t="s">
        <v>21</v>
      </c>
      <c r="F19" s="296">
        <v>6.3022751172073788</v>
      </c>
      <c r="G19" s="335" t="s">
        <v>22</v>
      </c>
      <c r="H19" s="298" t="s">
        <v>21</v>
      </c>
      <c r="I19" s="296">
        <v>5.8115959428281334</v>
      </c>
      <c r="J19" s="335" t="s">
        <v>22</v>
      </c>
      <c r="K19" s="298" t="s">
        <v>21</v>
      </c>
      <c r="L19" s="296">
        <v>8.4140653031933983</v>
      </c>
      <c r="M19" s="299" t="s">
        <v>22</v>
      </c>
      <c r="N19" s="297" t="s">
        <v>21</v>
      </c>
      <c r="O19" s="296">
        <v>8.4122359796067006</v>
      </c>
      <c r="P19" s="299" t="s">
        <v>22</v>
      </c>
      <c r="Q19" s="297" t="s">
        <v>21</v>
      </c>
      <c r="R19" s="296">
        <v>9.1236868453854783</v>
      </c>
      <c r="S19" s="335" t="s">
        <v>22</v>
      </c>
      <c r="T19" s="297" t="s">
        <v>21</v>
      </c>
      <c r="U19" s="296">
        <v>8.0258726773857614</v>
      </c>
      <c r="V19" s="335" t="s">
        <v>22</v>
      </c>
      <c r="W19" s="298" t="s">
        <v>21</v>
      </c>
      <c r="X19" s="296">
        <v>14.049586776859504</v>
      </c>
      <c r="Y19" s="299" t="s">
        <v>22</v>
      </c>
      <c r="Z19" s="297" t="s">
        <v>21</v>
      </c>
      <c r="AA19" s="296">
        <v>12.678062678062679</v>
      </c>
      <c r="AB19" s="292" t="s">
        <v>22</v>
      </c>
      <c r="AC19" s="298" t="s">
        <v>21</v>
      </c>
      <c r="AD19" s="296">
        <v>13.820069127817266</v>
      </c>
      <c r="AE19" s="335" t="s">
        <v>22</v>
      </c>
      <c r="AF19" s="298" t="s">
        <v>21</v>
      </c>
      <c r="AG19" s="296">
        <v>13.273850144470481</v>
      </c>
      <c r="AH19" s="335" t="s">
        <v>22</v>
      </c>
      <c r="AI19" s="298" t="s">
        <v>21</v>
      </c>
      <c r="AJ19" s="296">
        <v>7.70732977476891</v>
      </c>
      <c r="AK19" s="299" t="s">
        <v>22</v>
      </c>
      <c r="AL19" s="297" t="s">
        <v>21</v>
      </c>
      <c r="AM19" s="296">
        <v>7.1329639889196672</v>
      </c>
      <c r="AN19" s="299" t="s">
        <v>22</v>
      </c>
      <c r="AO19" s="297" t="s">
        <v>21</v>
      </c>
      <c r="AP19" s="296">
        <v>7.0986849781019572</v>
      </c>
      <c r="AQ19" s="335" t="s">
        <v>22</v>
      </c>
      <c r="AR19" s="297" t="s">
        <v>21</v>
      </c>
      <c r="AS19" s="296">
        <v>8.0098027722025371</v>
      </c>
      <c r="AT19" s="335" t="s">
        <v>22</v>
      </c>
      <c r="AU19" s="298" t="s">
        <v>21</v>
      </c>
      <c r="AV19" s="296">
        <v>8.0244186513514606</v>
      </c>
      <c r="AW19" s="299" t="s">
        <v>22</v>
      </c>
      <c r="AX19" s="297" t="s">
        <v>21</v>
      </c>
      <c r="AY19" s="296">
        <v>8.0365227890129791</v>
      </c>
      <c r="AZ19" s="292" t="s">
        <v>22</v>
      </c>
      <c r="BA19" s="298" t="s">
        <v>21</v>
      </c>
      <c r="BB19" s="296">
        <v>7.3263200962590949</v>
      </c>
      <c r="BC19" s="335" t="s">
        <v>22</v>
      </c>
      <c r="BD19" s="298" t="s">
        <v>21</v>
      </c>
      <c r="BE19" s="296">
        <v>6.975282113070878</v>
      </c>
      <c r="BF19" s="335" t="s">
        <v>22</v>
      </c>
    </row>
    <row r="20" spans="1:61" ht="16.5" customHeight="1" x14ac:dyDescent="0.2">
      <c r="B20" s="440"/>
      <c r="C20" s="163"/>
      <c r="D20" s="443"/>
      <c r="E20" s="231"/>
      <c r="F20" s="228">
        <v>666.15419823113905</v>
      </c>
      <c r="G20" s="336"/>
      <c r="H20" s="231"/>
      <c r="I20" s="228">
        <v>638.14775540242942</v>
      </c>
      <c r="J20" s="336"/>
      <c r="K20" s="231"/>
      <c r="L20" s="228">
        <v>469</v>
      </c>
      <c r="M20" s="229"/>
      <c r="N20" s="230"/>
      <c r="O20" s="228">
        <v>231</v>
      </c>
      <c r="P20" s="229"/>
      <c r="Q20" s="230"/>
      <c r="R20" s="228">
        <v>354.28636362340455</v>
      </c>
      <c r="S20" s="336"/>
      <c r="T20" s="230"/>
      <c r="U20" s="228">
        <v>335.09416535105959</v>
      </c>
      <c r="V20" s="336"/>
      <c r="W20" s="232"/>
      <c r="X20" s="228">
        <v>136</v>
      </c>
      <c r="Y20" s="229"/>
      <c r="Z20" s="233"/>
      <c r="AA20" s="228">
        <v>89</v>
      </c>
      <c r="AB20" s="290"/>
      <c r="AC20" s="232"/>
      <c r="AD20" s="228">
        <v>112.21619730405065</v>
      </c>
      <c r="AE20" s="336"/>
      <c r="AF20" s="232"/>
      <c r="AG20" s="228">
        <v>114.91490642471562</v>
      </c>
      <c r="AH20" s="336"/>
      <c r="AI20" s="232"/>
      <c r="AJ20" s="228">
        <v>592</v>
      </c>
      <c r="AK20" s="229"/>
      <c r="AL20" s="233"/>
      <c r="AM20" s="228">
        <v>309</v>
      </c>
      <c r="AN20" s="229"/>
      <c r="AO20" s="233"/>
      <c r="AP20" s="228">
        <v>445.32123683647188</v>
      </c>
      <c r="AQ20" s="336"/>
      <c r="AR20" s="233"/>
      <c r="AS20" s="228">
        <v>227.53310568348621</v>
      </c>
      <c r="AT20" s="336"/>
      <c r="AU20" s="232"/>
      <c r="AV20" s="228">
        <v>1998</v>
      </c>
      <c r="AW20" s="229"/>
      <c r="AX20" s="233"/>
      <c r="AY20" s="228">
        <v>1065</v>
      </c>
      <c r="AZ20" s="290"/>
      <c r="BA20" s="232"/>
      <c r="BB20" s="228">
        <v>1577.9779959950661</v>
      </c>
      <c r="BC20" s="336"/>
      <c r="BD20" s="232"/>
      <c r="BE20" s="228">
        <v>1315.689932861691</v>
      </c>
      <c r="BF20" s="336"/>
      <c r="BG20" s="148">
        <f>BE20-SUM(AS20,AG20,U20,I20)</f>
        <v>0</v>
      </c>
      <c r="BH20" s="148"/>
      <c r="BI20" s="148"/>
    </row>
    <row r="21" spans="1:61" ht="16.5" customHeight="1" x14ac:dyDescent="0.2">
      <c r="B21" s="440"/>
      <c r="C21" s="454" t="s">
        <v>200</v>
      </c>
      <c r="D21" s="455"/>
      <c r="E21" s="238" t="s">
        <v>21</v>
      </c>
      <c r="F21" s="235">
        <v>38.220071054972024</v>
      </c>
      <c r="G21" s="334" t="s">
        <v>22</v>
      </c>
      <c r="H21" s="238" t="s">
        <v>21</v>
      </c>
      <c r="I21" s="235">
        <v>34.38616630248378</v>
      </c>
      <c r="J21" s="334" t="s">
        <v>22</v>
      </c>
      <c r="K21" s="238" t="s">
        <v>21</v>
      </c>
      <c r="L21" s="235">
        <v>32.723358449946176</v>
      </c>
      <c r="M21" s="236" t="s">
        <v>22</v>
      </c>
      <c r="N21" s="237" t="s">
        <v>21</v>
      </c>
      <c r="O21" s="235">
        <v>32.083029861616893</v>
      </c>
      <c r="P21" s="236" t="s">
        <v>22</v>
      </c>
      <c r="Q21" s="237" t="s">
        <v>21</v>
      </c>
      <c r="R21" s="235">
        <v>33.700698940659521</v>
      </c>
      <c r="S21" s="334" t="s">
        <v>22</v>
      </c>
      <c r="T21" s="237" t="s">
        <v>21</v>
      </c>
      <c r="U21" s="235">
        <v>31.663973606658562</v>
      </c>
      <c r="V21" s="334" t="s">
        <v>22</v>
      </c>
      <c r="W21" s="238" t="s">
        <v>21</v>
      </c>
      <c r="X21" s="235">
        <v>34.194214876033058</v>
      </c>
      <c r="Y21" s="236" t="s">
        <v>22</v>
      </c>
      <c r="Z21" s="237" t="s">
        <v>21</v>
      </c>
      <c r="AA21" s="235">
        <v>30</v>
      </c>
      <c r="AB21" s="291" t="s">
        <v>22</v>
      </c>
      <c r="AC21" s="238" t="s">
        <v>21</v>
      </c>
      <c r="AD21" s="235">
        <v>32.827548140750153</v>
      </c>
      <c r="AE21" s="334" t="s">
        <v>22</v>
      </c>
      <c r="AF21" s="238" t="s">
        <v>21</v>
      </c>
      <c r="AG21" s="235">
        <v>31.246457718367786</v>
      </c>
      <c r="AH21" s="334" t="s">
        <v>22</v>
      </c>
      <c r="AI21" s="238" t="s">
        <v>21</v>
      </c>
      <c r="AJ21" s="235">
        <v>31.089701861736753</v>
      </c>
      <c r="AK21" s="236" t="s">
        <v>22</v>
      </c>
      <c r="AL21" s="237" t="s">
        <v>21</v>
      </c>
      <c r="AM21" s="235">
        <v>28.462603878116344</v>
      </c>
      <c r="AN21" s="236" t="s">
        <v>22</v>
      </c>
      <c r="AO21" s="237" t="s">
        <v>21</v>
      </c>
      <c r="AP21" s="296">
        <v>28.989421744666831</v>
      </c>
      <c r="AQ21" s="334" t="s">
        <v>22</v>
      </c>
      <c r="AR21" s="237" t="s">
        <v>21</v>
      </c>
      <c r="AS21" s="296">
        <v>29.353841481008896</v>
      </c>
      <c r="AT21" s="334" t="s">
        <v>22</v>
      </c>
      <c r="AU21" s="238" t="s">
        <v>21</v>
      </c>
      <c r="AV21" s="235">
        <v>35.314671271938629</v>
      </c>
      <c r="AW21" s="236" t="s">
        <v>22</v>
      </c>
      <c r="AX21" s="237" t="s">
        <v>21</v>
      </c>
      <c r="AY21" s="235">
        <v>35.217325686688802</v>
      </c>
      <c r="AZ21" s="291" t="s">
        <v>22</v>
      </c>
      <c r="BA21" s="238" t="s">
        <v>21</v>
      </c>
      <c r="BB21" s="235">
        <v>34.513468982001669</v>
      </c>
      <c r="BC21" s="334" t="s">
        <v>22</v>
      </c>
      <c r="BD21" s="238" t="s">
        <v>21</v>
      </c>
      <c r="BE21" s="235">
        <v>32.881621410113425</v>
      </c>
      <c r="BF21" s="334" t="s">
        <v>22</v>
      </c>
    </row>
    <row r="22" spans="1:61" ht="16.5" customHeight="1" x14ac:dyDescent="0.2">
      <c r="B22" s="440"/>
      <c r="C22" s="456"/>
      <c r="D22" s="457"/>
      <c r="E22" s="231"/>
      <c r="F22" s="300">
        <v>4039.884060352465</v>
      </c>
      <c r="G22" s="334"/>
      <c r="H22" s="231"/>
      <c r="I22" s="300">
        <v>3775.8053138405553</v>
      </c>
      <c r="J22" s="334"/>
      <c r="K22" s="301"/>
      <c r="L22" s="300">
        <v>1824</v>
      </c>
      <c r="M22" s="236"/>
      <c r="N22" s="302"/>
      <c r="O22" s="300">
        <v>881</v>
      </c>
      <c r="P22" s="236"/>
      <c r="Q22" s="302"/>
      <c r="R22" s="300">
        <v>1308.6483876079294</v>
      </c>
      <c r="S22" s="334"/>
      <c r="T22" s="302"/>
      <c r="U22" s="300">
        <v>1322.026056720018</v>
      </c>
      <c r="V22" s="334"/>
      <c r="W22" s="301"/>
      <c r="X22" s="300">
        <v>331</v>
      </c>
      <c r="Y22" s="236"/>
      <c r="Z22" s="302"/>
      <c r="AA22" s="300">
        <v>211</v>
      </c>
      <c r="AB22" s="291"/>
      <c r="AC22" s="301"/>
      <c r="AD22" s="300">
        <v>266.55312539326309</v>
      </c>
      <c r="AE22" s="334"/>
      <c r="AF22" s="301"/>
      <c r="AG22" s="300">
        <v>270.50808361776234</v>
      </c>
      <c r="AH22" s="334"/>
      <c r="AI22" s="301"/>
      <c r="AJ22" s="300">
        <v>2388</v>
      </c>
      <c r="AK22" s="236"/>
      <c r="AL22" s="302"/>
      <c r="AM22" s="300">
        <v>1233</v>
      </c>
      <c r="AN22" s="236"/>
      <c r="AO22" s="302"/>
      <c r="AP22" s="300">
        <v>1818.591075154445</v>
      </c>
      <c r="AQ22" s="334"/>
      <c r="AR22" s="302"/>
      <c r="AS22" s="300">
        <v>833.84958479796796</v>
      </c>
      <c r="AT22" s="334"/>
      <c r="AU22" s="301"/>
      <c r="AV22" s="300">
        <v>8793</v>
      </c>
      <c r="AW22" s="236"/>
      <c r="AX22" s="302"/>
      <c r="AY22" s="300">
        <v>4667</v>
      </c>
      <c r="AZ22" s="291"/>
      <c r="BA22" s="301"/>
      <c r="BB22" s="300">
        <v>7433.6766485081025</v>
      </c>
      <c r="BC22" s="336"/>
      <c r="BD22" s="301"/>
      <c r="BE22" s="300">
        <v>6202.1890389763039</v>
      </c>
      <c r="BF22" s="336"/>
      <c r="BG22" s="148">
        <f>BE22-SUM(AS22,AG22,U22,I22)</f>
        <v>0</v>
      </c>
      <c r="BH22" s="148"/>
      <c r="BI22" s="148"/>
    </row>
    <row r="23" spans="1:61" ht="16.5" customHeight="1" x14ac:dyDescent="0.2">
      <c r="B23" s="440"/>
      <c r="C23" s="445" t="s">
        <v>27</v>
      </c>
      <c r="D23" s="446"/>
      <c r="E23" s="298" t="s">
        <v>21</v>
      </c>
      <c r="F23" s="296">
        <v>25.353496862013706</v>
      </c>
      <c r="G23" s="335" t="s">
        <v>22</v>
      </c>
      <c r="H23" s="298" t="s">
        <v>21</v>
      </c>
      <c r="I23" s="296">
        <v>31.844857609718357</v>
      </c>
      <c r="J23" s="335" t="s">
        <v>22</v>
      </c>
      <c r="K23" s="298" t="s">
        <v>21</v>
      </c>
      <c r="L23" s="296">
        <v>8.9881593110871911</v>
      </c>
      <c r="M23" s="299" t="s">
        <v>22</v>
      </c>
      <c r="N23" s="297" t="s">
        <v>21</v>
      </c>
      <c r="O23" s="296">
        <v>5.3896576839038604</v>
      </c>
      <c r="P23" s="299" t="s">
        <v>22</v>
      </c>
      <c r="Q23" s="297" t="s">
        <v>21</v>
      </c>
      <c r="R23" s="296">
        <v>7.6396462381271082</v>
      </c>
      <c r="S23" s="335" t="s">
        <v>22</v>
      </c>
      <c r="T23" s="297" t="s">
        <v>21</v>
      </c>
      <c r="U23" s="296">
        <v>7.3298309291843697</v>
      </c>
      <c r="V23" s="335" t="s">
        <v>22</v>
      </c>
      <c r="W23" s="298" t="s">
        <v>21</v>
      </c>
      <c r="X23" s="296">
        <v>6.508264462809918</v>
      </c>
      <c r="Y23" s="299" t="s">
        <v>22</v>
      </c>
      <c r="Z23" s="297" t="s">
        <v>13</v>
      </c>
      <c r="AA23" s="296">
        <v>4.5999999999999996</v>
      </c>
      <c r="AB23" s="292" t="s">
        <v>14</v>
      </c>
      <c r="AC23" s="298" t="s">
        <v>28</v>
      </c>
      <c r="AD23" s="296">
        <v>4.9386935486252268</v>
      </c>
      <c r="AE23" s="335" t="s">
        <v>29</v>
      </c>
      <c r="AF23" s="298" t="s">
        <v>13</v>
      </c>
      <c r="AG23" s="296">
        <v>4.7773443628335457</v>
      </c>
      <c r="AH23" s="335" t="s">
        <v>14</v>
      </c>
      <c r="AI23" s="298" t="s">
        <v>21</v>
      </c>
      <c r="AJ23" s="296">
        <v>9.6862387709933611</v>
      </c>
      <c r="AK23" s="299" t="s">
        <v>22</v>
      </c>
      <c r="AL23" s="297" t="s">
        <v>13</v>
      </c>
      <c r="AM23" s="296">
        <v>5.4247460757156052</v>
      </c>
      <c r="AN23" s="299" t="s">
        <v>14</v>
      </c>
      <c r="AO23" s="297" t="s">
        <v>28</v>
      </c>
      <c r="AP23" s="296">
        <v>5.667589023124604</v>
      </c>
      <c r="AQ23" s="335" t="s">
        <v>29</v>
      </c>
      <c r="AR23" s="297" t="s">
        <v>13</v>
      </c>
      <c r="AS23" s="296">
        <v>7.167630857643509</v>
      </c>
      <c r="AT23" s="335" t="s">
        <v>14</v>
      </c>
      <c r="AU23" s="298" t="s">
        <v>21</v>
      </c>
      <c r="AV23" s="296">
        <v>15.209446162496487</v>
      </c>
      <c r="AW23" s="299" t="s">
        <v>22</v>
      </c>
      <c r="AX23" s="297" t="s">
        <v>13</v>
      </c>
      <c r="AY23" s="296">
        <v>8.8439480833081792</v>
      </c>
      <c r="AZ23" s="292" t="s">
        <v>14</v>
      </c>
      <c r="BA23" s="298" t="s">
        <v>28</v>
      </c>
      <c r="BB23" s="296">
        <v>15.656555281603621</v>
      </c>
      <c r="BC23" s="335" t="s">
        <v>29</v>
      </c>
      <c r="BD23" s="298" t="s">
        <v>13</v>
      </c>
      <c r="BE23" s="296">
        <v>21.459645978941676</v>
      </c>
      <c r="BF23" s="335" t="s">
        <v>14</v>
      </c>
    </row>
    <row r="24" spans="1:61" ht="16.5" customHeight="1" x14ac:dyDescent="0.2">
      <c r="B24" s="441"/>
      <c r="C24" s="447"/>
      <c r="D24" s="432"/>
      <c r="E24" s="231"/>
      <c r="F24" s="230">
        <v>2679.8795768779974</v>
      </c>
      <c r="G24" s="336"/>
      <c r="H24" s="231"/>
      <c r="I24" s="230">
        <v>3496.7545240012769</v>
      </c>
      <c r="J24" s="336"/>
      <c r="K24" s="231"/>
      <c r="L24" s="228">
        <v>501</v>
      </c>
      <c r="M24" s="229"/>
      <c r="N24" s="230"/>
      <c r="O24" s="228">
        <v>149</v>
      </c>
      <c r="P24" s="229"/>
      <c r="Q24" s="230"/>
      <c r="R24" s="230">
        <v>296.65885413901663</v>
      </c>
      <c r="S24" s="336"/>
      <c r="T24" s="230"/>
      <c r="U24" s="230">
        <v>306.03320985892611</v>
      </c>
      <c r="V24" s="336"/>
      <c r="W24" s="232"/>
      <c r="X24" s="228">
        <v>63</v>
      </c>
      <c r="Y24" s="229"/>
      <c r="Z24" s="233"/>
      <c r="AA24" s="228">
        <v>32</v>
      </c>
      <c r="AB24" s="290"/>
      <c r="AC24" s="232"/>
      <c r="AD24" s="230">
        <v>40.101203876127116</v>
      </c>
      <c r="AE24" s="336"/>
      <c r="AF24" s="232"/>
      <c r="AG24" s="230">
        <v>41.358616711697088</v>
      </c>
      <c r="AH24" s="336"/>
      <c r="AI24" s="232"/>
      <c r="AJ24" s="228">
        <v>744</v>
      </c>
      <c r="AK24" s="229"/>
      <c r="AL24" s="233"/>
      <c r="AM24" s="228">
        <v>235</v>
      </c>
      <c r="AN24" s="229"/>
      <c r="AO24" s="233"/>
      <c r="AP24" s="230">
        <v>355.54440878055391</v>
      </c>
      <c r="AQ24" s="336"/>
      <c r="AR24" s="233"/>
      <c r="AS24" s="230">
        <v>203.60967127583336</v>
      </c>
      <c r="AT24" s="336"/>
      <c r="AU24" s="232"/>
      <c r="AV24" s="228">
        <v>3787</v>
      </c>
      <c r="AW24" s="229"/>
      <c r="AX24" s="233"/>
      <c r="AY24" s="228">
        <v>1171</v>
      </c>
      <c r="AZ24" s="290"/>
      <c r="BA24" s="232"/>
      <c r="BB24" s="230">
        <v>3372.1840436736952</v>
      </c>
      <c r="BC24" s="336"/>
      <c r="BD24" s="232"/>
      <c r="BE24" s="230">
        <v>4047.7560218477338</v>
      </c>
      <c r="BF24" s="336"/>
      <c r="BG24" s="148">
        <f>BE24-SUM(AS24,AG24,U24,I24)</f>
        <v>0</v>
      </c>
      <c r="BH24" s="148"/>
      <c r="BI24" s="148"/>
    </row>
    <row r="25" spans="1:61" ht="16.5" customHeight="1" x14ac:dyDescent="0.2">
      <c r="B25" s="433" t="s">
        <v>30</v>
      </c>
      <c r="C25" s="434"/>
      <c r="D25" s="435"/>
      <c r="E25" s="238" t="s">
        <v>21</v>
      </c>
      <c r="F25" s="235">
        <v>100</v>
      </c>
      <c r="G25" s="334" t="s">
        <v>22</v>
      </c>
      <c r="H25" s="238" t="s">
        <v>21</v>
      </c>
      <c r="I25" s="235">
        <v>100</v>
      </c>
      <c r="J25" s="334" t="s">
        <v>22</v>
      </c>
      <c r="K25" s="238" t="s">
        <v>21</v>
      </c>
      <c r="L25" s="235">
        <v>100</v>
      </c>
      <c r="M25" s="236" t="s">
        <v>22</v>
      </c>
      <c r="N25" s="237" t="s">
        <v>21</v>
      </c>
      <c r="O25" s="235">
        <v>100</v>
      </c>
      <c r="P25" s="236" t="s">
        <v>22</v>
      </c>
      <c r="Q25" s="237" t="s">
        <v>21</v>
      </c>
      <c r="R25" s="235">
        <v>100</v>
      </c>
      <c r="S25" s="334" t="s">
        <v>22</v>
      </c>
      <c r="T25" s="237" t="s">
        <v>21</v>
      </c>
      <c r="U25" s="235">
        <v>100</v>
      </c>
      <c r="V25" s="334" t="s">
        <v>22</v>
      </c>
      <c r="W25" s="238" t="s">
        <v>21</v>
      </c>
      <c r="X25" s="235">
        <v>100</v>
      </c>
      <c r="Y25" s="236" t="s">
        <v>22</v>
      </c>
      <c r="Z25" s="237" t="s">
        <v>13</v>
      </c>
      <c r="AA25" s="235">
        <v>100</v>
      </c>
      <c r="AB25" s="291" t="s">
        <v>14</v>
      </c>
      <c r="AC25" s="238" t="s">
        <v>28</v>
      </c>
      <c r="AD25" s="235">
        <v>100</v>
      </c>
      <c r="AE25" s="334" t="s">
        <v>29</v>
      </c>
      <c r="AF25" s="238" t="s">
        <v>13</v>
      </c>
      <c r="AG25" s="235">
        <v>100</v>
      </c>
      <c r="AH25" s="334" t="s">
        <v>14</v>
      </c>
      <c r="AI25" s="238" t="s">
        <v>21</v>
      </c>
      <c r="AJ25" s="235">
        <v>100</v>
      </c>
      <c r="AK25" s="236" t="s">
        <v>22</v>
      </c>
      <c r="AL25" s="237" t="s">
        <v>13</v>
      </c>
      <c r="AM25" s="235">
        <v>100</v>
      </c>
      <c r="AN25" s="236" t="s">
        <v>14</v>
      </c>
      <c r="AO25" s="237" t="s">
        <v>28</v>
      </c>
      <c r="AP25" s="235">
        <v>100</v>
      </c>
      <c r="AQ25" s="334" t="s">
        <v>29</v>
      </c>
      <c r="AR25" s="237" t="s">
        <v>13</v>
      </c>
      <c r="AS25" s="235">
        <v>100</v>
      </c>
      <c r="AT25" s="334" t="s">
        <v>14</v>
      </c>
      <c r="AU25" s="238" t="s">
        <v>21</v>
      </c>
      <c r="AV25" s="235">
        <v>100</v>
      </c>
      <c r="AW25" s="236" t="s">
        <v>22</v>
      </c>
      <c r="AX25" s="237" t="s">
        <v>13</v>
      </c>
      <c r="AY25" s="235">
        <v>100</v>
      </c>
      <c r="AZ25" s="291" t="s">
        <v>14</v>
      </c>
      <c r="BA25" s="238" t="s">
        <v>28</v>
      </c>
      <c r="BB25" s="235">
        <v>100</v>
      </c>
      <c r="BC25" s="334" t="s">
        <v>29</v>
      </c>
      <c r="BD25" s="238" t="s">
        <v>13</v>
      </c>
      <c r="BE25" s="235">
        <v>100</v>
      </c>
      <c r="BF25" s="334" t="s">
        <v>14</v>
      </c>
    </row>
    <row r="26" spans="1:61" ht="16.5" customHeight="1" thickBot="1" x14ac:dyDescent="0.25">
      <c r="B26" s="436"/>
      <c r="C26" s="437"/>
      <c r="D26" s="438"/>
      <c r="E26" s="242"/>
      <c r="F26" s="240">
        <v>10570.058999999999</v>
      </c>
      <c r="G26" s="337"/>
      <c r="H26" s="242"/>
      <c r="I26" s="240">
        <v>10980.593999999999</v>
      </c>
      <c r="J26" s="337"/>
      <c r="K26" s="242"/>
      <c r="L26" s="240">
        <v>5574</v>
      </c>
      <c r="M26" s="241"/>
      <c r="N26" s="239"/>
      <c r="O26" s="240">
        <v>2746</v>
      </c>
      <c r="P26" s="241"/>
      <c r="Q26" s="239"/>
      <c r="R26" s="240">
        <v>3883.1490999999996</v>
      </c>
      <c r="S26" s="337"/>
      <c r="T26" s="239"/>
      <c r="U26" s="240">
        <v>4175.1742000000004</v>
      </c>
      <c r="V26" s="337"/>
      <c r="W26" s="243"/>
      <c r="X26" s="240">
        <v>968</v>
      </c>
      <c r="Y26" s="241"/>
      <c r="Z26" s="244"/>
      <c r="AA26" s="240">
        <v>702</v>
      </c>
      <c r="AB26" s="293"/>
      <c r="AC26" s="243"/>
      <c r="AD26" s="240">
        <v>811.98</v>
      </c>
      <c r="AE26" s="337"/>
      <c r="AF26" s="243"/>
      <c r="AG26" s="240">
        <v>865.72400000000005</v>
      </c>
      <c r="AH26" s="337"/>
      <c r="AI26" s="243"/>
      <c r="AJ26" s="240">
        <v>7681</v>
      </c>
      <c r="AK26" s="241"/>
      <c r="AL26" s="244"/>
      <c r="AM26" s="240">
        <v>4332</v>
      </c>
      <c r="AN26" s="241"/>
      <c r="AO26" s="244"/>
      <c r="AP26" s="240">
        <v>6273.2920000000004</v>
      </c>
      <c r="AQ26" s="337"/>
      <c r="AR26" s="244"/>
      <c r="AS26" s="240">
        <v>2840.683</v>
      </c>
      <c r="AT26" s="337"/>
      <c r="AU26" s="245"/>
      <c r="AV26" s="240">
        <v>24899</v>
      </c>
      <c r="AW26" s="241"/>
      <c r="AX26" s="239"/>
      <c r="AY26" s="240">
        <v>13252</v>
      </c>
      <c r="AZ26" s="293"/>
      <c r="BA26" s="242"/>
      <c r="BB26" s="240">
        <v>21538.480100000001</v>
      </c>
      <c r="BC26" s="337"/>
      <c r="BD26" s="242"/>
      <c r="BE26" s="240">
        <v>18862.175199999998</v>
      </c>
      <c r="BF26" s="337"/>
      <c r="BG26" s="148">
        <f>BE26-SUM(AS26,AG26,U26,I26)</f>
        <v>0</v>
      </c>
      <c r="BH26" s="148"/>
      <c r="BI26" s="148"/>
    </row>
    <row r="27" spans="1:61" s="24" customFormat="1" ht="18.75" customHeight="1" x14ac:dyDescent="0.2">
      <c r="C27" s="14"/>
      <c r="D27" s="14"/>
      <c r="E27" s="25"/>
      <c r="F27" s="258"/>
      <c r="G27" s="259"/>
      <c r="H27" s="25"/>
      <c r="I27" s="258"/>
      <c r="J27" s="259"/>
      <c r="K27" s="259"/>
      <c r="L27" s="258"/>
      <c r="M27" s="259"/>
      <c r="N27" s="259"/>
      <c r="O27" s="258"/>
      <c r="P27" s="259"/>
      <c r="Q27" s="259"/>
      <c r="R27" s="258"/>
      <c r="S27" s="259"/>
      <c r="T27" s="259"/>
      <c r="U27" s="258"/>
      <c r="V27" s="259"/>
      <c r="W27" s="259"/>
      <c r="X27" s="258"/>
      <c r="Y27" s="260"/>
      <c r="Z27" s="260"/>
      <c r="AA27" s="258"/>
      <c r="AB27" s="259"/>
      <c r="AC27" s="260"/>
      <c r="AD27" s="258"/>
      <c r="AE27" s="259"/>
      <c r="AF27" s="260"/>
      <c r="AG27" s="258"/>
      <c r="AH27" s="259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2"/>
      <c r="BA27" s="261"/>
      <c r="BB27" s="262"/>
      <c r="BD27" s="261"/>
      <c r="BE27" s="262" t="s">
        <v>31</v>
      </c>
    </row>
    <row r="28" spans="1:61" ht="12" customHeight="1" x14ac:dyDescent="0.2">
      <c r="A28" s="194"/>
      <c r="B28" s="194"/>
      <c r="C28" s="55" t="s">
        <v>157</v>
      </c>
      <c r="D28" s="194"/>
      <c r="E28" s="195"/>
      <c r="F28" s="263"/>
      <c r="G28" s="264"/>
      <c r="H28" s="195"/>
      <c r="I28" s="263"/>
      <c r="J28" s="264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</row>
    <row r="29" spans="1:61" ht="12" customHeight="1" x14ac:dyDescent="0.2">
      <c r="A29" s="194"/>
      <c r="B29" s="194"/>
      <c r="C29" s="55" t="s">
        <v>159</v>
      </c>
      <c r="D29" s="194"/>
      <c r="E29" s="195"/>
      <c r="F29" s="263"/>
      <c r="G29" s="264"/>
      <c r="H29" s="195"/>
      <c r="I29" s="263"/>
      <c r="J29" s="264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</row>
    <row r="30" spans="1:61" ht="12" customHeight="1" x14ac:dyDescent="0.2">
      <c r="A30" s="194"/>
      <c r="B30" s="194"/>
      <c r="C30" s="55" t="s">
        <v>158</v>
      </c>
      <c r="D30" s="194"/>
      <c r="E30" s="195"/>
      <c r="F30" s="263"/>
      <c r="G30" s="264"/>
      <c r="H30" s="195"/>
      <c r="I30" s="263"/>
      <c r="J30" s="264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</row>
    <row r="31" spans="1:61" ht="8.25" customHeight="1" x14ac:dyDescent="0.2">
      <c r="C31" s="8"/>
      <c r="E31" s="26"/>
      <c r="G31" s="265"/>
      <c r="H31" s="26"/>
      <c r="J31" s="265"/>
    </row>
    <row r="32" spans="1:61" ht="18.75" customHeight="1" x14ac:dyDescent="0.2">
      <c r="C32" s="55"/>
      <c r="E32" s="26"/>
      <c r="G32" s="265"/>
      <c r="H32" s="26"/>
      <c r="J32" s="265"/>
    </row>
    <row r="34" spans="5:13" ht="15.6" x14ac:dyDescent="0.2">
      <c r="E34" s="179"/>
      <c r="F34" s="185"/>
      <c r="G34" s="206"/>
      <c r="H34" s="179"/>
      <c r="I34" s="185"/>
      <c r="J34" s="206"/>
      <c r="K34" s="179"/>
      <c r="L34" s="185"/>
      <c r="M34" s="206"/>
    </row>
    <row r="35" spans="5:13" ht="15.6" x14ac:dyDescent="0.2">
      <c r="E35" s="207"/>
      <c r="F35" s="208"/>
      <c r="G35" s="206"/>
      <c r="H35" s="207"/>
      <c r="I35" s="208"/>
      <c r="J35" s="206"/>
      <c r="K35" s="207"/>
      <c r="L35" s="208"/>
      <c r="M35" s="206"/>
    </row>
    <row r="36" spans="5:13" ht="15.6" x14ac:dyDescent="0.2">
      <c r="E36" s="179"/>
      <c r="F36" s="185"/>
      <c r="G36" s="206"/>
      <c r="H36" s="179"/>
      <c r="I36" s="185"/>
      <c r="J36" s="206"/>
      <c r="K36" s="179"/>
      <c r="L36" s="185"/>
      <c r="M36" s="206"/>
    </row>
    <row r="37" spans="5:13" ht="15.6" x14ac:dyDescent="0.2">
      <c r="E37" s="207"/>
      <c r="F37" s="208"/>
      <c r="G37" s="206"/>
      <c r="H37" s="207"/>
      <c r="I37" s="208"/>
      <c r="J37" s="206"/>
      <c r="K37" s="207"/>
      <c r="L37" s="208"/>
      <c r="M37" s="206"/>
    </row>
    <row r="38" spans="5:13" ht="15.6" x14ac:dyDescent="0.2">
      <c r="E38" s="179"/>
      <c r="F38" s="185"/>
      <c r="G38" s="206"/>
      <c r="H38" s="179"/>
      <c r="I38" s="185"/>
      <c r="J38" s="206"/>
      <c r="K38" s="179"/>
      <c r="L38" s="185"/>
      <c r="M38" s="206"/>
    </row>
    <row r="39" spans="5:13" ht="15.6" x14ac:dyDescent="0.2">
      <c r="E39" s="207"/>
      <c r="F39" s="208"/>
      <c r="G39" s="206"/>
      <c r="H39" s="207"/>
      <c r="I39" s="208"/>
      <c r="J39" s="206"/>
      <c r="K39" s="207"/>
      <c r="L39" s="208"/>
      <c r="M39" s="206"/>
    </row>
    <row r="40" spans="5:13" ht="15.6" x14ac:dyDescent="0.2">
      <c r="E40" s="179"/>
      <c r="F40" s="185"/>
      <c r="G40" s="206"/>
      <c r="H40" s="179"/>
      <c r="I40" s="185"/>
      <c r="J40" s="206"/>
      <c r="K40" s="179"/>
      <c r="L40" s="185"/>
      <c r="M40" s="206"/>
    </row>
    <row r="41" spans="5:13" ht="15.6" x14ac:dyDescent="0.2">
      <c r="E41" s="207"/>
      <c r="F41" s="208"/>
      <c r="G41" s="206"/>
      <c r="H41" s="207"/>
      <c r="I41" s="208"/>
      <c r="J41" s="206"/>
      <c r="K41" s="207"/>
      <c r="L41" s="208"/>
      <c r="M41" s="206"/>
    </row>
    <row r="42" spans="5:13" ht="15.6" x14ac:dyDescent="0.2">
      <c r="E42" s="179"/>
      <c r="F42" s="185"/>
      <c r="G42" s="206"/>
      <c r="H42" s="179"/>
      <c r="I42" s="185"/>
      <c r="J42" s="206"/>
      <c r="K42" s="179"/>
      <c r="L42" s="185"/>
      <c r="M42" s="206"/>
    </row>
    <row r="43" spans="5:13" ht="15.6" x14ac:dyDescent="0.2">
      <c r="E43" s="207"/>
      <c r="F43" s="208"/>
      <c r="G43" s="206"/>
      <c r="H43" s="207"/>
      <c r="I43" s="208"/>
      <c r="J43" s="206"/>
      <c r="K43" s="207"/>
      <c r="L43" s="208"/>
      <c r="M43" s="206"/>
    </row>
    <row r="44" spans="5:13" ht="15.6" x14ac:dyDescent="0.2">
      <c r="E44" s="179"/>
      <c r="F44" s="185"/>
      <c r="G44" s="206"/>
      <c r="H44" s="179"/>
      <c r="I44" s="185"/>
      <c r="J44" s="206"/>
      <c r="K44" s="179"/>
      <c r="L44" s="185"/>
      <c r="M44" s="206"/>
    </row>
    <row r="45" spans="5:13" ht="15.6" x14ac:dyDescent="0.2">
      <c r="E45" s="207"/>
      <c r="F45" s="208"/>
      <c r="G45" s="206"/>
      <c r="H45" s="207"/>
      <c r="I45" s="208"/>
      <c r="J45" s="206"/>
      <c r="K45" s="207"/>
      <c r="L45" s="208"/>
      <c r="M45" s="206"/>
    </row>
  </sheetData>
  <mergeCells count="35">
    <mergeCell ref="AF3:AH4"/>
    <mergeCell ref="AC2:AH2"/>
    <mergeCell ref="AR3:AT4"/>
    <mergeCell ref="AO2:AT2"/>
    <mergeCell ref="BD3:BF4"/>
    <mergeCell ref="BA2:BF2"/>
    <mergeCell ref="AL3:AN4"/>
    <mergeCell ref="AX3:AZ4"/>
    <mergeCell ref="AO3:AQ4"/>
    <mergeCell ref="AU3:AW4"/>
    <mergeCell ref="H3:J4"/>
    <mergeCell ref="E2:J2"/>
    <mergeCell ref="T3:V4"/>
    <mergeCell ref="Q2:V2"/>
    <mergeCell ref="K3:M4"/>
    <mergeCell ref="Q3:S4"/>
    <mergeCell ref="W3:Y4"/>
    <mergeCell ref="AC3:AE4"/>
    <mergeCell ref="AI3:AK4"/>
    <mergeCell ref="BA3:BC4"/>
    <mergeCell ref="E3:G4"/>
    <mergeCell ref="N3:P4"/>
    <mergeCell ref="Z3:AB4"/>
    <mergeCell ref="B5:D6"/>
    <mergeCell ref="B25:D26"/>
    <mergeCell ref="B9:B24"/>
    <mergeCell ref="D9:D10"/>
    <mergeCell ref="D11:D12"/>
    <mergeCell ref="D15:D16"/>
    <mergeCell ref="D17:D18"/>
    <mergeCell ref="D19:D20"/>
    <mergeCell ref="C23:D24"/>
    <mergeCell ref="B7:D8"/>
    <mergeCell ref="C13:D14"/>
    <mergeCell ref="C21:D22"/>
  </mergeCells>
  <phoneticPr fontId="17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W32"/>
  <sheetViews>
    <sheetView showGridLines="0" workbookViewId="0">
      <selection activeCell="B20" sqref="B20"/>
    </sheetView>
  </sheetViews>
  <sheetFormatPr defaultColWidth="9" defaultRowHeight="13.2" x14ac:dyDescent="0.2"/>
  <cols>
    <col min="1" max="1" width="1.109375" style="164" customWidth="1"/>
    <col min="2" max="2" width="7.44140625" style="164" customWidth="1"/>
    <col min="3" max="3" width="12" style="164" customWidth="1"/>
    <col min="4" max="6" width="7.44140625" style="164" customWidth="1"/>
    <col min="7" max="7" width="9.77734375" style="164" customWidth="1"/>
    <col min="8" max="10" width="7.44140625" style="164" customWidth="1"/>
    <col min="11" max="11" width="9.77734375" style="164" customWidth="1"/>
    <col min="12" max="12" width="0.77734375" style="164" customWidth="1"/>
    <col min="13" max="13" width="6" style="164" customWidth="1"/>
    <col min="14" max="14" width="4" style="164" customWidth="1"/>
    <col min="15" max="17" width="7.44140625" style="164" customWidth="1"/>
    <col min="18" max="18" width="9.77734375" style="164" customWidth="1"/>
    <col min="19" max="21" width="7.44140625" style="164" customWidth="1"/>
    <col min="22" max="22" width="9.77734375" style="164" customWidth="1"/>
    <col min="23" max="23" width="11.6640625" style="164" customWidth="1"/>
    <col min="24" max="24" width="7.6640625" style="164" customWidth="1"/>
    <col min="25" max="16384" width="9" style="164"/>
  </cols>
  <sheetData>
    <row r="1" spans="2:23" ht="18" customHeight="1" x14ac:dyDescent="0.2">
      <c r="B1" s="166" t="s">
        <v>296</v>
      </c>
      <c r="C1" s="166"/>
      <c r="D1" s="167"/>
      <c r="E1" s="167"/>
      <c r="F1" s="167"/>
      <c r="G1" s="167"/>
      <c r="H1" s="167"/>
      <c r="I1" s="167"/>
      <c r="J1" s="167"/>
      <c r="K1" s="168"/>
      <c r="O1" s="167"/>
      <c r="P1" s="167"/>
      <c r="Q1" s="167"/>
      <c r="R1" s="167"/>
      <c r="S1" s="167"/>
      <c r="T1" s="167"/>
      <c r="U1" s="167"/>
      <c r="V1" s="167"/>
      <c r="W1" s="168" t="s">
        <v>191</v>
      </c>
    </row>
    <row r="2" spans="2:23" ht="27.75" customHeight="1" x14ac:dyDescent="0.2">
      <c r="B2" s="423" t="s">
        <v>232</v>
      </c>
      <c r="C2" s="424"/>
      <c r="D2" s="169" t="s">
        <v>141</v>
      </c>
      <c r="E2" s="169" t="s">
        <v>142</v>
      </c>
      <c r="F2" s="169" t="s">
        <v>143</v>
      </c>
      <c r="G2" s="174" t="s">
        <v>192</v>
      </c>
      <c r="H2" s="169" t="s">
        <v>41</v>
      </c>
      <c r="I2" s="169" t="s">
        <v>42</v>
      </c>
      <c r="J2" s="169" t="s">
        <v>43</v>
      </c>
      <c r="K2" s="174" t="s">
        <v>193</v>
      </c>
      <c r="O2" s="169" t="s">
        <v>44</v>
      </c>
      <c r="P2" s="169" t="s">
        <v>45</v>
      </c>
      <c r="Q2" s="169" t="s">
        <v>46</v>
      </c>
      <c r="R2" s="174" t="s">
        <v>194</v>
      </c>
      <c r="S2" s="169" t="s">
        <v>47</v>
      </c>
      <c r="T2" s="169" t="s">
        <v>48</v>
      </c>
      <c r="U2" s="169" t="s">
        <v>49</v>
      </c>
      <c r="V2" s="366" t="s">
        <v>285</v>
      </c>
      <c r="W2" s="174" t="s">
        <v>144</v>
      </c>
    </row>
    <row r="3" spans="2:23" ht="27.75" hidden="1" customHeight="1" x14ac:dyDescent="0.2">
      <c r="B3" s="423" t="s">
        <v>202</v>
      </c>
      <c r="C3" s="424"/>
      <c r="D3" s="266">
        <v>1386</v>
      </c>
      <c r="E3" s="266">
        <v>1257</v>
      </c>
      <c r="F3" s="266">
        <v>1373</v>
      </c>
      <c r="G3" s="266">
        <v>4016</v>
      </c>
      <c r="H3" s="266">
        <v>1750</v>
      </c>
      <c r="I3" s="266">
        <v>2717</v>
      </c>
      <c r="J3" s="266">
        <v>2076</v>
      </c>
      <c r="K3" s="266">
        <v>6542</v>
      </c>
      <c r="O3" s="266">
        <v>1657</v>
      </c>
      <c r="P3" s="266">
        <v>2548</v>
      </c>
      <c r="Q3" s="266">
        <v>1904</v>
      </c>
      <c r="R3" s="266">
        <v>6110</v>
      </c>
      <c r="S3" s="266">
        <v>1961</v>
      </c>
      <c r="T3" s="266">
        <v>1747</v>
      </c>
      <c r="U3" s="266">
        <v>1235</v>
      </c>
      <c r="V3" s="266">
        <v>4943</v>
      </c>
      <c r="W3" s="266">
        <v>21611</v>
      </c>
    </row>
    <row r="4" spans="2:23" ht="27.75" hidden="1" customHeight="1" x14ac:dyDescent="0.2">
      <c r="B4" s="423" t="s">
        <v>203</v>
      </c>
      <c r="C4" s="424"/>
      <c r="D4" s="266">
        <v>1350</v>
      </c>
      <c r="E4" s="266">
        <v>1275</v>
      </c>
      <c r="F4" s="266">
        <v>1654</v>
      </c>
      <c r="G4" s="266">
        <v>4279</v>
      </c>
      <c r="H4" s="266">
        <v>2025</v>
      </c>
      <c r="I4" s="266">
        <v>3154</v>
      </c>
      <c r="J4" s="266">
        <v>2342</v>
      </c>
      <c r="K4" s="266">
        <v>7521</v>
      </c>
      <c r="O4" s="266">
        <v>1943</v>
      </c>
      <c r="P4" s="266">
        <v>2974</v>
      </c>
      <c r="Q4" s="266">
        <v>2420</v>
      </c>
      <c r="R4" s="266">
        <v>7338</v>
      </c>
      <c r="S4" s="266">
        <v>2393</v>
      </c>
      <c r="T4" s="266">
        <v>2095</v>
      </c>
      <c r="U4" s="266">
        <v>1392</v>
      </c>
      <c r="V4" s="266">
        <v>5880</v>
      </c>
      <c r="W4" s="266">
        <v>25018</v>
      </c>
    </row>
    <row r="5" spans="2:23" ht="27.75" hidden="1" customHeight="1" x14ac:dyDescent="0.2">
      <c r="B5" s="493" t="s">
        <v>213</v>
      </c>
      <c r="C5" s="494"/>
      <c r="D5" s="273">
        <v>1538</v>
      </c>
      <c r="E5" s="273">
        <v>1468</v>
      </c>
      <c r="F5" s="273">
        <v>1725</v>
      </c>
      <c r="G5" s="273">
        <v>4731</v>
      </c>
      <c r="H5" s="273">
        <v>1986</v>
      </c>
      <c r="I5" s="273">
        <v>2860</v>
      </c>
      <c r="J5" s="273">
        <v>2224</v>
      </c>
      <c r="K5" s="273">
        <v>7069</v>
      </c>
      <c r="O5" s="273">
        <v>2043</v>
      </c>
      <c r="P5" s="273">
        <v>2775</v>
      </c>
      <c r="Q5" s="273">
        <v>2126</v>
      </c>
      <c r="R5" s="273">
        <v>6944</v>
      </c>
      <c r="S5" s="273">
        <v>2475</v>
      </c>
      <c r="T5" s="273">
        <v>1963</v>
      </c>
      <c r="U5" s="273">
        <v>1405</v>
      </c>
      <c r="V5" s="273">
        <v>5844</v>
      </c>
      <c r="W5" s="273">
        <v>24588</v>
      </c>
    </row>
    <row r="6" spans="2:23" ht="27.75" hidden="1" customHeight="1" x14ac:dyDescent="0.2">
      <c r="B6" s="491" t="s">
        <v>239</v>
      </c>
      <c r="C6" s="492"/>
      <c r="D6" s="274">
        <v>1532</v>
      </c>
      <c r="E6" s="274">
        <v>1334</v>
      </c>
      <c r="F6" s="274">
        <v>1746</v>
      </c>
      <c r="G6" s="274">
        <v>4611</v>
      </c>
      <c r="H6" s="274">
        <v>2089</v>
      </c>
      <c r="I6" s="274">
        <v>3056</v>
      </c>
      <c r="J6" s="274">
        <v>2179</v>
      </c>
      <c r="K6" s="274">
        <v>7324</v>
      </c>
      <c r="O6" s="274">
        <v>2033</v>
      </c>
      <c r="P6" s="274">
        <v>2857</v>
      </c>
      <c r="Q6" s="274">
        <v>2077</v>
      </c>
      <c r="R6" s="274">
        <v>6967</v>
      </c>
      <c r="S6" s="274">
        <v>2523</v>
      </c>
      <c r="T6" s="274">
        <v>1960</v>
      </c>
      <c r="U6" s="274">
        <v>1368</v>
      </c>
      <c r="V6" s="274">
        <v>5851</v>
      </c>
      <c r="W6" s="274">
        <v>24753</v>
      </c>
    </row>
    <row r="7" spans="2:23" ht="27.75" hidden="1" customHeight="1" x14ac:dyDescent="0.2">
      <c r="B7" s="491" t="s">
        <v>244</v>
      </c>
      <c r="C7" s="492"/>
      <c r="D7" s="274">
        <v>1410</v>
      </c>
      <c r="E7" s="274">
        <v>1315</v>
      </c>
      <c r="F7" s="274">
        <v>1720</v>
      </c>
      <c r="G7" s="274">
        <v>4446</v>
      </c>
      <c r="H7" s="274">
        <v>2002</v>
      </c>
      <c r="I7" s="274">
        <v>2941</v>
      </c>
      <c r="J7" s="274">
        <v>2300</v>
      </c>
      <c r="K7" s="274">
        <v>7243</v>
      </c>
      <c r="O7" s="274">
        <v>1861</v>
      </c>
      <c r="P7" s="274">
        <v>2877</v>
      </c>
      <c r="Q7" s="274">
        <v>2263</v>
      </c>
      <c r="R7" s="274">
        <v>7001</v>
      </c>
      <c r="S7" s="274">
        <v>2519</v>
      </c>
      <c r="T7" s="274">
        <v>2144</v>
      </c>
      <c r="U7" s="274">
        <v>1562</v>
      </c>
      <c r="V7" s="274">
        <v>6225</v>
      </c>
      <c r="W7" s="274">
        <v>24915</v>
      </c>
    </row>
    <row r="8" spans="2:23" ht="27.75" hidden="1" customHeight="1" x14ac:dyDescent="0.2">
      <c r="B8" s="495" t="s">
        <v>251</v>
      </c>
      <c r="C8" s="496"/>
      <c r="D8" s="303">
        <v>1492.5683011952999</v>
      </c>
      <c r="E8" s="303">
        <v>1548.5417819330698</v>
      </c>
      <c r="F8" s="303">
        <v>1683.3680840729501</v>
      </c>
      <c r="G8" s="303">
        <v>4724.4781672013196</v>
      </c>
      <c r="H8" s="303">
        <v>2168.4151488689199</v>
      </c>
      <c r="I8" s="303">
        <v>3282.6467031194898</v>
      </c>
      <c r="J8" s="303">
        <v>2284.40990066827</v>
      </c>
      <c r="K8" s="303">
        <v>7735.4717526566792</v>
      </c>
      <c r="L8" s="276"/>
      <c r="M8" s="277"/>
      <c r="N8" s="278"/>
      <c r="O8" s="303">
        <v>1823.88575443318</v>
      </c>
      <c r="P8" s="303">
        <v>2738.3130601856601</v>
      </c>
      <c r="Q8" s="303">
        <v>2241.7688318936098</v>
      </c>
      <c r="R8" s="303">
        <v>6803.9676465124403</v>
      </c>
      <c r="S8" s="303">
        <v>2013.7469606495999</v>
      </c>
      <c r="T8" s="303">
        <v>2071.6916592315602</v>
      </c>
      <c r="U8" s="303">
        <v>1549.41781374841</v>
      </c>
      <c r="V8" s="303">
        <v>5634.8564336295603</v>
      </c>
      <c r="W8" s="303">
        <v>24898.773999999998</v>
      </c>
    </row>
    <row r="9" spans="2:23" ht="27.75" hidden="1" customHeight="1" x14ac:dyDescent="0.2">
      <c r="B9" s="497" t="s">
        <v>261</v>
      </c>
      <c r="C9" s="496"/>
      <c r="D9" s="303">
        <v>1517</v>
      </c>
      <c r="E9" s="303">
        <v>1386</v>
      </c>
      <c r="F9" s="303">
        <v>1004</v>
      </c>
      <c r="G9" s="303">
        <v>3906</v>
      </c>
      <c r="H9" s="303">
        <v>432</v>
      </c>
      <c r="I9" s="303">
        <v>306</v>
      </c>
      <c r="J9" s="303">
        <v>653</v>
      </c>
      <c r="K9" s="303">
        <v>1391</v>
      </c>
      <c r="L9" s="277"/>
      <c r="M9" s="277"/>
      <c r="N9" s="277"/>
      <c r="O9" s="303">
        <v>1004</v>
      </c>
      <c r="P9" s="303">
        <v>1411</v>
      </c>
      <c r="Q9" s="303">
        <v>1219</v>
      </c>
      <c r="R9" s="303">
        <v>3634</v>
      </c>
      <c r="S9" s="303">
        <v>1434</v>
      </c>
      <c r="T9" s="303">
        <v>1766</v>
      </c>
      <c r="U9" s="303">
        <v>1120</v>
      </c>
      <c r="V9" s="303">
        <v>4320</v>
      </c>
      <c r="W9" s="303">
        <v>13252</v>
      </c>
    </row>
    <row r="10" spans="2:23" s="267" customFormat="1" ht="27.75" customHeight="1" x14ac:dyDescent="0.2">
      <c r="B10" s="498" t="s">
        <v>267</v>
      </c>
      <c r="C10" s="499"/>
      <c r="D10" s="303">
        <v>700</v>
      </c>
      <c r="E10" s="303">
        <v>665</v>
      </c>
      <c r="F10" s="303">
        <v>1090</v>
      </c>
      <c r="G10" s="303">
        <v>2455</v>
      </c>
      <c r="H10" s="303">
        <v>976</v>
      </c>
      <c r="I10" s="303">
        <v>787</v>
      </c>
      <c r="J10" s="303">
        <v>650</v>
      </c>
      <c r="K10" s="359">
        <v>2413</v>
      </c>
      <c r="L10" s="339"/>
      <c r="M10" s="338"/>
      <c r="N10" s="340"/>
      <c r="O10" s="360">
        <v>1094</v>
      </c>
      <c r="P10" s="303">
        <v>1089</v>
      </c>
      <c r="Q10" s="303">
        <v>863</v>
      </c>
      <c r="R10" s="303">
        <v>3047</v>
      </c>
      <c r="S10" s="303">
        <v>1469</v>
      </c>
      <c r="T10" s="303">
        <v>1664</v>
      </c>
      <c r="U10" s="303">
        <v>1258</v>
      </c>
      <c r="V10" s="303">
        <v>4392</v>
      </c>
      <c r="W10" s="303">
        <v>12307</v>
      </c>
    </row>
    <row r="11" spans="2:23" s="267" customFormat="1" ht="27.75" customHeight="1" x14ac:dyDescent="0.2">
      <c r="B11" s="500" t="s">
        <v>274</v>
      </c>
      <c r="C11" s="500"/>
      <c r="D11" s="303">
        <v>1056</v>
      </c>
      <c r="E11" s="303">
        <v>654</v>
      </c>
      <c r="F11" s="303">
        <v>1065</v>
      </c>
      <c r="G11" s="303">
        <v>2775</v>
      </c>
      <c r="H11" s="303">
        <v>1500</v>
      </c>
      <c r="I11" s="303">
        <v>2187</v>
      </c>
      <c r="J11" s="303">
        <v>1750</v>
      </c>
      <c r="K11" s="303">
        <v>5437</v>
      </c>
      <c r="L11" s="338"/>
      <c r="M11" s="338"/>
      <c r="N11" s="338"/>
      <c r="O11" s="303">
        <v>1466</v>
      </c>
      <c r="P11" s="303">
        <v>1891</v>
      </c>
      <c r="Q11" s="303">
        <v>1550</v>
      </c>
      <c r="R11" s="303">
        <v>4907</v>
      </c>
      <c r="S11" s="303">
        <v>1823</v>
      </c>
      <c r="T11" s="303">
        <v>1949</v>
      </c>
      <c r="U11" s="303">
        <v>1362</v>
      </c>
      <c r="V11" s="303">
        <v>5134</v>
      </c>
      <c r="W11" s="303">
        <v>18253</v>
      </c>
    </row>
    <row r="12" spans="2:23" s="267" customFormat="1" ht="27.75" customHeight="1" thickBot="1" x14ac:dyDescent="0.25">
      <c r="B12" s="500" t="s">
        <v>282</v>
      </c>
      <c r="C12" s="500"/>
      <c r="D12" s="303">
        <v>1339.0275252648958</v>
      </c>
      <c r="E12" s="303">
        <v>1111.5888915238936</v>
      </c>
      <c r="F12" s="303">
        <v>1650.694396926941</v>
      </c>
      <c r="G12" s="303">
        <v>4101.3108137157305</v>
      </c>
      <c r="H12" s="303">
        <v>1621.3387850693468</v>
      </c>
      <c r="I12" s="303">
        <v>2467.7698788690864</v>
      </c>
      <c r="J12" s="303">
        <v>2088.0436781663279</v>
      </c>
      <c r="K12" s="303">
        <v>6177.1523421047614</v>
      </c>
      <c r="L12" s="339"/>
      <c r="M12" s="338"/>
      <c r="N12" s="340"/>
      <c r="O12" s="303">
        <v>1656.012576155166</v>
      </c>
      <c r="P12" s="303">
        <v>2269.0833376457335</v>
      </c>
      <c r="Q12" s="303">
        <v>1770.8415412382349</v>
      </c>
      <c r="R12" s="303">
        <v>5695.937455039134</v>
      </c>
      <c r="S12" s="303">
        <v>2151.7798804025942</v>
      </c>
      <c r="T12" s="303">
        <v>2063.7411893585308</v>
      </c>
      <c r="U12" s="303">
        <v>1348.558419379249</v>
      </c>
      <c r="V12" s="303">
        <v>5564.0794891403748</v>
      </c>
      <c r="W12" s="303">
        <v>21538.480100000001</v>
      </c>
    </row>
    <row r="13" spans="2:23" s="267" customFormat="1" ht="27.75" customHeight="1" thickBot="1" x14ac:dyDescent="0.25">
      <c r="B13" s="501" t="s">
        <v>290</v>
      </c>
      <c r="C13" s="502"/>
      <c r="D13" s="346">
        <v>1173.7906784341876</v>
      </c>
      <c r="E13" s="346">
        <v>1135.4591410084279</v>
      </c>
      <c r="F13" s="346">
        <v>1349.9402306944437</v>
      </c>
      <c r="G13" s="346">
        <v>3659.1900501370587</v>
      </c>
      <c r="H13" s="346">
        <v>1878.5086239858251</v>
      </c>
      <c r="I13" s="346">
        <v>1883.8354877156644</v>
      </c>
      <c r="J13" s="346">
        <v>1804.2552821832942</v>
      </c>
      <c r="K13" s="346">
        <v>5566.5993938847832</v>
      </c>
      <c r="L13" s="338"/>
      <c r="M13" s="338"/>
      <c r="N13" s="338"/>
      <c r="O13" s="347">
        <v>1375.9370263839</v>
      </c>
      <c r="P13" s="346">
        <v>1876.2897891888995</v>
      </c>
      <c r="Q13" s="346">
        <v>1612.1020340330733</v>
      </c>
      <c r="R13" s="346">
        <v>4864.3288496058731</v>
      </c>
      <c r="S13" s="346">
        <v>1835.4318355042376</v>
      </c>
      <c r="T13" s="346">
        <v>1716.9378818032285</v>
      </c>
      <c r="U13" s="346">
        <v>1219.6871890648185</v>
      </c>
      <c r="V13" s="346">
        <v>4772.0569063722842</v>
      </c>
      <c r="W13" s="346">
        <v>18862.175200000001</v>
      </c>
    </row>
    <row r="14" spans="2:23" s="267" customFormat="1" ht="27.75" customHeight="1" x14ac:dyDescent="0.2">
      <c r="B14" s="489" t="s">
        <v>214</v>
      </c>
      <c r="C14" s="490"/>
      <c r="D14" s="358">
        <v>606</v>
      </c>
      <c r="E14" s="358">
        <v>665</v>
      </c>
      <c r="F14" s="358">
        <v>794</v>
      </c>
      <c r="G14" s="358">
        <v>2065</v>
      </c>
      <c r="H14" s="358">
        <v>1260</v>
      </c>
      <c r="I14" s="358">
        <v>930</v>
      </c>
      <c r="J14" s="358">
        <v>1268</v>
      </c>
      <c r="K14" s="358">
        <v>3458</v>
      </c>
      <c r="O14" s="358">
        <v>759</v>
      </c>
      <c r="P14" s="358">
        <v>989</v>
      </c>
      <c r="Q14" s="358">
        <v>842</v>
      </c>
      <c r="R14" s="358">
        <v>2590</v>
      </c>
      <c r="S14" s="358">
        <v>1087</v>
      </c>
      <c r="T14" s="358">
        <v>1033</v>
      </c>
      <c r="U14" s="358">
        <v>748</v>
      </c>
      <c r="V14" s="358">
        <v>2867</v>
      </c>
      <c r="W14" s="358">
        <v>10981</v>
      </c>
    </row>
    <row r="15" spans="2:23" s="267" customFormat="1" ht="27.75" customHeight="1" x14ac:dyDescent="0.2">
      <c r="B15" s="485" t="s">
        <v>215</v>
      </c>
      <c r="C15" s="486"/>
      <c r="D15" s="348">
        <v>211</v>
      </c>
      <c r="E15" s="348">
        <v>253</v>
      </c>
      <c r="F15" s="348">
        <v>335</v>
      </c>
      <c r="G15" s="348">
        <v>799</v>
      </c>
      <c r="H15" s="348">
        <v>354</v>
      </c>
      <c r="I15" s="348">
        <v>672</v>
      </c>
      <c r="J15" s="348">
        <v>276</v>
      </c>
      <c r="K15" s="348">
        <v>1302</v>
      </c>
      <c r="O15" s="348">
        <v>282</v>
      </c>
      <c r="P15" s="348">
        <v>448</v>
      </c>
      <c r="Q15" s="348">
        <v>429</v>
      </c>
      <c r="R15" s="348">
        <v>1159</v>
      </c>
      <c r="S15" s="348">
        <v>344</v>
      </c>
      <c r="T15" s="348">
        <v>341</v>
      </c>
      <c r="U15" s="348">
        <v>231</v>
      </c>
      <c r="V15" s="348">
        <v>916</v>
      </c>
      <c r="W15" s="348">
        <v>4175</v>
      </c>
    </row>
    <row r="16" spans="2:23" s="267" customFormat="1" ht="27.75" customHeight="1" x14ac:dyDescent="0.2">
      <c r="B16" s="485" t="s">
        <v>195</v>
      </c>
      <c r="C16" s="486"/>
      <c r="D16" s="348">
        <v>90</v>
      </c>
      <c r="E16" s="348">
        <v>54</v>
      </c>
      <c r="F16" s="348">
        <v>44</v>
      </c>
      <c r="G16" s="348">
        <v>188</v>
      </c>
      <c r="H16" s="348">
        <v>55</v>
      </c>
      <c r="I16" s="348">
        <v>67</v>
      </c>
      <c r="J16" s="348">
        <v>62</v>
      </c>
      <c r="K16" s="348">
        <v>184</v>
      </c>
      <c r="O16" s="348">
        <v>61</v>
      </c>
      <c r="P16" s="348">
        <v>85</v>
      </c>
      <c r="Q16" s="348">
        <v>89</v>
      </c>
      <c r="R16" s="348">
        <v>235</v>
      </c>
      <c r="S16" s="348">
        <v>112</v>
      </c>
      <c r="T16" s="348">
        <v>107</v>
      </c>
      <c r="U16" s="348">
        <v>39</v>
      </c>
      <c r="V16" s="348">
        <v>259</v>
      </c>
      <c r="W16" s="348">
        <v>866</v>
      </c>
    </row>
    <row r="17" spans="2:23" s="267" customFormat="1" ht="27.75" customHeight="1" x14ac:dyDescent="0.2">
      <c r="B17" s="485" t="s">
        <v>196</v>
      </c>
      <c r="C17" s="486"/>
      <c r="D17" s="348">
        <v>267</v>
      </c>
      <c r="E17" s="348">
        <v>164</v>
      </c>
      <c r="F17" s="348">
        <v>177</v>
      </c>
      <c r="G17" s="348">
        <v>608</v>
      </c>
      <c r="H17" s="348">
        <v>210</v>
      </c>
      <c r="I17" s="348">
        <v>215</v>
      </c>
      <c r="J17" s="348">
        <v>199</v>
      </c>
      <c r="K17" s="348">
        <v>623</v>
      </c>
      <c r="O17" s="348">
        <v>274</v>
      </c>
      <c r="P17" s="348">
        <v>353</v>
      </c>
      <c r="Q17" s="348">
        <v>253</v>
      </c>
      <c r="R17" s="348">
        <v>880</v>
      </c>
      <c r="S17" s="348">
        <v>293</v>
      </c>
      <c r="T17" s="348">
        <v>236</v>
      </c>
      <c r="U17" s="348">
        <v>201</v>
      </c>
      <c r="V17" s="348">
        <v>730</v>
      </c>
      <c r="W17" s="348">
        <v>2841</v>
      </c>
    </row>
    <row r="18" spans="2:23" ht="18" customHeight="1" x14ac:dyDescent="0.2">
      <c r="B18" s="172" t="s">
        <v>198</v>
      </c>
      <c r="C18" s="175"/>
      <c r="D18" s="173"/>
      <c r="E18" s="173"/>
      <c r="F18" s="173"/>
      <c r="G18" s="173"/>
      <c r="H18" s="167"/>
      <c r="I18" s="167"/>
      <c r="J18" s="167"/>
      <c r="K18" s="167"/>
      <c r="R18" s="167"/>
      <c r="S18" s="167"/>
      <c r="T18" s="167"/>
      <c r="U18" s="167"/>
      <c r="V18" s="167"/>
      <c r="W18" s="213"/>
    </row>
    <row r="19" spans="2:23" ht="2.25" customHeight="1" x14ac:dyDescent="0.2"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2:23" ht="18" customHeight="1" x14ac:dyDescent="0.2">
      <c r="B20" s="166" t="s">
        <v>297</v>
      </c>
      <c r="C20" s="166"/>
      <c r="D20" s="167"/>
      <c r="E20" s="167"/>
      <c r="F20" s="167"/>
      <c r="G20" s="167"/>
      <c r="H20" s="167"/>
      <c r="I20" s="167"/>
      <c r="J20" s="167"/>
      <c r="K20" s="167"/>
      <c r="T20" s="167"/>
      <c r="U20" s="167"/>
      <c r="V20" s="167"/>
      <c r="W20" s="168" t="s">
        <v>263</v>
      </c>
    </row>
    <row r="21" spans="2:23" s="267" customFormat="1" ht="27.75" customHeight="1" x14ac:dyDescent="0.2">
      <c r="B21" s="487" t="s">
        <v>232</v>
      </c>
      <c r="C21" s="488"/>
      <c r="D21" s="349" t="s">
        <v>141</v>
      </c>
      <c r="E21" s="349" t="s">
        <v>142</v>
      </c>
      <c r="F21" s="349" t="s">
        <v>143</v>
      </c>
      <c r="G21" s="350" t="s">
        <v>192</v>
      </c>
      <c r="H21" s="349" t="s">
        <v>41</v>
      </c>
      <c r="I21" s="349" t="s">
        <v>42</v>
      </c>
      <c r="J21" s="349" t="s">
        <v>43</v>
      </c>
      <c r="K21" s="350" t="s">
        <v>193</v>
      </c>
      <c r="O21" s="349" t="s">
        <v>44</v>
      </c>
      <c r="P21" s="349" t="s">
        <v>45</v>
      </c>
      <c r="Q21" s="349" t="s">
        <v>46</v>
      </c>
      <c r="R21" s="350" t="s">
        <v>194</v>
      </c>
      <c r="S21" s="349" t="s">
        <v>47</v>
      </c>
      <c r="T21" s="349" t="s">
        <v>48</v>
      </c>
      <c r="U21" s="349" t="s">
        <v>49</v>
      </c>
      <c r="V21" s="350" t="s">
        <v>285</v>
      </c>
      <c r="W21" s="350" t="s">
        <v>144</v>
      </c>
    </row>
    <row r="22" spans="2:23" s="267" customFormat="1" ht="27.75" customHeight="1" x14ac:dyDescent="0.2">
      <c r="B22" s="485" t="s">
        <v>183</v>
      </c>
      <c r="C22" s="486"/>
      <c r="D22" s="266">
        <v>20</v>
      </c>
      <c r="E22" s="266">
        <v>27</v>
      </c>
      <c r="F22" s="266">
        <v>35</v>
      </c>
      <c r="G22" s="266">
        <v>82</v>
      </c>
      <c r="H22" s="266">
        <v>33</v>
      </c>
      <c r="I22" s="266">
        <v>23</v>
      </c>
      <c r="J22" s="266">
        <v>19</v>
      </c>
      <c r="K22" s="266">
        <v>74</v>
      </c>
      <c r="O22" s="266">
        <v>21</v>
      </c>
      <c r="P22" s="266">
        <v>30</v>
      </c>
      <c r="Q22" s="266">
        <v>21</v>
      </c>
      <c r="R22" s="266">
        <v>72</v>
      </c>
      <c r="S22" s="266">
        <v>23</v>
      </c>
      <c r="T22" s="266">
        <v>28</v>
      </c>
      <c r="U22" s="266">
        <v>22</v>
      </c>
      <c r="V22" s="266">
        <v>73</v>
      </c>
      <c r="W22" s="266">
        <v>300</v>
      </c>
    </row>
    <row r="23" spans="2:23" s="267" customFormat="1" ht="27.75" customHeight="1" x14ac:dyDescent="0.2">
      <c r="B23" s="485" t="s">
        <v>184</v>
      </c>
      <c r="C23" s="486" t="s">
        <v>184</v>
      </c>
      <c r="D23" s="266">
        <v>29</v>
      </c>
      <c r="E23" s="266">
        <v>44</v>
      </c>
      <c r="F23" s="266">
        <v>61</v>
      </c>
      <c r="G23" s="266">
        <v>134</v>
      </c>
      <c r="H23" s="266">
        <v>55</v>
      </c>
      <c r="I23" s="266">
        <v>49</v>
      </c>
      <c r="J23" s="266">
        <v>47</v>
      </c>
      <c r="K23" s="266">
        <v>152</v>
      </c>
      <c r="O23" s="266">
        <v>50</v>
      </c>
      <c r="P23" s="266">
        <v>67</v>
      </c>
      <c r="Q23" s="266">
        <v>45</v>
      </c>
      <c r="R23" s="266">
        <v>163</v>
      </c>
      <c r="S23" s="266">
        <v>52</v>
      </c>
      <c r="T23" s="266">
        <v>64</v>
      </c>
      <c r="U23" s="266">
        <v>51</v>
      </c>
      <c r="V23" s="266">
        <v>168</v>
      </c>
      <c r="W23" s="266">
        <v>616</v>
      </c>
    </row>
    <row r="24" spans="2:23" s="267" customFormat="1" ht="27.75" customHeight="1" x14ac:dyDescent="0.2">
      <c r="B24" s="485" t="s">
        <v>185</v>
      </c>
      <c r="C24" s="486" t="s">
        <v>185</v>
      </c>
      <c r="D24" s="266">
        <v>9</v>
      </c>
      <c r="E24" s="266">
        <v>18</v>
      </c>
      <c r="F24" s="266">
        <v>32</v>
      </c>
      <c r="G24" s="266">
        <v>59</v>
      </c>
      <c r="H24" s="266">
        <v>29</v>
      </c>
      <c r="I24" s="266">
        <v>22</v>
      </c>
      <c r="J24" s="266">
        <v>21</v>
      </c>
      <c r="K24" s="266">
        <v>72</v>
      </c>
      <c r="O24" s="266">
        <v>23</v>
      </c>
      <c r="P24" s="266">
        <v>35</v>
      </c>
      <c r="Q24" s="266">
        <v>20</v>
      </c>
      <c r="R24" s="266">
        <v>78</v>
      </c>
      <c r="S24" s="266">
        <v>24</v>
      </c>
      <c r="T24" s="266">
        <v>30</v>
      </c>
      <c r="U24" s="266">
        <v>23</v>
      </c>
      <c r="V24" s="266">
        <v>78</v>
      </c>
      <c r="W24" s="266">
        <v>287</v>
      </c>
    </row>
    <row r="25" spans="2:23" s="267" customFormat="1" ht="27.75" customHeight="1" x14ac:dyDescent="0.2">
      <c r="B25" s="485" t="s">
        <v>186</v>
      </c>
      <c r="C25" s="486" t="s">
        <v>186</v>
      </c>
      <c r="D25" s="266">
        <v>25</v>
      </c>
      <c r="E25" s="266">
        <v>18</v>
      </c>
      <c r="F25" s="266">
        <v>26</v>
      </c>
      <c r="G25" s="266">
        <v>69</v>
      </c>
      <c r="H25" s="266">
        <v>22</v>
      </c>
      <c r="I25" s="266">
        <v>17</v>
      </c>
      <c r="J25" s="266">
        <v>15</v>
      </c>
      <c r="K25" s="266">
        <v>53</v>
      </c>
      <c r="O25" s="266">
        <v>14</v>
      </c>
      <c r="P25" s="266">
        <v>23</v>
      </c>
      <c r="Q25" s="266">
        <v>14</v>
      </c>
      <c r="R25" s="266">
        <v>51</v>
      </c>
      <c r="S25" s="266">
        <v>15</v>
      </c>
      <c r="T25" s="266">
        <v>18</v>
      </c>
      <c r="U25" s="266">
        <v>17</v>
      </c>
      <c r="V25" s="266">
        <v>50</v>
      </c>
      <c r="W25" s="266">
        <v>224</v>
      </c>
    </row>
    <row r="26" spans="2:23" s="267" customFormat="1" ht="27.75" customHeight="1" x14ac:dyDescent="0.2">
      <c r="B26" s="485" t="s">
        <v>187</v>
      </c>
      <c r="C26" s="486" t="s">
        <v>187</v>
      </c>
      <c r="D26" s="266">
        <v>2</v>
      </c>
      <c r="E26" s="266">
        <v>3</v>
      </c>
      <c r="F26" s="266">
        <v>5</v>
      </c>
      <c r="G26" s="266">
        <v>10</v>
      </c>
      <c r="H26" s="266">
        <v>5</v>
      </c>
      <c r="I26" s="266">
        <v>4</v>
      </c>
      <c r="J26" s="266">
        <v>3</v>
      </c>
      <c r="K26" s="266">
        <v>12</v>
      </c>
      <c r="O26" s="266">
        <v>3</v>
      </c>
      <c r="P26" s="266">
        <v>4</v>
      </c>
      <c r="Q26" s="266">
        <v>3</v>
      </c>
      <c r="R26" s="266">
        <v>10</v>
      </c>
      <c r="S26" s="266">
        <v>4</v>
      </c>
      <c r="T26" s="266">
        <v>4</v>
      </c>
      <c r="U26" s="266">
        <v>4</v>
      </c>
      <c r="V26" s="266">
        <v>12</v>
      </c>
      <c r="W26" s="266">
        <v>45</v>
      </c>
    </row>
    <row r="27" spans="2:23" s="267" customFormat="1" ht="27.75" customHeight="1" x14ac:dyDescent="0.2">
      <c r="B27" s="485" t="s">
        <v>188</v>
      </c>
      <c r="C27" s="486" t="s">
        <v>188</v>
      </c>
      <c r="D27" s="266">
        <v>4</v>
      </c>
      <c r="E27" s="266">
        <v>5</v>
      </c>
      <c r="F27" s="266">
        <v>7</v>
      </c>
      <c r="G27" s="266">
        <v>17</v>
      </c>
      <c r="H27" s="266">
        <v>11</v>
      </c>
      <c r="I27" s="266">
        <v>11</v>
      </c>
      <c r="J27" s="266">
        <v>10</v>
      </c>
      <c r="K27" s="266">
        <v>31</v>
      </c>
      <c r="O27" s="266">
        <v>4</v>
      </c>
      <c r="P27" s="266">
        <v>4</v>
      </c>
      <c r="Q27" s="266">
        <v>4</v>
      </c>
      <c r="R27" s="266">
        <v>12</v>
      </c>
      <c r="S27" s="266">
        <v>7</v>
      </c>
      <c r="T27" s="266">
        <v>10</v>
      </c>
      <c r="U27" s="266">
        <v>10</v>
      </c>
      <c r="V27" s="266">
        <v>27</v>
      </c>
      <c r="W27" s="266">
        <v>87</v>
      </c>
    </row>
    <row r="28" spans="2:23" s="267" customFormat="1" ht="27.75" customHeight="1" x14ac:dyDescent="0.2">
      <c r="B28" s="485" t="s">
        <v>189</v>
      </c>
      <c r="C28" s="486" t="s">
        <v>189</v>
      </c>
      <c r="D28" s="266">
        <v>6</v>
      </c>
      <c r="E28" s="266">
        <v>6</v>
      </c>
      <c r="F28" s="266">
        <v>7</v>
      </c>
      <c r="G28" s="266">
        <v>19</v>
      </c>
      <c r="H28" s="266">
        <v>9</v>
      </c>
      <c r="I28" s="266">
        <v>8</v>
      </c>
      <c r="J28" s="266">
        <v>6</v>
      </c>
      <c r="K28" s="266">
        <v>23</v>
      </c>
      <c r="O28" s="266">
        <v>4</v>
      </c>
      <c r="P28" s="266">
        <v>7</v>
      </c>
      <c r="Q28" s="266">
        <v>7</v>
      </c>
      <c r="R28" s="266">
        <v>19</v>
      </c>
      <c r="S28" s="266">
        <v>9</v>
      </c>
      <c r="T28" s="266">
        <v>9</v>
      </c>
      <c r="U28" s="266">
        <v>8</v>
      </c>
      <c r="V28" s="266">
        <v>27</v>
      </c>
      <c r="W28" s="266">
        <v>88</v>
      </c>
    </row>
    <row r="29" spans="2:23" s="267" customFormat="1" ht="27.75" customHeight="1" x14ac:dyDescent="0.2">
      <c r="B29" s="485" t="s">
        <v>190</v>
      </c>
      <c r="C29" s="486" t="s">
        <v>197</v>
      </c>
      <c r="D29" s="266">
        <v>95</v>
      </c>
      <c r="E29" s="266">
        <v>122</v>
      </c>
      <c r="F29" s="266">
        <v>173</v>
      </c>
      <c r="G29" s="266">
        <v>390</v>
      </c>
      <c r="H29" s="266">
        <v>164</v>
      </c>
      <c r="I29" s="266">
        <v>134</v>
      </c>
      <c r="J29" s="266">
        <v>121</v>
      </c>
      <c r="K29" s="266">
        <v>418</v>
      </c>
      <c r="O29" s="266">
        <v>119</v>
      </c>
      <c r="P29" s="266">
        <v>171</v>
      </c>
      <c r="Q29" s="266">
        <v>114</v>
      </c>
      <c r="R29" s="266">
        <v>405</v>
      </c>
      <c r="S29" s="266">
        <v>136</v>
      </c>
      <c r="T29" s="266">
        <v>164</v>
      </c>
      <c r="U29" s="266">
        <v>135</v>
      </c>
      <c r="V29" s="266">
        <v>435</v>
      </c>
      <c r="W29" s="266">
        <v>1648</v>
      </c>
    </row>
    <row r="30" spans="2:23" ht="6.75" customHeight="1" x14ac:dyDescent="0.2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O30" s="176"/>
      <c r="P30" s="176"/>
      <c r="Q30" s="176"/>
      <c r="R30" s="176"/>
      <c r="S30" s="176"/>
      <c r="T30" s="176"/>
      <c r="U30" s="176"/>
      <c r="V30" s="176"/>
      <c r="W30" s="176"/>
    </row>
    <row r="32" spans="2:23" x14ac:dyDescent="0.2">
      <c r="F32" s="304"/>
      <c r="O32" s="304"/>
      <c r="P32" s="304"/>
      <c r="Q32" s="304"/>
      <c r="S32" s="304"/>
      <c r="T32" s="304"/>
      <c r="U32" s="304"/>
    </row>
  </sheetData>
  <mergeCells count="25">
    <mergeCell ref="B14:C14"/>
    <mergeCell ref="B28:C28"/>
    <mergeCell ref="B2:C2"/>
    <mergeCell ref="B3:C3"/>
    <mergeCell ref="B4:C4"/>
    <mergeCell ref="B6:C6"/>
    <mergeCell ref="B7:C7"/>
    <mergeCell ref="B5:C5"/>
    <mergeCell ref="B8:C8"/>
    <mergeCell ref="B9:C9"/>
    <mergeCell ref="B10:C10"/>
    <mergeCell ref="B11:C11"/>
    <mergeCell ref="B12:C12"/>
    <mergeCell ref="B13:C13"/>
    <mergeCell ref="B29:C29"/>
    <mergeCell ref="B15:C15"/>
    <mergeCell ref="B16:C16"/>
    <mergeCell ref="B17:C17"/>
    <mergeCell ref="B21:C21"/>
    <mergeCell ref="B22:C22"/>
    <mergeCell ref="B23:C23"/>
    <mergeCell ref="B24:C24"/>
    <mergeCell ref="B25:C25"/>
    <mergeCell ref="B26:C26"/>
    <mergeCell ref="B27:C27"/>
  </mergeCells>
  <phoneticPr fontId="17"/>
  <printOptions horizontalCentered="1"/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53"/>
  <sheetViews>
    <sheetView showGridLines="0" zoomScaleNormal="100" zoomScaleSheetLayoutView="85" workbookViewId="0">
      <selection sqref="A1:XFD1"/>
    </sheetView>
  </sheetViews>
  <sheetFormatPr defaultRowHeight="16.2" x14ac:dyDescent="0.2"/>
  <cols>
    <col min="1" max="1" width="1.77734375" style="1" customWidth="1"/>
    <col min="2" max="2" width="5" style="1" customWidth="1"/>
    <col min="3" max="3" width="14.44140625" style="1" customWidth="1"/>
    <col min="4" max="4" width="10" style="52" customWidth="1"/>
    <col min="5" max="5" width="2.44140625" style="1" customWidth="1"/>
    <col min="6" max="6" width="8" style="53" customWidth="1"/>
    <col min="7" max="7" width="2.44140625" style="1" customWidth="1"/>
    <col min="8" max="8" width="11.21875" style="52" customWidth="1"/>
    <col min="9" max="9" width="2.44140625" style="1" customWidth="1"/>
    <col min="10" max="10" width="6.77734375" style="53" customWidth="1"/>
    <col min="11" max="11" width="2.44140625" style="1" customWidth="1"/>
    <col min="12" max="12" width="11.21875" style="57" customWidth="1"/>
    <col min="13" max="13" width="2.44140625" style="1" customWidth="1"/>
    <col min="14" max="14" width="6.77734375" style="1" customWidth="1"/>
    <col min="15" max="15" width="2.44140625" style="1" customWidth="1"/>
    <col min="16" max="16" width="1.6640625" style="1" customWidth="1"/>
    <col min="17" max="17" width="14.6640625" style="1" bestFit="1" customWidth="1"/>
    <col min="18" max="257" width="9" style="1"/>
    <col min="258" max="258" width="5" style="1" customWidth="1"/>
    <col min="259" max="259" width="14.44140625" style="1" customWidth="1"/>
    <col min="260" max="260" width="10" style="1" customWidth="1"/>
    <col min="261" max="261" width="2.44140625" style="1" customWidth="1"/>
    <col min="262" max="262" width="8" style="1" customWidth="1"/>
    <col min="263" max="263" width="2.44140625" style="1" customWidth="1"/>
    <col min="264" max="264" width="11.21875" style="1" customWidth="1"/>
    <col min="265" max="265" width="2.44140625" style="1" customWidth="1"/>
    <col min="266" max="266" width="6.77734375" style="1" customWidth="1"/>
    <col min="267" max="267" width="2.44140625" style="1" customWidth="1"/>
    <col min="268" max="268" width="11.21875" style="1" customWidth="1"/>
    <col min="269" max="269" width="2.44140625" style="1" customWidth="1"/>
    <col min="270" max="270" width="6.77734375" style="1" customWidth="1"/>
    <col min="271" max="271" width="2.44140625" style="1" customWidth="1"/>
    <col min="272" max="513" width="9" style="1"/>
    <col min="514" max="514" width="5" style="1" customWidth="1"/>
    <col min="515" max="515" width="14.44140625" style="1" customWidth="1"/>
    <col min="516" max="516" width="10" style="1" customWidth="1"/>
    <col min="517" max="517" width="2.44140625" style="1" customWidth="1"/>
    <col min="518" max="518" width="8" style="1" customWidth="1"/>
    <col min="519" max="519" width="2.44140625" style="1" customWidth="1"/>
    <col min="520" max="520" width="11.21875" style="1" customWidth="1"/>
    <col min="521" max="521" width="2.44140625" style="1" customWidth="1"/>
    <col min="522" max="522" width="6.77734375" style="1" customWidth="1"/>
    <col min="523" max="523" width="2.44140625" style="1" customWidth="1"/>
    <col min="524" max="524" width="11.21875" style="1" customWidth="1"/>
    <col min="525" max="525" width="2.44140625" style="1" customWidth="1"/>
    <col min="526" max="526" width="6.77734375" style="1" customWidth="1"/>
    <col min="527" max="527" width="2.44140625" style="1" customWidth="1"/>
    <col min="528" max="769" width="9" style="1"/>
    <col min="770" max="770" width="5" style="1" customWidth="1"/>
    <col min="771" max="771" width="14.44140625" style="1" customWidth="1"/>
    <col min="772" max="772" width="10" style="1" customWidth="1"/>
    <col min="773" max="773" width="2.44140625" style="1" customWidth="1"/>
    <col min="774" max="774" width="8" style="1" customWidth="1"/>
    <col min="775" max="775" width="2.44140625" style="1" customWidth="1"/>
    <col min="776" max="776" width="11.21875" style="1" customWidth="1"/>
    <col min="777" max="777" width="2.44140625" style="1" customWidth="1"/>
    <col min="778" max="778" width="6.77734375" style="1" customWidth="1"/>
    <col min="779" max="779" width="2.44140625" style="1" customWidth="1"/>
    <col min="780" max="780" width="11.21875" style="1" customWidth="1"/>
    <col min="781" max="781" width="2.44140625" style="1" customWidth="1"/>
    <col min="782" max="782" width="6.77734375" style="1" customWidth="1"/>
    <col min="783" max="783" width="2.44140625" style="1" customWidth="1"/>
    <col min="784" max="1025" width="9" style="1"/>
    <col min="1026" max="1026" width="5" style="1" customWidth="1"/>
    <col min="1027" max="1027" width="14.44140625" style="1" customWidth="1"/>
    <col min="1028" max="1028" width="10" style="1" customWidth="1"/>
    <col min="1029" max="1029" width="2.44140625" style="1" customWidth="1"/>
    <col min="1030" max="1030" width="8" style="1" customWidth="1"/>
    <col min="1031" max="1031" width="2.44140625" style="1" customWidth="1"/>
    <col min="1032" max="1032" width="11.21875" style="1" customWidth="1"/>
    <col min="1033" max="1033" width="2.44140625" style="1" customWidth="1"/>
    <col min="1034" max="1034" width="6.77734375" style="1" customWidth="1"/>
    <col min="1035" max="1035" width="2.44140625" style="1" customWidth="1"/>
    <col min="1036" max="1036" width="11.21875" style="1" customWidth="1"/>
    <col min="1037" max="1037" width="2.44140625" style="1" customWidth="1"/>
    <col min="1038" max="1038" width="6.77734375" style="1" customWidth="1"/>
    <col min="1039" max="1039" width="2.44140625" style="1" customWidth="1"/>
    <col min="1040" max="1281" width="9" style="1"/>
    <col min="1282" max="1282" width="5" style="1" customWidth="1"/>
    <col min="1283" max="1283" width="14.44140625" style="1" customWidth="1"/>
    <col min="1284" max="1284" width="10" style="1" customWidth="1"/>
    <col min="1285" max="1285" width="2.44140625" style="1" customWidth="1"/>
    <col min="1286" max="1286" width="8" style="1" customWidth="1"/>
    <col min="1287" max="1287" width="2.44140625" style="1" customWidth="1"/>
    <col min="1288" max="1288" width="11.21875" style="1" customWidth="1"/>
    <col min="1289" max="1289" width="2.44140625" style="1" customWidth="1"/>
    <col min="1290" max="1290" width="6.77734375" style="1" customWidth="1"/>
    <col min="1291" max="1291" width="2.44140625" style="1" customWidth="1"/>
    <col min="1292" max="1292" width="11.21875" style="1" customWidth="1"/>
    <col min="1293" max="1293" width="2.44140625" style="1" customWidth="1"/>
    <col min="1294" max="1294" width="6.77734375" style="1" customWidth="1"/>
    <col min="1295" max="1295" width="2.44140625" style="1" customWidth="1"/>
    <col min="1296" max="1537" width="9" style="1"/>
    <col min="1538" max="1538" width="5" style="1" customWidth="1"/>
    <col min="1539" max="1539" width="14.44140625" style="1" customWidth="1"/>
    <col min="1540" max="1540" width="10" style="1" customWidth="1"/>
    <col min="1541" max="1541" width="2.44140625" style="1" customWidth="1"/>
    <col min="1542" max="1542" width="8" style="1" customWidth="1"/>
    <col min="1543" max="1543" width="2.44140625" style="1" customWidth="1"/>
    <col min="1544" max="1544" width="11.21875" style="1" customWidth="1"/>
    <col min="1545" max="1545" width="2.44140625" style="1" customWidth="1"/>
    <col min="1546" max="1546" width="6.77734375" style="1" customWidth="1"/>
    <col min="1547" max="1547" width="2.44140625" style="1" customWidth="1"/>
    <col min="1548" max="1548" width="11.21875" style="1" customWidth="1"/>
    <col min="1549" max="1549" width="2.44140625" style="1" customWidth="1"/>
    <col min="1550" max="1550" width="6.77734375" style="1" customWidth="1"/>
    <col min="1551" max="1551" width="2.44140625" style="1" customWidth="1"/>
    <col min="1552" max="1793" width="9" style="1"/>
    <col min="1794" max="1794" width="5" style="1" customWidth="1"/>
    <col min="1795" max="1795" width="14.44140625" style="1" customWidth="1"/>
    <col min="1796" max="1796" width="10" style="1" customWidth="1"/>
    <col min="1797" max="1797" width="2.44140625" style="1" customWidth="1"/>
    <col min="1798" max="1798" width="8" style="1" customWidth="1"/>
    <col min="1799" max="1799" width="2.44140625" style="1" customWidth="1"/>
    <col min="1800" max="1800" width="11.21875" style="1" customWidth="1"/>
    <col min="1801" max="1801" width="2.44140625" style="1" customWidth="1"/>
    <col min="1802" max="1802" width="6.77734375" style="1" customWidth="1"/>
    <col min="1803" max="1803" width="2.44140625" style="1" customWidth="1"/>
    <col min="1804" max="1804" width="11.21875" style="1" customWidth="1"/>
    <col min="1805" max="1805" width="2.44140625" style="1" customWidth="1"/>
    <col min="1806" max="1806" width="6.77734375" style="1" customWidth="1"/>
    <col min="1807" max="1807" width="2.44140625" style="1" customWidth="1"/>
    <col min="1808" max="2049" width="9" style="1"/>
    <col min="2050" max="2050" width="5" style="1" customWidth="1"/>
    <col min="2051" max="2051" width="14.44140625" style="1" customWidth="1"/>
    <col min="2052" max="2052" width="10" style="1" customWidth="1"/>
    <col min="2053" max="2053" width="2.44140625" style="1" customWidth="1"/>
    <col min="2054" max="2054" width="8" style="1" customWidth="1"/>
    <col min="2055" max="2055" width="2.44140625" style="1" customWidth="1"/>
    <col min="2056" max="2056" width="11.21875" style="1" customWidth="1"/>
    <col min="2057" max="2057" width="2.44140625" style="1" customWidth="1"/>
    <col min="2058" max="2058" width="6.77734375" style="1" customWidth="1"/>
    <col min="2059" max="2059" width="2.44140625" style="1" customWidth="1"/>
    <col min="2060" max="2060" width="11.21875" style="1" customWidth="1"/>
    <col min="2061" max="2061" width="2.44140625" style="1" customWidth="1"/>
    <col min="2062" max="2062" width="6.77734375" style="1" customWidth="1"/>
    <col min="2063" max="2063" width="2.44140625" style="1" customWidth="1"/>
    <col min="2064" max="2305" width="9" style="1"/>
    <col min="2306" max="2306" width="5" style="1" customWidth="1"/>
    <col min="2307" max="2307" width="14.44140625" style="1" customWidth="1"/>
    <col min="2308" max="2308" width="10" style="1" customWidth="1"/>
    <col min="2309" max="2309" width="2.44140625" style="1" customWidth="1"/>
    <col min="2310" max="2310" width="8" style="1" customWidth="1"/>
    <col min="2311" max="2311" width="2.44140625" style="1" customWidth="1"/>
    <col min="2312" max="2312" width="11.21875" style="1" customWidth="1"/>
    <col min="2313" max="2313" width="2.44140625" style="1" customWidth="1"/>
    <col min="2314" max="2314" width="6.77734375" style="1" customWidth="1"/>
    <col min="2315" max="2315" width="2.44140625" style="1" customWidth="1"/>
    <col min="2316" max="2316" width="11.21875" style="1" customWidth="1"/>
    <col min="2317" max="2317" width="2.44140625" style="1" customWidth="1"/>
    <col min="2318" max="2318" width="6.77734375" style="1" customWidth="1"/>
    <col min="2319" max="2319" width="2.44140625" style="1" customWidth="1"/>
    <col min="2320" max="2561" width="9" style="1"/>
    <col min="2562" max="2562" width="5" style="1" customWidth="1"/>
    <col min="2563" max="2563" width="14.44140625" style="1" customWidth="1"/>
    <col min="2564" max="2564" width="10" style="1" customWidth="1"/>
    <col min="2565" max="2565" width="2.44140625" style="1" customWidth="1"/>
    <col min="2566" max="2566" width="8" style="1" customWidth="1"/>
    <col min="2567" max="2567" width="2.44140625" style="1" customWidth="1"/>
    <col min="2568" max="2568" width="11.21875" style="1" customWidth="1"/>
    <col min="2569" max="2569" width="2.44140625" style="1" customWidth="1"/>
    <col min="2570" max="2570" width="6.77734375" style="1" customWidth="1"/>
    <col min="2571" max="2571" width="2.44140625" style="1" customWidth="1"/>
    <col min="2572" max="2572" width="11.21875" style="1" customWidth="1"/>
    <col min="2573" max="2573" width="2.44140625" style="1" customWidth="1"/>
    <col min="2574" max="2574" width="6.77734375" style="1" customWidth="1"/>
    <col min="2575" max="2575" width="2.44140625" style="1" customWidth="1"/>
    <col min="2576" max="2817" width="9" style="1"/>
    <col min="2818" max="2818" width="5" style="1" customWidth="1"/>
    <col min="2819" max="2819" width="14.44140625" style="1" customWidth="1"/>
    <col min="2820" max="2820" width="10" style="1" customWidth="1"/>
    <col min="2821" max="2821" width="2.44140625" style="1" customWidth="1"/>
    <col min="2822" max="2822" width="8" style="1" customWidth="1"/>
    <col min="2823" max="2823" width="2.44140625" style="1" customWidth="1"/>
    <col min="2824" max="2824" width="11.21875" style="1" customWidth="1"/>
    <col min="2825" max="2825" width="2.44140625" style="1" customWidth="1"/>
    <col min="2826" max="2826" width="6.77734375" style="1" customWidth="1"/>
    <col min="2827" max="2827" width="2.44140625" style="1" customWidth="1"/>
    <col min="2828" max="2828" width="11.21875" style="1" customWidth="1"/>
    <col min="2829" max="2829" width="2.44140625" style="1" customWidth="1"/>
    <col min="2830" max="2830" width="6.77734375" style="1" customWidth="1"/>
    <col min="2831" max="2831" width="2.44140625" style="1" customWidth="1"/>
    <col min="2832" max="3073" width="9" style="1"/>
    <col min="3074" max="3074" width="5" style="1" customWidth="1"/>
    <col min="3075" max="3075" width="14.44140625" style="1" customWidth="1"/>
    <col min="3076" max="3076" width="10" style="1" customWidth="1"/>
    <col min="3077" max="3077" width="2.44140625" style="1" customWidth="1"/>
    <col min="3078" max="3078" width="8" style="1" customWidth="1"/>
    <col min="3079" max="3079" width="2.44140625" style="1" customWidth="1"/>
    <col min="3080" max="3080" width="11.21875" style="1" customWidth="1"/>
    <col min="3081" max="3081" width="2.44140625" style="1" customWidth="1"/>
    <col min="3082" max="3082" width="6.77734375" style="1" customWidth="1"/>
    <col min="3083" max="3083" width="2.44140625" style="1" customWidth="1"/>
    <col min="3084" max="3084" width="11.21875" style="1" customWidth="1"/>
    <col min="3085" max="3085" width="2.44140625" style="1" customWidth="1"/>
    <col min="3086" max="3086" width="6.77734375" style="1" customWidth="1"/>
    <col min="3087" max="3087" width="2.44140625" style="1" customWidth="1"/>
    <col min="3088" max="3329" width="9" style="1"/>
    <col min="3330" max="3330" width="5" style="1" customWidth="1"/>
    <col min="3331" max="3331" width="14.44140625" style="1" customWidth="1"/>
    <col min="3332" max="3332" width="10" style="1" customWidth="1"/>
    <col min="3333" max="3333" width="2.44140625" style="1" customWidth="1"/>
    <col min="3334" max="3334" width="8" style="1" customWidth="1"/>
    <col min="3335" max="3335" width="2.44140625" style="1" customWidth="1"/>
    <col min="3336" max="3336" width="11.21875" style="1" customWidth="1"/>
    <col min="3337" max="3337" width="2.44140625" style="1" customWidth="1"/>
    <col min="3338" max="3338" width="6.77734375" style="1" customWidth="1"/>
    <col min="3339" max="3339" width="2.44140625" style="1" customWidth="1"/>
    <col min="3340" max="3340" width="11.21875" style="1" customWidth="1"/>
    <col min="3341" max="3341" width="2.44140625" style="1" customWidth="1"/>
    <col min="3342" max="3342" width="6.77734375" style="1" customWidth="1"/>
    <col min="3343" max="3343" width="2.44140625" style="1" customWidth="1"/>
    <col min="3344" max="3585" width="9" style="1"/>
    <col min="3586" max="3586" width="5" style="1" customWidth="1"/>
    <col min="3587" max="3587" width="14.44140625" style="1" customWidth="1"/>
    <col min="3588" max="3588" width="10" style="1" customWidth="1"/>
    <col min="3589" max="3589" width="2.44140625" style="1" customWidth="1"/>
    <col min="3590" max="3590" width="8" style="1" customWidth="1"/>
    <col min="3591" max="3591" width="2.44140625" style="1" customWidth="1"/>
    <col min="3592" max="3592" width="11.21875" style="1" customWidth="1"/>
    <col min="3593" max="3593" width="2.44140625" style="1" customWidth="1"/>
    <col min="3594" max="3594" width="6.77734375" style="1" customWidth="1"/>
    <col min="3595" max="3595" width="2.44140625" style="1" customWidth="1"/>
    <col min="3596" max="3596" width="11.21875" style="1" customWidth="1"/>
    <col min="3597" max="3597" width="2.44140625" style="1" customWidth="1"/>
    <col min="3598" max="3598" width="6.77734375" style="1" customWidth="1"/>
    <col min="3599" max="3599" width="2.44140625" style="1" customWidth="1"/>
    <col min="3600" max="3841" width="9" style="1"/>
    <col min="3842" max="3842" width="5" style="1" customWidth="1"/>
    <col min="3843" max="3843" width="14.44140625" style="1" customWidth="1"/>
    <col min="3844" max="3844" width="10" style="1" customWidth="1"/>
    <col min="3845" max="3845" width="2.44140625" style="1" customWidth="1"/>
    <col min="3846" max="3846" width="8" style="1" customWidth="1"/>
    <col min="3847" max="3847" width="2.44140625" style="1" customWidth="1"/>
    <col min="3848" max="3848" width="11.21875" style="1" customWidth="1"/>
    <col min="3849" max="3849" width="2.44140625" style="1" customWidth="1"/>
    <col min="3850" max="3850" width="6.77734375" style="1" customWidth="1"/>
    <col min="3851" max="3851" width="2.44140625" style="1" customWidth="1"/>
    <col min="3852" max="3852" width="11.21875" style="1" customWidth="1"/>
    <col min="3853" max="3853" width="2.44140625" style="1" customWidth="1"/>
    <col min="3854" max="3854" width="6.77734375" style="1" customWidth="1"/>
    <col min="3855" max="3855" width="2.44140625" style="1" customWidth="1"/>
    <col min="3856" max="4097" width="9" style="1"/>
    <col min="4098" max="4098" width="5" style="1" customWidth="1"/>
    <col min="4099" max="4099" width="14.44140625" style="1" customWidth="1"/>
    <col min="4100" max="4100" width="10" style="1" customWidth="1"/>
    <col min="4101" max="4101" width="2.44140625" style="1" customWidth="1"/>
    <col min="4102" max="4102" width="8" style="1" customWidth="1"/>
    <col min="4103" max="4103" width="2.44140625" style="1" customWidth="1"/>
    <col min="4104" max="4104" width="11.21875" style="1" customWidth="1"/>
    <col min="4105" max="4105" width="2.44140625" style="1" customWidth="1"/>
    <col min="4106" max="4106" width="6.77734375" style="1" customWidth="1"/>
    <col min="4107" max="4107" width="2.44140625" style="1" customWidth="1"/>
    <col min="4108" max="4108" width="11.21875" style="1" customWidth="1"/>
    <col min="4109" max="4109" width="2.44140625" style="1" customWidth="1"/>
    <col min="4110" max="4110" width="6.77734375" style="1" customWidth="1"/>
    <col min="4111" max="4111" width="2.44140625" style="1" customWidth="1"/>
    <col min="4112" max="4353" width="9" style="1"/>
    <col min="4354" max="4354" width="5" style="1" customWidth="1"/>
    <col min="4355" max="4355" width="14.44140625" style="1" customWidth="1"/>
    <col min="4356" max="4356" width="10" style="1" customWidth="1"/>
    <col min="4357" max="4357" width="2.44140625" style="1" customWidth="1"/>
    <col min="4358" max="4358" width="8" style="1" customWidth="1"/>
    <col min="4359" max="4359" width="2.44140625" style="1" customWidth="1"/>
    <col min="4360" max="4360" width="11.21875" style="1" customWidth="1"/>
    <col min="4361" max="4361" width="2.44140625" style="1" customWidth="1"/>
    <col min="4362" max="4362" width="6.77734375" style="1" customWidth="1"/>
    <col min="4363" max="4363" width="2.44140625" style="1" customWidth="1"/>
    <col min="4364" max="4364" width="11.21875" style="1" customWidth="1"/>
    <col min="4365" max="4365" width="2.44140625" style="1" customWidth="1"/>
    <col min="4366" max="4366" width="6.77734375" style="1" customWidth="1"/>
    <col min="4367" max="4367" width="2.44140625" style="1" customWidth="1"/>
    <col min="4368" max="4609" width="9" style="1"/>
    <col min="4610" max="4610" width="5" style="1" customWidth="1"/>
    <col min="4611" max="4611" width="14.44140625" style="1" customWidth="1"/>
    <col min="4612" max="4612" width="10" style="1" customWidth="1"/>
    <col min="4613" max="4613" width="2.44140625" style="1" customWidth="1"/>
    <col min="4614" max="4614" width="8" style="1" customWidth="1"/>
    <col min="4615" max="4615" width="2.44140625" style="1" customWidth="1"/>
    <col min="4616" max="4616" width="11.21875" style="1" customWidth="1"/>
    <col min="4617" max="4617" width="2.44140625" style="1" customWidth="1"/>
    <col min="4618" max="4618" width="6.77734375" style="1" customWidth="1"/>
    <col min="4619" max="4619" width="2.44140625" style="1" customWidth="1"/>
    <col min="4620" max="4620" width="11.21875" style="1" customWidth="1"/>
    <col min="4621" max="4621" width="2.44140625" style="1" customWidth="1"/>
    <col min="4622" max="4622" width="6.77734375" style="1" customWidth="1"/>
    <col min="4623" max="4623" width="2.44140625" style="1" customWidth="1"/>
    <col min="4624" max="4865" width="9" style="1"/>
    <col min="4866" max="4866" width="5" style="1" customWidth="1"/>
    <col min="4867" max="4867" width="14.44140625" style="1" customWidth="1"/>
    <col min="4868" max="4868" width="10" style="1" customWidth="1"/>
    <col min="4869" max="4869" width="2.44140625" style="1" customWidth="1"/>
    <col min="4870" max="4870" width="8" style="1" customWidth="1"/>
    <col min="4871" max="4871" width="2.44140625" style="1" customWidth="1"/>
    <col min="4872" max="4872" width="11.21875" style="1" customWidth="1"/>
    <col min="4873" max="4873" width="2.44140625" style="1" customWidth="1"/>
    <col min="4874" max="4874" width="6.77734375" style="1" customWidth="1"/>
    <col min="4875" max="4875" width="2.44140625" style="1" customWidth="1"/>
    <col min="4876" max="4876" width="11.21875" style="1" customWidth="1"/>
    <col min="4877" max="4877" width="2.44140625" style="1" customWidth="1"/>
    <col min="4878" max="4878" width="6.77734375" style="1" customWidth="1"/>
    <col min="4879" max="4879" width="2.44140625" style="1" customWidth="1"/>
    <col min="4880" max="5121" width="9" style="1"/>
    <col min="5122" max="5122" width="5" style="1" customWidth="1"/>
    <col min="5123" max="5123" width="14.44140625" style="1" customWidth="1"/>
    <col min="5124" max="5124" width="10" style="1" customWidth="1"/>
    <col min="5125" max="5125" width="2.44140625" style="1" customWidth="1"/>
    <col min="5126" max="5126" width="8" style="1" customWidth="1"/>
    <col min="5127" max="5127" width="2.44140625" style="1" customWidth="1"/>
    <col min="5128" max="5128" width="11.21875" style="1" customWidth="1"/>
    <col min="5129" max="5129" width="2.44140625" style="1" customWidth="1"/>
    <col min="5130" max="5130" width="6.77734375" style="1" customWidth="1"/>
    <col min="5131" max="5131" width="2.44140625" style="1" customWidth="1"/>
    <col min="5132" max="5132" width="11.21875" style="1" customWidth="1"/>
    <col min="5133" max="5133" width="2.44140625" style="1" customWidth="1"/>
    <col min="5134" max="5134" width="6.77734375" style="1" customWidth="1"/>
    <col min="5135" max="5135" width="2.44140625" style="1" customWidth="1"/>
    <col min="5136" max="5377" width="9" style="1"/>
    <col min="5378" max="5378" width="5" style="1" customWidth="1"/>
    <col min="5379" max="5379" width="14.44140625" style="1" customWidth="1"/>
    <col min="5380" max="5380" width="10" style="1" customWidth="1"/>
    <col min="5381" max="5381" width="2.44140625" style="1" customWidth="1"/>
    <col min="5382" max="5382" width="8" style="1" customWidth="1"/>
    <col min="5383" max="5383" width="2.44140625" style="1" customWidth="1"/>
    <col min="5384" max="5384" width="11.21875" style="1" customWidth="1"/>
    <col min="5385" max="5385" width="2.44140625" style="1" customWidth="1"/>
    <col min="5386" max="5386" width="6.77734375" style="1" customWidth="1"/>
    <col min="5387" max="5387" width="2.44140625" style="1" customWidth="1"/>
    <col min="5388" max="5388" width="11.21875" style="1" customWidth="1"/>
    <col min="5389" max="5389" width="2.44140625" style="1" customWidth="1"/>
    <col min="5390" max="5390" width="6.77734375" style="1" customWidth="1"/>
    <col min="5391" max="5391" width="2.44140625" style="1" customWidth="1"/>
    <col min="5392" max="5633" width="9" style="1"/>
    <col min="5634" max="5634" width="5" style="1" customWidth="1"/>
    <col min="5635" max="5635" width="14.44140625" style="1" customWidth="1"/>
    <col min="5636" max="5636" width="10" style="1" customWidth="1"/>
    <col min="5637" max="5637" width="2.44140625" style="1" customWidth="1"/>
    <col min="5638" max="5638" width="8" style="1" customWidth="1"/>
    <col min="5639" max="5639" width="2.44140625" style="1" customWidth="1"/>
    <col min="5640" max="5640" width="11.21875" style="1" customWidth="1"/>
    <col min="5641" max="5641" width="2.44140625" style="1" customWidth="1"/>
    <col min="5642" max="5642" width="6.77734375" style="1" customWidth="1"/>
    <col min="5643" max="5643" width="2.44140625" style="1" customWidth="1"/>
    <col min="5644" max="5644" width="11.21875" style="1" customWidth="1"/>
    <col min="5645" max="5645" width="2.44140625" style="1" customWidth="1"/>
    <col min="5646" max="5646" width="6.77734375" style="1" customWidth="1"/>
    <col min="5647" max="5647" width="2.44140625" style="1" customWidth="1"/>
    <col min="5648" max="5889" width="9" style="1"/>
    <col min="5890" max="5890" width="5" style="1" customWidth="1"/>
    <col min="5891" max="5891" width="14.44140625" style="1" customWidth="1"/>
    <col min="5892" max="5892" width="10" style="1" customWidth="1"/>
    <col min="5893" max="5893" width="2.44140625" style="1" customWidth="1"/>
    <col min="5894" max="5894" width="8" style="1" customWidth="1"/>
    <col min="5895" max="5895" width="2.44140625" style="1" customWidth="1"/>
    <col min="5896" max="5896" width="11.21875" style="1" customWidth="1"/>
    <col min="5897" max="5897" width="2.44140625" style="1" customWidth="1"/>
    <col min="5898" max="5898" width="6.77734375" style="1" customWidth="1"/>
    <col min="5899" max="5899" width="2.44140625" style="1" customWidth="1"/>
    <col min="5900" max="5900" width="11.21875" style="1" customWidth="1"/>
    <col min="5901" max="5901" width="2.44140625" style="1" customWidth="1"/>
    <col min="5902" max="5902" width="6.77734375" style="1" customWidth="1"/>
    <col min="5903" max="5903" width="2.44140625" style="1" customWidth="1"/>
    <col min="5904" max="6145" width="9" style="1"/>
    <col min="6146" max="6146" width="5" style="1" customWidth="1"/>
    <col min="6147" max="6147" width="14.44140625" style="1" customWidth="1"/>
    <col min="6148" max="6148" width="10" style="1" customWidth="1"/>
    <col min="6149" max="6149" width="2.44140625" style="1" customWidth="1"/>
    <col min="6150" max="6150" width="8" style="1" customWidth="1"/>
    <col min="6151" max="6151" width="2.44140625" style="1" customWidth="1"/>
    <col min="6152" max="6152" width="11.21875" style="1" customWidth="1"/>
    <col min="6153" max="6153" width="2.44140625" style="1" customWidth="1"/>
    <col min="6154" max="6154" width="6.77734375" style="1" customWidth="1"/>
    <col min="6155" max="6155" width="2.44140625" style="1" customWidth="1"/>
    <col min="6156" max="6156" width="11.21875" style="1" customWidth="1"/>
    <col min="6157" max="6157" width="2.44140625" style="1" customWidth="1"/>
    <col min="6158" max="6158" width="6.77734375" style="1" customWidth="1"/>
    <col min="6159" max="6159" width="2.44140625" style="1" customWidth="1"/>
    <col min="6160" max="6401" width="9" style="1"/>
    <col min="6402" max="6402" width="5" style="1" customWidth="1"/>
    <col min="6403" max="6403" width="14.44140625" style="1" customWidth="1"/>
    <col min="6404" max="6404" width="10" style="1" customWidth="1"/>
    <col min="6405" max="6405" width="2.44140625" style="1" customWidth="1"/>
    <col min="6406" max="6406" width="8" style="1" customWidth="1"/>
    <col min="6407" max="6407" width="2.44140625" style="1" customWidth="1"/>
    <col min="6408" max="6408" width="11.21875" style="1" customWidth="1"/>
    <col min="6409" max="6409" width="2.44140625" style="1" customWidth="1"/>
    <col min="6410" max="6410" width="6.77734375" style="1" customWidth="1"/>
    <col min="6411" max="6411" width="2.44140625" style="1" customWidth="1"/>
    <col min="6412" max="6412" width="11.21875" style="1" customWidth="1"/>
    <col min="6413" max="6413" width="2.44140625" style="1" customWidth="1"/>
    <col min="6414" max="6414" width="6.77734375" style="1" customWidth="1"/>
    <col min="6415" max="6415" width="2.44140625" style="1" customWidth="1"/>
    <col min="6416" max="6657" width="9" style="1"/>
    <col min="6658" max="6658" width="5" style="1" customWidth="1"/>
    <col min="6659" max="6659" width="14.44140625" style="1" customWidth="1"/>
    <col min="6660" max="6660" width="10" style="1" customWidth="1"/>
    <col min="6661" max="6661" width="2.44140625" style="1" customWidth="1"/>
    <col min="6662" max="6662" width="8" style="1" customWidth="1"/>
    <col min="6663" max="6663" width="2.44140625" style="1" customWidth="1"/>
    <col min="6664" max="6664" width="11.21875" style="1" customWidth="1"/>
    <col min="6665" max="6665" width="2.44140625" style="1" customWidth="1"/>
    <col min="6666" max="6666" width="6.77734375" style="1" customWidth="1"/>
    <col min="6667" max="6667" width="2.44140625" style="1" customWidth="1"/>
    <col min="6668" max="6668" width="11.21875" style="1" customWidth="1"/>
    <col min="6669" max="6669" width="2.44140625" style="1" customWidth="1"/>
    <col min="6670" max="6670" width="6.77734375" style="1" customWidth="1"/>
    <col min="6671" max="6671" width="2.44140625" style="1" customWidth="1"/>
    <col min="6672" max="6913" width="9" style="1"/>
    <col min="6914" max="6914" width="5" style="1" customWidth="1"/>
    <col min="6915" max="6915" width="14.44140625" style="1" customWidth="1"/>
    <col min="6916" max="6916" width="10" style="1" customWidth="1"/>
    <col min="6917" max="6917" width="2.44140625" style="1" customWidth="1"/>
    <col min="6918" max="6918" width="8" style="1" customWidth="1"/>
    <col min="6919" max="6919" width="2.44140625" style="1" customWidth="1"/>
    <col min="6920" max="6920" width="11.21875" style="1" customWidth="1"/>
    <col min="6921" max="6921" width="2.44140625" style="1" customWidth="1"/>
    <col min="6922" max="6922" width="6.77734375" style="1" customWidth="1"/>
    <col min="6923" max="6923" width="2.44140625" style="1" customWidth="1"/>
    <col min="6924" max="6924" width="11.21875" style="1" customWidth="1"/>
    <col min="6925" max="6925" width="2.44140625" style="1" customWidth="1"/>
    <col min="6926" max="6926" width="6.77734375" style="1" customWidth="1"/>
    <col min="6927" max="6927" width="2.44140625" style="1" customWidth="1"/>
    <col min="6928" max="7169" width="9" style="1"/>
    <col min="7170" max="7170" width="5" style="1" customWidth="1"/>
    <col min="7171" max="7171" width="14.44140625" style="1" customWidth="1"/>
    <col min="7172" max="7172" width="10" style="1" customWidth="1"/>
    <col min="7173" max="7173" width="2.44140625" style="1" customWidth="1"/>
    <col min="7174" max="7174" width="8" style="1" customWidth="1"/>
    <col min="7175" max="7175" width="2.44140625" style="1" customWidth="1"/>
    <col min="7176" max="7176" width="11.21875" style="1" customWidth="1"/>
    <col min="7177" max="7177" width="2.44140625" style="1" customWidth="1"/>
    <col min="7178" max="7178" width="6.77734375" style="1" customWidth="1"/>
    <col min="7179" max="7179" width="2.44140625" style="1" customWidth="1"/>
    <col min="7180" max="7180" width="11.21875" style="1" customWidth="1"/>
    <col min="7181" max="7181" width="2.44140625" style="1" customWidth="1"/>
    <col min="7182" max="7182" width="6.77734375" style="1" customWidth="1"/>
    <col min="7183" max="7183" width="2.44140625" style="1" customWidth="1"/>
    <col min="7184" max="7425" width="9" style="1"/>
    <col min="7426" max="7426" width="5" style="1" customWidth="1"/>
    <col min="7427" max="7427" width="14.44140625" style="1" customWidth="1"/>
    <col min="7428" max="7428" width="10" style="1" customWidth="1"/>
    <col min="7429" max="7429" width="2.44140625" style="1" customWidth="1"/>
    <col min="7430" max="7430" width="8" style="1" customWidth="1"/>
    <col min="7431" max="7431" width="2.44140625" style="1" customWidth="1"/>
    <col min="7432" max="7432" width="11.21875" style="1" customWidth="1"/>
    <col min="7433" max="7433" width="2.44140625" style="1" customWidth="1"/>
    <col min="7434" max="7434" width="6.77734375" style="1" customWidth="1"/>
    <col min="7435" max="7435" width="2.44140625" style="1" customWidth="1"/>
    <col min="7436" max="7436" width="11.21875" style="1" customWidth="1"/>
    <col min="7437" max="7437" width="2.44140625" style="1" customWidth="1"/>
    <col min="7438" max="7438" width="6.77734375" style="1" customWidth="1"/>
    <col min="7439" max="7439" width="2.44140625" style="1" customWidth="1"/>
    <col min="7440" max="7681" width="9" style="1"/>
    <col min="7682" max="7682" width="5" style="1" customWidth="1"/>
    <col min="7683" max="7683" width="14.44140625" style="1" customWidth="1"/>
    <col min="7684" max="7684" width="10" style="1" customWidth="1"/>
    <col min="7685" max="7685" width="2.44140625" style="1" customWidth="1"/>
    <col min="7686" max="7686" width="8" style="1" customWidth="1"/>
    <col min="7687" max="7687" width="2.44140625" style="1" customWidth="1"/>
    <col min="7688" max="7688" width="11.21875" style="1" customWidth="1"/>
    <col min="7689" max="7689" width="2.44140625" style="1" customWidth="1"/>
    <col min="7690" max="7690" width="6.77734375" style="1" customWidth="1"/>
    <col min="7691" max="7691" width="2.44140625" style="1" customWidth="1"/>
    <col min="7692" max="7692" width="11.21875" style="1" customWidth="1"/>
    <col min="7693" max="7693" width="2.44140625" style="1" customWidth="1"/>
    <col min="7694" max="7694" width="6.77734375" style="1" customWidth="1"/>
    <col min="7695" max="7695" width="2.44140625" style="1" customWidth="1"/>
    <col min="7696" max="7937" width="9" style="1"/>
    <col min="7938" max="7938" width="5" style="1" customWidth="1"/>
    <col min="7939" max="7939" width="14.44140625" style="1" customWidth="1"/>
    <col min="7940" max="7940" width="10" style="1" customWidth="1"/>
    <col min="7941" max="7941" width="2.44140625" style="1" customWidth="1"/>
    <col min="7942" max="7942" width="8" style="1" customWidth="1"/>
    <col min="7943" max="7943" width="2.44140625" style="1" customWidth="1"/>
    <col min="7944" max="7944" width="11.21875" style="1" customWidth="1"/>
    <col min="7945" max="7945" width="2.44140625" style="1" customWidth="1"/>
    <col min="7946" max="7946" width="6.77734375" style="1" customWidth="1"/>
    <col min="7947" max="7947" width="2.44140625" style="1" customWidth="1"/>
    <col min="7948" max="7948" width="11.21875" style="1" customWidth="1"/>
    <col min="7949" max="7949" width="2.44140625" style="1" customWidth="1"/>
    <col min="7950" max="7950" width="6.77734375" style="1" customWidth="1"/>
    <col min="7951" max="7951" width="2.44140625" style="1" customWidth="1"/>
    <col min="7952" max="8193" width="9" style="1"/>
    <col min="8194" max="8194" width="5" style="1" customWidth="1"/>
    <col min="8195" max="8195" width="14.44140625" style="1" customWidth="1"/>
    <col min="8196" max="8196" width="10" style="1" customWidth="1"/>
    <col min="8197" max="8197" width="2.44140625" style="1" customWidth="1"/>
    <col min="8198" max="8198" width="8" style="1" customWidth="1"/>
    <col min="8199" max="8199" width="2.44140625" style="1" customWidth="1"/>
    <col min="8200" max="8200" width="11.21875" style="1" customWidth="1"/>
    <col min="8201" max="8201" width="2.44140625" style="1" customWidth="1"/>
    <col min="8202" max="8202" width="6.77734375" style="1" customWidth="1"/>
    <col min="8203" max="8203" width="2.44140625" style="1" customWidth="1"/>
    <col min="8204" max="8204" width="11.21875" style="1" customWidth="1"/>
    <col min="8205" max="8205" width="2.44140625" style="1" customWidth="1"/>
    <col min="8206" max="8206" width="6.77734375" style="1" customWidth="1"/>
    <col min="8207" max="8207" width="2.44140625" style="1" customWidth="1"/>
    <col min="8208" max="8449" width="9" style="1"/>
    <col min="8450" max="8450" width="5" style="1" customWidth="1"/>
    <col min="8451" max="8451" width="14.44140625" style="1" customWidth="1"/>
    <col min="8452" max="8452" width="10" style="1" customWidth="1"/>
    <col min="8453" max="8453" width="2.44140625" style="1" customWidth="1"/>
    <col min="8454" max="8454" width="8" style="1" customWidth="1"/>
    <col min="8455" max="8455" width="2.44140625" style="1" customWidth="1"/>
    <col min="8456" max="8456" width="11.21875" style="1" customWidth="1"/>
    <col min="8457" max="8457" width="2.44140625" style="1" customWidth="1"/>
    <col min="8458" max="8458" width="6.77734375" style="1" customWidth="1"/>
    <col min="8459" max="8459" width="2.44140625" style="1" customWidth="1"/>
    <col min="8460" max="8460" width="11.21875" style="1" customWidth="1"/>
    <col min="8461" max="8461" width="2.44140625" style="1" customWidth="1"/>
    <col min="8462" max="8462" width="6.77734375" style="1" customWidth="1"/>
    <col min="8463" max="8463" width="2.44140625" style="1" customWidth="1"/>
    <col min="8464" max="8705" width="9" style="1"/>
    <col min="8706" max="8706" width="5" style="1" customWidth="1"/>
    <col min="8707" max="8707" width="14.44140625" style="1" customWidth="1"/>
    <col min="8708" max="8708" width="10" style="1" customWidth="1"/>
    <col min="8709" max="8709" width="2.44140625" style="1" customWidth="1"/>
    <col min="8710" max="8710" width="8" style="1" customWidth="1"/>
    <col min="8711" max="8711" width="2.44140625" style="1" customWidth="1"/>
    <col min="8712" max="8712" width="11.21875" style="1" customWidth="1"/>
    <col min="8713" max="8713" width="2.44140625" style="1" customWidth="1"/>
    <col min="8714" max="8714" width="6.77734375" style="1" customWidth="1"/>
    <col min="8715" max="8715" width="2.44140625" style="1" customWidth="1"/>
    <col min="8716" max="8716" width="11.21875" style="1" customWidth="1"/>
    <col min="8717" max="8717" width="2.44140625" style="1" customWidth="1"/>
    <col min="8718" max="8718" width="6.77734375" style="1" customWidth="1"/>
    <col min="8719" max="8719" width="2.44140625" style="1" customWidth="1"/>
    <col min="8720" max="8961" width="9" style="1"/>
    <col min="8962" max="8962" width="5" style="1" customWidth="1"/>
    <col min="8963" max="8963" width="14.44140625" style="1" customWidth="1"/>
    <col min="8964" max="8964" width="10" style="1" customWidth="1"/>
    <col min="8965" max="8965" width="2.44140625" style="1" customWidth="1"/>
    <col min="8966" max="8966" width="8" style="1" customWidth="1"/>
    <col min="8967" max="8967" width="2.44140625" style="1" customWidth="1"/>
    <col min="8968" max="8968" width="11.21875" style="1" customWidth="1"/>
    <col min="8969" max="8969" width="2.44140625" style="1" customWidth="1"/>
    <col min="8970" max="8970" width="6.77734375" style="1" customWidth="1"/>
    <col min="8971" max="8971" width="2.44140625" style="1" customWidth="1"/>
    <col min="8972" max="8972" width="11.21875" style="1" customWidth="1"/>
    <col min="8973" max="8973" width="2.44140625" style="1" customWidth="1"/>
    <col min="8974" max="8974" width="6.77734375" style="1" customWidth="1"/>
    <col min="8975" max="8975" width="2.44140625" style="1" customWidth="1"/>
    <col min="8976" max="9217" width="9" style="1"/>
    <col min="9218" max="9218" width="5" style="1" customWidth="1"/>
    <col min="9219" max="9219" width="14.44140625" style="1" customWidth="1"/>
    <col min="9220" max="9220" width="10" style="1" customWidth="1"/>
    <col min="9221" max="9221" width="2.44140625" style="1" customWidth="1"/>
    <col min="9222" max="9222" width="8" style="1" customWidth="1"/>
    <col min="9223" max="9223" width="2.44140625" style="1" customWidth="1"/>
    <col min="9224" max="9224" width="11.21875" style="1" customWidth="1"/>
    <col min="9225" max="9225" width="2.44140625" style="1" customWidth="1"/>
    <col min="9226" max="9226" width="6.77734375" style="1" customWidth="1"/>
    <col min="9227" max="9227" width="2.44140625" style="1" customWidth="1"/>
    <col min="9228" max="9228" width="11.21875" style="1" customWidth="1"/>
    <col min="9229" max="9229" width="2.44140625" style="1" customWidth="1"/>
    <col min="9230" max="9230" width="6.77734375" style="1" customWidth="1"/>
    <col min="9231" max="9231" width="2.44140625" style="1" customWidth="1"/>
    <col min="9232" max="9473" width="9" style="1"/>
    <col min="9474" max="9474" width="5" style="1" customWidth="1"/>
    <col min="9475" max="9475" width="14.44140625" style="1" customWidth="1"/>
    <col min="9476" max="9476" width="10" style="1" customWidth="1"/>
    <col min="9477" max="9477" width="2.44140625" style="1" customWidth="1"/>
    <col min="9478" max="9478" width="8" style="1" customWidth="1"/>
    <col min="9479" max="9479" width="2.44140625" style="1" customWidth="1"/>
    <col min="9480" max="9480" width="11.21875" style="1" customWidth="1"/>
    <col min="9481" max="9481" width="2.44140625" style="1" customWidth="1"/>
    <col min="9482" max="9482" width="6.77734375" style="1" customWidth="1"/>
    <col min="9483" max="9483" width="2.44140625" style="1" customWidth="1"/>
    <col min="9484" max="9484" width="11.21875" style="1" customWidth="1"/>
    <col min="9485" max="9485" width="2.44140625" style="1" customWidth="1"/>
    <col min="9486" max="9486" width="6.77734375" style="1" customWidth="1"/>
    <col min="9487" max="9487" width="2.44140625" style="1" customWidth="1"/>
    <col min="9488" max="9729" width="9" style="1"/>
    <col min="9730" max="9730" width="5" style="1" customWidth="1"/>
    <col min="9731" max="9731" width="14.44140625" style="1" customWidth="1"/>
    <col min="9732" max="9732" width="10" style="1" customWidth="1"/>
    <col min="9733" max="9733" width="2.44140625" style="1" customWidth="1"/>
    <col min="9734" max="9734" width="8" style="1" customWidth="1"/>
    <col min="9735" max="9735" width="2.44140625" style="1" customWidth="1"/>
    <col min="9736" max="9736" width="11.21875" style="1" customWidth="1"/>
    <col min="9737" max="9737" width="2.44140625" style="1" customWidth="1"/>
    <col min="9738" max="9738" width="6.77734375" style="1" customWidth="1"/>
    <col min="9739" max="9739" width="2.44140625" style="1" customWidth="1"/>
    <col min="9740" max="9740" width="11.21875" style="1" customWidth="1"/>
    <col min="9741" max="9741" width="2.44140625" style="1" customWidth="1"/>
    <col min="9742" max="9742" width="6.77734375" style="1" customWidth="1"/>
    <col min="9743" max="9743" width="2.44140625" style="1" customWidth="1"/>
    <col min="9744" max="9985" width="9" style="1"/>
    <col min="9986" max="9986" width="5" style="1" customWidth="1"/>
    <col min="9987" max="9987" width="14.44140625" style="1" customWidth="1"/>
    <col min="9988" max="9988" width="10" style="1" customWidth="1"/>
    <col min="9989" max="9989" width="2.44140625" style="1" customWidth="1"/>
    <col min="9990" max="9990" width="8" style="1" customWidth="1"/>
    <col min="9991" max="9991" width="2.44140625" style="1" customWidth="1"/>
    <col min="9992" max="9992" width="11.21875" style="1" customWidth="1"/>
    <col min="9993" max="9993" width="2.44140625" style="1" customWidth="1"/>
    <col min="9994" max="9994" width="6.77734375" style="1" customWidth="1"/>
    <col min="9995" max="9995" width="2.44140625" style="1" customWidth="1"/>
    <col min="9996" max="9996" width="11.21875" style="1" customWidth="1"/>
    <col min="9997" max="9997" width="2.44140625" style="1" customWidth="1"/>
    <col min="9998" max="9998" width="6.77734375" style="1" customWidth="1"/>
    <col min="9999" max="9999" width="2.44140625" style="1" customWidth="1"/>
    <col min="10000" max="10241" width="9" style="1"/>
    <col min="10242" max="10242" width="5" style="1" customWidth="1"/>
    <col min="10243" max="10243" width="14.44140625" style="1" customWidth="1"/>
    <col min="10244" max="10244" width="10" style="1" customWidth="1"/>
    <col min="10245" max="10245" width="2.44140625" style="1" customWidth="1"/>
    <col min="10246" max="10246" width="8" style="1" customWidth="1"/>
    <col min="10247" max="10247" width="2.44140625" style="1" customWidth="1"/>
    <col min="10248" max="10248" width="11.21875" style="1" customWidth="1"/>
    <col min="10249" max="10249" width="2.44140625" style="1" customWidth="1"/>
    <col min="10250" max="10250" width="6.77734375" style="1" customWidth="1"/>
    <col min="10251" max="10251" width="2.44140625" style="1" customWidth="1"/>
    <col min="10252" max="10252" width="11.21875" style="1" customWidth="1"/>
    <col min="10253" max="10253" width="2.44140625" style="1" customWidth="1"/>
    <col min="10254" max="10254" width="6.77734375" style="1" customWidth="1"/>
    <col min="10255" max="10255" width="2.44140625" style="1" customWidth="1"/>
    <col min="10256" max="10497" width="9" style="1"/>
    <col min="10498" max="10498" width="5" style="1" customWidth="1"/>
    <col min="10499" max="10499" width="14.44140625" style="1" customWidth="1"/>
    <col min="10500" max="10500" width="10" style="1" customWidth="1"/>
    <col min="10501" max="10501" width="2.44140625" style="1" customWidth="1"/>
    <col min="10502" max="10502" width="8" style="1" customWidth="1"/>
    <col min="10503" max="10503" width="2.44140625" style="1" customWidth="1"/>
    <col min="10504" max="10504" width="11.21875" style="1" customWidth="1"/>
    <col min="10505" max="10505" width="2.44140625" style="1" customWidth="1"/>
    <col min="10506" max="10506" width="6.77734375" style="1" customWidth="1"/>
    <col min="10507" max="10507" width="2.44140625" style="1" customWidth="1"/>
    <col min="10508" max="10508" width="11.21875" style="1" customWidth="1"/>
    <col min="10509" max="10509" width="2.44140625" style="1" customWidth="1"/>
    <col min="10510" max="10510" width="6.77734375" style="1" customWidth="1"/>
    <col min="10511" max="10511" width="2.44140625" style="1" customWidth="1"/>
    <col min="10512" max="10753" width="9" style="1"/>
    <col min="10754" max="10754" width="5" style="1" customWidth="1"/>
    <col min="10755" max="10755" width="14.44140625" style="1" customWidth="1"/>
    <col min="10756" max="10756" width="10" style="1" customWidth="1"/>
    <col min="10757" max="10757" width="2.44140625" style="1" customWidth="1"/>
    <col min="10758" max="10758" width="8" style="1" customWidth="1"/>
    <col min="10759" max="10759" width="2.44140625" style="1" customWidth="1"/>
    <col min="10760" max="10760" width="11.21875" style="1" customWidth="1"/>
    <col min="10761" max="10761" width="2.44140625" style="1" customWidth="1"/>
    <col min="10762" max="10762" width="6.77734375" style="1" customWidth="1"/>
    <col min="10763" max="10763" width="2.44140625" style="1" customWidth="1"/>
    <col min="10764" max="10764" width="11.21875" style="1" customWidth="1"/>
    <col min="10765" max="10765" width="2.44140625" style="1" customWidth="1"/>
    <col min="10766" max="10766" width="6.77734375" style="1" customWidth="1"/>
    <col min="10767" max="10767" width="2.44140625" style="1" customWidth="1"/>
    <col min="10768" max="11009" width="9" style="1"/>
    <col min="11010" max="11010" width="5" style="1" customWidth="1"/>
    <col min="11011" max="11011" width="14.44140625" style="1" customWidth="1"/>
    <col min="11012" max="11012" width="10" style="1" customWidth="1"/>
    <col min="11013" max="11013" width="2.44140625" style="1" customWidth="1"/>
    <col min="11014" max="11014" width="8" style="1" customWidth="1"/>
    <col min="11015" max="11015" width="2.44140625" style="1" customWidth="1"/>
    <col min="11016" max="11016" width="11.21875" style="1" customWidth="1"/>
    <col min="11017" max="11017" width="2.44140625" style="1" customWidth="1"/>
    <col min="11018" max="11018" width="6.77734375" style="1" customWidth="1"/>
    <col min="11019" max="11019" width="2.44140625" style="1" customWidth="1"/>
    <col min="11020" max="11020" width="11.21875" style="1" customWidth="1"/>
    <col min="11021" max="11021" width="2.44140625" style="1" customWidth="1"/>
    <col min="11022" max="11022" width="6.77734375" style="1" customWidth="1"/>
    <col min="11023" max="11023" width="2.44140625" style="1" customWidth="1"/>
    <col min="11024" max="11265" width="9" style="1"/>
    <col min="11266" max="11266" width="5" style="1" customWidth="1"/>
    <col min="11267" max="11267" width="14.44140625" style="1" customWidth="1"/>
    <col min="11268" max="11268" width="10" style="1" customWidth="1"/>
    <col min="11269" max="11269" width="2.44140625" style="1" customWidth="1"/>
    <col min="11270" max="11270" width="8" style="1" customWidth="1"/>
    <col min="11271" max="11271" width="2.44140625" style="1" customWidth="1"/>
    <col min="11272" max="11272" width="11.21875" style="1" customWidth="1"/>
    <col min="11273" max="11273" width="2.44140625" style="1" customWidth="1"/>
    <col min="11274" max="11274" width="6.77734375" style="1" customWidth="1"/>
    <col min="11275" max="11275" width="2.44140625" style="1" customWidth="1"/>
    <col min="11276" max="11276" width="11.21875" style="1" customWidth="1"/>
    <col min="11277" max="11277" width="2.44140625" style="1" customWidth="1"/>
    <col min="11278" max="11278" width="6.77734375" style="1" customWidth="1"/>
    <col min="11279" max="11279" width="2.44140625" style="1" customWidth="1"/>
    <col min="11280" max="11521" width="9" style="1"/>
    <col min="11522" max="11522" width="5" style="1" customWidth="1"/>
    <col min="11523" max="11523" width="14.44140625" style="1" customWidth="1"/>
    <col min="11524" max="11524" width="10" style="1" customWidth="1"/>
    <col min="11525" max="11525" width="2.44140625" style="1" customWidth="1"/>
    <col min="11526" max="11526" width="8" style="1" customWidth="1"/>
    <col min="11527" max="11527" width="2.44140625" style="1" customWidth="1"/>
    <col min="11528" max="11528" width="11.21875" style="1" customWidth="1"/>
    <col min="11529" max="11529" width="2.44140625" style="1" customWidth="1"/>
    <col min="11530" max="11530" width="6.77734375" style="1" customWidth="1"/>
    <col min="11531" max="11531" width="2.44140625" style="1" customWidth="1"/>
    <col min="11532" max="11532" width="11.21875" style="1" customWidth="1"/>
    <col min="11533" max="11533" width="2.44140625" style="1" customWidth="1"/>
    <col min="11534" max="11534" width="6.77734375" style="1" customWidth="1"/>
    <col min="11535" max="11535" width="2.44140625" style="1" customWidth="1"/>
    <col min="11536" max="11777" width="9" style="1"/>
    <col min="11778" max="11778" width="5" style="1" customWidth="1"/>
    <col min="11779" max="11779" width="14.44140625" style="1" customWidth="1"/>
    <col min="11780" max="11780" width="10" style="1" customWidth="1"/>
    <col min="11781" max="11781" width="2.44140625" style="1" customWidth="1"/>
    <col min="11782" max="11782" width="8" style="1" customWidth="1"/>
    <col min="11783" max="11783" width="2.44140625" style="1" customWidth="1"/>
    <col min="11784" max="11784" width="11.21875" style="1" customWidth="1"/>
    <col min="11785" max="11785" width="2.44140625" style="1" customWidth="1"/>
    <col min="11786" max="11786" width="6.77734375" style="1" customWidth="1"/>
    <col min="11787" max="11787" width="2.44140625" style="1" customWidth="1"/>
    <col min="11788" max="11788" width="11.21875" style="1" customWidth="1"/>
    <col min="11789" max="11789" width="2.44140625" style="1" customWidth="1"/>
    <col min="11790" max="11790" width="6.77734375" style="1" customWidth="1"/>
    <col min="11791" max="11791" width="2.44140625" style="1" customWidth="1"/>
    <col min="11792" max="12033" width="9" style="1"/>
    <col min="12034" max="12034" width="5" style="1" customWidth="1"/>
    <col min="12035" max="12035" width="14.44140625" style="1" customWidth="1"/>
    <col min="12036" max="12036" width="10" style="1" customWidth="1"/>
    <col min="12037" max="12037" width="2.44140625" style="1" customWidth="1"/>
    <col min="12038" max="12038" width="8" style="1" customWidth="1"/>
    <col min="12039" max="12039" width="2.44140625" style="1" customWidth="1"/>
    <col min="12040" max="12040" width="11.21875" style="1" customWidth="1"/>
    <col min="12041" max="12041" width="2.44140625" style="1" customWidth="1"/>
    <col min="12042" max="12042" width="6.77734375" style="1" customWidth="1"/>
    <col min="12043" max="12043" width="2.44140625" style="1" customWidth="1"/>
    <col min="12044" max="12044" width="11.21875" style="1" customWidth="1"/>
    <col min="12045" max="12045" width="2.44140625" style="1" customWidth="1"/>
    <col min="12046" max="12046" width="6.77734375" style="1" customWidth="1"/>
    <col min="12047" max="12047" width="2.44140625" style="1" customWidth="1"/>
    <col min="12048" max="12289" width="9" style="1"/>
    <col min="12290" max="12290" width="5" style="1" customWidth="1"/>
    <col min="12291" max="12291" width="14.44140625" style="1" customWidth="1"/>
    <col min="12292" max="12292" width="10" style="1" customWidth="1"/>
    <col min="12293" max="12293" width="2.44140625" style="1" customWidth="1"/>
    <col min="12294" max="12294" width="8" style="1" customWidth="1"/>
    <col min="12295" max="12295" width="2.44140625" style="1" customWidth="1"/>
    <col min="12296" max="12296" width="11.21875" style="1" customWidth="1"/>
    <col min="12297" max="12297" width="2.44140625" style="1" customWidth="1"/>
    <col min="12298" max="12298" width="6.77734375" style="1" customWidth="1"/>
    <col min="12299" max="12299" width="2.44140625" style="1" customWidth="1"/>
    <col min="12300" max="12300" width="11.21875" style="1" customWidth="1"/>
    <col min="12301" max="12301" width="2.44140625" style="1" customWidth="1"/>
    <col min="12302" max="12302" width="6.77734375" style="1" customWidth="1"/>
    <col min="12303" max="12303" width="2.44140625" style="1" customWidth="1"/>
    <col min="12304" max="12545" width="9" style="1"/>
    <col min="12546" max="12546" width="5" style="1" customWidth="1"/>
    <col min="12547" max="12547" width="14.44140625" style="1" customWidth="1"/>
    <col min="12548" max="12548" width="10" style="1" customWidth="1"/>
    <col min="12549" max="12549" width="2.44140625" style="1" customWidth="1"/>
    <col min="12550" max="12550" width="8" style="1" customWidth="1"/>
    <col min="12551" max="12551" width="2.44140625" style="1" customWidth="1"/>
    <col min="12552" max="12552" width="11.21875" style="1" customWidth="1"/>
    <col min="12553" max="12553" width="2.44140625" style="1" customWidth="1"/>
    <col min="12554" max="12554" width="6.77734375" style="1" customWidth="1"/>
    <col min="12555" max="12555" width="2.44140625" style="1" customWidth="1"/>
    <col min="12556" max="12556" width="11.21875" style="1" customWidth="1"/>
    <col min="12557" max="12557" width="2.44140625" style="1" customWidth="1"/>
    <col min="12558" max="12558" width="6.77734375" style="1" customWidth="1"/>
    <col min="12559" max="12559" width="2.44140625" style="1" customWidth="1"/>
    <col min="12560" max="12801" width="9" style="1"/>
    <col min="12802" max="12802" width="5" style="1" customWidth="1"/>
    <col min="12803" max="12803" width="14.44140625" style="1" customWidth="1"/>
    <col min="12804" max="12804" width="10" style="1" customWidth="1"/>
    <col min="12805" max="12805" width="2.44140625" style="1" customWidth="1"/>
    <col min="12806" max="12806" width="8" style="1" customWidth="1"/>
    <col min="12807" max="12807" width="2.44140625" style="1" customWidth="1"/>
    <col min="12808" max="12808" width="11.21875" style="1" customWidth="1"/>
    <col min="12809" max="12809" width="2.44140625" style="1" customWidth="1"/>
    <col min="12810" max="12810" width="6.77734375" style="1" customWidth="1"/>
    <col min="12811" max="12811" width="2.44140625" style="1" customWidth="1"/>
    <col min="12812" max="12812" width="11.21875" style="1" customWidth="1"/>
    <col min="12813" max="12813" width="2.44140625" style="1" customWidth="1"/>
    <col min="12814" max="12814" width="6.77734375" style="1" customWidth="1"/>
    <col min="12815" max="12815" width="2.44140625" style="1" customWidth="1"/>
    <col min="12816" max="13057" width="9" style="1"/>
    <col min="13058" max="13058" width="5" style="1" customWidth="1"/>
    <col min="13059" max="13059" width="14.44140625" style="1" customWidth="1"/>
    <col min="13060" max="13060" width="10" style="1" customWidth="1"/>
    <col min="13061" max="13061" width="2.44140625" style="1" customWidth="1"/>
    <col min="13062" max="13062" width="8" style="1" customWidth="1"/>
    <col min="13063" max="13063" width="2.44140625" style="1" customWidth="1"/>
    <col min="13064" max="13064" width="11.21875" style="1" customWidth="1"/>
    <col min="13065" max="13065" width="2.44140625" style="1" customWidth="1"/>
    <col min="13066" max="13066" width="6.77734375" style="1" customWidth="1"/>
    <col min="13067" max="13067" width="2.44140625" style="1" customWidth="1"/>
    <col min="13068" max="13068" width="11.21875" style="1" customWidth="1"/>
    <col min="13069" max="13069" width="2.44140625" style="1" customWidth="1"/>
    <col min="13070" max="13070" width="6.77734375" style="1" customWidth="1"/>
    <col min="13071" max="13071" width="2.44140625" style="1" customWidth="1"/>
    <col min="13072" max="13313" width="9" style="1"/>
    <col min="13314" max="13314" width="5" style="1" customWidth="1"/>
    <col min="13315" max="13315" width="14.44140625" style="1" customWidth="1"/>
    <col min="13316" max="13316" width="10" style="1" customWidth="1"/>
    <col min="13317" max="13317" width="2.44140625" style="1" customWidth="1"/>
    <col min="13318" max="13318" width="8" style="1" customWidth="1"/>
    <col min="13319" max="13319" width="2.44140625" style="1" customWidth="1"/>
    <col min="13320" max="13320" width="11.21875" style="1" customWidth="1"/>
    <col min="13321" max="13321" width="2.44140625" style="1" customWidth="1"/>
    <col min="13322" max="13322" width="6.77734375" style="1" customWidth="1"/>
    <col min="13323" max="13323" width="2.44140625" style="1" customWidth="1"/>
    <col min="13324" max="13324" width="11.21875" style="1" customWidth="1"/>
    <col min="13325" max="13325" width="2.44140625" style="1" customWidth="1"/>
    <col min="13326" max="13326" width="6.77734375" style="1" customWidth="1"/>
    <col min="13327" max="13327" width="2.44140625" style="1" customWidth="1"/>
    <col min="13328" max="13569" width="9" style="1"/>
    <col min="13570" max="13570" width="5" style="1" customWidth="1"/>
    <col min="13571" max="13571" width="14.44140625" style="1" customWidth="1"/>
    <col min="13572" max="13572" width="10" style="1" customWidth="1"/>
    <col min="13573" max="13573" width="2.44140625" style="1" customWidth="1"/>
    <col min="13574" max="13574" width="8" style="1" customWidth="1"/>
    <col min="13575" max="13575" width="2.44140625" style="1" customWidth="1"/>
    <col min="13576" max="13576" width="11.21875" style="1" customWidth="1"/>
    <col min="13577" max="13577" width="2.44140625" style="1" customWidth="1"/>
    <col min="13578" max="13578" width="6.77734375" style="1" customWidth="1"/>
    <col min="13579" max="13579" width="2.44140625" style="1" customWidth="1"/>
    <col min="13580" max="13580" width="11.21875" style="1" customWidth="1"/>
    <col min="13581" max="13581" width="2.44140625" style="1" customWidth="1"/>
    <col min="13582" max="13582" width="6.77734375" style="1" customWidth="1"/>
    <col min="13583" max="13583" width="2.44140625" style="1" customWidth="1"/>
    <col min="13584" max="13825" width="9" style="1"/>
    <col min="13826" max="13826" width="5" style="1" customWidth="1"/>
    <col min="13827" max="13827" width="14.44140625" style="1" customWidth="1"/>
    <col min="13828" max="13828" width="10" style="1" customWidth="1"/>
    <col min="13829" max="13829" width="2.44140625" style="1" customWidth="1"/>
    <col min="13830" max="13830" width="8" style="1" customWidth="1"/>
    <col min="13831" max="13831" width="2.44140625" style="1" customWidth="1"/>
    <col min="13832" max="13832" width="11.21875" style="1" customWidth="1"/>
    <col min="13833" max="13833" width="2.44140625" style="1" customWidth="1"/>
    <col min="13834" max="13834" width="6.77734375" style="1" customWidth="1"/>
    <col min="13835" max="13835" width="2.44140625" style="1" customWidth="1"/>
    <col min="13836" max="13836" width="11.21875" style="1" customWidth="1"/>
    <col min="13837" max="13837" width="2.44140625" style="1" customWidth="1"/>
    <col min="13838" max="13838" width="6.77734375" style="1" customWidth="1"/>
    <col min="13839" max="13839" width="2.44140625" style="1" customWidth="1"/>
    <col min="13840" max="14081" width="9" style="1"/>
    <col min="14082" max="14082" width="5" style="1" customWidth="1"/>
    <col min="14083" max="14083" width="14.44140625" style="1" customWidth="1"/>
    <col min="14084" max="14084" width="10" style="1" customWidth="1"/>
    <col min="14085" max="14085" width="2.44140625" style="1" customWidth="1"/>
    <col min="14086" max="14086" width="8" style="1" customWidth="1"/>
    <col min="14087" max="14087" width="2.44140625" style="1" customWidth="1"/>
    <col min="14088" max="14088" width="11.21875" style="1" customWidth="1"/>
    <col min="14089" max="14089" width="2.44140625" style="1" customWidth="1"/>
    <col min="14090" max="14090" width="6.77734375" style="1" customWidth="1"/>
    <col min="14091" max="14091" width="2.44140625" style="1" customWidth="1"/>
    <col min="14092" max="14092" width="11.21875" style="1" customWidth="1"/>
    <col min="14093" max="14093" width="2.44140625" style="1" customWidth="1"/>
    <col min="14094" max="14094" width="6.77734375" style="1" customWidth="1"/>
    <col min="14095" max="14095" width="2.44140625" style="1" customWidth="1"/>
    <col min="14096" max="14337" width="9" style="1"/>
    <col min="14338" max="14338" width="5" style="1" customWidth="1"/>
    <col min="14339" max="14339" width="14.44140625" style="1" customWidth="1"/>
    <col min="14340" max="14340" width="10" style="1" customWidth="1"/>
    <col min="14341" max="14341" width="2.44140625" style="1" customWidth="1"/>
    <col min="14342" max="14342" width="8" style="1" customWidth="1"/>
    <col min="14343" max="14343" width="2.44140625" style="1" customWidth="1"/>
    <col min="14344" max="14344" width="11.21875" style="1" customWidth="1"/>
    <col min="14345" max="14345" width="2.44140625" style="1" customWidth="1"/>
    <col min="14346" max="14346" width="6.77734375" style="1" customWidth="1"/>
    <col min="14347" max="14347" width="2.44140625" style="1" customWidth="1"/>
    <col min="14348" max="14348" width="11.21875" style="1" customWidth="1"/>
    <col min="14349" max="14349" width="2.44140625" style="1" customWidth="1"/>
    <col min="14350" max="14350" width="6.77734375" style="1" customWidth="1"/>
    <col min="14351" max="14351" width="2.44140625" style="1" customWidth="1"/>
    <col min="14352" max="14593" width="9" style="1"/>
    <col min="14594" max="14594" width="5" style="1" customWidth="1"/>
    <col min="14595" max="14595" width="14.44140625" style="1" customWidth="1"/>
    <col min="14596" max="14596" width="10" style="1" customWidth="1"/>
    <col min="14597" max="14597" width="2.44140625" style="1" customWidth="1"/>
    <col min="14598" max="14598" width="8" style="1" customWidth="1"/>
    <col min="14599" max="14599" width="2.44140625" style="1" customWidth="1"/>
    <col min="14600" max="14600" width="11.21875" style="1" customWidth="1"/>
    <col min="14601" max="14601" width="2.44140625" style="1" customWidth="1"/>
    <col min="14602" max="14602" width="6.77734375" style="1" customWidth="1"/>
    <col min="14603" max="14603" width="2.44140625" style="1" customWidth="1"/>
    <col min="14604" max="14604" width="11.21875" style="1" customWidth="1"/>
    <col min="14605" max="14605" width="2.44140625" style="1" customWidth="1"/>
    <col min="14606" max="14606" width="6.77734375" style="1" customWidth="1"/>
    <col min="14607" max="14607" width="2.44140625" style="1" customWidth="1"/>
    <col min="14608" max="14849" width="9" style="1"/>
    <col min="14850" max="14850" width="5" style="1" customWidth="1"/>
    <col min="14851" max="14851" width="14.44140625" style="1" customWidth="1"/>
    <col min="14852" max="14852" width="10" style="1" customWidth="1"/>
    <col min="14853" max="14853" width="2.44140625" style="1" customWidth="1"/>
    <col min="14854" max="14854" width="8" style="1" customWidth="1"/>
    <col min="14855" max="14855" width="2.44140625" style="1" customWidth="1"/>
    <col min="14856" max="14856" width="11.21875" style="1" customWidth="1"/>
    <col min="14857" max="14857" width="2.44140625" style="1" customWidth="1"/>
    <col min="14858" max="14858" width="6.77734375" style="1" customWidth="1"/>
    <col min="14859" max="14859" width="2.44140625" style="1" customWidth="1"/>
    <col min="14860" max="14860" width="11.21875" style="1" customWidth="1"/>
    <col min="14861" max="14861" width="2.44140625" style="1" customWidth="1"/>
    <col min="14862" max="14862" width="6.77734375" style="1" customWidth="1"/>
    <col min="14863" max="14863" width="2.44140625" style="1" customWidth="1"/>
    <col min="14864" max="15105" width="9" style="1"/>
    <col min="15106" max="15106" width="5" style="1" customWidth="1"/>
    <col min="15107" max="15107" width="14.44140625" style="1" customWidth="1"/>
    <col min="15108" max="15108" width="10" style="1" customWidth="1"/>
    <col min="15109" max="15109" width="2.44140625" style="1" customWidth="1"/>
    <col min="15110" max="15110" width="8" style="1" customWidth="1"/>
    <col min="15111" max="15111" width="2.44140625" style="1" customWidth="1"/>
    <col min="15112" max="15112" width="11.21875" style="1" customWidth="1"/>
    <col min="15113" max="15113" width="2.44140625" style="1" customWidth="1"/>
    <col min="15114" max="15114" width="6.77734375" style="1" customWidth="1"/>
    <col min="15115" max="15115" width="2.44140625" style="1" customWidth="1"/>
    <col min="15116" max="15116" width="11.21875" style="1" customWidth="1"/>
    <col min="15117" max="15117" width="2.44140625" style="1" customWidth="1"/>
    <col min="15118" max="15118" width="6.77734375" style="1" customWidth="1"/>
    <col min="15119" max="15119" width="2.44140625" style="1" customWidth="1"/>
    <col min="15120" max="15361" width="9" style="1"/>
    <col min="15362" max="15362" width="5" style="1" customWidth="1"/>
    <col min="15363" max="15363" width="14.44140625" style="1" customWidth="1"/>
    <col min="15364" max="15364" width="10" style="1" customWidth="1"/>
    <col min="15365" max="15365" width="2.44140625" style="1" customWidth="1"/>
    <col min="15366" max="15366" width="8" style="1" customWidth="1"/>
    <col min="15367" max="15367" width="2.44140625" style="1" customWidth="1"/>
    <col min="15368" max="15368" width="11.21875" style="1" customWidth="1"/>
    <col min="15369" max="15369" width="2.44140625" style="1" customWidth="1"/>
    <col min="15370" max="15370" width="6.77734375" style="1" customWidth="1"/>
    <col min="15371" max="15371" width="2.44140625" style="1" customWidth="1"/>
    <col min="15372" max="15372" width="11.21875" style="1" customWidth="1"/>
    <col min="15373" max="15373" width="2.44140625" style="1" customWidth="1"/>
    <col min="15374" max="15374" width="6.77734375" style="1" customWidth="1"/>
    <col min="15375" max="15375" width="2.44140625" style="1" customWidth="1"/>
    <col min="15376" max="15617" width="9" style="1"/>
    <col min="15618" max="15618" width="5" style="1" customWidth="1"/>
    <col min="15619" max="15619" width="14.44140625" style="1" customWidth="1"/>
    <col min="15620" max="15620" width="10" style="1" customWidth="1"/>
    <col min="15621" max="15621" width="2.44140625" style="1" customWidth="1"/>
    <col min="15622" max="15622" width="8" style="1" customWidth="1"/>
    <col min="15623" max="15623" width="2.44140625" style="1" customWidth="1"/>
    <col min="15624" max="15624" width="11.21875" style="1" customWidth="1"/>
    <col min="15625" max="15625" width="2.44140625" style="1" customWidth="1"/>
    <col min="15626" max="15626" width="6.77734375" style="1" customWidth="1"/>
    <col min="15627" max="15627" width="2.44140625" style="1" customWidth="1"/>
    <col min="15628" max="15628" width="11.21875" style="1" customWidth="1"/>
    <col min="15629" max="15629" width="2.44140625" style="1" customWidth="1"/>
    <col min="15630" max="15630" width="6.77734375" style="1" customWidth="1"/>
    <col min="15631" max="15631" width="2.44140625" style="1" customWidth="1"/>
    <col min="15632" max="15873" width="9" style="1"/>
    <col min="15874" max="15874" width="5" style="1" customWidth="1"/>
    <col min="15875" max="15875" width="14.44140625" style="1" customWidth="1"/>
    <col min="15876" max="15876" width="10" style="1" customWidth="1"/>
    <col min="15877" max="15877" width="2.44140625" style="1" customWidth="1"/>
    <col min="15878" max="15878" width="8" style="1" customWidth="1"/>
    <col min="15879" max="15879" width="2.44140625" style="1" customWidth="1"/>
    <col min="15880" max="15880" width="11.21875" style="1" customWidth="1"/>
    <col min="15881" max="15881" width="2.44140625" style="1" customWidth="1"/>
    <col min="15882" max="15882" width="6.77734375" style="1" customWidth="1"/>
    <col min="15883" max="15883" width="2.44140625" style="1" customWidth="1"/>
    <col min="15884" max="15884" width="11.21875" style="1" customWidth="1"/>
    <col min="15885" max="15885" width="2.44140625" style="1" customWidth="1"/>
    <col min="15886" max="15886" width="6.77734375" style="1" customWidth="1"/>
    <col min="15887" max="15887" width="2.44140625" style="1" customWidth="1"/>
    <col min="15888" max="16129" width="9" style="1"/>
    <col min="16130" max="16130" width="5" style="1" customWidth="1"/>
    <col min="16131" max="16131" width="14.44140625" style="1" customWidth="1"/>
    <col min="16132" max="16132" width="10" style="1" customWidth="1"/>
    <col min="16133" max="16133" width="2.44140625" style="1" customWidth="1"/>
    <col min="16134" max="16134" width="8" style="1" customWidth="1"/>
    <col min="16135" max="16135" width="2.44140625" style="1" customWidth="1"/>
    <col min="16136" max="16136" width="11.21875" style="1" customWidth="1"/>
    <col min="16137" max="16137" width="2.44140625" style="1" customWidth="1"/>
    <col min="16138" max="16138" width="6.77734375" style="1" customWidth="1"/>
    <col min="16139" max="16139" width="2.44140625" style="1" customWidth="1"/>
    <col min="16140" max="16140" width="11.21875" style="1" customWidth="1"/>
    <col min="16141" max="16141" width="2.44140625" style="1" customWidth="1"/>
    <col min="16142" max="16142" width="6.77734375" style="1" customWidth="1"/>
    <col min="16143" max="16143" width="2.44140625" style="1" customWidth="1"/>
    <col min="16144" max="16384" width="9" style="1"/>
  </cols>
  <sheetData>
    <row r="1" spans="2:15" ht="16.8" thickBot="1" x14ac:dyDescent="0.25">
      <c r="B1" s="10" t="s">
        <v>216</v>
      </c>
      <c r="O1" s="177" t="s">
        <v>50</v>
      </c>
    </row>
    <row r="2" spans="2:15" ht="34.5" customHeight="1" x14ac:dyDescent="0.2">
      <c r="B2" s="520" t="s">
        <v>233</v>
      </c>
      <c r="C2" s="517"/>
      <c r="D2" s="518" t="s">
        <v>51</v>
      </c>
      <c r="E2" s="518"/>
      <c r="F2" s="518"/>
      <c r="G2" s="516"/>
      <c r="H2" s="515" t="s">
        <v>243</v>
      </c>
      <c r="I2" s="516"/>
      <c r="J2" s="516"/>
      <c r="K2" s="517"/>
      <c r="L2" s="518" t="s">
        <v>242</v>
      </c>
      <c r="M2" s="516"/>
      <c r="N2" s="516"/>
      <c r="O2" s="519"/>
    </row>
    <row r="3" spans="2:15" ht="33" hidden="1" customHeight="1" x14ac:dyDescent="0.2">
      <c r="B3" s="504" t="s">
        <v>52</v>
      </c>
      <c r="C3" s="505"/>
      <c r="D3" s="370">
        <v>20784</v>
      </c>
      <c r="E3" s="305" t="s">
        <v>21</v>
      </c>
      <c r="F3" s="371">
        <v>100</v>
      </c>
      <c r="G3" s="305" t="s">
        <v>22</v>
      </c>
      <c r="H3" s="370">
        <v>13132.6</v>
      </c>
      <c r="I3" s="305" t="s">
        <v>21</v>
      </c>
      <c r="J3" s="371">
        <v>63.2</v>
      </c>
      <c r="K3" s="305" t="s">
        <v>22</v>
      </c>
      <c r="L3" s="372">
        <v>7651.4</v>
      </c>
      <c r="M3" s="305" t="s">
        <v>21</v>
      </c>
      <c r="N3" s="371">
        <v>36.799999999999997</v>
      </c>
      <c r="O3" s="373" t="s">
        <v>22</v>
      </c>
    </row>
    <row r="4" spans="2:15" ht="33" hidden="1" customHeight="1" x14ac:dyDescent="0.2">
      <c r="B4" s="504" t="s">
        <v>53</v>
      </c>
      <c r="C4" s="505"/>
      <c r="D4" s="370">
        <v>20397</v>
      </c>
      <c r="E4" s="305" t="s">
        <v>21</v>
      </c>
      <c r="F4" s="371">
        <v>100</v>
      </c>
      <c r="G4" s="305" t="s">
        <v>22</v>
      </c>
      <c r="H4" s="370">
        <v>13318</v>
      </c>
      <c r="I4" s="305" t="s">
        <v>21</v>
      </c>
      <c r="J4" s="371">
        <v>65.3</v>
      </c>
      <c r="K4" s="305" t="s">
        <v>22</v>
      </c>
      <c r="L4" s="372">
        <v>7079</v>
      </c>
      <c r="M4" s="305" t="s">
        <v>21</v>
      </c>
      <c r="N4" s="371">
        <v>34.700000000000003</v>
      </c>
      <c r="O4" s="373" t="s">
        <v>22</v>
      </c>
    </row>
    <row r="5" spans="2:15" ht="33" hidden="1" customHeight="1" x14ac:dyDescent="0.2">
      <c r="B5" s="504" t="s">
        <v>54</v>
      </c>
      <c r="C5" s="505"/>
      <c r="D5" s="370">
        <v>19466</v>
      </c>
      <c r="E5" s="305" t="s">
        <v>21</v>
      </c>
      <c r="F5" s="371">
        <v>100</v>
      </c>
      <c r="G5" s="305" t="s">
        <v>22</v>
      </c>
      <c r="H5" s="370">
        <v>12634</v>
      </c>
      <c r="I5" s="305" t="s">
        <v>21</v>
      </c>
      <c r="J5" s="371">
        <v>64.900000000000006</v>
      </c>
      <c r="K5" s="305" t="s">
        <v>22</v>
      </c>
      <c r="L5" s="372">
        <v>6832</v>
      </c>
      <c r="M5" s="305" t="s">
        <v>21</v>
      </c>
      <c r="N5" s="371">
        <v>35.1</v>
      </c>
      <c r="O5" s="373" t="s">
        <v>22</v>
      </c>
    </row>
    <row r="6" spans="2:15" ht="33" hidden="1" customHeight="1" x14ac:dyDescent="0.2">
      <c r="B6" s="504" t="s">
        <v>55</v>
      </c>
      <c r="C6" s="506"/>
      <c r="D6" s="370">
        <v>20717</v>
      </c>
      <c r="E6" s="305" t="s">
        <v>13</v>
      </c>
      <c r="F6" s="371">
        <v>100</v>
      </c>
      <c r="G6" s="305" t="s">
        <v>14</v>
      </c>
      <c r="H6" s="370">
        <f>D6-L6</f>
        <v>13692</v>
      </c>
      <c r="I6" s="305" t="s">
        <v>13</v>
      </c>
      <c r="J6" s="371">
        <f>H6/D6*100</f>
        <v>66.090650190664661</v>
      </c>
      <c r="K6" s="305" t="s">
        <v>14</v>
      </c>
      <c r="L6" s="372">
        <v>7025</v>
      </c>
      <c r="M6" s="305" t="s">
        <v>13</v>
      </c>
      <c r="N6" s="371">
        <f>L6/D6*100</f>
        <v>33.909349809335325</v>
      </c>
      <c r="O6" s="373" t="s">
        <v>14</v>
      </c>
    </row>
    <row r="7" spans="2:15" ht="17.25" hidden="1" customHeight="1" x14ac:dyDescent="0.2">
      <c r="B7" s="504" t="s">
        <v>147</v>
      </c>
      <c r="C7" s="506"/>
      <c r="D7" s="370">
        <v>20985</v>
      </c>
      <c r="E7" s="305" t="s">
        <v>13</v>
      </c>
      <c r="F7" s="371">
        <v>100</v>
      </c>
      <c r="G7" s="305" t="s">
        <v>14</v>
      </c>
      <c r="H7" s="370">
        <v>14113</v>
      </c>
      <c r="I7" s="305" t="s">
        <v>13</v>
      </c>
      <c r="J7" s="371">
        <f>H7/D7*100</f>
        <v>67.252799618775313</v>
      </c>
      <c r="K7" s="305" t="s">
        <v>14</v>
      </c>
      <c r="L7" s="372">
        <v>6872</v>
      </c>
      <c r="M7" s="305" t="s">
        <v>13</v>
      </c>
      <c r="N7" s="371">
        <f>L7/D7*100</f>
        <v>32.747200381224687</v>
      </c>
      <c r="O7" s="373" t="s">
        <v>14</v>
      </c>
    </row>
    <row r="8" spans="2:15" ht="35.25" hidden="1" customHeight="1" x14ac:dyDescent="0.2">
      <c r="B8" s="504" t="s">
        <v>148</v>
      </c>
      <c r="C8" s="506"/>
      <c r="D8" s="370">
        <v>21055</v>
      </c>
      <c r="E8" s="305" t="s">
        <v>13</v>
      </c>
      <c r="F8" s="371">
        <v>100</v>
      </c>
      <c r="G8" s="305" t="s">
        <v>14</v>
      </c>
      <c r="H8" s="370">
        <v>14203</v>
      </c>
      <c r="I8" s="305" t="s">
        <v>13</v>
      </c>
      <c r="J8" s="371">
        <f>H8/D8*100</f>
        <v>67.456661125623356</v>
      </c>
      <c r="K8" s="305" t="s">
        <v>14</v>
      </c>
      <c r="L8" s="372">
        <v>6852</v>
      </c>
      <c r="M8" s="305" t="s">
        <v>13</v>
      </c>
      <c r="N8" s="371">
        <f>L8/D8*100</f>
        <v>32.54333887437663</v>
      </c>
      <c r="O8" s="373" t="s">
        <v>14</v>
      </c>
    </row>
    <row r="9" spans="2:15" ht="35.25" hidden="1" customHeight="1" x14ac:dyDescent="0.2">
      <c r="B9" s="504" t="s">
        <v>149</v>
      </c>
      <c r="C9" s="506"/>
      <c r="D9" s="370">
        <v>21632</v>
      </c>
      <c r="E9" s="305" t="s">
        <v>13</v>
      </c>
      <c r="F9" s="371">
        <v>100</v>
      </c>
      <c r="G9" s="305" t="s">
        <v>14</v>
      </c>
      <c r="H9" s="370">
        <v>14239</v>
      </c>
      <c r="I9" s="305" t="s">
        <v>13</v>
      </c>
      <c r="J9" s="371">
        <f t="shared" ref="J9" si="0">H9/D9*100</f>
        <v>65.823779585798817</v>
      </c>
      <c r="K9" s="305" t="s">
        <v>14</v>
      </c>
      <c r="L9" s="372">
        <v>7393</v>
      </c>
      <c r="M9" s="305" t="s">
        <v>13</v>
      </c>
      <c r="N9" s="371">
        <f t="shared" ref="N9" si="1">L9/D9*100</f>
        <v>34.176220414201183</v>
      </c>
      <c r="O9" s="373" t="s">
        <v>14</v>
      </c>
    </row>
    <row r="10" spans="2:15" ht="35.25" hidden="1" customHeight="1" x14ac:dyDescent="0.2">
      <c r="B10" s="504" t="s">
        <v>150</v>
      </c>
      <c r="C10" s="506"/>
      <c r="D10" s="374">
        <v>21611</v>
      </c>
      <c r="E10" s="375" t="s">
        <v>21</v>
      </c>
      <c r="F10" s="376">
        <v>100</v>
      </c>
      <c r="G10" s="375" t="s">
        <v>22</v>
      </c>
      <c r="H10" s="374">
        <v>14843</v>
      </c>
      <c r="I10" s="375" t="s">
        <v>21</v>
      </c>
      <c r="J10" s="376">
        <f t="shared" ref="J10:J14" si="2">H10/D10*100</f>
        <v>68.682615334783208</v>
      </c>
      <c r="K10" s="375" t="s">
        <v>22</v>
      </c>
      <c r="L10" s="377">
        <v>6768</v>
      </c>
      <c r="M10" s="375" t="s">
        <v>21</v>
      </c>
      <c r="N10" s="376">
        <f t="shared" ref="N10:N14" si="3">L10/D10*100</f>
        <v>31.317384665216785</v>
      </c>
      <c r="O10" s="378" t="s">
        <v>22</v>
      </c>
    </row>
    <row r="11" spans="2:15" ht="35.25" hidden="1" customHeight="1" x14ac:dyDescent="0.2">
      <c r="B11" s="504" t="s">
        <v>217</v>
      </c>
      <c r="C11" s="506"/>
      <c r="D11" s="374">
        <v>25018</v>
      </c>
      <c r="E11" s="375" t="s">
        <v>21</v>
      </c>
      <c r="F11" s="376">
        <v>100</v>
      </c>
      <c r="G11" s="375" t="s">
        <v>22</v>
      </c>
      <c r="H11" s="374">
        <v>16821</v>
      </c>
      <c r="I11" s="375" t="s">
        <v>21</v>
      </c>
      <c r="J11" s="376">
        <f t="shared" si="2"/>
        <v>67.235590374930055</v>
      </c>
      <c r="K11" s="375" t="s">
        <v>22</v>
      </c>
      <c r="L11" s="377">
        <v>8197</v>
      </c>
      <c r="M11" s="375" t="s">
        <v>21</v>
      </c>
      <c r="N11" s="376">
        <f t="shared" si="3"/>
        <v>32.764409625069952</v>
      </c>
      <c r="O11" s="378" t="s">
        <v>22</v>
      </c>
    </row>
    <row r="12" spans="2:15" ht="35.25" hidden="1" customHeight="1" x14ac:dyDescent="0.2">
      <c r="B12" s="504" t="s">
        <v>218</v>
      </c>
      <c r="C12" s="505"/>
      <c r="D12" s="374">
        <v>24588</v>
      </c>
      <c r="E12" s="375" t="s">
        <v>13</v>
      </c>
      <c r="F12" s="376">
        <v>100</v>
      </c>
      <c r="G12" s="375" t="s">
        <v>14</v>
      </c>
      <c r="H12" s="374">
        <v>16474</v>
      </c>
      <c r="I12" s="375" t="s">
        <v>13</v>
      </c>
      <c r="J12" s="376">
        <f t="shared" si="2"/>
        <v>67.000162680982584</v>
      </c>
      <c r="K12" s="375" t="s">
        <v>14</v>
      </c>
      <c r="L12" s="377">
        <v>8114</v>
      </c>
      <c r="M12" s="375" t="s">
        <v>13</v>
      </c>
      <c r="N12" s="376">
        <f t="shared" si="3"/>
        <v>32.999837319017402</v>
      </c>
      <c r="O12" s="378" t="s">
        <v>14</v>
      </c>
    </row>
    <row r="13" spans="2:15" ht="35.25" hidden="1" customHeight="1" x14ac:dyDescent="0.2">
      <c r="B13" s="504" t="s">
        <v>240</v>
      </c>
      <c r="C13" s="505"/>
      <c r="D13" s="374">
        <v>24753</v>
      </c>
      <c r="E13" s="375" t="s">
        <v>13</v>
      </c>
      <c r="F13" s="376">
        <v>100</v>
      </c>
      <c r="G13" s="375" t="s">
        <v>14</v>
      </c>
      <c r="H13" s="374">
        <v>16737</v>
      </c>
      <c r="I13" s="375" t="s">
        <v>13</v>
      </c>
      <c r="J13" s="376">
        <f t="shared" si="2"/>
        <v>67.616046539813354</v>
      </c>
      <c r="K13" s="375" t="s">
        <v>14</v>
      </c>
      <c r="L13" s="377">
        <v>8016</v>
      </c>
      <c r="M13" s="375" t="s">
        <v>13</v>
      </c>
      <c r="N13" s="376">
        <f t="shared" si="3"/>
        <v>32.383953460186646</v>
      </c>
      <c r="O13" s="378" t="s">
        <v>14</v>
      </c>
    </row>
    <row r="14" spans="2:15" ht="35.25" hidden="1" customHeight="1" x14ac:dyDescent="0.2">
      <c r="B14" s="504" t="s">
        <v>245</v>
      </c>
      <c r="C14" s="505"/>
      <c r="D14" s="374">
        <v>24915</v>
      </c>
      <c r="E14" s="375" t="s">
        <v>13</v>
      </c>
      <c r="F14" s="376">
        <v>100</v>
      </c>
      <c r="G14" s="375" t="s">
        <v>14</v>
      </c>
      <c r="H14" s="374">
        <v>16671</v>
      </c>
      <c r="I14" s="375" t="s">
        <v>13</v>
      </c>
      <c r="J14" s="376">
        <f t="shared" si="2"/>
        <v>66.91149909692956</v>
      </c>
      <c r="K14" s="375" t="s">
        <v>14</v>
      </c>
      <c r="L14" s="377">
        <v>8244</v>
      </c>
      <c r="M14" s="375" t="s">
        <v>13</v>
      </c>
      <c r="N14" s="376">
        <f t="shared" si="3"/>
        <v>33.08850090307044</v>
      </c>
      <c r="O14" s="378" t="s">
        <v>14</v>
      </c>
    </row>
    <row r="15" spans="2:15" ht="35.25" hidden="1" customHeight="1" x14ac:dyDescent="0.2">
      <c r="B15" s="504" t="s">
        <v>252</v>
      </c>
      <c r="C15" s="505"/>
      <c r="D15" s="374">
        <f>24898774/1000</f>
        <v>24898.774000000001</v>
      </c>
      <c r="E15" s="375" t="s">
        <v>13</v>
      </c>
      <c r="F15" s="376">
        <v>100</v>
      </c>
      <c r="G15" s="375" t="s">
        <v>14</v>
      </c>
      <c r="H15" s="374">
        <f>16723223.1086289/1000</f>
        <v>16723.223108628899</v>
      </c>
      <c r="I15" s="375" t="s">
        <v>13</v>
      </c>
      <c r="J15" s="376">
        <f t="shared" ref="J15" si="4">H15/D15*100</f>
        <v>67.164845580866356</v>
      </c>
      <c r="K15" s="375" t="s">
        <v>14</v>
      </c>
      <c r="L15" s="377">
        <f>8175550.89137114/1000</f>
        <v>8175.5508913711401</v>
      </c>
      <c r="M15" s="375" t="s">
        <v>13</v>
      </c>
      <c r="N15" s="376">
        <f t="shared" ref="N15" si="5">L15/D15*100</f>
        <v>32.835154419133808</v>
      </c>
      <c r="O15" s="378" t="s">
        <v>14</v>
      </c>
    </row>
    <row r="16" spans="2:15" ht="35.25" customHeight="1" x14ac:dyDescent="0.2">
      <c r="B16" s="504" t="s">
        <v>264</v>
      </c>
      <c r="C16" s="505"/>
      <c r="D16" s="374">
        <v>13252</v>
      </c>
      <c r="E16" s="375" t="s">
        <v>21</v>
      </c>
      <c r="F16" s="376">
        <v>100</v>
      </c>
      <c r="G16" s="375" t="s">
        <v>22</v>
      </c>
      <c r="H16" s="374">
        <v>8689</v>
      </c>
      <c r="I16" s="375" t="s">
        <v>21</v>
      </c>
      <c r="J16" s="376">
        <v>65.567461515242982</v>
      </c>
      <c r="K16" s="375" t="s">
        <v>22</v>
      </c>
      <c r="L16" s="374">
        <v>4563</v>
      </c>
      <c r="M16" s="375" t="s">
        <v>21</v>
      </c>
      <c r="N16" s="376">
        <v>34.432538484757018</v>
      </c>
      <c r="O16" s="378" t="s">
        <v>14</v>
      </c>
    </row>
    <row r="17" spans="2:32" ht="35.25" customHeight="1" x14ac:dyDescent="0.2">
      <c r="B17" s="509" t="s">
        <v>268</v>
      </c>
      <c r="C17" s="510"/>
      <c r="D17" s="374">
        <v>12307</v>
      </c>
      <c r="E17" s="375" t="s">
        <v>13</v>
      </c>
      <c r="F17" s="376">
        <v>100</v>
      </c>
      <c r="G17" s="375" t="s">
        <v>14</v>
      </c>
      <c r="H17" s="374">
        <v>8445</v>
      </c>
      <c r="I17" s="375" t="s">
        <v>13</v>
      </c>
      <c r="J17" s="376">
        <v>68.619484846022587</v>
      </c>
      <c r="K17" s="375" t="s">
        <v>14</v>
      </c>
      <c r="L17" s="374">
        <v>3862</v>
      </c>
      <c r="M17" s="375" t="s">
        <v>13</v>
      </c>
      <c r="N17" s="376">
        <v>31.380515153977413</v>
      </c>
      <c r="O17" s="378" t="s">
        <v>14</v>
      </c>
    </row>
    <row r="18" spans="2:32" ht="35.25" customHeight="1" x14ac:dyDescent="0.2">
      <c r="B18" s="509" t="s">
        <v>275</v>
      </c>
      <c r="C18" s="510"/>
      <c r="D18" s="374">
        <v>18253</v>
      </c>
      <c r="E18" s="375" t="s">
        <v>13</v>
      </c>
      <c r="F18" s="376">
        <v>100</v>
      </c>
      <c r="G18" s="375" t="s">
        <v>14</v>
      </c>
      <c r="H18" s="374">
        <v>12222</v>
      </c>
      <c r="I18" s="375" t="s">
        <v>13</v>
      </c>
      <c r="J18" s="376">
        <v>67</v>
      </c>
      <c r="K18" s="375" t="s">
        <v>14</v>
      </c>
      <c r="L18" s="374">
        <v>6031</v>
      </c>
      <c r="M18" s="375" t="s">
        <v>13</v>
      </c>
      <c r="N18" s="376">
        <v>33</v>
      </c>
      <c r="O18" s="378" t="s">
        <v>14</v>
      </c>
    </row>
    <row r="19" spans="2:32" ht="35.25" customHeight="1" thickBot="1" x14ac:dyDescent="0.25">
      <c r="B19" s="513" t="s">
        <v>283</v>
      </c>
      <c r="C19" s="514"/>
      <c r="D19" s="380">
        <v>21538</v>
      </c>
      <c r="E19" s="381" t="s">
        <v>21</v>
      </c>
      <c r="F19" s="382">
        <v>100</v>
      </c>
      <c r="G19" s="381" t="s">
        <v>22</v>
      </c>
      <c r="H19" s="380">
        <v>14323</v>
      </c>
      <c r="I19" s="381" t="s">
        <v>21</v>
      </c>
      <c r="J19" s="382">
        <v>66.501067880026</v>
      </c>
      <c r="K19" s="381" t="s">
        <v>22</v>
      </c>
      <c r="L19" s="380">
        <v>7215</v>
      </c>
      <c r="M19" s="381" t="s">
        <v>21</v>
      </c>
      <c r="N19" s="382">
        <v>33.498932119974</v>
      </c>
      <c r="O19" s="383" t="s">
        <v>22</v>
      </c>
    </row>
    <row r="20" spans="2:32" ht="35.25" customHeight="1" thickTop="1" thickBot="1" x14ac:dyDescent="0.25">
      <c r="B20" s="511" t="s">
        <v>291</v>
      </c>
      <c r="C20" s="512"/>
      <c r="D20" s="393">
        <v>18862</v>
      </c>
      <c r="E20" s="394" t="s">
        <v>13</v>
      </c>
      <c r="F20" s="395">
        <v>100</v>
      </c>
      <c r="G20" s="394" t="s">
        <v>14</v>
      </c>
      <c r="H20" s="393">
        <v>10454</v>
      </c>
      <c r="I20" s="394" t="s">
        <v>13</v>
      </c>
      <c r="J20" s="395">
        <v>55.42360301134557</v>
      </c>
      <c r="K20" s="394" t="s">
        <v>14</v>
      </c>
      <c r="L20" s="393">
        <v>8408</v>
      </c>
      <c r="M20" s="394" t="s">
        <v>13</v>
      </c>
      <c r="N20" s="395">
        <v>44.576396988654437</v>
      </c>
      <c r="O20" s="396" t="s">
        <v>14</v>
      </c>
    </row>
    <row r="21" spans="2:32" ht="35.25" customHeight="1" thickTop="1" x14ac:dyDescent="0.2">
      <c r="B21" s="507" t="s">
        <v>57</v>
      </c>
      <c r="C21" s="379" t="s">
        <v>60</v>
      </c>
      <c r="D21" s="392">
        <v>10981</v>
      </c>
      <c r="E21" s="46" t="s">
        <v>13</v>
      </c>
      <c r="F21" s="47">
        <v>100</v>
      </c>
      <c r="G21" s="46" t="s">
        <v>14</v>
      </c>
      <c r="H21" s="392">
        <v>5607</v>
      </c>
      <c r="I21" s="46" t="s">
        <v>13</v>
      </c>
      <c r="J21" s="47">
        <v>51.060923413168204</v>
      </c>
      <c r="K21" s="46" t="s">
        <v>14</v>
      </c>
      <c r="L21" s="392">
        <v>5373</v>
      </c>
      <c r="M21" s="46" t="s">
        <v>13</v>
      </c>
      <c r="N21" s="47">
        <v>48.929969948092165</v>
      </c>
      <c r="O21" s="386" t="s">
        <v>14</v>
      </c>
    </row>
    <row r="22" spans="2:32" ht="35.25" customHeight="1" x14ac:dyDescent="0.2">
      <c r="B22" s="507"/>
      <c r="C22" s="385" t="s">
        <v>58</v>
      </c>
      <c r="D22" s="374">
        <v>4175</v>
      </c>
      <c r="E22" s="375" t="s">
        <v>13</v>
      </c>
      <c r="F22" s="376">
        <v>100</v>
      </c>
      <c r="G22" s="375" t="s">
        <v>14</v>
      </c>
      <c r="H22" s="374">
        <v>1940</v>
      </c>
      <c r="I22" s="375" t="s">
        <v>13</v>
      </c>
      <c r="J22" s="376">
        <v>46.467065868263475</v>
      </c>
      <c r="K22" s="375" t="s">
        <v>14</v>
      </c>
      <c r="L22" s="374">
        <v>2235</v>
      </c>
      <c r="M22" s="375" t="s">
        <v>13</v>
      </c>
      <c r="N22" s="376">
        <v>53.532934131736532</v>
      </c>
      <c r="O22" s="386" t="s">
        <v>14</v>
      </c>
      <c r="S22" s="198"/>
      <c r="T22" s="209"/>
      <c r="U22" s="201"/>
      <c r="V22" s="58"/>
      <c r="W22" s="201"/>
      <c r="X22" s="209"/>
      <c r="Y22" s="201"/>
      <c r="Z22" s="58"/>
      <c r="AA22" s="201"/>
      <c r="AB22" s="210"/>
      <c r="AC22" s="201"/>
      <c r="AD22" s="58"/>
      <c r="AE22" s="201"/>
      <c r="AF22" s="201"/>
    </row>
    <row r="23" spans="2:32" ht="35.25" customHeight="1" x14ac:dyDescent="0.2">
      <c r="B23" s="507"/>
      <c r="C23" s="351" t="s">
        <v>61</v>
      </c>
      <c r="D23" s="374">
        <v>866</v>
      </c>
      <c r="E23" s="79" t="s">
        <v>59</v>
      </c>
      <c r="F23" s="47">
        <v>100</v>
      </c>
      <c r="G23" s="79" t="s">
        <v>56</v>
      </c>
      <c r="H23" s="374">
        <v>778</v>
      </c>
      <c r="I23" s="79" t="s">
        <v>59</v>
      </c>
      <c r="J23" s="47">
        <v>89.838337182448029</v>
      </c>
      <c r="K23" s="46" t="s">
        <v>56</v>
      </c>
      <c r="L23" s="374">
        <v>88</v>
      </c>
      <c r="M23" s="46" t="s">
        <v>59</v>
      </c>
      <c r="N23" s="47">
        <v>10.161662817551962</v>
      </c>
      <c r="O23" s="384" t="s">
        <v>56</v>
      </c>
    </row>
    <row r="24" spans="2:32" ht="35.25" customHeight="1" thickBot="1" x14ac:dyDescent="0.25">
      <c r="B24" s="508"/>
      <c r="C24" s="387" t="s">
        <v>62</v>
      </c>
      <c r="D24" s="388">
        <v>2841</v>
      </c>
      <c r="E24" s="389" t="s">
        <v>59</v>
      </c>
      <c r="F24" s="390">
        <v>100</v>
      </c>
      <c r="G24" s="389" t="s">
        <v>56</v>
      </c>
      <c r="H24" s="388">
        <v>2129</v>
      </c>
      <c r="I24" s="389" t="s">
        <v>59</v>
      </c>
      <c r="J24" s="390">
        <v>74.938401971136926</v>
      </c>
      <c r="K24" s="389" t="s">
        <v>56</v>
      </c>
      <c r="L24" s="388">
        <v>712</v>
      </c>
      <c r="M24" s="389" t="s">
        <v>59</v>
      </c>
      <c r="N24" s="390">
        <v>25.061598028863074</v>
      </c>
      <c r="O24" s="391" t="s">
        <v>56</v>
      </c>
    </row>
    <row r="25" spans="2:32" ht="29.25" customHeight="1" thickTop="1" x14ac:dyDescent="0.2">
      <c r="B25" s="55"/>
      <c r="F25" s="52"/>
      <c r="J25" s="52"/>
      <c r="O25" s="149" t="s">
        <v>31</v>
      </c>
    </row>
    <row r="53" spans="2:15" x14ac:dyDescent="0.2">
      <c r="B53" s="503" t="s">
        <v>63</v>
      </c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</sheetData>
  <mergeCells count="24">
    <mergeCell ref="H2:K2"/>
    <mergeCell ref="B16:C16"/>
    <mergeCell ref="B18:C18"/>
    <mergeCell ref="L2:O2"/>
    <mergeCell ref="B3:C3"/>
    <mergeCell ref="B4:C4"/>
    <mergeCell ref="B2:C2"/>
    <mergeCell ref="D2:G2"/>
    <mergeCell ref="B53:O53"/>
    <mergeCell ref="B5:C5"/>
    <mergeCell ref="B6:C6"/>
    <mergeCell ref="B7:C7"/>
    <mergeCell ref="B8:C8"/>
    <mergeCell ref="B21:B24"/>
    <mergeCell ref="B9:C9"/>
    <mergeCell ref="B17:C17"/>
    <mergeCell ref="B11:C11"/>
    <mergeCell ref="B10:C10"/>
    <mergeCell ref="B13:C13"/>
    <mergeCell ref="B12:C12"/>
    <mergeCell ref="B14:C14"/>
    <mergeCell ref="B15:C15"/>
    <mergeCell ref="B20:C20"/>
    <mergeCell ref="B19:C19"/>
  </mergeCells>
  <phoneticPr fontId="17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P32"/>
  <sheetViews>
    <sheetView showGridLines="0" zoomScale="70" zoomScaleNormal="70" zoomScaleSheetLayoutView="85" workbookViewId="0">
      <selection sqref="A1:XFD1"/>
    </sheetView>
  </sheetViews>
  <sheetFormatPr defaultRowHeight="16.2" x14ac:dyDescent="0.2"/>
  <cols>
    <col min="1" max="1" width="1.109375" style="1" customWidth="1"/>
    <col min="2" max="2" width="1.88671875" style="1" customWidth="1"/>
    <col min="3" max="3" width="24.77734375" style="1" customWidth="1"/>
    <col min="4" max="4" width="1.88671875" style="1" customWidth="1"/>
    <col min="5" max="5" width="1.88671875" style="1" hidden="1" customWidth="1"/>
    <col min="6" max="6" width="8.109375" style="1" hidden="1" customWidth="1"/>
    <col min="7" max="8" width="1.88671875" style="1" hidden="1" customWidth="1"/>
    <col min="9" max="9" width="8.109375" style="1" hidden="1" customWidth="1"/>
    <col min="10" max="11" width="1.88671875" style="1" hidden="1" customWidth="1"/>
    <col min="12" max="12" width="9.21875" style="1" hidden="1" customWidth="1"/>
    <col min="13" max="14" width="1.88671875" style="1" hidden="1" customWidth="1"/>
    <col min="15" max="15" width="9.21875" style="1" hidden="1" customWidth="1"/>
    <col min="16" max="17" width="1.88671875" style="1" hidden="1" customWidth="1"/>
    <col min="18" max="18" width="9.21875" style="1" hidden="1" customWidth="1"/>
    <col min="19" max="20" width="1.88671875" style="1" hidden="1" customWidth="1"/>
    <col min="21" max="21" width="9.21875" style="1" hidden="1" customWidth="1"/>
    <col min="22" max="23" width="1.88671875" style="1" hidden="1" customWidth="1"/>
    <col min="24" max="24" width="9" style="1" hidden="1" customWidth="1"/>
    <col min="25" max="26" width="1.88671875" style="1" hidden="1" customWidth="1"/>
    <col min="27" max="27" width="9" style="1" hidden="1" customWidth="1"/>
    <col min="28" max="29" width="1.88671875" style="1" hidden="1" customWidth="1"/>
    <col min="30" max="30" width="9" style="1" hidden="1" customWidth="1"/>
    <col min="31" max="31" width="1.88671875" style="1" hidden="1" customWidth="1"/>
    <col min="32" max="32" width="2" style="1" hidden="1" customWidth="1"/>
    <col min="33" max="33" width="9" style="1" hidden="1" customWidth="1"/>
    <col min="34" max="34" width="1.88671875" style="1" hidden="1" customWidth="1"/>
    <col min="35" max="35" width="2" style="1" hidden="1" customWidth="1"/>
    <col min="36" max="36" width="9" style="1" hidden="1" customWidth="1"/>
    <col min="37" max="37" width="1.88671875" style="1" hidden="1" customWidth="1"/>
    <col min="38" max="38" width="2" style="1" hidden="1" customWidth="1"/>
    <col min="39" max="39" width="9" style="1" hidden="1" customWidth="1"/>
    <col min="40" max="41" width="1.88671875" style="1" hidden="1" customWidth="1"/>
    <col min="42" max="42" width="8.88671875" style="1" hidden="1" customWidth="1"/>
    <col min="43" max="43" width="1.88671875" style="1" hidden="1" customWidth="1"/>
    <col min="44" max="44" width="2" style="1" hidden="1" customWidth="1"/>
    <col min="45" max="45" width="9" style="1" hidden="1" customWidth="1"/>
    <col min="46" max="46" width="1.88671875" style="1" hidden="1" customWidth="1"/>
    <col min="47" max="47" width="2" style="1" hidden="1" customWidth="1"/>
    <col min="48" max="48" width="9" style="1" hidden="1" customWidth="1"/>
    <col min="49" max="49" width="1.88671875" style="1" hidden="1" customWidth="1"/>
    <col min="50" max="50" width="2" style="1" customWidth="1"/>
    <col min="51" max="51" width="9" style="1" customWidth="1"/>
    <col min="52" max="52" width="1.88671875" style="1" customWidth="1"/>
    <col min="53" max="53" width="2" style="1" customWidth="1"/>
    <col min="54" max="54" width="9" style="1" customWidth="1"/>
    <col min="55" max="55" width="1.88671875" style="1" customWidth="1"/>
    <col min="56" max="56" width="2" style="1" customWidth="1"/>
    <col min="57" max="57" width="9" style="1" customWidth="1"/>
    <col min="58" max="58" width="1.88671875" style="1" customWidth="1"/>
    <col min="59" max="59" width="2" style="1" customWidth="1"/>
    <col min="60" max="60" width="9" style="1" customWidth="1"/>
    <col min="61" max="61" width="1.88671875" style="1" customWidth="1"/>
    <col min="62" max="62" width="2" style="1" customWidth="1"/>
    <col min="63" max="63" width="9" style="1" customWidth="1"/>
    <col min="64" max="64" width="1.88671875" style="1" customWidth="1"/>
    <col min="65" max="65" width="11.33203125" style="1" customWidth="1"/>
    <col min="66" max="66" width="1" style="1" customWidth="1"/>
    <col min="67" max="67" width="10.33203125" style="1" customWidth="1"/>
    <col min="68" max="68" width="9.88671875" style="1" bestFit="1" customWidth="1"/>
    <col min="69" max="296" width="9" style="1"/>
    <col min="297" max="297" width="4.21875" style="1" customWidth="1"/>
    <col min="298" max="298" width="22" style="1" customWidth="1"/>
    <col min="299" max="299" width="2.77734375" style="1" customWidth="1"/>
    <col min="300" max="305" width="0" style="1" hidden="1" customWidth="1"/>
    <col min="306" max="306" width="1.88671875" style="1" customWidth="1"/>
    <col min="307" max="307" width="9.21875" style="1" customWidth="1"/>
    <col min="308" max="309" width="1.88671875" style="1" customWidth="1"/>
    <col min="310" max="310" width="9.21875" style="1" customWidth="1"/>
    <col min="311" max="312" width="1.88671875" style="1" customWidth="1"/>
    <col min="313" max="313" width="9.21875" style="1" customWidth="1"/>
    <col min="314" max="315" width="1.88671875" style="1" customWidth="1"/>
    <col min="316" max="316" width="9.21875" style="1" customWidth="1"/>
    <col min="317" max="318" width="1.88671875" style="1" customWidth="1"/>
    <col min="319" max="319" width="9.21875" style="1" customWidth="1"/>
    <col min="320" max="320" width="1.88671875" style="1" customWidth="1"/>
    <col min="321" max="321" width="11.33203125" style="1" customWidth="1"/>
    <col min="322" max="322" width="2.109375" style="1" customWidth="1"/>
    <col min="323" max="323" width="10.33203125" style="1" customWidth="1"/>
    <col min="324" max="324" width="9.88671875" style="1" bestFit="1" customWidth="1"/>
    <col min="325" max="552" width="9" style="1"/>
    <col min="553" max="553" width="4.21875" style="1" customWidth="1"/>
    <col min="554" max="554" width="22" style="1" customWidth="1"/>
    <col min="555" max="555" width="2.77734375" style="1" customWidth="1"/>
    <col min="556" max="561" width="0" style="1" hidden="1" customWidth="1"/>
    <col min="562" max="562" width="1.88671875" style="1" customWidth="1"/>
    <col min="563" max="563" width="9.21875" style="1" customWidth="1"/>
    <col min="564" max="565" width="1.88671875" style="1" customWidth="1"/>
    <col min="566" max="566" width="9.21875" style="1" customWidth="1"/>
    <col min="567" max="568" width="1.88671875" style="1" customWidth="1"/>
    <col min="569" max="569" width="9.21875" style="1" customWidth="1"/>
    <col min="570" max="571" width="1.88671875" style="1" customWidth="1"/>
    <col min="572" max="572" width="9.21875" style="1" customWidth="1"/>
    <col min="573" max="574" width="1.88671875" style="1" customWidth="1"/>
    <col min="575" max="575" width="9.21875" style="1" customWidth="1"/>
    <col min="576" max="576" width="1.88671875" style="1" customWidth="1"/>
    <col min="577" max="577" width="11.33203125" style="1" customWidth="1"/>
    <col min="578" max="578" width="2.109375" style="1" customWidth="1"/>
    <col min="579" max="579" width="10.33203125" style="1" customWidth="1"/>
    <col min="580" max="580" width="9.88671875" style="1" bestFit="1" customWidth="1"/>
    <col min="581" max="808" width="9" style="1"/>
    <col min="809" max="809" width="4.21875" style="1" customWidth="1"/>
    <col min="810" max="810" width="22" style="1" customWidth="1"/>
    <col min="811" max="811" width="2.77734375" style="1" customWidth="1"/>
    <col min="812" max="817" width="0" style="1" hidden="1" customWidth="1"/>
    <col min="818" max="818" width="1.88671875" style="1" customWidth="1"/>
    <col min="819" max="819" width="9.21875" style="1" customWidth="1"/>
    <col min="820" max="821" width="1.88671875" style="1" customWidth="1"/>
    <col min="822" max="822" width="9.21875" style="1" customWidth="1"/>
    <col min="823" max="824" width="1.88671875" style="1" customWidth="1"/>
    <col min="825" max="825" width="9.21875" style="1" customWidth="1"/>
    <col min="826" max="827" width="1.88671875" style="1" customWidth="1"/>
    <col min="828" max="828" width="9.21875" style="1" customWidth="1"/>
    <col min="829" max="830" width="1.88671875" style="1" customWidth="1"/>
    <col min="831" max="831" width="9.21875" style="1" customWidth="1"/>
    <col min="832" max="832" width="1.88671875" style="1" customWidth="1"/>
    <col min="833" max="833" width="11.33203125" style="1" customWidth="1"/>
    <col min="834" max="834" width="2.109375" style="1" customWidth="1"/>
    <col min="835" max="835" width="10.33203125" style="1" customWidth="1"/>
    <col min="836" max="836" width="9.88671875" style="1" bestFit="1" customWidth="1"/>
    <col min="837" max="1064" width="9" style="1"/>
    <col min="1065" max="1065" width="4.21875" style="1" customWidth="1"/>
    <col min="1066" max="1066" width="22" style="1" customWidth="1"/>
    <col min="1067" max="1067" width="2.77734375" style="1" customWidth="1"/>
    <col min="1068" max="1073" width="0" style="1" hidden="1" customWidth="1"/>
    <col min="1074" max="1074" width="1.88671875" style="1" customWidth="1"/>
    <col min="1075" max="1075" width="9.21875" style="1" customWidth="1"/>
    <col min="1076" max="1077" width="1.88671875" style="1" customWidth="1"/>
    <col min="1078" max="1078" width="9.21875" style="1" customWidth="1"/>
    <col min="1079" max="1080" width="1.88671875" style="1" customWidth="1"/>
    <col min="1081" max="1081" width="9.21875" style="1" customWidth="1"/>
    <col min="1082" max="1083" width="1.88671875" style="1" customWidth="1"/>
    <col min="1084" max="1084" width="9.21875" style="1" customWidth="1"/>
    <col min="1085" max="1086" width="1.88671875" style="1" customWidth="1"/>
    <col min="1087" max="1087" width="9.21875" style="1" customWidth="1"/>
    <col min="1088" max="1088" width="1.88671875" style="1" customWidth="1"/>
    <col min="1089" max="1089" width="11.33203125" style="1" customWidth="1"/>
    <col min="1090" max="1090" width="2.109375" style="1" customWidth="1"/>
    <col min="1091" max="1091" width="10.33203125" style="1" customWidth="1"/>
    <col min="1092" max="1092" width="9.88671875" style="1" bestFit="1" customWidth="1"/>
    <col min="1093" max="1320" width="9" style="1"/>
    <col min="1321" max="1321" width="4.21875" style="1" customWidth="1"/>
    <col min="1322" max="1322" width="22" style="1" customWidth="1"/>
    <col min="1323" max="1323" width="2.77734375" style="1" customWidth="1"/>
    <col min="1324" max="1329" width="0" style="1" hidden="1" customWidth="1"/>
    <col min="1330" max="1330" width="1.88671875" style="1" customWidth="1"/>
    <col min="1331" max="1331" width="9.21875" style="1" customWidth="1"/>
    <col min="1332" max="1333" width="1.88671875" style="1" customWidth="1"/>
    <col min="1334" max="1334" width="9.21875" style="1" customWidth="1"/>
    <col min="1335" max="1336" width="1.88671875" style="1" customWidth="1"/>
    <col min="1337" max="1337" width="9.21875" style="1" customWidth="1"/>
    <col min="1338" max="1339" width="1.88671875" style="1" customWidth="1"/>
    <col min="1340" max="1340" width="9.21875" style="1" customWidth="1"/>
    <col min="1341" max="1342" width="1.88671875" style="1" customWidth="1"/>
    <col min="1343" max="1343" width="9.21875" style="1" customWidth="1"/>
    <col min="1344" max="1344" width="1.88671875" style="1" customWidth="1"/>
    <col min="1345" max="1345" width="11.33203125" style="1" customWidth="1"/>
    <col min="1346" max="1346" width="2.109375" style="1" customWidth="1"/>
    <col min="1347" max="1347" width="10.33203125" style="1" customWidth="1"/>
    <col min="1348" max="1348" width="9.88671875" style="1" bestFit="1" customWidth="1"/>
    <col min="1349" max="1576" width="9" style="1"/>
    <col min="1577" max="1577" width="4.21875" style="1" customWidth="1"/>
    <col min="1578" max="1578" width="22" style="1" customWidth="1"/>
    <col min="1579" max="1579" width="2.77734375" style="1" customWidth="1"/>
    <col min="1580" max="1585" width="0" style="1" hidden="1" customWidth="1"/>
    <col min="1586" max="1586" width="1.88671875" style="1" customWidth="1"/>
    <col min="1587" max="1587" width="9.21875" style="1" customWidth="1"/>
    <col min="1588" max="1589" width="1.88671875" style="1" customWidth="1"/>
    <col min="1590" max="1590" width="9.21875" style="1" customWidth="1"/>
    <col min="1591" max="1592" width="1.88671875" style="1" customWidth="1"/>
    <col min="1593" max="1593" width="9.21875" style="1" customWidth="1"/>
    <col min="1594" max="1595" width="1.88671875" style="1" customWidth="1"/>
    <col min="1596" max="1596" width="9.21875" style="1" customWidth="1"/>
    <col min="1597" max="1598" width="1.88671875" style="1" customWidth="1"/>
    <col min="1599" max="1599" width="9.21875" style="1" customWidth="1"/>
    <col min="1600" max="1600" width="1.88671875" style="1" customWidth="1"/>
    <col min="1601" max="1601" width="11.33203125" style="1" customWidth="1"/>
    <col min="1602" max="1602" width="2.109375" style="1" customWidth="1"/>
    <col min="1603" max="1603" width="10.33203125" style="1" customWidth="1"/>
    <col min="1604" max="1604" width="9.88671875" style="1" bestFit="1" customWidth="1"/>
    <col min="1605" max="1832" width="9" style="1"/>
    <col min="1833" max="1833" width="4.21875" style="1" customWidth="1"/>
    <col min="1834" max="1834" width="22" style="1" customWidth="1"/>
    <col min="1835" max="1835" width="2.77734375" style="1" customWidth="1"/>
    <col min="1836" max="1841" width="0" style="1" hidden="1" customWidth="1"/>
    <col min="1842" max="1842" width="1.88671875" style="1" customWidth="1"/>
    <col min="1843" max="1843" width="9.21875" style="1" customWidth="1"/>
    <col min="1844" max="1845" width="1.88671875" style="1" customWidth="1"/>
    <col min="1846" max="1846" width="9.21875" style="1" customWidth="1"/>
    <col min="1847" max="1848" width="1.88671875" style="1" customWidth="1"/>
    <col min="1849" max="1849" width="9.21875" style="1" customWidth="1"/>
    <col min="1850" max="1851" width="1.88671875" style="1" customWidth="1"/>
    <col min="1852" max="1852" width="9.21875" style="1" customWidth="1"/>
    <col min="1853" max="1854" width="1.88671875" style="1" customWidth="1"/>
    <col min="1855" max="1855" width="9.21875" style="1" customWidth="1"/>
    <col min="1856" max="1856" width="1.88671875" style="1" customWidth="1"/>
    <col min="1857" max="1857" width="11.33203125" style="1" customWidth="1"/>
    <col min="1858" max="1858" width="2.109375" style="1" customWidth="1"/>
    <col min="1859" max="1859" width="10.33203125" style="1" customWidth="1"/>
    <col min="1860" max="1860" width="9.88671875" style="1" bestFit="1" customWidth="1"/>
    <col min="1861" max="2088" width="9" style="1"/>
    <col min="2089" max="2089" width="4.21875" style="1" customWidth="1"/>
    <col min="2090" max="2090" width="22" style="1" customWidth="1"/>
    <col min="2091" max="2091" width="2.77734375" style="1" customWidth="1"/>
    <col min="2092" max="2097" width="0" style="1" hidden="1" customWidth="1"/>
    <col min="2098" max="2098" width="1.88671875" style="1" customWidth="1"/>
    <col min="2099" max="2099" width="9.21875" style="1" customWidth="1"/>
    <col min="2100" max="2101" width="1.88671875" style="1" customWidth="1"/>
    <col min="2102" max="2102" width="9.21875" style="1" customWidth="1"/>
    <col min="2103" max="2104" width="1.88671875" style="1" customWidth="1"/>
    <col min="2105" max="2105" width="9.21875" style="1" customWidth="1"/>
    <col min="2106" max="2107" width="1.88671875" style="1" customWidth="1"/>
    <col min="2108" max="2108" width="9.21875" style="1" customWidth="1"/>
    <col min="2109" max="2110" width="1.88671875" style="1" customWidth="1"/>
    <col min="2111" max="2111" width="9.21875" style="1" customWidth="1"/>
    <col min="2112" max="2112" width="1.88671875" style="1" customWidth="1"/>
    <col min="2113" max="2113" width="11.33203125" style="1" customWidth="1"/>
    <col min="2114" max="2114" width="2.109375" style="1" customWidth="1"/>
    <col min="2115" max="2115" width="10.33203125" style="1" customWidth="1"/>
    <col min="2116" max="2116" width="9.88671875" style="1" bestFit="1" customWidth="1"/>
    <col min="2117" max="2344" width="9" style="1"/>
    <col min="2345" max="2345" width="4.21875" style="1" customWidth="1"/>
    <col min="2346" max="2346" width="22" style="1" customWidth="1"/>
    <col min="2347" max="2347" width="2.77734375" style="1" customWidth="1"/>
    <col min="2348" max="2353" width="0" style="1" hidden="1" customWidth="1"/>
    <col min="2354" max="2354" width="1.88671875" style="1" customWidth="1"/>
    <col min="2355" max="2355" width="9.21875" style="1" customWidth="1"/>
    <col min="2356" max="2357" width="1.88671875" style="1" customWidth="1"/>
    <col min="2358" max="2358" width="9.21875" style="1" customWidth="1"/>
    <col min="2359" max="2360" width="1.88671875" style="1" customWidth="1"/>
    <col min="2361" max="2361" width="9.21875" style="1" customWidth="1"/>
    <col min="2362" max="2363" width="1.88671875" style="1" customWidth="1"/>
    <col min="2364" max="2364" width="9.21875" style="1" customWidth="1"/>
    <col min="2365" max="2366" width="1.88671875" style="1" customWidth="1"/>
    <col min="2367" max="2367" width="9.21875" style="1" customWidth="1"/>
    <col min="2368" max="2368" width="1.88671875" style="1" customWidth="1"/>
    <col min="2369" max="2369" width="11.33203125" style="1" customWidth="1"/>
    <col min="2370" max="2370" width="2.109375" style="1" customWidth="1"/>
    <col min="2371" max="2371" width="10.33203125" style="1" customWidth="1"/>
    <col min="2372" max="2372" width="9.88671875" style="1" bestFit="1" customWidth="1"/>
    <col min="2373" max="2600" width="9" style="1"/>
    <col min="2601" max="2601" width="4.21875" style="1" customWidth="1"/>
    <col min="2602" max="2602" width="22" style="1" customWidth="1"/>
    <col min="2603" max="2603" width="2.77734375" style="1" customWidth="1"/>
    <col min="2604" max="2609" width="0" style="1" hidden="1" customWidth="1"/>
    <col min="2610" max="2610" width="1.88671875" style="1" customWidth="1"/>
    <col min="2611" max="2611" width="9.21875" style="1" customWidth="1"/>
    <col min="2612" max="2613" width="1.88671875" style="1" customWidth="1"/>
    <col min="2614" max="2614" width="9.21875" style="1" customWidth="1"/>
    <col min="2615" max="2616" width="1.88671875" style="1" customWidth="1"/>
    <col min="2617" max="2617" width="9.21875" style="1" customWidth="1"/>
    <col min="2618" max="2619" width="1.88671875" style="1" customWidth="1"/>
    <col min="2620" max="2620" width="9.21875" style="1" customWidth="1"/>
    <col min="2621" max="2622" width="1.88671875" style="1" customWidth="1"/>
    <col min="2623" max="2623" width="9.21875" style="1" customWidth="1"/>
    <col min="2624" max="2624" width="1.88671875" style="1" customWidth="1"/>
    <col min="2625" max="2625" width="11.33203125" style="1" customWidth="1"/>
    <col min="2626" max="2626" width="2.109375" style="1" customWidth="1"/>
    <col min="2627" max="2627" width="10.33203125" style="1" customWidth="1"/>
    <col min="2628" max="2628" width="9.88671875" style="1" bestFit="1" customWidth="1"/>
    <col min="2629" max="2856" width="9" style="1"/>
    <col min="2857" max="2857" width="4.21875" style="1" customWidth="1"/>
    <col min="2858" max="2858" width="22" style="1" customWidth="1"/>
    <col min="2859" max="2859" width="2.77734375" style="1" customWidth="1"/>
    <col min="2860" max="2865" width="0" style="1" hidden="1" customWidth="1"/>
    <col min="2866" max="2866" width="1.88671875" style="1" customWidth="1"/>
    <col min="2867" max="2867" width="9.21875" style="1" customWidth="1"/>
    <col min="2868" max="2869" width="1.88671875" style="1" customWidth="1"/>
    <col min="2870" max="2870" width="9.21875" style="1" customWidth="1"/>
    <col min="2871" max="2872" width="1.88671875" style="1" customWidth="1"/>
    <col min="2873" max="2873" width="9.21875" style="1" customWidth="1"/>
    <col min="2874" max="2875" width="1.88671875" style="1" customWidth="1"/>
    <col min="2876" max="2876" width="9.21875" style="1" customWidth="1"/>
    <col min="2877" max="2878" width="1.88671875" style="1" customWidth="1"/>
    <col min="2879" max="2879" width="9.21875" style="1" customWidth="1"/>
    <col min="2880" max="2880" width="1.88671875" style="1" customWidth="1"/>
    <col min="2881" max="2881" width="11.33203125" style="1" customWidth="1"/>
    <col min="2882" max="2882" width="2.109375" style="1" customWidth="1"/>
    <col min="2883" max="2883" width="10.33203125" style="1" customWidth="1"/>
    <col min="2884" max="2884" width="9.88671875" style="1" bestFit="1" customWidth="1"/>
    <col min="2885" max="3112" width="9" style="1"/>
    <col min="3113" max="3113" width="4.21875" style="1" customWidth="1"/>
    <col min="3114" max="3114" width="22" style="1" customWidth="1"/>
    <col min="3115" max="3115" width="2.77734375" style="1" customWidth="1"/>
    <col min="3116" max="3121" width="0" style="1" hidden="1" customWidth="1"/>
    <col min="3122" max="3122" width="1.88671875" style="1" customWidth="1"/>
    <col min="3123" max="3123" width="9.21875" style="1" customWidth="1"/>
    <col min="3124" max="3125" width="1.88671875" style="1" customWidth="1"/>
    <col min="3126" max="3126" width="9.21875" style="1" customWidth="1"/>
    <col min="3127" max="3128" width="1.88671875" style="1" customWidth="1"/>
    <col min="3129" max="3129" width="9.21875" style="1" customWidth="1"/>
    <col min="3130" max="3131" width="1.88671875" style="1" customWidth="1"/>
    <col min="3132" max="3132" width="9.21875" style="1" customWidth="1"/>
    <col min="3133" max="3134" width="1.88671875" style="1" customWidth="1"/>
    <col min="3135" max="3135" width="9.21875" style="1" customWidth="1"/>
    <col min="3136" max="3136" width="1.88671875" style="1" customWidth="1"/>
    <col min="3137" max="3137" width="11.33203125" style="1" customWidth="1"/>
    <col min="3138" max="3138" width="2.109375" style="1" customWidth="1"/>
    <col min="3139" max="3139" width="10.33203125" style="1" customWidth="1"/>
    <col min="3140" max="3140" width="9.88671875" style="1" bestFit="1" customWidth="1"/>
    <col min="3141" max="3368" width="9" style="1"/>
    <col min="3369" max="3369" width="4.21875" style="1" customWidth="1"/>
    <col min="3370" max="3370" width="22" style="1" customWidth="1"/>
    <col min="3371" max="3371" width="2.77734375" style="1" customWidth="1"/>
    <col min="3372" max="3377" width="0" style="1" hidden="1" customWidth="1"/>
    <col min="3378" max="3378" width="1.88671875" style="1" customWidth="1"/>
    <col min="3379" max="3379" width="9.21875" style="1" customWidth="1"/>
    <col min="3380" max="3381" width="1.88671875" style="1" customWidth="1"/>
    <col min="3382" max="3382" width="9.21875" style="1" customWidth="1"/>
    <col min="3383" max="3384" width="1.88671875" style="1" customWidth="1"/>
    <col min="3385" max="3385" width="9.21875" style="1" customWidth="1"/>
    <col min="3386" max="3387" width="1.88671875" style="1" customWidth="1"/>
    <col min="3388" max="3388" width="9.21875" style="1" customWidth="1"/>
    <col min="3389" max="3390" width="1.88671875" style="1" customWidth="1"/>
    <col min="3391" max="3391" width="9.21875" style="1" customWidth="1"/>
    <col min="3392" max="3392" width="1.88671875" style="1" customWidth="1"/>
    <col min="3393" max="3393" width="11.33203125" style="1" customWidth="1"/>
    <col min="3394" max="3394" width="2.109375" style="1" customWidth="1"/>
    <col min="3395" max="3395" width="10.33203125" style="1" customWidth="1"/>
    <col min="3396" max="3396" width="9.88671875" style="1" bestFit="1" customWidth="1"/>
    <col min="3397" max="3624" width="9" style="1"/>
    <col min="3625" max="3625" width="4.21875" style="1" customWidth="1"/>
    <col min="3626" max="3626" width="22" style="1" customWidth="1"/>
    <col min="3627" max="3627" width="2.77734375" style="1" customWidth="1"/>
    <col min="3628" max="3633" width="0" style="1" hidden="1" customWidth="1"/>
    <col min="3634" max="3634" width="1.88671875" style="1" customWidth="1"/>
    <col min="3635" max="3635" width="9.21875" style="1" customWidth="1"/>
    <col min="3636" max="3637" width="1.88671875" style="1" customWidth="1"/>
    <col min="3638" max="3638" width="9.21875" style="1" customWidth="1"/>
    <col min="3639" max="3640" width="1.88671875" style="1" customWidth="1"/>
    <col min="3641" max="3641" width="9.21875" style="1" customWidth="1"/>
    <col min="3642" max="3643" width="1.88671875" style="1" customWidth="1"/>
    <col min="3644" max="3644" width="9.21875" style="1" customWidth="1"/>
    <col min="3645" max="3646" width="1.88671875" style="1" customWidth="1"/>
    <col min="3647" max="3647" width="9.21875" style="1" customWidth="1"/>
    <col min="3648" max="3648" width="1.88671875" style="1" customWidth="1"/>
    <col min="3649" max="3649" width="11.33203125" style="1" customWidth="1"/>
    <col min="3650" max="3650" width="2.109375" style="1" customWidth="1"/>
    <col min="3651" max="3651" width="10.33203125" style="1" customWidth="1"/>
    <col min="3652" max="3652" width="9.88671875" style="1" bestFit="1" customWidth="1"/>
    <col min="3653" max="3880" width="9" style="1"/>
    <col min="3881" max="3881" width="4.21875" style="1" customWidth="1"/>
    <col min="3882" max="3882" width="22" style="1" customWidth="1"/>
    <col min="3883" max="3883" width="2.77734375" style="1" customWidth="1"/>
    <col min="3884" max="3889" width="0" style="1" hidden="1" customWidth="1"/>
    <col min="3890" max="3890" width="1.88671875" style="1" customWidth="1"/>
    <col min="3891" max="3891" width="9.21875" style="1" customWidth="1"/>
    <col min="3892" max="3893" width="1.88671875" style="1" customWidth="1"/>
    <col min="3894" max="3894" width="9.21875" style="1" customWidth="1"/>
    <col min="3895" max="3896" width="1.88671875" style="1" customWidth="1"/>
    <col min="3897" max="3897" width="9.21875" style="1" customWidth="1"/>
    <col min="3898" max="3899" width="1.88671875" style="1" customWidth="1"/>
    <col min="3900" max="3900" width="9.21875" style="1" customWidth="1"/>
    <col min="3901" max="3902" width="1.88671875" style="1" customWidth="1"/>
    <col min="3903" max="3903" width="9.21875" style="1" customWidth="1"/>
    <col min="3904" max="3904" width="1.88671875" style="1" customWidth="1"/>
    <col min="3905" max="3905" width="11.33203125" style="1" customWidth="1"/>
    <col min="3906" max="3906" width="2.109375" style="1" customWidth="1"/>
    <col min="3907" max="3907" width="10.33203125" style="1" customWidth="1"/>
    <col min="3908" max="3908" width="9.88671875" style="1" bestFit="1" customWidth="1"/>
    <col min="3909" max="4136" width="9" style="1"/>
    <col min="4137" max="4137" width="4.21875" style="1" customWidth="1"/>
    <col min="4138" max="4138" width="22" style="1" customWidth="1"/>
    <col min="4139" max="4139" width="2.77734375" style="1" customWidth="1"/>
    <col min="4140" max="4145" width="0" style="1" hidden="1" customWidth="1"/>
    <col min="4146" max="4146" width="1.88671875" style="1" customWidth="1"/>
    <col min="4147" max="4147" width="9.21875" style="1" customWidth="1"/>
    <col min="4148" max="4149" width="1.88671875" style="1" customWidth="1"/>
    <col min="4150" max="4150" width="9.21875" style="1" customWidth="1"/>
    <col min="4151" max="4152" width="1.88671875" style="1" customWidth="1"/>
    <col min="4153" max="4153" width="9.21875" style="1" customWidth="1"/>
    <col min="4154" max="4155" width="1.88671875" style="1" customWidth="1"/>
    <col min="4156" max="4156" width="9.21875" style="1" customWidth="1"/>
    <col min="4157" max="4158" width="1.88671875" style="1" customWidth="1"/>
    <col min="4159" max="4159" width="9.21875" style="1" customWidth="1"/>
    <col min="4160" max="4160" width="1.88671875" style="1" customWidth="1"/>
    <col min="4161" max="4161" width="11.33203125" style="1" customWidth="1"/>
    <col min="4162" max="4162" width="2.109375" style="1" customWidth="1"/>
    <col min="4163" max="4163" width="10.33203125" style="1" customWidth="1"/>
    <col min="4164" max="4164" width="9.88671875" style="1" bestFit="1" customWidth="1"/>
    <col min="4165" max="4392" width="9" style="1"/>
    <col min="4393" max="4393" width="4.21875" style="1" customWidth="1"/>
    <col min="4394" max="4394" width="22" style="1" customWidth="1"/>
    <col min="4395" max="4395" width="2.77734375" style="1" customWidth="1"/>
    <col min="4396" max="4401" width="0" style="1" hidden="1" customWidth="1"/>
    <col min="4402" max="4402" width="1.88671875" style="1" customWidth="1"/>
    <col min="4403" max="4403" width="9.21875" style="1" customWidth="1"/>
    <col min="4404" max="4405" width="1.88671875" style="1" customWidth="1"/>
    <col min="4406" max="4406" width="9.21875" style="1" customWidth="1"/>
    <col min="4407" max="4408" width="1.88671875" style="1" customWidth="1"/>
    <col min="4409" max="4409" width="9.21875" style="1" customWidth="1"/>
    <col min="4410" max="4411" width="1.88671875" style="1" customWidth="1"/>
    <col min="4412" max="4412" width="9.21875" style="1" customWidth="1"/>
    <col min="4413" max="4414" width="1.88671875" style="1" customWidth="1"/>
    <col min="4415" max="4415" width="9.21875" style="1" customWidth="1"/>
    <col min="4416" max="4416" width="1.88671875" style="1" customWidth="1"/>
    <col min="4417" max="4417" width="11.33203125" style="1" customWidth="1"/>
    <col min="4418" max="4418" width="2.109375" style="1" customWidth="1"/>
    <col min="4419" max="4419" width="10.33203125" style="1" customWidth="1"/>
    <col min="4420" max="4420" width="9.88671875" style="1" bestFit="1" customWidth="1"/>
    <col min="4421" max="4648" width="9" style="1"/>
    <col min="4649" max="4649" width="4.21875" style="1" customWidth="1"/>
    <col min="4650" max="4650" width="22" style="1" customWidth="1"/>
    <col min="4651" max="4651" width="2.77734375" style="1" customWidth="1"/>
    <col min="4652" max="4657" width="0" style="1" hidden="1" customWidth="1"/>
    <col min="4658" max="4658" width="1.88671875" style="1" customWidth="1"/>
    <col min="4659" max="4659" width="9.21875" style="1" customWidth="1"/>
    <col min="4660" max="4661" width="1.88671875" style="1" customWidth="1"/>
    <col min="4662" max="4662" width="9.21875" style="1" customWidth="1"/>
    <col min="4663" max="4664" width="1.88671875" style="1" customWidth="1"/>
    <col min="4665" max="4665" width="9.21875" style="1" customWidth="1"/>
    <col min="4666" max="4667" width="1.88671875" style="1" customWidth="1"/>
    <col min="4668" max="4668" width="9.21875" style="1" customWidth="1"/>
    <col min="4669" max="4670" width="1.88671875" style="1" customWidth="1"/>
    <col min="4671" max="4671" width="9.21875" style="1" customWidth="1"/>
    <col min="4672" max="4672" width="1.88671875" style="1" customWidth="1"/>
    <col min="4673" max="4673" width="11.33203125" style="1" customWidth="1"/>
    <col min="4674" max="4674" width="2.109375" style="1" customWidth="1"/>
    <col min="4675" max="4675" width="10.33203125" style="1" customWidth="1"/>
    <col min="4676" max="4676" width="9.88671875" style="1" bestFit="1" customWidth="1"/>
    <col min="4677" max="4904" width="9" style="1"/>
    <col min="4905" max="4905" width="4.21875" style="1" customWidth="1"/>
    <col min="4906" max="4906" width="22" style="1" customWidth="1"/>
    <col min="4907" max="4907" width="2.77734375" style="1" customWidth="1"/>
    <col min="4908" max="4913" width="0" style="1" hidden="1" customWidth="1"/>
    <col min="4914" max="4914" width="1.88671875" style="1" customWidth="1"/>
    <col min="4915" max="4915" width="9.21875" style="1" customWidth="1"/>
    <col min="4916" max="4917" width="1.88671875" style="1" customWidth="1"/>
    <col min="4918" max="4918" width="9.21875" style="1" customWidth="1"/>
    <col min="4919" max="4920" width="1.88671875" style="1" customWidth="1"/>
    <col min="4921" max="4921" width="9.21875" style="1" customWidth="1"/>
    <col min="4922" max="4923" width="1.88671875" style="1" customWidth="1"/>
    <col min="4924" max="4924" width="9.21875" style="1" customWidth="1"/>
    <col min="4925" max="4926" width="1.88671875" style="1" customWidth="1"/>
    <col min="4927" max="4927" width="9.21875" style="1" customWidth="1"/>
    <col min="4928" max="4928" width="1.88671875" style="1" customWidth="1"/>
    <col min="4929" max="4929" width="11.33203125" style="1" customWidth="1"/>
    <col min="4930" max="4930" width="2.109375" style="1" customWidth="1"/>
    <col min="4931" max="4931" width="10.33203125" style="1" customWidth="1"/>
    <col min="4932" max="4932" width="9.88671875" style="1" bestFit="1" customWidth="1"/>
    <col min="4933" max="5160" width="9" style="1"/>
    <col min="5161" max="5161" width="4.21875" style="1" customWidth="1"/>
    <col min="5162" max="5162" width="22" style="1" customWidth="1"/>
    <col min="5163" max="5163" width="2.77734375" style="1" customWidth="1"/>
    <col min="5164" max="5169" width="0" style="1" hidden="1" customWidth="1"/>
    <col min="5170" max="5170" width="1.88671875" style="1" customWidth="1"/>
    <col min="5171" max="5171" width="9.21875" style="1" customWidth="1"/>
    <col min="5172" max="5173" width="1.88671875" style="1" customWidth="1"/>
    <col min="5174" max="5174" width="9.21875" style="1" customWidth="1"/>
    <col min="5175" max="5176" width="1.88671875" style="1" customWidth="1"/>
    <col min="5177" max="5177" width="9.21875" style="1" customWidth="1"/>
    <col min="5178" max="5179" width="1.88671875" style="1" customWidth="1"/>
    <col min="5180" max="5180" width="9.21875" style="1" customWidth="1"/>
    <col min="5181" max="5182" width="1.88671875" style="1" customWidth="1"/>
    <col min="5183" max="5183" width="9.21875" style="1" customWidth="1"/>
    <col min="5184" max="5184" width="1.88671875" style="1" customWidth="1"/>
    <col min="5185" max="5185" width="11.33203125" style="1" customWidth="1"/>
    <col min="5186" max="5186" width="2.109375" style="1" customWidth="1"/>
    <col min="5187" max="5187" width="10.33203125" style="1" customWidth="1"/>
    <col min="5188" max="5188" width="9.88671875" style="1" bestFit="1" customWidth="1"/>
    <col min="5189" max="5416" width="9" style="1"/>
    <col min="5417" max="5417" width="4.21875" style="1" customWidth="1"/>
    <col min="5418" max="5418" width="22" style="1" customWidth="1"/>
    <col min="5419" max="5419" width="2.77734375" style="1" customWidth="1"/>
    <col min="5420" max="5425" width="0" style="1" hidden="1" customWidth="1"/>
    <col min="5426" max="5426" width="1.88671875" style="1" customWidth="1"/>
    <col min="5427" max="5427" width="9.21875" style="1" customWidth="1"/>
    <col min="5428" max="5429" width="1.88671875" style="1" customWidth="1"/>
    <col min="5430" max="5430" width="9.21875" style="1" customWidth="1"/>
    <col min="5431" max="5432" width="1.88671875" style="1" customWidth="1"/>
    <col min="5433" max="5433" width="9.21875" style="1" customWidth="1"/>
    <col min="5434" max="5435" width="1.88671875" style="1" customWidth="1"/>
    <col min="5436" max="5436" width="9.21875" style="1" customWidth="1"/>
    <col min="5437" max="5438" width="1.88671875" style="1" customWidth="1"/>
    <col min="5439" max="5439" width="9.21875" style="1" customWidth="1"/>
    <col min="5440" max="5440" width="1.88671875" style="1" customWidth="1"/>
    <col min="5441" max="5441" width="11.33203125" style="1" customWidth="1"/>
    <col min="5442" max="5442" width="2.109375" style="1" customWidth="1"/>
    <col min="5443" max="5443" width="10.33203125" style="1" customWidth="1"/>
    <col min="5444" max="5444" width="9.88671875" style="1" bestFit="1" customWidth="1"/>
    <col min="5445" max="5672" width="9" style="1"/>
    <col min="5673" max="5673" width="4.21875" style="1" customWidth="1"/>
    <col min="5674" max="5674" width="22" style="1" customWidth="1"/>
    <col min="5675" max="5675" width="2.77734375" style="1" customWidth="1"/>
    <col min="5676" max="5681" width="0" style="1" hidden="1" customWidth="1"/>
    <col min="5682" max="5682" width="1.88671875" style="1" customWidth="1"/>
    <col min="5683" max="5683" width="9.21875" style="1" customWidth="1"/>
    <col min="5684" max="5685" width="1.88671875" style="1" customWidth="1"/>
    <col min="5686" max="5686" width="9.21875" style="1" customWidth="1"/>
    <col min="5687" max="5688" width="1.88671875" style="1" customWidth="1"/>
    <col min="5689" max="5689" width="9.21875" style="1" customWidth="1"/>
    <col min="5690" max="5691" width="1.88671875" style="1" customWidth="1"/>
    <col min="5692" max="5692" width="9.21875" style="1" customWidth="1"/>
    <col min="5693" max="5694" width="1.88671875" style="1" customWidth="1"/>
    <col min="5695" max="5695" width="9.21875" style="1" customWidth="1"/>
    <col min="5696" max="5696" width="1.88671875" style="1" customWidth="1"/>
    <col min="5697" max="5697" width="11.33203125" style="1" customWidth="1"/>
    <col min="5698" max="5698" width="2.109375" style="1" customWidth="1"/>
    <col min="5699" max="5699" width="10.33203125" style="1" customWidth="1"/>
    <col min="5700" max="5700" width="9.88671875" style="1" bestFit="1" customWidth="1"/>
    <col min="5701" max="5928" width="9" style="1"/>
    <col min="5929" max="5929" width="4.21875" style="1" customWidth="1"/>
    <col min="5930" max="5930" width="22" style="1" customWidth="1"/>
    <col min="5931" max="5931" width="2.77734375" style="1" customWidth="1"/>
    <col min="5932" max="5937" width="0" style="1" hidden="1" customWidth="1"/>
    <col min="5938" max="5938" width="1.88671875" style="1" customWidth="1"/>
    <col min="5939" max="5939" width="9.21875" style="1" customWidth="1"/>
    <col min="5940" max="5941" width="1.88671875" style="1" customWidth="1"/>
    <col min="5942" max="5942" width="9.21875" style="1" customWidth="1"/>
    <col min="5943" max="5944" width="1.88671875" style="1" customWidth="1"/>
    <col min="5945" max="5945" width="9.21875" style="1" customWidth="1"/>
    <col min="5946" max="5947" width="1.88671875" style="1" customWidth="1"/>
    <col min="5948" max="5948" width="9.21875" style="1" customWidth="1"/>
    <col min="5949" max="5950" width="1.88671875" style="1" customWidth="1"/>
    <col min="5951" max="5951" width="9.21875" style="1" customWidth="1"/>
    <col min="5952" max="5952" width="1.88671875" style="1" customWidth="1"/>
    <col min="5953" max="5953" width="11.33203125" style="1" customWidth="1"/>
    <col min="5954" max="5954" width="2.109375" style="1" customWidth="1"/>
    <col min="5955" max="5955" width="10.33203125" style="1" customWidth="1"/>
    <col min="5956" max="5956" width="9.88671875" style="1" bestFit="1" customWidth="1"/>
    <col min="5957" max="6184" width="9" style="1"/>
    <col min="6185" max="6185" width="4.21875" style="1" customWidth="1"/>
    <col min="6186" max="6186" width="22" style="1" customWidth="1"/>
    <col min="6187" max="6187" width="2.77734375" style="1" customWidth="1"/>
    <col min="6188" max="6193" width="0" style="1" hidden="1" customWidth="1"/>
    <col min="6194" max="6194" width="1.88671875" style="1" customWidth="1"/>
    <col min="6195" max="6195" width="9.21875" style="1" customWidth="1"/>
    <col min="6196" max="6197" width="1.88671875" style="1" customWidth="1"/>
    <col min="6198" max="6198" width="9.21875" style="1" customWidth="1"/>
    <col min="6199" max="6200" width="1.88671875" style="1" customWidth="1"/>
    <col min="6201" max="6201" width="9.21875" style="1" customWidth="1"/>
    <col min="6202" max="6203" width="1.88671875" style="1" customWidth="1"/>
    <col min="6204" max="6204" width="9.21875" style="1" customWidth="1"/>
    <col min="6205" max="6206" width="1.88671875" style="1" customWidth="1"/>
    <col min="6207" max="6207" width="9.21875" style="1" customWidth="1"/>
    <col min="6208" max="6208" width="1.88671875" style="1" customWidth="1"/>
    <col min="6209" max="6209" width="11.33203125" style="1" customWidth="1"/>
    <col min="6210" max="6210" width="2.109375" style="1" customWidth="1"/>
    <col min="6211" max="6211" width="10.33203125" style="1" customWidth="1"/>
    <col min="6212" max="6212" width="9.88671875" style="1" bestFit="1" customWidth="1"/>
    <col min="6213" max="6440" width="9" style="1"/>
    <col min="6441" max="6441" width="4.21875" style="1" customWidth="1"/>
    <col min="6442" max="6442" width="22" style="1" customWidth="1"/>
    <col min="6443" max="6443" width="2.77734375" style="1" customWidth="1"/>
    <col min="6444" max="6449" width="0" style="1" hidden="1" customWidth="1"/>
    <col min="6450" max="6450" width="1.88671875" style="1" customWidth="1"/>
    <col min="6451" max="6451" width="9.21875" style="1" customWidth="1"/>
    <col min="6452" max="6453" width="1.88671875" style="1" customWidth="1"/>
    <col min="6454" max="6454" width="9.21875" style="1" customWidth="1"/>
    <col min="6455" max="6456" width="1.88671875" style="1" customWidth="1"/>
    <col min="6457" max="6457" width="9.21875" style="1" customWidth="1"/>
    <col min="6458" max="6459" width="1.88671875" style="1" customWidth="1"/>
    <col min="6460" max="6460" width="9.21875" style="1" customWidth="1"/>
    <col min="6461" max="6462" width="1.88671875" style="1" customWidth="1"/>
    <col min="6463" max="6463" width="9.21875" style="1" customWidth="1"/>
    <col min="6464" max="6464" width="1.88671875" style="1" customWidth="1"/>
    <col min="6465" max="6465" width="11.33203125" style="1" customWidth="1"/>
    <col min="6466" max="6466" width="2.109375" style="1" customWidth="1"/>
    <col min="6467" max="6467" width="10.33203125" style="1" customWidth="1"/>
    <col min="6468" max="6468" width="9.88671875" style="1" bestFit="1" customWidth="1"/>
    <col min="6469" max="6696" width="9" style="1"/>
    <col min="6697" max="6697" width="4.21875" style="1" customWidth="1"/>
    <col min="6698" max="6698" width="22" style="1" customWidth="1"/>
    <col min="6699" max="6699" width="2.77734375" style="1" customWidth="1"/>
    <col min="6700" max="6705" width="0" style="1" hidden="1" customWidth="1"/>
    <col min="6706" max="6706" width="1.88671875" style="1" customWidth="1"/>
    <col min="6707" max="6707" width="9.21875" style="1" customWidth="1"/>
    <col min="6708" max="6709" width="1.88671875" style="1" customWidth="1"/>
    <col min="6710" max="6710" width="9.21875" style="1" customWidth="1"/>
    <col min="6711" max="6712" width="1.88671875" style="1" customWidth="1"/>
    <col min="6713" max="6713" width="9.21875" style="1" customWidth="1"/>
    <col min="6714" max="6715" width="1.88671875" style="1" customWidth="1"/>
    <col min="6716" max="6716" width="9.21875" style="1" customWidth="1"/>
    <col min="6717" max="6718" width="1.88671875" style="1" customWidth="1"/>
    <col min="6719" max="6719" width="9.21875" style="1" customWidth="1"/>
    <col min="6720" max="6720" width="1.88671875" style="1" customWidth="1"/>
    <col min="6721" max="6721" width="11.33203125" style="1" customWidth="1"/>
    <col min="6722" max="6722" width="2.109375" style="1" customWidth="1"/>
    <col min="6723" max="6723" width="10.33203125" style="1" customWidth="1"/>
    <col min="6724" max="6724" width="9.88671875" style="1" bestFit="1" customWidth="1"/>
    <col min="6725" max="6952" width="9" style="1"/>
    <col min="6953" max="6953" width="4.21875" style="1" customWidth="1"/>
    <col min="6954" max="6954" width="22" style="1" customWidth="1"/>
    <col min="6955" max="6955" width="2.77734375" style="1" customWidth="1"/>
    <col min="6956" max="6961" width="0" style="1" hidden="1" customWidth="1"/>
    <col min="6962" max="6962" width="1.88671875" style="1" customWidth="1"/>
    <col min="6963" max="6963" width="9.21875" style="1" customWidth="1"/>
    <col min="6964" max="6965" width="1.88671875" style="1" customWidth="1"/>
    <col min="6966" max="6966" width="9.21875" style="1" customWidth="1"/>
    <col min="6967" max="6968" width="1.88671875" style="1" customWidth="1"/>
    <col min="6969" max="6969" width="9.21875" style="1" customWidth="1"/>
    <col min="6970" max="6971" width="1.88671875" style="1" customWidth="1"/>
    <col min="6972" max="6972" width="9.21875" style="1" customWidth="1"/>
    <col min="6973" max="6974" width="1.88671875" style="1" customWidth="1"/>
    <col min="6975" max="6975" width="9.21875" style="1" customWidth="1"/>
    <col min="6976" max="6976" width="1.88671875" style="1" customWidth="1"/>
    <col min="6977" max="6977" width="11.33203125" style="1" customWidth="1"/>
    <col min="6978" max="6978" width="2.109375" style="1" customWidth="1"/>
    <col min="6979" max="6979" width="10.33203125" style="1" customWidth="1"/>
    <col min="6980" max="6980" width="9.88671875" style="1" bestFit="1" customWidth="1"/>
    <col min="6981" max="7208" width="9" style="1"/>
    <col min="7209" max="7209" width="4.21875" style="1" customWidth="1"/>
    <col min="7210" max="7210" width="22" style="1" customWidth="1"/>
    <col min="7211" max="7211" width="2.77734375" style="1" customWidth="1"/>
    <col min="7212" max="7217" width="0" style="1" hidden="1" customWidth="1"/>
    <col min="7218" max="7218" width="1.88671875" style="1" customWidth="1"/>
    <col min="7219" max="7219" width="9.21875" style="1" customWidth="1"/>
    <col min="7220" max="7221" width="1.88671875" style="1" customWidth="1"/>
    <col min="7222" max="7222" width="9.21875" style="1" customWidth="1"/>
    <col min="7223" max="7224" width="1.88671875" style="1" customWidth="1"/>
    <col min="7225" max="7225" width="9.21875" style="1" customWidth="1"/>
    <col min="7226" max="7227" width="1.88671875" style="1" customWidth="1"/>
    <col min="7228" max="7228" width="9.21875" style="1" customWidth="1"/>
    <col min="7229" max="7230" width="1.88671875" style="1" customWidth="1"/>
    <col min="7231" max="7231" width="9.21875" style="1" customWidth="1"/>
    <col min="7232" max="7232" width="1.88671875" style="1" customWidth="1"/>
    <col min="7233" max="7233" width="11.33203125" style="1" customWidth="1"/>
    <col min="7234" max="7234" width="2.109375" style="1" customWidth="1"/>
    <col min="7235" max="7235" width="10.33203125" style="1" customWidth="1"/>
    <col min="7236" max="7236" width="9.88671875" style="1" bestFit="1" customWidth="1"/>
    <col min="7237" max="7464" width="9" style="1"/>
    <col min="7465" max="7465" width="4.21875" style="1" customWidth="1"/>
    <col min="7466" max="7466" width="22" style="1" customWidth="1"/>
    <col min="7467" max="7467" width="2.77734375" style="1" customWidth="1"/>
    <col min="7468" max="7473" width="0" style="1" hidden="1" customWidth="1"/>
    <col min="7474" max="7474" width="1.88671875" style="1" customWidth="1"/>
    <col min="7475" max="7475" width="9.21875" style="1" customWidth="1"/>
    <col min="7476" max="7477" width="1.88671875" style="1" customWidth="1"/>
    <col min="7478" max="7478" width="9.21875" style="1" customWidth="1"/>
    <col min="7479" max="7480" width="1.88671875" style="1" customWidth="1"/>
    <col min="7481" max="7481" width="9.21875" style="1" customWidth="1"/>
    <col min="7482" max="7483" width="1.88671875" style="1" customWidth="1"/>
    <col min="7484" max="7484" width="9.21875" style="1" customWidth="1"/>
    <col min="7485" max="7486" width="1.88671875" style="1" customWidth="1"/>
    <col min="7487" max="7487" width="9.21875" style="1" customWidth="1"/>
    <col min="7488" max="7488" width="1.88671875" style="1" customWidth="1"/>
    <col min="7489" max="7489" width="11.33203125" style="1" customWidth="1"/>
    <col min="7490" max="7490" width="2.109375" style="1" customWidth="1"/>
    <col min="7491" max="7491" width="10.33203125" style="1" customWidth="1"/>
    <col min="7492" max="7492" width="9.88671875" style="1" bestFit="1" customWidth="1"/>
    <col min="7493" max="7720" width="9" style="1"/>
    <col min="7721" max="7721" width="4.21875" style="1" customWidth="1"/>
    <col min="7722" max="7722" width="22" style="1" customWidth="1"/>
    <col min="7723" max="7723" width="2.77734375" style="1" customWidth="1"/>
    <col min="7724" max="7729" width="0" style="1" hidden="1" customWidth="1"/>
    <col min="7730" max="7730" width="1.88671875" style="1" customWidth="1"/>
    <col min="7731" max="7731" width="9.21875" style="1" customWidth="1"/>
    <col min="7732" max="7733" width="1.88671875" style="1" customWidth="1"/>
    <col min="7734" max="7734" width="9.21875" style="1" customWidth="1"/>
    <col min="7735" max="7736" width="1.88671875" style="1" customWidth="1"/>
    <col min="7737" max="7737" width="9.21875" style="1" customWidth="1"/>
    <col min="7738" max="7739" width="1.88671875" style="1" customWidth="1"/>
    <col min="7740" max="7740" width="9.21875" style="1" customWidth="1"/>
    <col min="7741" max="7742" width="1.88671875" style="1" customWidth="1"/>
    <col min="7743" max="7743" width="9.21875" style="1" customWidth="1"/>
    <col min="7744" max="7744" width="1.88671875" style="1" customWidth="1"/>
    <col min="7745" max="7745" width="11.33203125" style="1" customWidth="1"/>
    <col min="7746" max="7746" width="2.109375" style="1" customWidth="1"/>
    <col min="7747" max="7747" width="10.33203125" style="1" customWidth="1"/>
    <col min="7748" max="7748" width="9.88671875" style="1" bestFit="1" customWidth="1"/>
    <col min="7749" max="7976" width="9" style="1"/>
    <col min="7977" max="7977" width="4.21875" style="1" customWidth="1"/>
    <col min="7978" max="7978" width="22" style="1" customWidth="1"/>
    <col min="7979" max="7979" width="2.77734375" style="1" customWidth="1"/>
    <col min="7980" max="7985" width="0" style="1" hidden="1" customWidth="1"/>
    <col min="7986" max="7986" width="1.88671875" style="1" customWidth="1"/>
    <col min="7987" max="7987" width="9.21875" style="1" customWidth="1"/>
    <col min="7988" max="7989" width="1.88671875" style="1" customWidth="1"/>
    <col min="7990" max="7990" width="9.21875" style="1" customWidth="1"/>
    <col min="7991" max="7992" width="1.88671875" style="1" customWidth="1"/>
    <col min="7993" max="7993" width="9.21875" style="1" customWidth="1"/>
    <col min="7994" max="7995" width="1.88671875" style="1" customWidth="1"/>
    <col min="7996" max="7996" width="9.21875" style="1" customWidth="1"/>
    <col min="7997" max="7998" width="1.88671875" style="1" customWidth="1"/>
    <col min="7999" max="7999" width="9.21875" style="1" customWidth="1"/>
    <col min="8000" max="8000" width="1.88671875" style="1" customWidth="1"/>
    <col min="8001" max="8001" width="11.33203125" style="1" customWidth="1"/>
    <col min="8002" max="8002" width="2.109375" style="1" customWidth="1"/>
    <col min="8003" max="8003" width="10.33203125" style="1" customWidth="1"/>
    <col min="8004" max="8004" width="9.88671875" style="1" bestFit="1" customWidth="1"/>
    <col min="8005" max="8232" width="9" style="1"/>
    <col min="8233" max="8233" width="4.21875" style="1" customWidth="1"/>
    <col min="8234" max="8234" width="22" style="1" customWidth="1"/>
    <col min="8235" max="8235" width="2.77734375" style="1" customWidth="1"/>
    <col min="8236" max="8241" width="0" style="1" hidden="1" customWidth="1"/>
    <col min="8242" max="8242" width="1.88671875" style="1" customWidth="1"/>
    <col min="8243" max="8243" width="9.21875" style="1" customWidth="1"/>
    <col min="8244" max="8245" width="1.88671875" style="1" customWidth="1"/>
    <col min="8246" max="8246" width="9.21875" style="1" customWidth="1"/>
    <col min="8247" max="8248" width="1.88671875" style="1" customWidth="1"/>
    <col min="8249" max="8249" width="9.21875" style="1" customWidth="1"/>
    <col min="8250" max="8251" width="1.88671875" style="1" customWidth="1"/>
    <col min="8252" max="8252" width="9.21875" style="1" customWidth="1"/>
    <col min="8253" max="8254" width="1.88671875" style="1" customWidth="1"/>
    <col min="8255" max="8255" width="9.21875" style="1" customWidth="1"/>
    <col min="8256" max="8256" width="1.88671875" style="1" customWidth="1"/>
    <col min="8257" max="8257" width="11.33203125" style="1" customWidth="1"/>
    <col min="8258" max="8258" width="2.109375" style="1" customWidth="1"/>
    <col min="8259" max="8259" width="10.33203125" style="1" customWidth="1"/>
    <col min="8260" max="8260" width="9.88671875" style="1" bestFit="1" customWidth="1"/>
    <col min="8261" max="8488" width="9" style="1"/>
    <col min="8489" max="8489" width="4.21875" style="1" customWidth="1"/>
    <col min="8490" max="8490" width="22" style="1" customWidth="1"/>
    <col min="8491" max="8491" width="2.77734375" style="1" customWidth="1"/>
    <col min="8492" max="8497" width="0" style="1" hidden="1" customWidth="1"/>
    <col min="8498" max="8498" width="1.88671875" style="1" customWidth="1"/>
    <col min="8499" max="8499" width="9.21875" style="1" customWidth="1"/>
    <col min="8500" max="8501" width="1.88671875" style="1" customWidth="1"/>
    <col min="8502" max="8502" width="9.21875" style="1" customWidth="1"/>
    <col min="8503" max="8504" width="1.88671875" style="1" customWidth="1"/>
    <col min="8505" max="8505" width="9.21875" style="1" customWidth="1"/>
    <col min="8506" max="8507" width="1.88671875" style="1" customWidth="1"/>
    <col min="8508" max="8508" width="9.21875" style="1" customWidth="1"/>
    <col min="8509" max="8510" width="1.88671875" style="1" customWidth="1"/>
    <col min="8511" max="8511" width="9.21875" style="1" customWidth="1"/>
    <col min="8512" max="8512" width="1.88671875" style="1" customWidth="1"/>
    <col min="8513" max="8513" width="11.33203125" style="1" customWidth="1"/>
    <col min="8514" max="8514" width="2.109375" style="1" customWidth="1"/>
    <col min="8515" max="8515" width="10.33203125" style="1" customWidth="1"/>
    <col min="8516" max="8516" width="9.88671875" style="1" bestFit="1" customWidth="1"/>
    <col min="8517" max="8744" width="9" style="1"/>
    <col min="8745" max="8745" width="4.21875" style="1" customWidth="1"/>
    <col min="8746" max="8746" width="22" style="1" customWidth="1"/>
    <col min="8747" max="8747" width="2.77734375" style="1" customWidth="1"/>
    <col min="8748" max="8753" width="0" style="1" hidden="1" customWidth="1"/>
    <col min="8754" max="8754" width="1.88671875" style="1" customWidth="1"/>
    <col min="8755" max="8755" width="9.21875" style="1" customWidth="1"/>
    <col min="8756" max="8757" width="1.88671875" style="1" customWidth="1"/>
    <col min="8758" max="8758" width="9.21875" style="1" customWidth="1"/>
    <col min="8759" max="8760" width="1.88671875" style="1" customWidth="1"/>
    <col min="8761" max="8761" width="9.21875" style="1" customWidth="1"/>
    <col min="8762" max="8763" width="1.88671875" style="1" customWidth="1"/>
    <col min="8764" max="8764" width="9.21875" style="1" customWidth="1"/>
    <col min="8765" max="8766" width="1.88671875" style="1" customWidth="1"/>
    <col min="8767" max="8767" width="9.21875" style="1" customWidth="1"/>
    <col min="8768" max="8768" width="1.88671875" style="1" customWidth="1"/>
    <col min="8769" max="8769" width="11.33203125" style="1" customWidth="1"/>
    <col min="8770" max="8770" width="2.109375" style="1" customWidth="1"/>
    <col min="8771" max="8771" width="10.33203125" style="1" customWidth="1"/>
    <col min="8772" max="8772" width="9.88671875" style="1" bestFit="1" customWidth="1"/>
    <col min="8773" max="9000" width="9" style="1"/>
    <col min="9001" max="9001" width="4.21875" style="1" customWidth="1"/>
    <col min="9002" max="9002" width="22" style="1" customWidth="1"/>
    <col min="9003" max="9003" width="2.77734375" style="1" customWidth="1"/>
    <col min="9004" max="9009" width="0" style="1" hidden="1" customWidth="1"/>
    <col min="9010" max="9010" width="1.88671875" style="1" customWidth="1"/>
    <col min="9011" max="9011" width="9.21875" style="1" customWidth="1"/>
    <col min="9012" max="9013" width="1.88671875" style="1" customWidth="1"/>
    <col min="9014" max="9014" width="9.21875" style="1" customWidth="1"/>
    <col min="9015" max="9016" width="1.88671875" style="1" customWidth="1"/>
    <col min="9017" max="9017" width="9.21875" style="1" customWidth="1"/>
    <col min="9018" max="9019" width="1.88671875" style="1" customWidth="1"/>
    <col min="9020" max="9020" width="9.21875" style="1" customWidth="1"/>
    <col min="9021" max="9022" width="1.88671875" style="1" customWidth="1"/>
    <col min="9023" max="9023" width="9.21875" style="1" customWidth="1"/>
    <col min="9024" max="9024" width="1.88671875" style="1" customWidth="1"/>
    <col min="9025" max="9025" width="11.33203125" style="1" customWidth="1"/>
    <col min="9026" max="9026" width="2.109375" style="1" customWidth="1"/>
    <col min="9027" max="9027" width="10.33203125" style="1" customWidth="1"/>
    <col min="9028" max="9028" width="9.88671875" style="1" bestFit="1" customWidth="1"/>
    <col min="9029" max="9256" width="9" style="1"/>
    <col min="9257" max="9257" width="4.21875" style="1" customWidth="1"/>
    <col min="9258" max="9258" width="22" style="1" customWidth="1"/>
    <col min="9259" max="9259" width="2.77734375" style="1" customWidth="1"/>
    <col min="9260" max="9265" width="0" style="1" hidden="1" customWidth="1"/>
    <col min="9266" max="9266" width="1.88671875" style="1" customWidth="1"/>
    <col min="9267" max="9267" width="9.21875" style="1" customWidth="1"/>
    <col min="9268" max="9269" width="1.88671875" style="1" customWidth="1"/>
    <col min="9270" max="9270" width="9.21875" style="1" customWidth="1"/>
    <col min="9271" max="9272" width="1.88671875" style="1" customWidth="1"/>
    <col min="9273" max="9273" width="9.21875" style="1" customWidth="1"/>
    <col min="9274" max="9275" width="1.88671875" style="1" customWidth="1"/>
    <col min="9276" max="9276" width="9.21875" style="1" customWidth="1"/>
    <col min="9277" max="9278" width="1.88671875" style="1" customWidth="1"/>
    <col min="9279" max="9279" width="9.21875" style="1" customWidth="1"/>
    <col min="9280" max="9280" width="1.88671875" style="1" customWidth="1"/>
    <col min="9281" max="9281" width="11.33203125" style="1" customWidth="1"/>
    <col min="9282" max="9282" width="2.109375" style="1" customWidth="1"/>
    <col min="9283" max="9283" width="10.33203125" style="1" customWidth="1"/>
    <col min="9284" max="9284" width="9.88671875" style="1" bestFit="1" customWidth="1"/>
    <col min="9285" max="9512" width="9" style="1"/>
    <col min="9513" max="9513" width="4.21875" style="1" customWidth="1"/>
    <col min="9514" max="9514" width="22" style="1" customWidth="1"/>
    <col min="9515" max="9515" width="2.77734375" style="1" customWidth="1"/>
    <col min="9516" max="9521" width="0" style="1" hidden="1" customWidth="1"/>
    <col min="9522" max="9522" width="1.88671875" style="1" customWidth="1"/>
    <col min="9523" max="9523" width="9.21875" style="1" customWidth="1"/>
    <col min="9524" max="9525" width="1.88671875" style="1" customWidth="1"/>
    <col min="9526" max="9526" width="9.21875" style="1" customWidth="1"/>
    <col min="9527" max="9528" width="1.88671875" style="1" customWidth="1"/>
    <col min="9529" max="9529" width="9.21875" style="1" customWidth="1"/>
    <col min="9530" max="9531" width="1.88671875" style="1" customWidth="1"/>
    <col min="9532" max="9532" width="9.21875" style="1" customWidth="1"/>
    <col min="9533" max="9534" width="1.88671875" style="1" customWidth="1"/>
    <col min="9535" max="9535" width="9.21875" style="1" customWidth="1"/>
    <col min="9536" max="9536" width="1.88671875" style="1" customWidth="1"/>
    <col min="9537" max="9537" width="11.33203125" style="1" customWidth="1"/>
    <col min="9538" max="9538" width="2.109375" style="1" customWidth="1"/>
    <col min="9539" max="9539" width="10.33203125" style="1" customWidth="1"/>
    <col min="9540" max="9540" width="9.88671875" style="1" bestFit="1" customWidth="1"/>
    <col min="9541" max="9768" width="9" style="1"/>
    <col min="9769" max="9769" width="4.21875" style="1" customWidth="1"/>
    <col min="9770" max="9770" width="22" style="1" customWidth="1"/>
    <col min="9771" max="9771" width="2.77734375" style="1" customWidth="1"/>
    <col min="9772" max="9777" width="0" style="1" hidden="1" customWidth="1"/>
    <col min="9778" max="9778" width="1.88671875" style="1" customWidth="1"/>
    <col min="9779" max="9779" width="9.21875" style="1" customWidth="1"/>
    <col min="9780" max="9781" width="1.88671875" style="1" customWidth="1"/>
    <col min="9782" max="9782" width="9.21875" style="1" customWidth="1"/>
    <col min="9783" max="9784" width="1.88671875" style="1" customWidth="1"/>
    <col min="9785" max="9785" width="9.21875" style="1" customWidth="1"/>
    <col min="9786" max="9787" width="1.88671875" style="1" customWidth="1"/>
    <col min="9788" max="9788" width="9.21875" style="1" customWidth="1"/>
    <col min="9789" max="9790" width="1.88671875" style="1" customWidth="1"/>
    <col min="9791" max="9791" width="9.21875" style="1" customWidth="1"/>
    <col min="9792" max="9792" width="1.88671875" style="1" customWidth="1"/>
    <col min="9793" max="9793" width="11.33203125" style="1" customWidth="1"/>
    <col min="9794" max="9794" width="2.109375" style="1" customWidth="1"/>
    <col min="9795" max="9795" width="10.33203125" style="1" customWidth="1"/>
    <col min="9796" max="9796" width="9.88671875" style="1" bestFit="1" customWidth="1"/>
    <col min="9797" max="10024" width="9" style="1"/>
    <col min="10025" max="10025" width="4.21875" style="1" customWidth="1"/>
    <col min="10026" max="10026" width="22" style="1" customWidth="1"/>
    <col min="10027" max="10027" width="2.77734375" style="1" customWidth="1"/>
    <col min="10028" max="10033" width="0" style="1" hidden="1" customWidth="1"/>
    <col min="10034" max="10034" width="1.88671875" style="1" customWidth="1"/>
    <col min="10035" max="10035" width="9.21875" style="1" customWidth="1"/>
    <col min="10036" max="10037" width="1.88671875" style="1" customWidth="1"/>
    <col min="10038" max="10038" width="9.21875" style="1" customWidth="1"/>
    <col min="10039" max="10040" width="1.88671875" style="1" customWidth="1"/>
    <col min="10041" max="10041" width="9.21875" style="1" customWidth="1"/>
    <col min="10042" max="10043" width="1.88671875" style="1" customWidth="1"/>
    <col min="10044" max="10044" width="9.21875" style="1" customWidth="1"/>
    <col min="10045" max="10046" width="1.88671875" style="1" customWidth="1"/>
    <col min="10047" max="10047" width="9.21875" style="1" customWidth="1"/>
    <col min="10048" max="10048" width="1.88671875" style="1" customWidth="1"/>
    <col min="10049" max="10049" width="11.33203125" style="1" customWidth="1"/>
    <col min="10050" max="10050" width="2.109375" style="1" customWidth="1"/>
    <col min="10051" max="10051" width="10.33203125" style="1" customWidth="1"/>
    <col min="10052" max="10052" width="9.88671875" style="1" bestFit="1" customWidth="1"/>
    <col min="10053" max="10280" width="9" style="1"/>
    <col min="10281" max="10281" width="4.21875" style="1" customWidth="1"/>
    <col min="10282" max="10282" width="22" style="1" customWidth="1"/>
    <col min="10283" max="10283" width="2.77734375" style="1" customWidth="1"/>
    <col min="10284" max="10289" width="0" style="1" hidden="1" customWidth="1"/>
    <col min="10290" max="10290" width="1.88671875" style="1" customWidth="1"/>
    <col min="10291" max="10291" width="9.21875" style="1" customWidth="1"/>
    <col min="10292" max="10293" width="1.88671875" style="1" customWidth="1"/>
    <col min="10294" max="10294" width="9.21875" style="1" customWidth="1"/>
    <col min="10295" max="10296" width="1.88671875" style="1" customWidth="1"/>
    <col min="10297" max="10297" width="9.21875" style="1" customWidth="1"/>
    <col min="10298" max="10299" width="1.88671875" style="1" customWidth="1"/>
    <col min="10300" max="10300" width="9.21875" style="1" customWidth="1"/>
    <col min="10301" max="10302" width="1.88671875" style="1" customWidth="1"/>
    <col min="10303" max="10303" width="9.21875" style="1" customWidth="1"/>
    <col min="10304" max="10304" width="1.88671875" style="1" customWidth="1"/>
    <col min="10305" max="10305" width="11.33203125" style="1" customWidth="1"/>
    <col min="10306" max="10306" width="2.109375" style="1" customWidth="1"/>
    <col min="10307" max="10307" width="10.33203125" style="1" customWidth="1"/>
    <col min="10308" max="10308" width="9.88671875" style="1" bestFit="1" customWidth="1"/>
    <col min="10309" max="10536" width="9" style="1"/>
    <col min="10537" max="10537" width="4.21875" style="1" customWidth="1"/>
    <col min="10538" max="10538" width="22" style="1" customWidth="1"/>
    <col min="10539" max="10539" width="2.77734375" style="1" customWidth="1"/>
    <col min="10540" max="10545" width="0" style="1" hidden="1" customWidth="1"/>
    <col min="10546" max="10546" width="1.88671875" style="1" customWidth="1"/>
    <col min="10547" max="10547" width="9.21875" style="1" customWidth="1"/>
    <col min="10548" max="10549" width="1.88671875" style="1" customWidth="1"/>
    <col min="10550" max="10550" width="9.21875" style="1" customWidth="1"/>
    <col min="10551" max="10552" width="1.88671875" style="1" customWidth="1"/>
    <col min="10553" max="10553" width="9.21875" style="1" customWidth="1"/>
    <col min="10554" max="10555" width="1.88671875" style="1" customWidth="1"/>
    <col min="10556" max="10556" width="9.21875" style="1" customWidth="1"/>
    <col min="10557" max="10558" width="1.88671875" style="1" customWidth="1"/>
    <col min="10559" max="10559" width="9.21875" style="1" customWidth="1"/>
    <col min="10560" max="10560" width="1.88671875" style="1" customWidth="1"/>
    <col min="10561" max="10561" width="11.33203125" style="1" customWidth="1"/>
    <col min="10562" max="10562" width="2.109375" style="1" customWidth="1"/>
    <col min="10563" max="10563" width="10.33203125" style="1" customWidth="1"/>
    <col min="10564" max="10564" width="9.88671875" style="1" bestFit="1" customWidth="1"/>
    <col min="10565" max="10792" width="9" style="1"/>
    <col min="10793" max="10793" width="4.21875" style="1" customWidth="1"/>
    <col min="10794" max="10794" width="22" style="1" customWidth="1"/>
    <col min="10795" max="10795" width="2.77734375" style="1" customWidth="1"/>
    <col min="10796" max="10801" width="0" style="1" hidden="1" customWidth="1"/>
    <col min="10802" max="10802" width="1.88671875" style="1" customWidth="1"/>
    <col min="10803" max="10803" width="9.21875" style="1" customWidth="1"/>
    <col min="10804" max="10805" width="1.88671875" style="1" customWidth="1"/>
    <col min="10806" max="10806" width="9.21875" style="1" customWidth="1"/>
    <col min="10807" max="10808" width="1.88671875" style="1" customWidth="1"/>
    <col min="10809" max="10809" width="9.21875" style="1" customWidth="1"/>
    <col min="10810" max="10811" width="1.88671875" style="1" customWidth="1"/>
    <col min="10812" max="10812" width="9.21875" style="1" customWidth="1"/>
    <col min="10813" max="10814" width="1.88671875" style="1" customWidth="1"/>
    <col min="10815" max="10815" width="9.21875" style="1" customWidth="1"/>
    <col min="10816" max="10816" width="1.88671875" style="1" customWidth="1"/>
    <col min="10817" max="10817" width="11.33203125" style="1" customWidth="1"/>
    <col min="10818" max="10818" width="2.109375" style="1" customWidth="1"/>
    <col min="10819" max="10819" width="10.33203125" style="1" customWidth="1"/>
    <col min="10820" max="10820" width="9.88671875" style="1" bestFit="1" customWidth="1"/>
    <col min="10821" max="11048" width="9" style="1"/>
    <col min="11049" max="11049" width="4.21875" style="1" customWidth="1"/>
    <col min="11050" max="11050" width="22" style="1" customWidth="1"/>
    <col min="11051" max="11051" width="2.77734375" style="1" customWidth="1"/>
    <col min="11052" max="11057" width="0" style="1" hidden="1" customWidth="1"/>
    <col min="11058" max="11058" width="1.88671875" style="1" customWidth="1"/>
    <col min="11059" max="11059" width="9.21875" style="1" customWidth="1"/>
    <col min="11060" max="11061" width="1.88671875" style="1" customWidth="1"/>
    <col min="11062" max="11062" width="9.21875" style="1" customWidth="1"/>
    <col min="11063" max="11064" width="1.88671875" style="1" customWidth="1"/>
    <col min="11065" max="11065" width="9.21875" style="1" customWidth="1"/>
    <col min="11066" max="11067" width="1.88671875" style="1" customWidth="1"/>
    <col min="11068" max="11068" width="9.21875" style="1" customWidth="1"/>
    <col min="11069" max="11070" width="1.88671875" style="1" customWidth="1"/>
    <col min="11071" max="11071" width="9.21875" style="1" customWidth="1"/>
    <col min="11072" max="11072" width="1.88671875" style="1" customWidth="1"/>
    <col min="11073" max="11073" width="11.33203125" style="1" customWidth="1"/>
    <col min="11074" max="11074" width="2.109375" style="1" customWidth="1"/>
    <col min="11075" max="11075" width="10.33203125" style="1" customWidth="1"/>
    <col min="11076" max="11076" width="9.88671875" style="1" bestFit="1" customWidth="1"/>
    <col min="11077" max="11304" width="9" style="1"/>
    <col min="11305" max="11305" width="4.21875" style="1" customWidth="1"/>
    <col min="11306" max="11306" width="22" style="1" customWidth="1"/>
    <col min="11307" max="11307" width="2.77734375" style="1" customWidth="1"/>
    <col min="11308" max="11313" width="0" style="1" hidden="1" customWidth="1"/>
    <col min="11314" max="11314" width="1.88671875" style="1" customWidth="1"/>
    <col min="11315" max="11315" width="9.21875" style="1" customWidth="1"/>
    <col min="11316" max="11317" width="1.88671875" style="1" customWidth="1"/>
    <col min="11318" max="11318" width="9.21875" style="1" customWidth="1"/>
    <col min="11319" max="11320" width="1.88671875" style="1" customWidth="1"/>
    <col min="11321" max="11321" width="9.21875" style="1" customWidth="1"/>
    <col min="11322" max="11323" width="1.88671875" style="1" customWidth="1"/>
    <col min="11324" max="11324" width="9.21875" style="1" customWidth="1"/>
    <col min="11325" max="11326" width="1.88671875" style="1" customWidth="1"/>
    <col min="11327" max="11327" width="9.21875" style="1" customWidth="1"/>
    <col min="11328" max="11328" width="1.88671875" style="1" customWidth="1"/>
    <col min="11329" max="11329" width="11.33203125" style="1" customWidth="1"/>
    <col min="11330" max="11330" width="2.109375" style="1" customWidth="1"/>
    <col min="11331" max="11331" width="10.33203125" style="1" customWidth="1"/>
    <col min="11332" max="11332" width="9.88671875" style="1" bestFit="1" customWidth="1"/>
    <col min="11333" max="11560" width="9" style="1"/>
    <col min="11561" max="11561" width="4.21875" style="1" customWidth="1"/>
    <col min="11562" max="11562" width="22" style="1" customWidth="1"/>
    <col min="11563" max="11563" width="2.77734375" style="1" customWidth="1"/>
    <col min="11564" max="11569" width="0" style="1" hidden="1" customWidth="1"/>
    <col min="11570" max="11570" width="1.88671875" style="1" customWidth="1"/>
    <col min="11571" max="11571" width="9.21875" style="1" customWidth="1"/>
    <col min="11572" max="11573" width="1.88671875" style="1" customWidth="1"/>
    <col min="11574" max="11574" width="9.21875" style="1" customWidth="1"/>
    <col min="11575" max="11576" width="1.88671875" style="1" customWidth="1"/>
    <col min="11577" max="11577" width="9.21875" style="1" customWidth="1"/>
    <col min="11578" max="11579" width="1.88671875" style="1" customWidth="1"/>
    <col min="11580" max="11580" width="9.21875" style="1" customWidth="1"/>
    <col min="11581" max="11582" width="1.88671875" style="1" customWidth="1"/>
    <col min="11583" max="11583" width="9.21875" style="1" customWidth="1"/>
    <col min="11584" max="11584" width="1.88671875" style="1" customWidth="1"/>
    <col min="11585" max="11585" width="11.33203125" style="1" customWidth="1"/>
    <col min="11586" max="11586" width="2.109375" style="1" customWidth="1"/>
    <col min="11587" max="11587" width="10.33203125" style="1" customWidth="1"/>
    <col min="11588" max="11588" width="9.88671875" style="1" bestFit="1" customWidth="1"/>
    <col min="11589" max="11816" width="9" style="1"/>
    <col min="11817" max="11817" width="4.21875" style="1" customWidth="1"/>
    <col min="11818" max="11818" width="22" style="1" customWidth="1"/>
    <col min="11819" max="11819" width="2.77734375" style="1" customWidth="1"/>
    <col min="11820" max="11825" width="0" style="1" hidden="1" customWidth="1"/>
    <col min="11826" max="11826" width="1.88671875" style="1" customWidth="1"/>
    <col min="11827" max="11827" width="9.21875" style="1" customWidth="1"/>
    <col min="11828" max="11829" width="1.88671875" style="1" customWidth="1"/>
    <col min="11830" max="11830" width="9.21875" style="1" customWidth="1"/>
    <col min="11831" max="11832" width="1.88671875" style="1" customWidth="1"/>
    <col min="11833" max="11833" width="9.21875" style="1" customWidth="1"/>
    <col min="11834" max="11835" width="1.88671875" style="1" customWidth="1"/>
    <col min="11836" max="11836" width="9.21875" style="1" customWidth="1"/>
    <col min="11837" max="11838" width="1.88671875" style="1" customWidth="1"/>
    <col min="11839" max="11839" width="9.21875" style="1" customWidth="1"/>
    <col min="11840" max="11840" width="1.88671875" style="1" customWidth="1"/>
    <col min="11841" max="11841" width="11.33203125" style="1" customWidth="1"/>
    <col min="11842" max="11842" width="2.109375" style="1" customWidth="1"/>
    <col min="11843" max="11843" width="10.33203125" style="1" customWidth="1"/>
    <col min="11844" max="11844" width="9.88671875" style="1" bestFit="1" customWidth="1"/>
    <col min="11845" max="12072" width="9" style="1"/>
    <col min="12073" max="12073" width="4.21875" style="1" customWidth="1"/>
    <col min="12074" max="12074" width="22" style="1" customWidth="1"/>
    <col min="12075" max="12075" width="2.77734375" style="1" customWidth="1"/>
    <col min="12076" max="12081" width="0" style="1" hidden="1" customWidth="1"/>
    <col min="12082" max="12082" width="1.88671875" style="1" customWidth="1"/>
    <col min="12083" max="12083" width="9.21875" style="1" customWidth="1"/>
    <col min="12084" max="12085" width="1.88671875" style="1" customWidth="1"/>
    <col min="12086" max="12086" width="9.21875" style="1" customWidth="1"/>
    <col min="12087" max="12088" width="1.88671875" style="1" customWidth="1"/>
    <col min="12089" max="12089" width="9.21875" style="1" customWidth="1"/>
    <col min="12090" max="12091" width="1.88671875" style="1" customWidth="1"/>
    <col min="12092" max="12092" width="9.21875" style="1" customWidth="1"/>
    <col min="12093" max="12094" width="1.88671875" style="1" customWidth="1"/>
    <col min="12095" max="12095" width="9.21875" style="1" customWidth="1"/>
    <col min="12096" max="12096" width="1.88671875" style="1" customWidth="1"/>
    <col min="12097" max="12097" width="11.33203125" style="1" customWidth="1"/>
    <col min="12098" max="12098" width="2.109375" style="1" customWidth="1"/>
    <col min="12099" max="12099" width="10.33203125" style="1" customWidth="1"/>
    <col min="12100" max="12100" width="9.88671875" style="1" bestFit="1" customWidth="1"/>
    <col min="12101" max="12328" width="9" style="1"/>
    <col min="12329" max="12329" width="4.21875" style="1" customWidth="1"/>
    <col min="12330" max="12330" width="22" style="1" customWidth="1"/>
    <col min="12331" max="12331" width="2.77734375" style="1" customWidth="1"/>
    <col min="12332" max="12337" width="0" style="1" hidden="1" customWidth="1"/>
    <col min="12338" max="12338" width="1.88671875" style="1" customWidth="1"/>
    <col min="12339" max="12339" width="9.21875" style="1" customWidth="1"/>
    <col min="12340" max="12341" width="1.88671875" style="1" customWidth="1"/>
    <col min="12342" max="12342" width="9.21875" style="1" customWidth="1"/>
    <col min="12343" max="12344" width="1.88671875" style="1" customWidth="1"/>
    <col min="12345" max="12345" width="9.21875" style="1" customWidth="1"/>
    <col min="12346" max="12347" width="1.88671875" style="1" customWidth="1"/>
    <col min="12348" max="12348" width="9.21875" style="1" customWidth="1"/>
    <col min="12349" max="12350" width="1.88671875" style="1" customWidth="1"/>
    <col min="12351" max="12351" width="9.21875" style="1" customWidth="1"/>
    <col min="12352" max="12352" width="1.88671875" style="1" customWidth="1"/>
    <col min="12353" max="12353" width="11.33203125" style="1" customWidth="1"/>
    <col min="12354" max="12354" width="2.109375" style="1" customWidth="1"/>
    <col min="12355" max="12355" width="10.33203125" style="1" customWidth="1"/>
    <col min="12356" max="12356" width="9.88671875" style="1" bestFit="1" customWidth="1"/>
    <col min="12357" max="12584" width="9" style="1"/>
    <col min="12585" max="12585" width="4.21875" style="1" customWidth="1"/>
    <col min="12586" max="12586" width="22" style="1" customWidth="1"/>
    <col min="12587" max="12587" width="2.77734375" style="1" customWidth="1"/>
    <col min="12588" max="12593" width="0" style="1" hidden="1" customWidth="1"/>
    <col min="12594" max="12594" width="1.88671875" style="1" customWidth="1"/>
    <col min="12595" max="12595" width="9.21875" style="1" customWidth="1"/>
    <col min="12596" max="12597" width="1.88671875" style="1" customWidth="1"/>
    <col min="12598" max="12598" width="9.21875" style="1" customWidth="1"/>
    <col min="12599" max="12600" width="1.88671875" style="1" customWidth="1"/>
    <col min="12601" max="12601" width="9.21875" style="1" customWidth="1"/>
    <col min="12602" max="12603" width="1.88671875" style="1" customWidth="1"/>
    <col min="12604" max="12604" width="9.21875" style="1" customWidth="1"/>
    <col min="12605" max="12606" width="1.88671875" style="1" customWidth="1"/>
    <col min="12607" max="12607" width="9.21875" style="1" customWidth="1"/>
    <col min="12608" max="12608" width="1.88671875" style="1" customWidth="1"/>
    <col min="12609" max="12609" width="11.33203125" style="1" customWidth="1"/>
    <col min="12610" max="12610" width="2.109375" style="1" customWidth="1"/>
    <col min="12611" max="12611" width="10.33203125" style="1" customWidth="1"/>
    <col min="12612" max="12612" width="9.88671875" style="1" bestFit="1" customWidth="1"/>
    <col min="12613" max="12840" width="9" style="1"/>
    <col min="12841" max="12841" width="4.21875" style="1" customWidth="1"/>
    <col min="12842" max="12842" width="22" style="1" customWidth="1"/>
    <col min="12843" max="12843" width="2.77734375" style="1" customWidth="1"/>
    <col min="12844" max="12849" width="0" style="1" hidden="1" customWidth="1"/>
    <col min="12850" max="12850" width="1.88671875" style="1" customWidth="1"/>
    <col min="12851" max="12851" width="9.21875" style="1" customWidth="1"/>
    <col min="12852" max="12853" width="1.88671875" style="1" customWidth="1"/>
    <col min="12854" max="12854" width="9.21875" style="1" customWidth="1"/>
    <col min="12855" max="12856" width="1.88671875" style="1" customWidth="1"/>
    <col min="12857" max="12857" width="9.21875" style="1" customWidth="1"/>
    <col min="12858" max="12859" width="1.88671875" style="1" customWidth="1"/>
    <col min="12860" max="12860" width="9.21875" style="1" customWidth="1"/>
    <col min="12861" max="12862" width="1.88671875" style="1" customWidth="1"/>
    <col min="12863" max="12863" width="9.21875" style="1" customWidth="1"/>
    <col min="12864" max="12864" width="1.88671875" style="1" customWidth="1"/>
    <col min="12865" max="12865" width="11.33203125" style="1" customWidth="1"/>
    <col min="12866" max="12866" width="2.109375" style="1" customWidth="1"/>
    <col min="12867" max="12867" width="10.33203125" style="1" customWidth="1"/>
    <col min="12868" max="12868" width="9.88671875" style="1" bestFit="1" customWidth="1"/>
    <col min="12869" max="13096" width="9" style="1"/>
    <col min="13097" max="13097" width="4.21875" style="1" customWidth="1"/>
    <col min="13098" max="13098" width="22" style="1" customWidth="1"/>
    <col min="13099" max="13099" width="2.77734375" style="1" customWidth="1"/>
    <col min="13100" max="13105" width="0" style="1" hidden="1" customWidth="1"/>
    <col min="13106" max="13106" width="1.88671875" style="1" customWidth="1"/>
    <col min="13107" max="13107" width="9.21875" style="1" customWidth="1"/>
    <col min="13108" max="13109" width="1.88671875" style="1" customWidth="1"/>
    <col min="13110" max="13110" width="9.21875" style="1" customWidth="1"/>
    <col min="13111" max="13112" width="1.88671875" style="1" customWidth="1"/>
    <col min="13113" max="13113" width="9.21875" style="1" customWidth="1"/>
    <col min="13114" max="13115" width="1.88671875" style="1" customWidth="1"/>
    <col min="13116" max="13116" width="9.21875" style="1" customWidth="1"/>
    <col min="13117" max="13118" width="1.88671875" style="1" customWidth="1"/>
    <col min="13119" max="13119" width="9.21875" style="1" customWidth="1"/>
    <col min="13120" max="13120" width="1.88671875" style="1" customWidth="1"/>
    <col min="13121" max="13121" width="11.33203125" style="1" customWidth="1"/>
    <col min="13122" max="13122" width="2.109375" style="1" customWidth="1"/>
    <col min="13123" max="13123" width="10.33203125" style="1" customWidth="1"/>
    <col min="13124" max="13124" width="9.88671875" style="1" bestFit="1" customWidth="1"/>
    <col min="13125" max="13352" width="9" style="1"/>
    <col min="13353" max="13353" width="4.21875" style="1" customWidth="1"/>
    <col min="13354" max="13354" width="22" style="1" customWidth="1"/>
    <col min="13355" max="13355" width="2.77734375" style="1" customWidth="1"/>
    <col min="13356" max="13361" width="0" style="1" hidden="1" customWidth="1"/>
    <col min="13362" max="13362" width="1.88671875" style="1" customWidth="1"/>
    <col min="13363" max="13363" width="9.21875" style="1" customWidth="1"/>
    <col min="13364" max="13365" width="1.88671875" style="1" customWidth="1"/>
    <col min="13366" max="13366" width="9.21875" style="1" customWidth="1"/>
    <col min="13367" max="13368" width="1.88671875" style="1" customWidth="1"/>
    <col min="13369" max="13369" width="9.21875" style="1" customWidth="1"/>
    <col min="13370" max="13371" width="1.88671875" style="1" customWidth="1"/>
    <col min="13372" max="13372" width="9.21875" style="1" customWidth="1"/>
    <col min="13373" max="13374" width="1.88671875" style="1" customWidth="1"/>
    <col min="13375" max="13375" width="9.21875" style="1" customWidth="1"/>
    <col min="13376" max="13376" width="1.88671875" style="1" customWidth="1"/>
    <col min="13377" max="13377" width="11.33203125" style="1" customWidth="1"/>
    <col min="13378" max="13378" width="2.109375" style="1" customWidth="1"/>
    <col min="13379" max="13379" width="10.33203125" style="1" customWidth="1"/>
    <col min="13380" max="13380" width="9.88671875" style="1" bestFit="1" customWidth="1"/>
    <col min="13381" max="13608" width="9" style="1"/>
    <col min="13609" max="13609" width="4.21875" style="1" customWidth="1"/>
    <col min="13610" max="13610" width="22" style="1" customWidth="1"/>
    <col min="13611" max="13611" width="2.77734375" style="1" customWidth="1"/>
    <col min="13612" max="13617" width="0" style="1" hidden="1" customWidth="1"/>
    <col min="13618" max="13618" width="1.88671875" style="1" customWidth="1"/>
    <col min="13619" max="13619" width="9.21875" style="1" customWidth="1"/>
    <col min="13620" max="13621" width="1.88671875" style="1" customWidth="1"/>
    <col min="13622" max="13622" width="9.21875" style="1" customWidth="1"/>
    <col min="13623" max="13624" width="1.88671875" style="1" customWidth="1"/>
    <col min="13625" max="13625" width="9.21875" style="1" customWidth="1"/>
    <col min="13626" max="13627" width="1.88671875" style="1" customWidth="1"/>
    <col min="13628" max="13628" width="9.21875" style="1" customWidth="1"/>
    <col min="13629" max="13630" width="1.88671875" style="1" customWidth="1"/>
    <col min="13631" max="13631" width="9.21875" style="1" customWidth="1"/>
    <col min="13632" max="13632" width="1.88671875" style="1" customWidth="1"/>
    <col min="13633" max="13633" width="11.33203125" style="1" customWidth="1"/>
    <col min="13634" max="13634" width="2.109375" style="1" customWidth="1"/>
    <col min="13635" max="13635" width="10.33203125" style="1" customWidth="1"/>
    <col min="13636" max="13636" width="9.88671875" style="1" bestFit="1" customWidth="1"/>
    <col min="13637" max="13864" width="9" style="1"/>
    <col min="13865" max="13865" width="4.21875" style="1" customWidth="1"/>
    <col min="13866" max="13866" width="22" style="1" customWidth="1"/>
    <col min="13867" max="13867" width="2.77734375" style="1" customWidth="1"/>
    <col min="13868" max="13873" width="0" style="1" hidden="1" customWidth="1"/>
    <col min="13874" max="13874" width="1.88671875" style="1" customWidth="1"/>
    <col min="13875" max="13875" width="9.21875" style="1" customWidth="1"/>
    <col min="13876" max="13877" width="1.88671875" style="1" customWidth="1"/>
    <col min="13878" max="13878" width="9.21875" style="1" customWidth="1"/>
    <col min="13879" max="13880" width="1.88671875" style="1" customWidth="1"/>
    <col min="13881" max="13881" width="9.21875" style="1" customWidth="1"/>
    <col min="13882" max="13883" width="1.88671875" style="1" customWidth="1"/>
    <col min="13884" max="13884" width="9.21875" style="1" customWidth="1"/>
    <col min="13885" max="13886" width="1.88671875" style="1" customWidth="1"/>
    <col min="13887" max="13887" width="9.21875" style="1" customWidth="1"/>
    <col min="13888" max="13888" width="1.88671875" style="1" customWidth="1"/>
    <col min="13889" max="13889" width="11.33203125" style="1" customWidth="1"/>
    <col min="13890" max="13890" width="2.109375" style="1" customWidth="1"/>
    <col min="13891" max="13891" width="10.33203125" style="1" customWidth="1"/>
    <col min="13892" max="13892" width="9.88671875" style="1" bestFit="1" customWidth="1"/>
    <col min="13893" max="14120" width="9" style="1"/>
    <col min="14121" max="14121" width="4.21875" style="1" customWidth="1"/>
    <col min="14122" max="14122" width="22" style="1" customWidth="1"/>
    <col min="14123" max="14123" width="2.77734375" style="1" customWidth="1"/>
    <col min="14124" max="14129" width="0" style="1" hidden="1" customWidth="1"/>
    <col min="14130" max="14130" width="1.88671875" style="1" customWidth="1"/>
    <col min="14131" max="14131" width="9.21875" style="1" customWidth="1"/>
    <col min="14132" max="14133" width="1.88671875" style="1" customWidth="1"/>
    <col min="14134" max="14134" width="9.21875" style="1" customWidth="1"/>
    <col min="14135" max="14136" width="1.88671875" style="1" customWidth="1"/>
    <col min="14137" max="14137" width="9.21875" style="1" customWidth="1"/>
    <col min="14138" max="14139" width="1.88671875" style="1" customWidth="1"/>
    <col min="14140" max="14140" width="9.21875" style="1" customWidth="1"/>
    <col min="14141" max="14142" width="1.88671875" style="1" customWidth="1"/>
    <col min="14143" max="14143" width="9.21875" style="1" customWidth="1"/>
    <col min="14144" max="14144" width="1.88671875" style="1" customWidth="1"/>
    <col min="14145" max="14145" width="11.33203125" style="1" customWidth="1"/>
    <col min="14146" max="14146" width="2.109375" style="1" customWidth="1"/>
    <col min="14147" max="14147" width="10.33203125" style="1" customWidth="1"/>
    <col min="14148" max="14148" width="9.88671875" style="1" bestFit="1" customWidth="1"/>
    <col min="14149" max="14376" width="9" style="1"/>
    <col min="14377" max="14377" width="4.21875" style="1" customWidth="1"/>
    <col min="14378" max="14378" width="22" style="1" customWidth="1"/>
    <col min="14379" max="14379" width="2.77734375" style="1" customWidth="1"/>
    <col min="14380" max="14385" width="0" style="1" hidden="1" customWidth="1"/>
    <col min="14386" max="14386" width="1.88671875" style="1" customWidth="1"/>
    <col min="14387" max="14387" width="9.21875" style="1" customWidth="1"/>
    <col min="14388" max="14389" width="1.88671875" style="1" customWidth="1"/>
    <col min="14390" max="14390" width="9.21875" style="1" customWidth="1"/>
    <col min="14391" max="14392" width="1.88671875" style="1" customWidth="1"/>
    <col min="14393" max="14393" width="9.21875" style="1" customWidth="1"/>
    <col min="14394" max="14395" width="1.88671875" style="1" customWidth="1"/>
    <col min="14396" max="14396" width="9.21875" style="1" customWidth="1"/>
    <col min="14397" max="14398" width="1.88671875" style="1" customWidth="1"/>
    <col min="14399" max="14399" width="9.21875" style="1" customWidth="1"/>
    <col min="14400" max="14400" width="1.88671875" style="1" customWidth="1"/>
    <col min="14401" max="14401" width="11.33203125" style="1" customWidth="1"/>
    <col min="14402" max="14402" width="2.109375" style="1" customWidth="1"/>
    <col min="14403" max="14403" width="10.33203125" style="1" customWidth="1"/>
    <col min="14404" max="14404" width="9.88671875" style="1" bestFit="1" customWidth="1"/>
    <col min="14405" max="14632" width="9" style="1"/>
    <col min="14633" max="14633" width="4.21875" style="1" customWidth="1"/>
    <col min="14634" max="14634" width="22" style="1" customWidth="1"/>
    <col min="14635" max="14635" width="2.77734375" style="1" customWidth="1"/>
    <col min="14636" max="14641" width="0" style="1" hidden="1" customWidth="1"/>
    <col min="14642" max="14642" width="1.88671875" style="1" customWidth="1"/>
    <col min="14643" max="14643" width="9.21875" style="1" customWidth="1"/>
    <col min="14644" max="14645" width="1.88671875" style="1" customWidth="1"/>
    <col min="14646" max="14646" width="9.21875" style="1" customWidth="1"/>
    <col min="14647" max="14648" width="1.88671875" style="1" customWidth="1"/>
    <col min="14649" max="14649" width="9.21875" style="1" customWidth="1"/>
    <col min="14650" max="14651" width="1.88671875" style="1" customWidth="1"/>
    <col min="14652" max="14652" width="9.21875" style="1" customWidth="1"/>
    <col min="14653" max="14654" width="1.88671875" style="1" customWidth="1"/>
    <col min="14655" max="14655" width="9.21875" style="1" customWidth="1"/>
    <col min="14656" max="14656" width="1.88671875" style="1" customWidth="1"/>
    <col min="14657" max="14657" width="11.33203125" style="1" customWidth="1"/>
    <col min="14658" max="14658" width="2.109375" style="1" customWidth="1"/>
    <col min="14659" max="14659" width="10.33203125" style="1" customWidth="1"/>
    <col min="14660" max="14660" width="9.88671875" style="1" bestFit="1" customWidth="1"/>
    <col min="14661" max="14888" width="9" style="1"/>
    <col min="14889" max="14889" width="4.21875" style="1" customWidth="1"/>
    <col min="14890" max="14890" width="22" style="1" customWidth="1"/>
    <col min="14891" max="14891" width="2.77734375" style="1" customWidth="1"/>
    <col min="14892" max="14897" width="0" style="1" hidden="1" customWidth="1"/>
    <col min="14898" max="14898" width="1.88671875" style="1" customWidth="1"/>
    <col min="14899" max="14899" width="9.21875" style="1" customWidth="1"/>
    <col min="14900" max="14901" width="1.88671875" style="1" customWidth="1"/>
    <col min="14902" max="14902" width="9.21875" style="1" customWidth="1"/>
    <col min="14903" max="14904" width="1.88671875" style="1" customWidth="1"/>
    <col min="14905" max="14905" width="9.21875" style="1" customWidth="1"/>
    <col min="14906" max="14907" width="1.88671875" style="1" customWidth="1"/>
    <col min="14908" max="14908" width="9.21875" style="1" customWidth="1"/>
    <col min="14909" max="14910" width="1.88671875" style="1" customWidth="1"/>
    <col min="14911" max="14911" width="9.21875" style="1" customWidth="1"/>
    <col min="14912" max="14912" width="1.88671875" style="1" customWidth="1"/>
    <col min="14913" max="14913" width="11.33203125" style="1" customWidth="1"/>
    <col min="14914" max="14914" width="2.109375" style="1" customWidth="1"/>
    <col min="14915" max="14915" width="10.33203125" style="1" customWidth="1"/>
    <col min="14916" max="14916" width="9.88671875" style="1" bestFit="1" customWidth="1"/>
    <col min="14917" max="15144" width="9" style="1"/>
    <col min="15145" max="15145" width="4.21875" style="1" customWidth="1"/>
    <col min="15146" max="15146" width="22" style="1" customWidth="1"/>
    <col min="15147" max="15147" width="2.77734375" style="1" customWidth="1"/>
    <col min="15148" max="15153" width="0" style="1" hidden="1" customWidth="1"/>
    <col min="15154" max="15154" width="1.88671875" style="1" customWidth="1"/>
    <col min="15155" max="15155" width="9.21875" style="1" customWidth="1"/>
    <col min="15156" max="15157" width="1.88671875" style="1" customWidth="1"/>
    <col min="15158" max="15158" width="9.21875" style="1" customWidth="1"/>
    <col min="15159" max="15160" width="1.88671875" style="1" customWidth="1"/>
    <col min="15161" max="15161" width="9.21875" style="1" customWidth="1"/>
    <col min="15162" max="15163" width="1.88671875" style="1" customWidth="1"/>
    <col min="15164" max="15164" width="9.21875" style="1" customWidth="1"/>
    <col min="15165" max="15166" width="1.88671875" style="1" customWidth="1"/>
    <col min="15167" max="15167" width="9.21875" style="1" customWidth="1"/>
    <col min="15168" max="15168" width="1.88671875" style="1" customWidth="1"/>
    <col min="15169" max="15169" width="11.33203125" style="1" customWidth="1"/>
    <col min="15170" max="15170" width="2.109375" style="1" customWidth="1"/>
    <col min="15171" max="15171" width="10.33203125" style="1" customWidth="1"/>
    <col min="15172" max="15172" width="9.88671875" style="1" bestFit="1" customWidth="1"/>
    <col min="15173" max="15400" width="9" style="1"/>
    <col min="15401" max="15401" width="4.21875" style="1" customWidth="1"/>
    <col min="15402" max="15402" width="22" style="1" customWidth="1"/>
    <col min="15403" max="15403" width="2.77734375" style="1" customWidth="1"/>
    <col min="15404" max="15409" width="0" style="1" hidden="1" customWidth="1"/>
    <col min="15410" max="15410" width="1.88671875" style="1" customWidth="1"/>
    <col min="15411" max="15411" width="9.21875" style="1" customWidth="1"/>
    <col min="15412" max="15413" width="1.88671875" style="1" customWidth="1"/>
    <col min="15414" max="15414" width="9.21875" style="1" customWidth="1"/>
    <col min="15415" max="15416" width="1.88671875" style="1" customWidth="1"/>
    <col min="15417" max="15417" width="9.21875" style="1" customWidth="1"/>
    <col min="15418" max="15419" width="1.88671875" style="1" customWidth="1"/>
    <col min="15420" max="15420" width="9.21875" style="1" customWidth="1"/>
    <col min="15421" max="15422" width="1.88671875" style="1" customWidth="1"/>
    <col min="15423" max="15423" width="9.21875" style="1" customWidth="1"/>
    <col min="15424" max="15424" width="1.88671875" style="1" customWidth="1"/>
    <col min="15425" max="15425" width="11.33203125" style="1" customWidth="1"/>
    <col min="15426" max="15426" width="2.109375" style="1" customWidth="1"/>
    <col min="15427" max="15427" width="10.33203125" style="1" customWidth="1"/>
    <col min="15428" max="15428" width="9.88671875" style="1" bestFit="1" customWidth="1"/>
    <col min="15429" max="15656" width="9" style="1"/>
    <col min="15657" max="15657" width="4.21875" style="1" customWidth="1"/>
    <col min="15658" max="15658" width="22" style="1" customWidth="1"/>
    <col min="15659" max="15659" width="2.77734375" style="1" customWidth="1"/>
    <col min="15660" max="15665" width="0" style="1" hidden="1" customWidth="1"/>
    <col min="15666" max="15666" width="1.88671875" style="1" customWidth="1"/>
    <col min="15667" max="15667" width="9.21875" style="1" customWidth="1"/>
    <col min="15668" max="15669" width="1.88671875" style="1" customWidth="1"/>
    <col min="15670" max="15670" width="9.21875" style="1" customWidth="1"/>
    <col min="15671" max="15672" width="1.88671875" style="1" customWidth="1"/>
    <col min="15673" max="15673" width="9.21875" style="1" customWidth="1"/>
    <col min="15674" max="15675" width="1.88671875" style="1" customWidth="1"/>
    <col min="15676" max="15676" width="9.21875" style="1" customWidth="1"/>
    <col min="15677" max="15678" width="1.88671875" style="1" customWidth="1"/>
    <col min="15679" max="15679" width="9.21875" style="1" customWidth="1"/>
    <col min="15680" max="15680" width="1.88671875" style="1" customWidth="1"/>
    <col min="15681" max="15681" width="11.33203125" style="1" customWidth="1"/>
    <col min="15682" max="15682" width="2.109375" style="1" customWidth="1"/>
    <col min="15683" max="15683" width="10.33203125" style="1" customWidth="1"/>
    <col min="15684" max="15684" width="9.88671875" style="1" bestFit="1" customWidth="1"/>
    <col min="15685" max="15912" width="9" style="1"/>
    <col min="15913" max="15913" width="4.21875" style="1" customWidth="1"/>
    <col min="15914" max="15914" width="22" style="1" customWidth="1"/>
    <col min="15915" max="15915" width="2.77734375" style="1" customWidth="1"/>
    <col min="15916" max="15921" width="0" style="1" hidden="1" customWidth="1"/>
    <col min="15922" max="15922" width="1.88671875" style="1" customWidth="1"/>
    <col min="15923" max="15923" width="9.21875" style="1" customWidth="1"/>
    <col min="15924" max="15925" width="1.88671875" style="1" customWidth="1"/>
    <col min="15926" max="15926" width="9.21875" style="1" customWidth="1"/>
    <col min="15927" max="15928" width="1.88671875" style="1" customWidth="1"/>
    <col min="15929" max="15929" width="9.21875" style="1" customWidth="1"/>
    <col min="15930" max="15931" width="1.88671875" style="1" customWidth="1"/>
    <col min="15932" max="15932" width="9.21875" style="1" customWidth="1"/>
    <col min="15933" max="15934" width="1.88671875" style="1" customWidth="1"/>
    <col min="15935" max="15935" width="9.21875" style="1" customWidth="1"/>
    <col min="15936" max="15936" width="1.88671875" style="1" customWidth="1"/>
    <col min="15937" max="15937" width="11.33203125" style="1" customWidth="1"/>
    <col min="15938" max="15938" width="2.109375" style="1" customWidth="1"/>
    <col min="15939" max="15939" width="10.33203125" style="1" customWidth="1"/>
    <col min="15940" max="15940" width="9.88671875" style="1" bestFit="1" customWidth="1"/>
    <col min="15941" max="16168" width="9" style="1"/>
    <col min="16169" max="16169" width="4.21875" style="1" customWidth="1"/>
    <col min="16170" max="16170" width="22" style="1" customWidth="1"/>
    <col min="16171" max="16171" width="2.77734375" style="1" customWidth="1"/>
    <col min="16172" max="16177" width="0" style="1" hidden="1" customWidth="1"/>
    <col min="16178" max="16178" width="1.88671875" style="1" customWidth="1"/>
    <col min="16179" max="16179" width="9.21875" style="1" customWidth="1"/>
    <col min="16180" max="16181" width="1.88671875" style="1" customWidth="1"/>
    <col min="16182" max="16182" width="9.21875" style="1" customWidth="1"/>
    <col min="16183" max="16184" width="1.88671875" style="1" customWidth="1"/>
    <col min="16185" max="16185" width="9.21875" style="1" customWidth="1"/>
    <col min="16186" max="16187" width="1.88671875" style="1" customWidth="1"/>
    <col min="16188" max="16188" width="9.21875" style="1" customWidth="1"/>
    <col min="16189" max="16190" width="1.88671875" style="1" customWidth="1"/>
    <col min="16191" max="16191" width="9.21875" style="1" customWidth="1"/>
    <col min="16192" max="16192" width="1.88671875" style="1" customWidth="1"/>
    <col min="16193" max="16193" width="11.33203125" style="1" customWidth="1"/>
    <col min="16194" max="16194" width="2.109375" style="1" customWidth="1"/>
    <col min="16195" max="16195" width="10.33203125" style="1" customWidth="1"/>
    <col min="16196" max="16196" width="9.88671875" style="1" bestFit="1" customWidth="1"/>
    <col min="16197" max="16384" width="9" style="1"/>
  </cols>
  <sheetData>
    <row r="1" spans="2:68" s="17" customFormat="1" ht="19.5" customHeight="1" thickBot="1" x14ac:dyDescent="0.3">
      <c r="B1" s="141" t="s">
        <v>156</v>
      </c>
      <c r="BM1" s="18" t="s">
        <v>256</v>
      </c>
    </row>
    <row r="2" spans="2:68" ht="17.25" customHeight="1" x14ac:dyDescent="0.2">
      <c r="B2" s="146"/>
      <c r="C2" s="535" t="s">
        <v>234</v>
      </c>
      <c r="D2" s="200"/>
      <c r="E2" s="531" t="s">
        <v>9</v>
      </c>
      <c r="F2" s="401"/>
      <c r="G2" s="402"/>
      <c r="H2" s="531" t="s">
        <v>10</v>
      </c>
      <c r="I2" s="401"/>
      <c r="J2" s="402"/>
      <c r="K2" s="531" t="s">
        <v>64</v>
      </c>
      <c r="L2" s="401"/>
      <c r="M2" s="402"/>
      <c r="N2" s="531" t="s">
        <v>65</v>
      </c>
      <c r="O2" s="401"/>
      <c r="P2" s="402"/>
      <c r="Q2" s="531" t="s">
        <v>66</v>
      </c>
      <c r="R2" s="401"/>
      <c r="S2" s="402"/>
      <c r="T2" s="531" t="s">
        <v>11</v>
      </c>
      <c r="U2" s="401"/>
      <c r="V2" s="402"/>
      <c r="W2" s="531" t="s">
        <v>135</v>
      </c>
      <c r="X2" s="401"/>
      <c r="Y2" s="402"/>
      <c r="Z2" s="531" t="s">
        <v>139</v>
      </c>
      <c r="AA2" s="401"/>
      <c r="AB2" s="402"/>
      <c r="AC2" s="531" t="s">
        <v>140</v>
      </c>
      <c r="AD2" s="401"/>
      <c r="AE2" s="402"/>
      <c r="AF2" s="531" t="s">
        <v>145</v>
      </c>
      <c r="AG2" s="401"/>
      <c r="AH2" s="402"/>
      <c r="AI2" s="531" t="s">
        <v>146</v>
      </c>
      <c r="AJ2" s="401"/>
      <c r="AK2" s="402"/>
      <c r="AL2" s="531" t="s">
        <v>219</v>
      </c>
      <c r="AM2" s="401"/>
      <c r="AN2" s="402"/>
      <c r="AO2" s="531" t="s">
        <v>238</v>
      </c>
      <c r="AP2" s="401"/>
      <c r="AQ2" s="402"/>
      <c r="AR2" s="531" t="s">
        <v>246</v>
      </c>
      <c r="AS2" s="401"/>
      <c r="AT2" s="402"/>
      <c r="AU2" s="531" t="s">
        <v>250</v>
      </c>
      <c r="AV2" s="401"/>
      <c r="AW2" s="402"/>
      <c r="AX2" s="531" t="s">
        <v>258</v>
      </c>
      <c r="AY2" s="401"/>
      <c r="AZ2" s="402"/>
      <c r="BA2" s="527" t="s">
        <v>265</v>
      </c>
      <c r="BB2" s="416"/>
      <c r="BC2" s="417"/>
      <c r="BD2" s="527" t="s">
        <v>270</v>
      </c>
      <c r="BE2" s="416"/>
      <c r="BF2" s="417"/>
      <c r="BG2" s="527" t="s">
        <v>278</v>
      </c>
      <c r="BH2" s="416"/>
      <c r="BI2" s="417"/>
      <c r="BJ2" s="527" t="s">
        <v>287</v>
      </c>
      <c r="BK2" s="416"/>
      <c r="BL2" s="417"/>
      <c r="BM2" s="549" t="s">
        <v>6</v>
      </c>
    </row>
    <row r="3" spans="2:68" ht="16.5" customHeight="1" x14ac:dyDescent="0.2">
      <c r="B3" s="147"/>
      <c r="C3" s="536"/>
      <c r="D3" s="202"/>
      <c r="E3" s="532"/>
      <c r="F3" s="533"/>
      <c r="G3" s="534"/>
      <c r="H3" s="532"/>
      <c r="I3" s="533"/>
      <c r="J3" s="534"/>
      <c r="K3" s="532"/>
      <c r="L3" s="533"/>
      <c r="M3" s="534"/>
      <c r="N3" s="532"/>
      <c r="O3" s="533"/>
      <c r="P3" s="534"/>
      <c r="Q3" s="532"/>
      <c r="R3" s="533"/>
      <c r="S3" s="534"/>
      <c r="T3" s="532"/>
      <c r="U3" s="533"/>
      <c r="V3" s="534"/>
      <c r="W3" s="532"/>
      <c r="X3" s="533"/>
      <c r="Y3" s="534"/>
      <c r="Z3" s="532"/>
      <c r="AA3" s="533"/>
      <c r="AB3" s="534"/>
      <c r="AC3" s="532"/>
      <c r="AD3" s="533"/>
      <c r="AE3" s="534"/>
      <c r="AF3" s="532"/>
      <c r="AG3" s="533"/>
      <c r="AH3" s="534"/>
      <c r="AI3" s="532"/>
      <c r="AJ3" s="533"/>
      <c r="AK3" s="534"/>
      <c r="AL3" s="532"/>
      <c r="AM3" s="533"/>
      <c r="AN3" s="534"/>
      <c r="AO3" s="532"/>
      <c r="AP3" s="533"/>
      <c r="AQ3" s="534"/>
      <c r="AR3" s="532"/>
      <c r="AS3" s="533"/>
      <c r="AT3" s="534"/>
      <c r="AU3" s="532"/>
      <c r="AV3" s="533"/>
      <c r="AW3" s="534"/>
      <c r="AX3" s="532"/>
      <c r="AY3" s="533"/>
      <c r="AZ3" s="534"/>
      <c r="BA3" s="528"/>
      <c r="BB3" s="529"/>
      <c r="BC3" s="530"/>
      <c r="BD3" s="528"/>
      <c r="BE3" s="529"/>
      <c r="BF3" s="530"/>
      <c r="BG3" s="528"/>
      <c r="BH3" s="529"/>
      <c r="BI3" s="530"/>
      <c r="BJ3" s="528"/>
      <c r="BK3" s="529"/>
      <c r="BL3" s="530"/>
      <c r="BM3" s="550"/>
    </row>
    <row r="4" spans="2:68" s="23" customFormat="1" ht="16.5" customHeight="1" x14ac:dyDescent="0.2">
      <c r="B4" s="187"/>
      <c r="C4" s="542" t="s">
        <v>161</v>
      </c>
      <c r="D4" s="127"/>
      <c r="E4" s="61" t="s">
        <v>220</v>
      </c>
      <c r="F4" s="188">
        <v>20.9</v>
      </c>
      <c r="G4" s="188" t="s">
        <v>221</v>
      </c>
      <c r="H4" s="61" t="s">
        <v>220</v>
      </c>
      <c r="I4" s="188">
        <v>15.1</v>
      </c>
      <c r="J4" s="189" t="s">
        <v>221</v>
      </c>
      <c r="K4" s="61" t="s">
        <v>220</v>
      </c>
      <c r="L4" s="188">
        <v>9.6</v>
      </c>
      <c r="M4" s="127" t="s">
        <v>221</v>
      </c>
      <c r="N4" s="61" t="s">
        <v>220</v>
      </c>
      <c r="O4" s="188" t="e">
        <f>ROUND(N5/$N$23*100,1)</f>
        <v>#REF!</v>
      </c>
      <c r="P4" s="127" t="s">
        <v>221</v>
      </c>
      <c r="Q4" s="64" t="s">
        <v>220</v>
      </c>
      <c r="R4" s="186" t="e">
        <f>ROUND(Q5/$Q$23*100,1)</f>
        <v>#REF!</v>
      </c>
      <c r="S4" s="190" t="s">
        <v>221</v>
      </c>
      <c r="T4" s="64" t="s">
        <v>220</v>
      </c>
      <c r="U4" s="186" t="e">
        <f>ROUND(T5/$T$23*100,1)</f>
        <v>#REF!</v>
      </c>
      <c r="V4" s="190" t="s">
        <v>221</v>
      </c>
      <c r="W4" s="64" t="s">
        <v>220</v>
      </c>
      <c r="X4" s="186">
        <f>ROUND(W5/$W$23*100,1)</f>
        <v>64.3</v>
      </c>
      <c r="Y4" s="190" t="s">
        <v>221</v>
      </c>
      <c r="Z4" s="64" t="s">
        <v>220</v>
      </c>
      <c r="AA4" s="186">
        <f>ROUND(Z5/$Z$23*100,1)</f>
        <v>57.1</v>
      </c>
      <c r="AB4" s="190" t="s">
        <v>221</v>
      </c>
      <c r="AC4" s="64" t="s">
        <v>220</v>
      </c>
      <c r="AD4" s="186">
        <f>ROUND(AC5/$AC$23*100,1)</f>
        <v>57.3</v>
      </c>
      <c r="AE4" s="186" t="s">
        <v>22</v>
      </c>
      <c r="AF4" s="64" t="s">
        <v>220</v>
      </c>
      <c r="AG4" s="186">
        <f>ROUND(AF5/$AF$23*100,1)</f>
        <v>55.8</v>
      </c>
      <c r="AH4" s="191" t="s">
        <v>221</v>
      </c>
      <c r="AI4" s="64" t="s">
        <v>220</v>
      </c>
      <c r="AJ4" s="186">
        <f>ROUND(AI5/$AI$23*100,1)</f>
        <v>46.5</v>
      </c>
      <c r="AK4" s="191" t="s">
        <v>221</v>
      </c>
      <c r="AL4" s="64" t="s">
        <v>220</v>
      </c>
      <c r="AM4" s="186">
        <f>ROUND(AL5/$AL$23*100,1)</f>
        <v>40.9</v>
      </c>
      <c r="AN4" s="191" t="s">
        <v>221</v>
      </c>
      <c r="AO4" s="64" t="s">
        <v>220</v>
      </c>
      <c r="AP4" s="186">
        <f>ROUND(AO5/$AO$23*100,1)</f>
        <v>39.700000000000003</v>
      </c>
      <c r="AQ4" s="191" t="s">
        <v>56</v>
      </c>
      <c r="AR4" s="64" t="s">
        <v>220</v>
      </c>
      <c r="AS4" s="186">
        <f>ROUND(AR5/$AR$23*100,1)</f>
        <v>37.299999999999997</v>
      </c>
      <c r="AT4" s="191" t="s">
        <v>56</v>
      </c>
      <c r="AU4" s="64" t="s">
        <v>13</v>
      </c>
      <c r="AV4" s="186">
        <f>ROUND(AU5/$AU$23*100,1)</f>
        <v>34.6</v>
      </c>
      <c r="AW4" s="191" t="s">
        <v>14</v>
      </c>
      <c r="AX4" s="64" t="s">
        <v>13</v>
      </c>
      <c r="AY4" s="186">
        <f>ROUND(AX5/$AX$23*100,1)</f>
        <v>43.2</v>
      </c>
      <c r="AZ4" s="191" t="s">
        <v>14</v>
      </c>
      <c r="BA4" s="64" t="s">
        <v>13</v>
      </c>
      <c r="BB4" s="186">
        <f>ROUND(BA5/$BA$23*100,1)</f>
        <v>2.8</v>
      </c>
      <c r="BC4" s="191" t="s">
        <v>14</v>
      </c>
      <c r="BD4" s="64" t="s">
        <v>13</v>
      </c>
      <c r="BE4" s="186">
        <v>8.5</v>
      </c>
      <c r="BF4" s="191" t="s">
        <v>14</v>
      </c>
      <c r="BG4" s="64" t="s">
        <v>13</v>
      </c>
      <c r="BH4" s="361">
        <v>25.1</v>
      </c>
      <c r="BI4" s="191" t="s">
        <v>14</v>
      </c>
      <c r="BJ4" s="64" t="s">
        <v>13</v>
      </c>
      <c r="BK4" s="361">
        <f>ROUND(BJ5/$BJ$23*100,1)</f>
        <v>27.3</v>
      </c>
      <c r="BL4" s="191" t="s">
        <v>14</v>
      </c>
      <c r="BM4" s="543">
        <f>BJ5/BG5*100</f>
        <v>148.1206458654209</v>
      </c>
      <c r="BP4" s="192"/>
    </row>
    <row r="5" spans="2:68" ht="16.5" customHeight="1" x14ac:dyDescent="0.2">
      <c r="B5" s="147"/>
      <c r="C5" s="536"/>
      <c r="D5" s="204"/>
      <c r="E5" s="545">
        <v>7436</v>
      </c>
      <c r="F5" s="546"/>
      <c r="G5" s="547"/>
      <c r="H5" s="545">
        <v>7258</v>
      </c>
      <c r="I5" s="546"/>
      <c r="J5" s="547"/>
      <c r="K5" s="545">
        <v>8064</v>
      </c>
      <c r="L5" s="546"/>
      <c r="M5" s="547"/>
      <c r="N5" s="545">
        <v>10159</v>
      </c>
      <c r="O5" s="546"/>
      <c r="P5" s="546"/>
      <c r="Q5" s="521">
        <v>8459</v>
      </c>
      <c r="R5" s="522"/>
      <c r="S5" s="522"/>
      <c r="T5" s="521">
        <v>6934</v>
      </c>
      <c r="U5" s="522"/>
      <c r="V5" s="522"/>
      <c r="W5" s="521">
        <v>49390</v>
      </c>
      <c r="X5" s="522"/>
      <c r="Y5" s="522"/>
      <c r="Z5" s="521">
        <v>65226</v>
      </c>
      <c r="AA5" s="522"/>
      <c r="AB5" s="522"/>
      <c r="AC5" s="521">
        <v>110074</v>
      </c>
      <c r="AD5" s="522"/>
      <c r="AE5" s="522"/>
      <c r="AF5" s="521">
        <v>127925</v>
      </c>
      <c r="AG5" s="522"/>
      <c r="AH5" s="523"/>
      <c r="AI5" s="521">
        <v>135656</v>
      </c>
      <c r="AJ5" s="522"/>
      <c r="AK5" s="523"/>
      <c r="AL5" s="521">
        <v>145643</v>
      </c>
      <c r="AM5" s="522"/>
      <c r="AN5" s="523"/>
      <c r="AO5" s="521">
        <v>150553</v>
      </c>
      <c r="AP5" s="522"/>
      <c r="AQ5" s="523"/>
      <c r="AR5" s="521">
        <v>159790</v>
      </c>
      <c r="AS5" s="522"/>
      <c r="AT5" s="523"/>
      <c r="AU5" s="521">
        <v>164325</v>
      </c>
      <c r="AV5" s="522"/>
      <c r="AW5" s="523"/>
      <c r="AX5" s="521">
        <v>26409</v>
      </c>
      <c r="AY5" s="522"/>
      <c r="AZ5" s="523"/>
      <c r="BA5" s="521">
        <v>145</v>
      </c>
      <c r="BB5" s="522"/>
      <c r="BC5" s="523"/>
      <c r="BD5" s="521">
        <v>3291</v>
      </c>
      <c r="BE5" s="522"/>
      <c r="BF5" s="523"/>
      <c r="BG5" s="521">
        <v>98039</v>
      </c>
      <c r="BH5" s="522"/>
      <c r="BI5" s="523"/>
      <c r="BJ5" s="521">
        <v>145216</v>
      </c>
      <c r="BK5" s="522"/>
      <c r="BL5" s="523"/>
      <c r="BM5" s="544"/>
      <c r="BP5" s="52"/>
    </row>
    <row r="6" spans="2:68" ht="16.5" customHeight="1" x14ac:dyDescent="0.2">
      <c r="B6" s="59"/>
      <c r="C6" s="542" t="s">
        <v>164</v>
      </c>
      <c r="D6" s="60"/>
      <c r="E6" s="61" t="s">
        <v>220</v>
      </c>
      <c r="F6" s="62">
        <v>3.6</v>
      </c>
      <c r="G6" s="62" t="s">
        <v>221</v>
      </c>
      <c r="H6" s="61" t="s">
        <v>220</v>
      </c>
      <c r="I6" s="62">
        <v>2.6</v>
      </c>
      <c r="J6" s="63" t="s">
        <v>221</v>
      </c>
      <c r="K6" s="61" t="s">
        <v>220</v>
      </c>
      <c r="L6" s="62">
        <v>1.6</v>
      </c>
      <c r="M6" s="60" t="s">
        <v>221</v>
      </c>
      <c r="N6" s="61" t="s">
        <v>220</v>
      </c>
      <c r="O6" s="62" t="e">
        <f>ROUND(N7/$N$23*100,1)</f>
        <v>#REF!</v>
      </c>
      <c r="P6" s="60" t="s">
        <v>221</v>
      </c>
      <c r="Q6" s="64" t="s">
        <v>220</v>
      </c>
      <c r="R6" s="65" t="e">
        <f>ROUND(Q7/$Q$23*100,1)</f>
        <v>#REF!</v>
      </c>
      <c r="S6" s="66" t="s">
        <v>221</v>
      </c>
      <c r="T6" s="64" t="s">
        <v>220</v>
      </c>
      <c r="U6" s="65" t="e">
        <f>ROUND(T7/$T$23*100,1)</f>
        <v>#REF!</v>
      </c>
      <c r="V6" s="66" t="s">
        <v>221</v>
      </c>
      <c r="W6" s="64" t="s">
        <v>220</v>
      </c>
      <c r="X6" s="65">
        <f>ROUND(W7/$W$23*100,1)</f>
        <v>6.5</v>
      </c>
      <c r="Y6" s="66" t="s">
        <v>221</v>
      </c>
      <c r="Z6" s="64" t="s">
        <v>220</v>
      </c>
      <c r="AA6" s="65">
        <f>ROUND(Z7/$Z$23*100,1)</f>
        <v>7.7</v>
      </c>
      <c r="AB6" s="66" t="s">
        <v>221</v>
      </c>
      <c r="AC6" s="64" t="s">
        <v>220</v>
      </c>
      <c r="AD6" s="65">
        <f>ROUND(AC7/$AC$23*100,1)</f>
        <v>9.6</v>
      </c>
      <c r="AE6" s="65" t="s">
        <v>22</v>
      </c>
      <c r="AF6" s="140" t="s">
        <v>220</v>
      </c>
      <c r="AG6" s="65">
        <f>ROUND(AF7/$AF$23*100,1)</f>
        <v>8.3000000000000007</v>
      </c>
      <c r="AH6" s="67" t="s">
        <v>221</v>
      </c>
      <c r="AI6" s="140" t="s">
        <v>220</v>
      </c>
      <c r="AJ6" s="65">
        <f>ROUND(AI7/$AI$23*100,1)</f>
        <v>9.9</v>
      </c>
      <c r="AK6" s="67" t="s">
        <v>221</v>
      </c>
      <c r="AL6" s="140" t="s">
        <v>220</v>
      </c>
      <c r="AM6" s="65">
        <f>ROUND(AL7/$AL$23*100,1)</f>
        <v>10.9</v>
      </c>
      <c r="AN6" s="67" t="s">
        <v>221</v>
      </c>
      <c r="AO6" s="140" t="s">
        <v>220</v>
      </c>
      <c r="AP6" s="65">
        <f>ROUND(AO7/$AO$23*100,1)</f>
        <v>9.6999999999999993</v>
      </c>
      <c r="AQ6" s="67" t="s">
        <v>56</v>
      </c>
      <c r="AR6" s="140" t="s">
        <v>220</v>
      </c>
      <c r="AS6" s="65">
        <f>ROUND(AR7/$AR$23*100,1)</f>
        <v>8.6</v>
      </c>
      <c r="AT6" s="67" t="s">
        <v>56</v>
      </c>
      <c r="AU6" s="140" t="s">
        <v>13</v>
      </c>
      <c r="AV6" s="65">
        <f>ROUND(AU7/$AU$23*100,1)</f>
        <v>7.9</v>
      </c>
      <c r="AW6" s="67" t="s">
        <v>14</v>
      </c>
      <c r="AX6" s="140" t="s">
        <v>13</v>
      </c>
      <c r="AY6" s="65">
        <f>ROUND(AX7/$AX$23*100,1)</f>
        <v>7.2</v>
      </c>
      <c r="AZ6" s="67" t="s">
        <v>14</v>
      </c>
      <c r="BA6" s="140" t="s">
        <v>13</v>
      </c>
      <c r="BB6" s="65">
        <f>ROUND(BA7/$BA$23*100,1)</f>
        <v>0.6</v>
      </c>
      <c r="BC6" s="67" t="s">
        <v>14</v>
      </c>
      <c r="BD6" s="140" t="s">
        <v>13</v>
      </c>
      <c r="BE6" s="65">
        <v>6.2</v>
      </c>
      <c r="BF6" s="67" t="s">
        <v>14</v>
      </c>
      <c r="BG6" s="140" t="s">
        <v>13</v>
      </c>
      <c r="BH6" s="65">
        <v>5.4</v>
      </c>
      <c r="BI6" s="67" t="s">
        <v>14</v>
      </c>
      <c r="BJ6" s="140" t="s">
        <v>13</v>
      </c>
      <c r="BK6" s="65">
        <f>ROUND(BJ7/$BJ$23*100,1)</f>
        <v>3.7</v>
      </c>
      <c r="BL6" s="67" t="s">
        <v>14</v>
      </c>
      <c r="BM6" s="543">
        <f t="shared" ref="BM6" si="0">BJ7/BG7*100</f>
        <v>92.965229353446233</v>
      </c>
      <c r="BP6" s="52"/>
    </row>
    <row r="7" spans="2:68" ht="16.5" customHeight="1" x14ac:dyDescent="0.2">
      <c r="B7" s="147"/>
      <c r="C7" s="536"/>
      <c r="D7" s="204"/>
      <c r="E7" s="545">
        <v>1290</v>
      </c>
      <c r="F7" s="546"/>
      <c r="G7" s="547"/>
      <c r="H7" s="545">
        <v>1187</v>
      </c>
      <c r="I7" s="546"/>
      <c r="J7" s="547"/>
      <c r="K7" s="545">
        <v>1676</v>
      </c>
      <c r="L7" s="546"/>
      <c r="M7" s="547"/>
      <c r="N7" s="545">
        <v>1979</v>
      </c>
      <c r="O7" s="546"/>
      <c r="P7" s="546"/>
      <c r="Q7" s="521">
        <v>3111</v>
      </c>
      <c r="R7" s="522"/>
      <c r="S7" s="522"/>
      <c r="T7" s="521">
        <v>2799</v>
      </c>
      <c r="U7" s="522"/>
      <c r="V7" s="522"/>
      <c r="W7" s="521">
        <v>4963</v>
      </c>
      <c r="X7" s="522"/>
      <c r="Y7" s="522"/>
      <c r="Z7" s="521">
        <v>8794</v>
      </c>
      <c r="AA7" s="522"/>
      <c r="AB7" s="522"/>
      <c r="AC7" s="521">
        <v>18468</v>
      </c>
      <c r="AD7" s="522"/>
      <c r="AE7" s="522"/>
      <c r="AF7" s="521">
        <v>19097</v>
      </c>
      <c r="AG7" s="522"/>
      <c r="AH7" s="523"/>
      <c r="AI7" s="521">
        <v>28820</v>
      </c>
      <c r="AJ7" s="522"/>
      <c r="AK7" s="523"/>
      <c r="AL7" s="521">
        <v>38687</v>
      </c>
      <c r="AM7" s="522"/>
      <c r="AN7" s="523"/>
      <c r="AO7" s="521">
        <v>36958</v>
      </c>
      <c r="AP7" s="522"/>
      <c r="AQ7" s="523"/>
      <c r="AR7" s="521">
        <v>36878</v>
      </c>
      <c r="AS7" s="522"/>
      <c r="AT7" s="523"/>
      <c r="AU7" s="521">
        <v>37602</v>
      </c>
      <c r="AV7" s="522"/>
      <c r="AW7" s="523"/>
      <c r="AX7" s="521">
        <v>4398</v>
      </c>
      <c r="AY7" s="522"/>
      <c r="AZ7" s="523"/>
      <c r="BA7" s="521">
        <v>30</v>
      </c>
      <c r="BB7" s="522"/>
      <c r="BC7" s="523"/>
      <c r="BD7" s="521">
        <v>2396</v>
      </c>
      <c r="BE7" s="522"/>
      <c r="BF7" s="523"/>
      <c r="BG7" s="521">
        <v>21081</v>
      </c>
      <c r="BH7" s="522"/>
      <c r="BI7" s="523"/>
      <c r="BJ7" s="521">
        <v>19598</v>
      </c>
      <c r="BK7" s="522"/>
      <c r="BL7" s="523"/>
      <c r="BM7" s="544"/>
      <c r="BP7" s="52"/>
    </row>
    <row r="8" spans="2:68" ht="16.5" customHeight="1" x14ac:dyDescent="0.2">
      <c r="B8" s="59"/>
      <c r="C8" s="542" t="s">
        <v>162</v>
      </c>
      <c r="D8" s="60"/>
      <c r="E8" s="61" t="s">
        <v>220</v>
      </c>
      <c r="F8" s="62">
        <v>10.8</v>
      </c>
      <c r="G8" s="62" t="s">
        <v>221</v>
      </c>
      <c r="H8" s="61" t="s">
        <v>220</v>
      </c>
      <c r="I8" s="62">
        <v>8.6</v>
      </c>
      <c r="J8" s="63" t="s">
        <v>221</v>
      </c>
      <c r="K8" s="61" t="s">
        <v>220</v>
      </c>
      <c r="L8" s="62">
        <v>6.3</v>
      </c>
      <c r="M8" s="60" t="s">
        <v>221</v>
      </c>
      <c r="N8" s="61" t="s">
        <v>220</v>
      </c>
      <c r="O8" s="62" t="e">
        <f>ROUND(N9/$N$23*100,1)</f>
        <v>#REF!</v>
      </c>
      <c r="P8" s="60" t="s">
        <v>221</v>
      </c>
      <c r="Q8" s="64" t="s">
        <v>220</v>
      </c>
      <c r="R8" s="65" t="e">
        <f>ROUND(Q9/$Q$23*100,1)</f>
        <v>#REF!</v>
      </c>
      <c r="S8" s="66" t="s">
        <v>221</v>
      </c>
      <c r="T8" s="64" t="s">
        <v>220</v>
      </c>
      <c r="U8" s="65" t="e">
        <f>ROUND(T9/$T$23*100,1)</f>
        <v>#REF!</v>
      </c>
      <c r="V8" s="66" t="s">
        <v>221</v>
      </c>
      <c r="W8" s="64" t="s">
        <v>220</v>
      </c>
      <c r="X8" s="65">
        <f>ROUND(W9/$W$23*100,1)</f>
        <v>3.8</v>
      </c>
      <c r="Y8" s="66" t="s">
        <v>221</v>
      </c>
      <c r="Z8" s="64" t="s">
        <v>220</v>
      </c>
      <c r="AA8" s="65">
        <f>ROUND(Z9/$Z$23*100,1)</f>
        <v>3.5</v>
      </c>
      <c r="AB8" s="66" t="s">
        <v>221</v>
      </c>
      <c r="AC8" s="64" t="s">
        <v>220</v>
      </c>
      <c r="AD8" s="65">
        <f>ROUND(AC9/$AC$23*100,1)</f>
        <v>2.4</v>
      </c>
      <c r="AE8" s="65" t="s">
        <v>22</v>
      </c>
      <c r="AF8" s="140" t="s">
        <v>220</v>
      </c>
      <c r="AG8" s="65">
        <f>ROUND(AF9/$AF$23*100,1)</f>
        <v>2.9</v>
      </c>
      <c r="AH8" s="67" t="s">
        <v>221</v>
      </c>
      <c r="AI8" s="140" t="s">
        <v>220</v>
      </c>
      <c r="AJ8" s="65">
        <f>ROUND(AI9/$AI$23*100,1)</f>
        <v>4.9000000000000004</v>
      </c>
      <c r="AK8" s="67" t="s">
        <v>221</v>
      </c>
      <c r="AL8" s="140" t="s">
        <v>220</v>
      </c>
      <c r="AM8" s="65">
        <f>ROUND(AL9/$AL$23*100,1)</f>
        <v>5.9</v>
      </c>
      <c r="AN8" s="67" t="s">
        <v>221</v>
      </c>
      <c r="AO8" s="140" t="s">
        <v>220</v>
      </c>
      <c r="AP8" s="65">
        <f>ROUND(AO9/$AO$23*100,1)</f>
        <v>6.5</v>
      </c>
      <c r="AQ8" s="67" t="s">
        <v>56</v>
      </c>
      <c r="AR8" s="140" t="s">
        <v>220</v>
      </c>
      <c r="AS8" s="65">
        <f>ROUND(AR9/$AR$23*100,1)</f>
        <v>8.4</v>
      </c>
      <c r="AT8" s="67" t="s">
        <v>56</v>
      </c>
      <c r="AU8" s="140" t="s">
        <v>13</v>
      </c>
      <c r="AV8" s="65">
        <f>ROUND(AU9/$AU$23*100,1)</f>
        <v>9.4</v>
      </c>
      <c r="AW8" s="67" t="s">
        <v>14</v>
      </c>
      <c r="AX8" s="140" t="s">
        <v>13</v>
      </c>
      <c r="AY8" s="65">
        <f>ROUND(AX9/$AX$23*100,1)</f>
        <v>15.4</v>
      </c>
      <c r="AZ8" s="67" t="s">
        <v>14</v>
      </c>
      <c r="BA8" s="140" t="s">
        <v>13</v>
      </c>
      <c r="BB8" s="65">
        <f>ROUND(BA9/$BA$23*100,1)</f>
        <v>18.8</v>
      </c>
      <c r="BC8" s="67" t="s">
        <v>14</v>
      </c>
      <c r="BD8" s="140" t="s">
        <v>13</v>
      </c>
      <c r="BE8" s="65">
        <v>6.5</v>
      </c>
      <c r="BF8" s="67" t="s">
        <v>14</v>
      </c>
      <c r="BG8" s="140" t="s">
        <v>13</v>
      </c>
      <c r="BH8" s="65">
        <v>3.5</v>
      </c>
      <c r="BI8" s="67" t="s">
        <v>14</v>
      </c>
      <c r="BJ8" s="140" t="s">
        <v>13</v>
      </c>
      <c r="BK8" s="65">
        <f>ROUND(BJ9/$BJ$23*100,1)</f>
        <v>5.6</v>
      </c>
      <c r="BL8" s="67" t="s">
        <v>14</v>
      </c>
      <c r="BM8" s="543">
        <f t="shared" ref="BM8" si="1">BJ9/BG9*100</f>
        <v>217.56668362526347</v>
      </c>
      <c r="BP8" s="52"/>
    </row>
    <row r="9" spans="2:68" ht="16.5" customHeight="1" x14ac:dyDescent="0.2">
      <c r="B9" s="147"/>
      <c r="C9" s="536"/>
      <c r="D9" s="204"/>
      <c r="E9" s="545">
        <v>4223</v>
      </c>
      <c r="F9" s="546"/>
      <c r="G9" s="547"/>
      <c r="H9" s="545">
        <v>4744</v>
      </c>
      <c r="I9" s="546"/>
      <c r="J9" s="547"/>
      <c r="K9" s="545">
        <v>6651</v>
      </c>
      <c r="L9" s="546"/>
      <c r="M9" s="547"/>
      <c r="N9" s="545">
        <v>9516</v>
      </c>
      <c r="O9" s="546"/>
      <c r="P9" s="546"/>
      <c r="Q9" s="521">
        <v>14615</v>
      </c>
      <c r="R9" s="522"/>
      <c r="S9" s="522"/>
      <c r="T9" s="521">
        <v>15490</v>
      </c>
      <c r="U9" s="522"/>
      <c r="V9" s="522"/>
      <c r="W9" s="521">
        <v>2951</v>
      </c>
      <c r="X9" s="522"/>
      <c r="Y9" s="522"/>
      <c r="Z9" s="521">
        <v>3966</v>
      </c>
      <c r="AA9" s="522"/>
      <c r="AB9" s="522"/>
      <c r="AC9" s="521">
        <v>4580</v>
      </c>
      <c r="AD9" s="522"/>
      <c r="AE9" s="522"/>
      <c r="AF9" s="521">
        <v>6731</v>
      </c>
      <c r="AG9" s="522"/>
      <c r="AH9" s="523"/>
      <c r="AI9" s="521">
        <v>14177</v>
      </c>
      <c r="AJ9" s="522"/>
      <c r="AK9" s="523"/>
      <c r="AL9" s="521">
        <v>21037</v>
      </c>
      <c r="AM9" s="522"/>
      <c r="AN9" s="523"/>
      <c r="AO9" s="521">
        <v>24629</v>
      </c>
      <c r="AP9" s="522"/>
      <c r="AQ9" s="523"/>
      <c r="AR9" s="521">
        <v>36146</v>
      </c>
      <c r="AS9" s="522"/>
      <c r="AT9" s="523"/>
      <c r="AU9" s="521">
        <v>44468</v>
      </c>
      <c r="AV9" s="522"/>
      <c r="AW9" s="523"/>
      <c r="AX9" s="521">
        <v>9432</v>
      </c>
      <c r="AY9" s="522"/>
      <c r="AZ9" s="523"/>
      <c r="BA9" s="521">
        <v>957</v>
      </c>
      <c r="BB9" s="522"/>
      <c r="BC9" s="523"/>
      <c r="BD9" s="521">
        <v>2494</v>
      </c>
      <c r="BE9" s="522"/>
      <c r="BF9" s="523"/>
      <c r="BG9" s="521">
        <v>13759</v>
      </c>
      <c r="BH9" s="522"/>
      <c r="BI9" s="523"/>
      <c r="BJ9" s="521">
        <v>29935</v>
      </c>
      <c r="BK9" s="522"/>
      <c r="BL9" s="523"/>
      <c r="BM9" s="544"/>
      <c r="BP9" s="52"/>
    </row>
    <row r="10" spans="2:68" ht="16.5" customHeight="1" x14ac:dyDescent="0.2">
      <c r="B10" s="59"/>
      <c r="C10" s="542" t="s">
        <v>163</v>
      </c>
      <c r="D10" s="60"/>
      <c r="E10" s="61" t="s">
        <v>220</v>
      </c>
      <c r="F10" s="62">
        <v>3.6</v>
      </c>
      <c r="G10" s="62" t="s">
        <v>221</v>
      </c>
      <c r="H10" s="61" t="s">
        <v>220</v>
      </c>
      <c r="I10" s="62">
        <v>2.2000000000000002</v>
      </c>
      <c r="J10" s="63" t="s">
        <v>221</v>
      </c>
      <c r="K10" s="61" t="s">
        <v>220</v>
      </c>
      <c r="L10" s="62">
        <v>1.6</v>
      </c>
      <c r="M10" s="60" t="s">
        <v>221</v>
      </c>
      <c r="N10" s="61" t="s">
        <v>220</v>
      </c>
      <c r="O10" s="62" t="e">
        <f>ROUNDUP(N11/$N$23*100,1)</f>
        <v>#REF!</v>
      </c>
      <c r="P10" s="60" t="s">
        <v>221</v>
      </c>
      <c r="Q10" s="64" t="s">
        <v>220</v>
      </c>
      <c r="R10" s="65" t="e">
        <f>ROUNDDOWN(Q11/$Q$23*100,1)</f>
        <v>#REF!</v>
      </c>
      <c r="S10" s="66" t="s">
        <v>221</v>
      </c>
      <c r="T10" s="64" t="s">
        <v>220</v>
      </c>
      <c r="U10" s="65" t="e">
        <f>ROUND(T11/$T$23*100,1)</f>
        <v>#REF!</v>
      </c>
      <c r="V10" s="66" t="s">
        <v>221</v>
      </c>
      <c r="W10" s="64" t="s">
        <v>220</v>
      </c>
      <c r="X10" s="65">
        <f>ROUND(W11/$W$23*100,1)</f>
        <v>4.5</v>
      </c>
      <c r="Y10" s="66" t="s">
        <v>221</v>
      </c>
      <c r="Z10" s="64" t="s">
        <v>220</v>
      </c>
      <c r="AA10" s="65">
        <f>ROUND(Z11/$Z$23*100,1)</f>
        <v>5.2</v>
      </c>
      <c r="AB10" s="66" t="s">
        <v>221</v>
      </c>
      <c r="AC10" s="64" t="s">
        <v>220</v>
      </c>
      <c r="AD10" s="65">
        <f>ROUND(AC11/$AC$23*100,1)</f>
        <v>3.6</v>
      </c>
      <c r="AE10" s="65" t="s">
        <v>22</v>
      </c>
      <c r="AF10" s="140" t="s">
        <v>220</v>
      </c>
      <c r="AG10" s="65">
        <f>ROUND(AF11/$AF$23*100,1)</f>
        <v>2.2999999999999998</v>
      </c>
      <c r="AH10" s="67" t="s">
        <v>221</v>
      </c>
      <c r="AI10" s="140" t="s">
        <v>220</v>
      </c>
      <c r="AJ10" s="65">
        <f>ROUND(AI11/$AI$23*100,1)</f>
        <v>2.6</v>
      </c>
      <c r="AK10" s="67" t="s">
        <v>221</v>
      </c>
      <c r="AL10" s="140" t="s">
        <v>220</v>
      </c>
      <c r="AM10" s="65">
        <f>ROUND(AL11/$AL$23*100,1)</f>
        <v>3</v>
      </c>
      <c r="AN10" s="67" t="s">
        <v>221</v>
      </c>
      <c r="AO10" s="140" t="s">
        <v>220</v>
      </c>
      <c r="AP10" s="65">
        <f>ROUND(AO11/$AO$23*100,1)</f>
        <v>4</v>
      </c>
      <c r="AQ10" s="67" t="s">
        <v>56</v>
      </c>
      <c r="AR10" s="140" t="s">
        <v>220</v>
      </c>
      <c r="AS10" s="65">
        <f>ROUND(AR11/$AR$23*100,1)</f>
        <v>3.2</v>
      </c>
      <c r="AT10" s="67" t="s">
        <v>56</v>
      </c>
      <c r="AU10" s="140" t="s">
        <v>13</v>
      </c>
      <c r="AV10" s="65">
        <f>ROUND(AU11/$AU$23*100,1)</f>
        <v>2.2000000000000002</v>
      </c>
      <c r="AW10" s="67" t="s">
        <v>14</v>
      </c>
      <c r="AX10" s="140" t="s">
        <v>13</v>
      </c>
      <c r="AY10" s="65">
        <f>ROUND(AX11/$AX$23*100,1)</f>
        <v>1</v>
      </c>
      <c r="AZ10" s="67" t="s">
        <v>14</v>
      </c>
      <c r="BA10" s="140" t="s">
        <v>13</v>
      </c>
      <c r="BB10" s="65">
        <f>ROUND(BA11/$BA$23*100,1)</f>
        <v>1.2</v>
      </c>
      <c r="BC10" s="67" t="s">
        <v>14</v>
      </c>
      <c r="BD10" s="140" t="s">
        <v>13</v>
      </c>
      <c r="BE10" s="65">
        <v>2.2999999999999998</v>
      </c>
      <c r="BF10" s="67" t="s">
        <v>14</v>
      </c>
      <c r="BG10" s="140" t="s">
        <v>13</v>
      </c>
      <c r="BH10" s="65">
        <v>2.8</v>
      </c>
      <c r="BI10" s="67" t="s">
        <v>14</v>
      </c>
      <c r="BJ10" s="140" t="s">
        <v>13</v>
      </c>
      <c r="BK10" s="65">
        <f>ROUND(BJ11/$BJ$23*100,1)</f>
        <v>2.5</v>
      </c>
      <c r="BL10" s="67" t="s">
        <v>14</v>
      </c>
      <c r="BM10" s="543">
        <f t="shared" ref="BM10" si="2">BJ11/BG11*100</f>
        <v>122.17499769010441</v>
      </c>
      <c r="BP10" s="52"/>
    </row>
    <row r="11" spans="2:68" ht="16.5" customHeight="1" x14ac:dyDescent="0.2">
      <c r="B11" s="147"/>
      <c r="C11" s="536"/>
      <c r="D11" s="204"/>
      <c r="E11" s="545">
        <v>1109</v>
      </c>
      <c r="F11" s="546"/>
      <c r="G11" s="547"/>
      <c r="H11" s="545">
        <v>1184</v>
      </c>
      <c r="I11" s="546"/>
      <c r="J11" s="547"/>
      <c r="K11" s="545">
        <v>1772</v>
      </c>
      <c r="L11" s="546"/>
      <c r="M11" s="547"/>
      <c r="N11" s="545">
        <v>1821</v>
      </c>
      <c r="O11" s="546"/>
      <c r="P11" s="546"/>
      <c r="Q11" s="521">
        <v>2722</v>
      </c>
      <c r="R11" s="522"/>
      <c r="S11" s="522"/>
      <c r="T11" s="521">
        <v>2299</v>
      </c>
      <c r="U11" s="522"/>
      <c r="V11" s="522"/>
      <c r="W11" s="521">
        <v>3432</v>
      </c>
      <c r="X11" s="522"/>
      <c r="Y11" s="522"/>
      <c r="Z11" s="521">
        <v>5936</v>
      </c>
      <c r="AA11" s="522"/>
      <c r="AB11" s="522"/>
      <c r="AC11" s="521">
        <v>6919</v>
      </c>
      <c r="AD11" s="522"/>
      <c r="AE11" s="522"/>
      <c r="AF11" s="521">
        <v>5292</v>
      </c>
      <c r="AG11" s="522"/>
      <c r="AH11" s="523"/>
      <c r="AI11" s="521">
        <v>7552</v>
      </c>
      <c r="AJ11" s="522"/>
      <c r="AK11" s="523"/>
      <c r="AL11" s="521">
        <v>10735</v>
      </c>
      <c r="AM11" s="522"/>
      <c r="AN11" s="523"/>
      <c r="AO11" s="521">
        <v>15240</v>
      </c>
      <c r="AP11" s="522"/>
      <c r="AQ11" s="523"/>
      <c r="AR11" s="521">
        <v>13540</v>
      </c>
      <c r="AS11" s="522"/>
      <c r="AT11" s="523"/>
      <c r="AU11" s="521">
        <v>10591</v>
      </c>
      <c r="AV11" s="522"/>
      <c r="AW11" s="523"/>
      <c r="AX11" s="521">
        <v>585</v>
      </c>
      <c r="AY11" s="522"/>
      <c r="AZ11" s="523"/>
      <c r="BA11" s="521">
        <v>62</v>
      </c>
      <c r="BB11" s="522"/>
      <c r="BC11" s="523"/>
      <c r="BD11" s="521">
        <v>905</v>
      </c>
      <c r="BE11" s="522"/>
      <c r="BF11" s="523"/>
      <c r="BG11" s="521">
        <v>10823</v>
      </c>
      <c r="BH11" s="522"/>
      <c r="BI11" s="523"/>
      <c r="BJ11" s="521">
        <v>13223</v>
      </c>
      <c r="BK11" s="522"/>
      <c r="BL11" s="523"/>
      <c r="BM11" s="544"/>
      <c r="BP11" s="52"/>
    </row>
    <row r="12" spans="2:68" ht="16.5" customHeight="1" x14ac:dyDescent="0.2">
      <c r="B12" s="205"/>
      <c r="C12" s="542" t="s">
        <v>165</v>
      </c>
      <c r="D12" s="203"/>
      <c r="E12" s="151"/>
      <c r="F12" s="152"/>
      <c r="G12" s="152"/>
      <c r="H12" s="151"/>
      <c r="I12" s="152"/>
      <c r="J12" s="153"/>
      <c r="K12" s="151" t="s">
        <v>21</v>
      </c>
      <c r="L12" s="152">
        <f>ROUND(K13/K$23*100,1)</f>
        <v>10.8</v>
      </c>
      <c r="M12" s="152" t="s">
        <v>22</v>
      </c>
      <c r="N12" s="151" t="s">
        <v>21</v>
      </c>
      <c r="O12" s="152" t="e">
        <f>ROUND(N13/N$23*100,1)</f>
        <v>#REF!</v>
      </c>
      <c r="P12" s="152" t="s">
        <v>22</v>
      </c>
      <c r="Q12" s="154" t="s">
        <v>21</v>
      </c>
      <c r="R12" s="155" t="e">
        <f>ROUND(Q13/Q$23*100,1)</f>
        <v>#REF!</v>
      </c>
      <c r="S12" s="155" t="s">
        <v>22</v>
      </c>
      <c r="T12" s="154" t="s">
        <v>21</v>
      </c>
      <c r="U12" s="155" t="e">
        <f>ROUND(T13/T$23*100,1)</f>
        <v>#REF!</v>
      </c>
      <c r="V12" s="155" t="s">
        <v>22</v>
      </c>
      <c r="W12" s="64" t="s">
        <v>223</v>
      </c>
      <c r="X12" s="65">
        <f>ROUND(W13/W$23*100,1)</f>
        <v>3.6</v>
      </c>
      <c r="Y12" s="66" t="s">
        <v>224</v>
      </c>
      <c r="Z12" s="64" t="s">
        <v>223</v>
      </c>
      <c r="AA12" s="65">
        <f>ROUND(Z13/$Z$23*100,1)</f>
        <v>6.3</v>
      </c>
      <c r="AB12" s="66" t="s">
        <v>224</v>
      </c>
      <c r="AC12" s="64" t="s">
        <v>223</v>
      </c>
      <c r="AD12" s="65">
        <f>ROUND(AC13/$AC$23*100,1)</f>
        <v>7.3</v>
      </c>
      <c r="AE12" s="65" t="s">
        <v>22</v>
      </c>
      <c r="AF12" s="140" t="s">
        <v>223</v>
      </c>
      <c r="AG12" s="65">
        <f>ROUND(AF13/$AF$23*100,1)</f>
        <v>8.1</v>
      </c>
      <c r="AH12" s="67" t="s">
        <v>224</v>
      </c>
      <c r="AI12" s="140" t="s">
        <v>223</v>
      </c>
      <c r="AJ12" s="65">
        <f>ROUND(AI13/$AI$23*100,1)</f>
        <v>8.9</v>
      </c>
      <c r="AK12" s="67" t="s">
        <v>224</v>
      </c>
      <c r="AL12" s="140" t="s">
        <v>223</v>
      </c>
      <c r="AM12" s="65">
        <f>ROUND(AL13/$AL$23*100,1)</f>
        <v>9.1</v>
      </c>
      <c r="AN12" s="67" t="s">
        <v>224</v>
      </c>
      <c r="AO12" s="140" t="s">
        <v>220</v>
      </c>
      <c r="AP12" s="65">
        <f>ROUND(AO13/$AO$23*100,1)</f>
        <v>8.1999999999999993</v>
      </c>
      <c r="AQ12" s="67" t="s">
        <v>221</v>
      </c>
      <c r="AR12" s="140" t="s">
        <v>223</v>
      </c>
      <c r="AS12" s="65">
        <f>ROUND(AR13/$AR$23*100,1)</f>
        <v>7.8</v>
      </c>
      <c r="AT12" s="67" t="s">
        <v>224</v>
      </c>
      <c r="AU12" s="140" t="s">
        <v>13</v>
      </c>
      <c r="AV12" s="65">
        <f>ROUND(AU13/$AU$23*100,1)</f>
        <v>7.5</v>
      </c>
      <c r="AW12" s="67" t="s">
        <v>14</v>
      </c>
      <c r="AX12" s="140" t="s">
        <v>13</v>
      </c>
      <c r="AY12" s="65">
        <f>ROUND(AX13/$AX$23*100,1)</f>
        <v>8.4</v>
      </c>
      <c r="AZ12" s="67" t="s">
        <v>14</v>
      </c>
      <c r="BA12" s="140" t="s">
        <v>13</v>
      </c>
      <c r="BB12" s="65">
        <f>ROUND(BA13/$BA$23*100,1)</f>
        <v>5.9</v>
      </c>
      <c r="BC12" s="67" t="s">
        <v>14</v>
      </c>
      <c r="BD12" s="140" t="s">
        <v>13</v>
      </c>
      <c r="BE12" s="65">
        <v>15.7</v>
      </c>
      <c r="BF12" s="67" t="s">
        <v>14</v>
      </c>
      <c r="BG12" s="140" t="s">
        <v>13</v>
      </c>
      <c r="BH12" s="65">
        <v>7.1</v>
      </c>
      <c r="BI12" s="67" t="s">
        <v>14</v>
      </c>
      <c r="BJ12" s="140" t="s">
        <v>13</v>
      </c>
      <c r="BK12" s="65">
        <f>ROUND(BJ13/$BJ$23*100,1)</f>
        <v>3.9</v>
      </c>
      <c r="BL12" s="67" t="s">
        <v>14</v>
      </c>
      <c r="BM12" s="543">
        <f t="shared" ref="BM12" si="3">BJ13/BG13*100</f>
        <v>75.177356305197634</v>
      </c>
    </row>
    <row r="13" spans="2:68" ht="16.5" customHeight="1" x14ac:dyDescent="0.2">
      <c r="B13" s="205"/>
      <c r="C13" s="536"/>
      <c r="D13" s="203"/>
      <c r="E13" s="151"/>
      <c r="F13" s="152"/>
      <c r="G13" s="152"/>
      <c r="H13" s="151"/>
      <c r="I13" s="152"/>
      <c r="J13" s="153"/>
      <c r="K13" s="151">
        <v>10404</v>
      </c>
      <c r="L13" s="152"/>
      <c r="M13" s="152"/>
      <c r="N13" s="151">
        <v>12686</v>
      </c>
      <c r="O13" s="152"/>
      <c r="P13" s="152"/>
      <c r="Q13" s="154">
        <v>12830</v>
      </c>
      <c r="R13" s="155"/>
      <c r="S13" s="155"/>
      <c r="T13" s="154">
        <v>5008</v>
      </c>
      <c r="U13" s="155"/>
      <c r="V13" s="155"/>
      <c r="W13" s="521">
        <v>2759</v>
      </c>
      <c r="X13" s="522"/>
      <c r="Y13" s="522"/>
      <c r="Z13" s="521">
        <v>7259</v>
      </c>
      <c r="AA13" s="522"/>
      <c r="AB13" s="522"/>
      <c r="AC13" s="521">
        <v>14060</v>
      </c>
      <c r="AD13" s="522"/>
      <c r="AE13" s="522"/>
      <c r="AF13" s="521">
        <v>18526</v>
      </c>
      <c r="AG13" s="522"/>
      <c r="AH13" s="523"/>
      <c r="AI13" s="521">
        <v>25896</v>
      </c>
      <c r="AJ13" s="522"/>
      <c r="AK13" s="523"/>
      <c r="AL13" s="521">
        <v>32431</v>
      </c>
      <c r="AM13" s="522"/>
      <c r="AN13" s="523"/>
      <c r="AO13" s="521">
        <v>31002</v>
      </c>
      <c r="AP13" s="522"/>
      <c r="AQ13" s="523"/>
      <c r="AR13" s="521">
        <v>33232</v>
      </c>
      <c r="AS13" s="522"/>
      <c r="AT13" s="523"/>
      <c r="AU13" s="521">
        <v>35783</v>
      </c>
      <c r="AV13" s="522"/>
      <c r="AW13" s="523"/>
      <c r="AX13" s="521">
        <v>5130</v>
      </c>
      <c r="AY13" s="522"/>
      <c r="AZ13" s="523"/>
      <c r="BA13" s="521">
        <v>303</v>
      </c>
      <c r="BB13" s="522"/>
      <c r="BC13" s="523"/>
      <c r="BD13" s="521">
        <v>6045</v>
      </c>
      <c r="BE13" s="522"/>
      <c r="BF13" s="523"/>
      <c r="BG13" s="521">
        <v>27628</v>
      </c>
      <c r="BH13" s="522"/>
      <c r="BI13" s="523"/>
      <c r="BJ13" s="521">
        <v>20770</v>
      </c>
      <c r="BK13" s="522"/>
      <c r="BL13" s="523"/>
      <c r="BM13" s="544"/>
    </row>
    <row r="14" spans="2:68" ht="16.5" customHeight="1" x14ac:dyDescent="0.2">
      <c r="B14" s="59"/>
      <c r="C14" s="542" t="s">
        <v>166</v>
      </c>
      <c r="D14" s="60"/>
      <c r="E14" s="61" t="s">
        <v>220</v>
      </c>
      <c r="F14" s="62">
        <v>59.9</v>
      </c>
      <c r="G14" s="62" t="s">
        <v>221</v>
      </c>
      <c r="H14" s="61" t="s">
        <v>220</v>
      </c>
      <c r="I14" s="62">
        <v>70.8</v>
      </c>
      <c r="J14" s="63" t="s">
        <v>221</v>
      </c>
      <c r="K14" s="61" t="s">
        <v>220</v>
      </c>
      <c r="L14" s="62">
        <v>80.5</v>
      </c>
      <c r="M14" s="60" t="s">
        <v>221</v>
      </c>
      <c r="N14" s="61" t="s">
        <v>220</v>
      </c>
      <c r="O14" s="62" t="e">
        <f>ROUND(N15/$N$23*100,1)</f>
        <v>#REF!</v>
      </c>
      <c r="P14" s="60" t="s">
        <v>221</v>
      </c>
      <c r="Q14" s="64" t="s">
        <v>220</v>
      </c>
      <c r="R14" s="65" t="e">
        <f>ROUND(Q15/$Q$23*100,1)</f>
        <v>#REF!</v>
      </c>
      <c r="S14" s="66" t="s">
        <v>221</v>
      </c>
      <c r="T14" s="64" t="s">
        <v>220</v>
      </c>
      <c r="U14" s="65" t="e">
        <f>ROUND(T15/$T$23*100,1)</f>
        <v>#REF!</v>
      </c>
      <c r="V14" s="66" t="s">
        <v>221</v>
      </c>
      <c r="W14" s="64" t="s">
        <v>220</v>
      </c>
      <c r="X14" s="65">
        <f>ROUND(W15/$W$23*100,1)</f>
        <v>5.2</v>
      </c>
      <c r="Y14" s="66" t="s">
        <v>221</v>
      </c>
      <c r="Z14" s="64" t="s">
        <v>220</v>
      </c>
      <c r="AA14" s="65">
        <f>ROUND(Z15/$Z$23*100,1)</f>
        <v>7.1</v>
      </c>
      <c r="AB14" s="66" t="s">
        <v>221</v>
      </c>
      <c r="AC14" s="64" t="s">
        <v>220</v>
      </c>
      <c r="AD14" s="65">
        <f>ROUND(AC15/$AC$23*100,1)</f>
        <v>7.3</v>
      </c>
      <c r="AE14" s="65" t="s">
        <v>22</v>
      </c>
      <c r="AF14" s="140" t="s">
        <v>220</v>
      </c>
      <c r="AG14" s="65">
        <f>ROUND(AF15/$AF$23*100,1)</f>
        <v>8.6</v>
      </c>
      <c r="AH14" s="67" t="s">
        <v>221</v>
      </c>
      <c r="AI14" s="140" t="s">
        <v>220</v>
      </c>
      <c r="AJ14" s="65">
        <f>ROUND(AI15/$AI$23*100,1)</f>
        <v>11.1</v>
      </c>
      <c r="AK14" s="67" t="s">
        <v>221</v>
      </c>
      <c r="AL14" s="140" t="s">
        <v>220</v>
      </c>
      <c r="AM14" s="65">
        <f>ROUND(AL15/$AL$23*100,1)</f>
        <v>12.8</v>
      </c>
      <c r="AN14" s="67" t="s">
        <v>221</v>
      </c>
      <c r="AO14" s="140" t="s">
        <v>220</v>
      </c>
      <c r="AP14" s="65">
        <f>ROUND(AO15/$AO$23*100,1)</f>
        <v>12.9</v>
      </c>
      <c r="AQ14" s="67" t="s">
        <v>56</v>
      </c>
      <c r="AR14" s="140" t="s">
        <v>220</v>
      </c>
      <c r="AS14" s="65">
        <f>ROUND(AR15/$AR$23*100,1)</f>
        <v>14.8</v>
      </c>
      <c r="AT14" s="67" t="s">
        <v>56</v>
      </c>
      <c r="AU14" s="140" t="s">
        <v>13</v>
      </c>
      <c r="AV14" s="65">
        <f>ROUND(AU15/$AU$23*100,1)</f>
        <v>16.2</v>
      </c>
      <c r="AW14" s="67" t="s">
        <v>14</v>
      </c>
      <c r="AX14" s="140" t="s">
        <v>13</v>
      </c>
      <c r="AY14" s="65">
        <f>ROUND(AX15/$AX$23*100,1)</f>
        <v>8</v>
      </c>
      <c r="AZ14" s="67" t="s">
        <v>14</v>
      </c>
      <c r="BA14" s="140" t="s">
        <v>13</v>
      </c>
      <c r="BB14" s="65">
        <f>ROUND(BA15/$BA$23*100,1)</f>
        <v>14</v>
      </c>
      <c r="BC14" s="67" t="s">
        <v>14</v>
      </c>
      <c r="BD14" s="140" t="s">
        <v>13</v>
      </c>
      <c r="BE14" s="65">
        <v>17.399999999999999</v>
      </c>
      <c r="BF14" s="67" t="s">
        <v>14</v>
      </c>
      <c r="BG14" s="140" t="s">
        <v>13</v>
      </c>
      <c r="BH14" s="65">
        <v>22.8</v>
      </c>
      <c r="BI14" s="67" t="s">
        <v>14</v>
      </c>
      <c r="BJ14" s="140" t="s">
        <v>13</v>
      </c>
      <c r="BK14" s="65">
        <f>ROUND(BJ15/$BJ$23*100,1)</f>
        <v>24.5</v>
      </c>
      <c r="BL14" s="67" t="s">
        <v>14</v>
      </c>
      <c r="BM14" s="543">
        <f t="shared" ref="BM14" si="4">BJ15/BG15*100</f>
        <v>146.49869990137182</v>
      </c>
    </row>
    <row r="15" spans="2:68" ht="16.5" customHeight="1" x14ac:dyDescent="0.2">
      <c r="B15" s="147"/>
      <c r="C15" s="536"/>
      <c r="D15" s="204"/>
      <c r="E15" s="545">
        <v>34960</v>
      </c>
      <c r="F15" s="546"/>
      <c r="G15" s="547"/>
      <c r="H15" s="545">
        <v>61086</v>
      </c>
      <c r="I15" s="546"/>
      <c r="J15" s="547"/>
      <c r="K15" s="545">
        <v>77265</v>
      </c>
      <c r="L15" s="546"/>
      <c r="M15" s="547"/>
      <c r="N15" s="545">
        <v>100883</v>
      </c>
      <c r="O15" s="546"/>
      <c r="P15" s="546"/>
      <c r="Q15" s="521">
        <v>116437</v>
      </c>
      <c r="R15" s="522"/>
      <c r="S15" s="522"/>
      <c r="T15" s="521">
        <v>72629</v>
      </c>
      <c r="U15" s="522"/>
      <c r="V15" s="522"/>
      <c r="W15" s="521">
        <v>3968</v>
      </c>
      <c r="X15" s="522"/>
      <c r="Y15" s="522"/>
      <c r="Z15" s="521">
        <v>8118</v>
      </c>
      <c r="AA15" s="522"/>
      <c r="AB15" s="522"/>
      <c r="AC15" s="521">
        <v>13936</v>
      </c>
      <c r="AD15" s="522"/>
      <c r="AE15" s="522"/>
      <c r="AF15" s="521">
        <v>19768</v>
      </c>
      <c r="AG15" s="522"/>
      <c r="AH15" s="523"/>
      <c r="AI15" s="521">
        <v>32299</v>
      </c>
      <c r="AJ15" s="522"/>
      <c r="AK15" s="523"/>
      <c r="AL15" s="521">
        <v>45563</v>
      </c>
      <c r="AM15" s="522"/>
      <c r="AN15" s="523"/>
      <c r="AO15" s="521">
        <v>48862</v>
      </c>
      <c r="AP15" s="522"/>
      <c r="AQ15" s="523"/>
      <c r="AR15" s="521">
        <v>63624</v>
      </c>
      <c r="AS15" s="522"/>
      <c r="AT15" s="523"/>
      <c r="AU15" s="521">
        <v>77145</v>
      </c>
      <c r="AV15" s="522"/>
      <c r="AW15" s="523"/>
      <c r="AX15" s="521">
        <v>4911</v>
      </c>
      <c r="AY15" s="522"/>
      <c r="AZ15" s="523"/>
      <c r="BA15" s="521">
        <v>712</v>
      </c>
      <c r="BB15" s="522"/>
      <c r="BC15" s="523"/>
      <c r="BD15" s="521">
        <v>6714</v>
      </c>
      <c r="BE15" s="522"/>
      <c r="BF15" s="523"/>
      <c r="BG15" s="521">
        <v>89224</v>
      </c>
      <c r="BH15" s="522"/>
      <c r="BI15" s="523"/>
      <c r="BJ15" s="521">
        <v>130712</v>
      </c>
      <c r="BK15" s="522"/>
      <c r="BL15" s="523"/>
      <c r="BM15" s="544"/>
    </row>
    <row r="16" spans="2:68" ht="16.5" customHeight="1" x14ac:dyDescent="0.2">
      <c r="B16" s="59"/>
      <c r="C16" s="542" t="s">
        <v>222</v>
      </c>
      <c r="D16" s="60"/>
      <c r="E16" s="61" t="s">
        <v>220</v>
      </c>
      <c r="F16" s="62">
        <v>0.4</v>
      </c>
      <c r="G16" s="62" t="s">
        <v>221</v>
      </c>
      <c r="H16" s="61" t="s">
        <v>220</v>
      </c>
      <c r="I16" s="62">
        <v>0.2</v>
      </c>
      <c r="J16" s="63" t="s">
        <v>221</v>
      </c>
      <c r="K16" s="61" t="s">
        <v>220</v>
      </c>
      <c r="L16" s="62">
        <v>0.1</v>
      </c>
      <c r="M16" s="60" t="s">
        <v>221</v>
      </c>
      <c r="N16" s="61" t="s">
        <v>220</v>
      </c>
      <c r="O16" s="62" t="e">
        <f>ROUND(N17/$N$23*100,1)</f>
        <v>#REF!</v>
      </c>
      <c r="P16" s="60" t="s">
        <v>221</v>
      </c>
      <c r="Q16" s="64" t="s">
        <v>220</v>
      </c>
      <c r="R16" s="65" t="e">
        <f>ROUND(Q17/$Q$23*100,1)</f>
        <v>#REF!</v>
      </c>
      <c r="S16" s="66" t="s">
        <v>221</v>
      </c>
      <c r="T16" s="64" t="s">
        <v>220</v>
      </c>
      <c r="U16" s="65" t="e">
        <f>ROUND(T17/$T$23*100,1)</f>
        <v>#REF!</v>
      </c>
      <c r="V16" s="66" t="s">
        <v>221</v>
      </c>
      <c r="W16" s="64" t="s">
        <v>220</v>
      </c>
      <c r="X16" s="65">
        <f>ROUND(W17/$W$23*100,1)</f>
        <v>4.3</v>
      </c>
      <c r="Y16" s="66" t="s">
        <v>221</v>
      </c>
      <c r="Z16" s="64" t="s">
        <v>220</v>
      </c>
      <c r="AA16" s="65">
        <f>ROUND(Z17/$Z$23*100,1)</f>
        <v>4.3</v>
      </c>
      <c r="AB16" s="66" t="s">
        <v>221</v>
      </c>
      <c r="AC16" s="64" t="s">
        <v>220</v>
      </c>
      <c r="AD16" s="65">
        <f>ROUND(AC17/$AC$23*100,1)</f>
        <v>4.3</v>
      </c>
      <c r="AE16" s="65" t="s">
        <v>22</v>
      </c>
      <c r="AF16" s="140" t="s">
        <v>220</v>
      </c>
      <c r="AG16" s="65">
        <f>ROUND(AF17/$AF$23*100,1)</f>
        <v>4.4000000000000004</v>
      </c>
      <c r="AH16" s="67" t="s">
        <v>221</v>
      </c>
      <c r="AI16" s="140" t="s">
        <v>220</v>
      </c>
      <c r="AJ16" s="65">
        <f>ROUND(AI17/$AI$23*100,1)</f>
        <v>5.3</v>
      </c>
      <c r="AK16" s="67" t="s">
        <v>221</v>
      </c>
      <c r="AL16" s="140" t="s">
        <v>220</v>
      </c>
      <c r="AM16" s="65">
        <f>ROUND(AL17/$AL$23*100,1)</f>
        <v>5.6</v>
      </c>
      <c r="AN16" s="67" t="s">
        <v>221</v>
      </c>
      <c r="AO16" s="140" t="s">
        <v>220</v>
      </c>
      <c r="AP16" s="65">
        <f>ROUND(AO17/$AO$23*100,1)</f>
        <v>5.9</v>
      </c>
      <c r="AQ16" s="67" t="s">
        <v>56</v>
      </c>
      <c r="AR16" s="140" t="s">
        <v>220</v>
      </c>
      <c r="AS16" s="65">
        <f>ROUND(AR17/$AR$23*100,1)</f>
        <v>5.8</v>
      </c>
      <c r="AT16" s="67" t="s">
        <v>56</v>
      </c>
      <c r="AU16" s="140" t="s">
        <v>13</v>
      </c>
      <c r="AV16" s="65">
        <f>ROUND(AU17/$AU$23*100,1)</f>
        <v>6.4</v>
      </c>
      <c r="AW16" s="67" t="s">
        <v>14</v>
      </c>
      <c r="AX16" s="140" t="s">
        <v>13</v>
      </c>
      <c r="AY16" s="65">
        <f>ROUND(AX17/$AX$23*100,1)</f>
        <v>3.6</v>
      </c>
      <c r="AZ16" s="67" t="s">
        <v>14</v>
      </c>
      <c r="BA16" s="140" t="s">
        <v>13</v>
      </c>
      <c r="BB16" s="65">
        <f>ROUND(BA17/$BA$23*100,1)</f>
        <v>16.5</v>
      </c>
      <c r="BC16" s="67" t="s">
        <v>14</v>
      </c>
      <c r="BD16" s="140" t="s">
        <v>13</v>
      </c>
      <c r="BE16" s="65">
        <v>14.9</v>
      </c>
      <c r="BF16" s="67" t="s">
        <v>14</v>
      </c>
      <c r="BG16" s="140" t="s">
        <v>13</v>
      </c>
      <c r="BH16" s="65">
        <v>11.5</v>
      </c>
      <c r="BI16" s="67" t="s">
        <v>14</v>
      </c>
      <c r="BJ16" s="140" t="s">
        <v>13</v>
      </c>
      <c r="BK16" s="65">
        <f>ROUND(BJ17/$BJ$23*100,1)</f>
        <v>10.1</v>
      </c>
      <c r="BL16" s="67" t="s">
        <v>14</v>
      </c>
      <c r="BM16" s="543">
        <f t="shared" ref="BM16" si="5">BJ17/BG17*100</f>
        <v>119.74324626032598</v>
      </c>
    </row>
    <row r="17" spans="2:67" ht="16.5" customHeight="1" x14ac:dyDescent="0.2">
      <c r="B17" s="147"/>
      <c r="C17" s="536"/>
      <c r="D17" s="204"/>
      <c r="E17" s="545">
        <v>82</v>
      </c>
      <c r="F17" s="546"/>
      <c r="G17" s="547"/>
      <c r="H17" s="545">
        <v>81</v>
      </c>
      <c r="I17" s="546"/>
      <c r="J17" s="547"/>
      <c r="K17" s="545">
        <v>195</v>
      </c>
      <c r="L17" s="546"/>
      <c r="M17" s="547"/>
      <c r="N17" s="545">
        <v>203</v>
      </c>
      <c r="O17" s="546"/>
      <c r="P17" s="546"/>
      <c r="Q17" s="521">
        <v>616</v>
      </c>
      <c r="R17" s="522"/>
      <c r="S17" s="522"/>
      <c r="T17" s="521">
        <v>691</v>
      </c>
      <c r="U17" s="522"/>
      <c r="V17" s="522"/>
      <c r="W17" s="521">
        <v>3273</v>
      </c>
      <c r="X17" s="522"/>
      <c r="Y17" s="522"/>
      <c r="Z17" s="521">
        <v>4881</v>
      </c>
      <c r="AA17" s="522"/>
      <c r="AB17" s="522"/>
      <c r="AC17" s="521">
        <v>8346</v>
      </c>
      <c r="AD17" s="522"/>
      <c r="AE17" s="522"/>
      <c r="AF17" s="521">
        <v>10018</v>
      </c>
      <c r="AG17" s="522"/>
      <c r="AH17" s="523"/>
      <c r="AI17" s="521">
        <v>15528</v>
      </c>
      <c r="AJ17" s="522"/>
      <c r="AK17" s="523"/>
      <c r="AL17" s="521">
        <v>19867</v>
      </c>
      <c r="AM17" s="522"/>
      <c r="AN17" s="523"/>
      <c r="AO17" s="521">
        <v>22359</v>
      </c>
      <c r="AP17" s="522"/>
      <c r="AQ17" s="523"/>
      <c r="AR17" s="521">
        <v>24871</v>
      </c>
      <c r="AS17" s="522"/>
      <c r="AT17" s="523"/>
      <c r="AU17" s="521">
        <v>30271</v>
      </c>
      <c r="AV17" s="522"/>
      <c r="AW17" s="523"/>
      <c r="AX17" s="521">
        <v>2220</v>
      </c>
      <c r="AY17" s="522"/>
      <c r="AZ17" s="523"/>
      <c r="BA17" s="521">
        <v>840</v>
      </c>
      <c r="BB17" s="522"/>
      <c r="BC17" s="523"/>
      <c r="BD17" s="521">
        <v>5752</v>
      </c>
      <c r="BE17" s="522"/>
      <c r="BF17" s="523"/>
      <c r="BG17" s="521">
        <v>44790</v>
      </c>
      <c r="BH17" s="522"/>
      <c r="BI17" s="523"/>
      <c r="BJ17" s="521">
        <v>53633</v>
      </c>
      <c r="BK17" s="522"/>
      <c r="BL17" s="523"/>
      <c r="BM17" s="544"/>
    </row>
    <row r="18" spans="2:67" ht="16.5" customHeight="1" x14ac:dyDescent="0.2">
      <c r="B18" s="59"/>
      <c r="C18" s="542" t="s">
        <v>72</v>
      </c>
      <c r="D18" s="60"/>
      <c r="E18" s="61"/>
      <c r="F18" s="62"/>
      <c r="G18" s="62"/>
      <c r="H18" s="61"/>
      <c r="I18" s="62"/>
      <c r="J18" s="63"/>
      <c r="K18" s="61" t="s">
        <v>220</v>
      </c>
      <c r="L18" s="62">
        <f>ROUND(K19/K$23*100,1)</f>
        <v>62.4</v>
      </c>
      <c r="M18" s="60" t="s">
        <v>221</v>
      </c>
      <c r="N18" s="61" t="s">
        <v>220</v>
      </c>
      <c r="O18" s="62" t="e">
        <f>ROUND(N19/N$23*100,1)</f>
        <v>#REF!</v>
      </c>
      <c r="P18" s="60" t="s">
        <v>221</v>
      </c>
      <c r="Q18" s="64" t="s">
        <v>220</v>
      </c>
      <c r="R18" s="65" t="e">
        <f>ROUND(Q19/Q$23*100,1)</f>
        <v>#REF!</v>
      </c>
      <c r="S18" s="66" t="s">
        <v>221</v>
      </c>
      <c r="T18" s="64" t="s">
        <v>220</v>
      </c>
      <c r="U18" s="65" t="e">
        <f>ROUND(T19/T$23*100,1)</f>
        <v>#REF!</v>
      </c>
      <c r="V18" s="66" t="s">
        <v>221</v>
      </c>
      <c r="W18" s="64" t="s">
        <v>220</v>
      </c>
      <c r="X18" s="65">
        <f>ROUND(W19/W$23*100,1)</f>
        <v>2.6</v>
      </c>
      <c r="Y18" s="66" t="s">
        <v>221</v>
      </c>
      <c r="Z18" s="64" t="s">
        <v>220</v>
      </c>
      <c r="AA18" s="65">
        <f>ROUND(Z19/$Z$23*100,1)</f>
        <v>2.6</v>
      </c>
      <c r="AB18" s="66" t="s">
        <v>221</v>
      </c>
      <c r="AC18" s="64" t="s">
        <v>220</v>
      </c>
      <c r="AD18" s="65">
        <f>ROUND(AC19/$AC$23*100,1)</f>
        <v>2.2999999999999998</v>
      </c>
      <c r="AE18" s="65" t="s">
        <v>22</v>
      </c>
      <c r="AF18" s="140" t="s">
        <v>220</v>
      </c>
      <c r="AG18" s="65">
        <f>ROUND(AF19/$AF$23*100,1)</f>
        <v>2.7</v>
      </c>
      <c r="AH18" s="67" t="s">
        <v>221</v>
      </c>
      <c r="AI18" s="140" t="s">
        <v>220</v>
      </c>
      <c r="AJ18" s="65">
        <f>ROUND(AI19/$AI$23*100,1)</f>
        <v>2.9</v>
      </c>
      <c r="AK18" s="67" t="s">
        <v>221</v>
      </c>
      <c r="AL18" s="140" t="s">
        <v>220</v>
      </c>
      <c r="AM18" s="65">
        <f>ROUND(AL19/$AL$23*100,1)</f>
        <v>3.6</v>
      </c>
      <c r="AN18" s="67" t="s">
        <v>221</v>
      </c>
      <c r="AO18" s="140" t="s">
        <v>220</v>
      </c>
      <c r="AP18" s="65">
        <f>ROUND(AO19/$AO$23*100,1)</f>
        <v>3.8</v>
      </c>
      <c r="AQ18" s="67" t="s">
        <v>56</v>
      </c>
      <c r="AR18" s="140" t="s">
        <v>220</v>
      </c>
      <c r="AS18" s="65">
        <f>ROUND(AR19/$AR$23*100,1)</f>
        <v>3.6</v>
      </c>
      <c r="AT18" s="67" t="s">
        <v>56</v>
      </c>
      <c r="AU18" s="140" t="s">
        <v>13</v>
      </c>
      <c r="AV18" s="65">
        <f>ROUND(AU19/$AU$23*100,1)</f>
        <v>4.5</v>
      </c>
      <c r="AW18" s="67" t="s">
        <v>14</v>
      </c>
      <c r="AX18" s="140" t="s">
        <v>13</v>
      </c>
      <c r="AY18" s="65">
        <f>ROUND(AX19/$AX$23*100,1)</f>
        <v>4.5999999999999996</v>
      </c>
      <c r="AZ18" s="67" t="s">
        <v>14</v>
      </c>
      <c r="BA18" s="140" t="s">
        <v>13</v>
      </c>
      <c r="BB18" s="65">
        <f>ROUND(BA19/$BA$23*100,1)</f>
        <v>2.5</v>
      </c>
      <c r="BC18" s="67" t="s">
        <v>14</v>
      </c>
      <c r="BD18" s="140" t="s">
        <v>13</v>
      </c>
      <c r="BE18" s="65">
        <v>5.9</v>
      </c>
      <c r="BF18" s="67" t="s">
        <v>14</v>
      </c>
      <c r="BG18" s="140" t="s">
        <v>13</v>
      </c>
      <c r="BH18" s="65">
        <v>5.7</v>
      </c>
      <c r="BI18" s="67" t="s">
        <v>14</v>
      </c>
      <c r="BJ18" s="140" t="s">
        <v>13</v>
      </c>
      <c r="BK18" s="65">
        <f>ROUND(BJ19/$BJ$23*100,1)</f>
        <v>6.3</v>
      </c>
      <c r="BL18" s="67" t="s">
        <v>14</v>
      </c>
      <c r="BM18" s="543">
        <f t="shared" ref="BM18" si="6">BJ19/BG19*100</f>
        <v>150.87695749440715</v>
      </c>
    </row>
    <row r="19" spans="2:67" ht="16.5" customHeight="1" x14ac:dyDescent="0.2">
      <c r="B19" s="147"/>
      <c r="C19" s="536"/>
      <c r="D19" s="204"/>
      <c r="E19" s="545"/>
      <c r="F19" s="546"/>
      <c r="G19" s="547"/>
      <c r="H19" s="545"/>
      <c r="I19" s="546"/>
      <c r="J19" s="547"/>
      <c r="K19" s="545">
        <v>59852</v>
      </c>
      <c r="L19" s="546"/>
      <c r="M19" s="547"/>
      <c r="N19" s="545">
        <v>79142</v>
      </c>
      <c r="O19" s="546"/>
      <c r="P19" s="546"/>
      <c r="Q19" s="521">
        <v>90708</v>
      </c>
      <c r="R19" s="522"/>
      <c r="S19" s="522"/>
      <c r="T19" s="521">
        <v>51529</v>
      </c>
      <c r="U19" s="522"/>
      <c r="V19" s="522"/>
      <c r="W19" s="521">
        <v>1981</v>
      </c>
      <c r="X19" s="522"/>
      <c r="Y19" s="522"/>
      <c r="Z19" s="521">
        <v>2990</v>
      </c>
      <c r="AA19" s="522"/>
      <c r="AB19" s="522"/>
      <c r="AC19" s="521">
        <v>4426</v>
      </c>
      <c r="AD19" s="522"/>
      <c r="AE19" s="522"/>
      <c r="AF19" s="521">
        <v>6186</v>
      </c>
      <c r="AG19" s="522"/>
      <c r="AH19" s="523"/>
      <c r="AI19" s="521">
        <v>8495</v>
      </c>
      <c r="AJ19" s="522"/>
      <c r="AK19" s="523"/>
      <c r="AL19" s="521">
        <v>12689</v>
      </c>
      <c r="AM19" s="522"/>
      <c r="AN19" s="523"/>
      <c r="AO19" s="521">
        <v>14428</v>
      </c>
      <c r="AP19" s="522"/>
      <c r="AQ19" s="523"/>
      <c r="AR19" s="521">
        <v>15609</v>
      </c>
      <c r="AS19" s="522"/>
      <c r="AT19" s="523"/>
      <c r="AU19" s="521">
        <v>21294</v>
      </c>
      <c r="AV19" s="522"/>
      <c r="AW19" s="523"/>
      <c r="AX19" s="521">
        <v>2806</v>
      </c>
      <c r="AY19" s="522"/>
      <c r="AZ19" s="523"/>
      <c r="BA19" s="521">
        <v>125</v>
      </c>
      <c r="BB19" s="522"/>
      <c r="BC19" s="523"/>
      <c r="BD19" s="521">
        <v>2277</v>
      </c>
      <c r="BE19" s="522"/>
      <c r="BF19" s="523"/>
      <c r="BG19" s="521">
        <v>22350</v>
      </c>
      <c r="BH19" s="522"/>
      <c r="BI19" s="523"/>
      <c r="BJ19" s="521">
        <v>33721</v>
      </c>
      <c r="BK19" s="522"/>
      <c r="BL19" s="523"/>
      <c r="BM19" s="544"/>
    </row>
    <row r="20" spans="2:67" ht="16.5" customHeight="1" x14ac:dyDescent="0.2">
      <c r="B20" s="59"/>
      <c r="C20" s="542" t="s">
        <v>27</v>
      </c>
      <c r="D20" s="60"/>
      <c r="E20" s="61" t="s">
        <v>223</v>
      </c>
      <c r="F20" s="62">
        <v>0.7</v>
      </c>
      <c r="G20" s="62" t="s">
        <v>224</v>
      </c>
      <c r="H20" s="61" t="s">
        <v>223</v>
      </c>
      <c r="I20" s="62">
        <v>0.4</v>
      </c>
      <c r="J20" s="63" t="s">
        <v>224</v>
      </c>
      <c r="K20" s="61" t="s">
        <v>223</v>
      </c>
      <c r="L20" s="62">
        <v>0.3</v>
      </c>
      <c r="M20" s="60" t="s">
        <v>224</v>
      </c>
      <c r="N20" s="61" t="s">
        <v>223</v>
      </c>
      <c r="O20" s="62" t="e">
        <f>ROUND(N21/$N$23*100,1)</f>
        <v>#REF!</v>
      </c>
      <c r="P20" s="60" t="s">
        <v>224</v>
      </c>
      <c r="Q20" s="64" t="s">
        <v>223</v>
      </c>
      <c r="R20" s="65" t="e">
        <f>ROUND(Q21/$Q$23*100,1)</f>
        <v>#REF!</v>
      </c>
      <c r="S20" s="66" t="s">
        <v>224</v>
      </c>
      <c r="T20" s="64" t="s">
        <v>223</v>
      </c>
      <c r="U20" s="65" t="e">
        <f>ROUND(T21/$T$23*100,1)</f>
        <v>#REF!</v>
      </c>
      <c r="V20" s="66" t="s">
        <v>224</v>
      </c>
      <c r="W20" s="64" t="s">
        <v>223</v>
      </c>
      <c r="X20" s="65">
        <f>ROUND(W21/$W$23*100,1)</f>
        <v>5.4</v>
      </c>
      <c r="Y20" s="66" t="s">
        <v>224</v>
      </c>
      <c r="Z20" s="64" t="s">
        <v>223</v>
      </c>
      <c r="AA20" s="65">
        <f>ROUND(Z21/$Z$23*100,1)</f>
        <v>6.3</v>
      </c>
      <c r="AB20" s="66" t="s">
        <v>224</v>
      </c>
      <c r="AC20" s="64" t="s">
        <v>223</v>
      </c>
      <c r="AD20" s="65">
        <f>ROUND(AC21/$AC$23*100,1)</f>
        <v>5.9</v>
      </c>
      <c r="AE20" s="65" t="s">
        <v>22</v>
      </c>
      <c r="AF20" s="140" t="s">
        <v>223</v>
      </c>
      <c r="AG20" s="65">
        <f>ROUND(AF21/$AF$23*100,1)</f>
        <v>6.8</v>
      </c>
      <c r="AH20" s="67" t="s">
        <v>224</v>
      </c>
      <c r="AI20" s="140" t="s">
        <v>223</v>
      </c>
      <c r="AJ20" s="65">
        <f>ROUND(AI21/$AI$23*100,1)</f>
        <v>8</v>
      </c>
      <c r="AK20" s="67" t="s">
        <v>224</v>
      </c>
      <c r="AL20" s="140" t="s">
        <v>223</v>
      </c>
      <c r="AM20" s="65">
        <f>ROUND(AL21/$AL$23*100,1)</f>
        <v>8.3000000000000007</v>
      </c>
      <c r="AN20" s="67" t="s">
        <v>224</v>
      </c>
      <c r="AO20" s="140" t="s">
        <v>220</v>
      </c>
      <c r="AP20" s="65">
        <f>ROUND(AO21/$AO$23*100,1)</f>
        <v>9.1999999999999993</v>
      </c>
      <c r="AQ20" s="67" t="s">
        <v>221</v>
      </c>
      <c r="AR20" s="140" t="s">
        <v>223</v>
      </c>
      <c r="AS20" s="65">
        <f>ROUND(AR21/$AR$23*100,1)</f>
        <v>10.5</v>
      </c>
      <c r="AT20" s="67" t="s">
        <v>224</v>
      </c>
      <c r="AU20" s="140" t="s">
        <v>13</v>
      </c>
      <c r="AV20" s="65">
        <f>ROUND(AU21/$AU$23*100,1)</f>
        <v>11.3</v>
      </c>
      <c r="AW20" s="67" t="s">
        <v>14</v>
      </c>
      <c r="AX20" s="140" t="s">
        <v>13</v>
      </c>
      <c r="AY20" s="65">
        <f>ROUND(AX21/$AX$23*100,1)</f>
        <v>8.5</v>
      </c>
      <c r="AZ20" s="67" t="s">
        <v>14</v>
      </c>
      <c r="BA20" s="140" t="s">
        <v>13</v>
      </c>
      <c r="BB20" s="65">
        <f>ROUND(BA21/$BA$23*100,1)</f>
        <v>37.700000000000003</v>
      </c>
      <c r="BC20" s="67" t="s">
        <v>14</v>
      </c>
      <c r="BD20" s="140" t="s">
        <v>13</v>
      </c>
      <c r="BE20" s="65">
        <v>22.4</v>
      </c>
      <c r="BF20" s="67" t="s">
        <v>14</v>
      </c>
      <c r="BG20" s="140" t="s">
        <v>13</v>
      </c>
      <c r="BH20" s="65">
        <v>16.100000000000001</v>
      </c>
      <c r="BI20" s="67" t="s">
        <v>14</v>
      </c>
      <c r="BJ20" s="140" t="s">
        <v>13</v>
      </c>
      <c r="BK20" s="65">
        <f>ROUND(BJ21/$BJ$23*100,1)</f>
        <v>16.2</v>
      </c>
      <c r="BL20" s="67" t="s">
        <v>14</v>
      </c>
      <c r="BM20" s="543">
        <f t="shared" ref="BM20" si="7">BJ21/BG21*100</f>
        <v>136.4279034380003</v>
      </c>
    </row>
    <row r="21" spans="2:67" ht="16.5" customHeight="1" x14ac:dyDescent="0.2">
      <c r="B21" s="147"/>
      <c r="C21" s="536"/>
      <c r="D21" s="204"/>
      <c r="E21" s="545">
        <v>213</v>
      </c>
      <c r="F21" s="546"/>
      <c r="G21" s="547"/>
      <c r="H21" s="545">
        <v>258</v>
      </c>
      <c r="I21" s="546"/>
      <c r="J21" s="547"/>
      <c r="K21" s="545">
        <v>304</v>
      </c>
      <c r="L21" s="546"/>
      <c r="M21" s="547"/>
      <c r="N21" s="545">
        <v>367</v>
      </c>
      <c r="O21" s="546"/>
      <c r="P21" s="546"/>
      <c r="Q21" s="521">
        <v>444</v>
      </c>
      <c r="R21" s="522"/>
      <c r="S21" s="522"/>
      <c r="T21" s="521">
        <v>484</v>
      </c>
      <c r="U21" s="522"/>
      <c r="V21" s="522"/>
      <c r="W21" s="521">
        <f>W23-SUM(W5,W9,W11,W7,W17,W15,W19,W13)</f>
        <v>4133</v>
      </c>
      <c r="X21" s="522"/>
      <c r="Y21" s="522"/>
      <c r="Z21" s="521">
        <f>Z23-SUM(Z5,Z9,Z11,Z7,Z17,Z15,Z19,Z13)</f>
        <v>7147</v>
      </c>
      <c r="AA21" s="522"/>
      <c r="AB21" s="522"/>
      <c r="AC21" s="521">
        <f>AC23-SUM(AC5,AC9,AC11,AC7,AC17,AC15,AC19,AC13)</f>
        <v>11276</v>
      </c>
      <c r="AD21" s="522"/>
      <c r="AE21" s="522"/>
      <c r="AF21" s="521">
        <f>AF23-SUM(AF5,AF9,AF11,AF7,AF17,AF15,AF19,AF13)</f>
        <v>15537</v>
      </c>
      <c r="AG21" s="522"/>
      <c r="AH21" s="523"/>
      <c r="AI21" s="521">
        <f>AI23-SUM(AI5,AI9,AI11,AI7,AI17,AI15,AI19,AI13)</f>
        <v>23418</v>
      </c>
      <c r="AJ21" s="522"/>
      <c r="AK21" s="523"/>
      <c r="AL21" s="521">
        <f>AL23-SUM(AL5,AL9,AL11,AL7,AL17,AL15,AL19,AL13)</f>
        <v>29409</v>
      </c>
      <c r="AM21" s="522"/>
      <c r="AN21" s="523"/>
      <c r="AO21" s="521">
        <f>AO23-SUM(AO5,AO9,AO11,AO7,AO17,AO15,AO19,AO13)</f>
        <v>35063</v>
      </c>
      <c r="AP21" s="522"/>
      <c r="AQ21" s="523"/>
      <c r="AR21" s="521">
        <f>AR23-SUM(AR5,AR9,AR11,AR7,AR17,AR15,AR19,AR13)</f>
        <v>44814</v>
      </c>
      <c r="AS21" s="522"/>
      <c r="AT21" s="523"/>
      <c r="AU21" s="521">
        <f>AU23-SUM(AU5,AU9,AU11,AU7,AU17,AU15,AU19,AU13)</f>
        <v>53541</v>
      </c>
      <c r="AV21" s="522"/>
      <c r="AW21" s="523"/>
      <c r="AX21" s="521">
        <v>5191</v>
      </c>
      <c r="AY21" s="522"/>
      <c r="AZ21" s="523"/>
      <c r="BA21" s="521">
        <v>1923</v>
      </c>
      <c r="BB21" s="522"/>
      <c r="BC21" s="523"/>
      <c r="BD21" s="521">
        <v>8645</v>
      </c>
      <c r="BE21" s="522"/>
      <c r="BF21" s="523"/>
      <c r="BG21" s="521">
        <v>63089</v>
      </c>
      <c r="BH21" s="522"/>
      <c r="BI21" s="523"/>
      <c r="BJ21" s="521">
        <v>86071</v>
      </c>
      <c r="BK21" s="522"/>
      <c r="BL21" s="523"/>
      <c r="BM21" s="544"/>
      <c r="BO21" s="56"/>
    </row>
    <row r="22" spans="2:67" ht="16.5" customHeight="1" x14ac:dyDescent="0.2">
      <c r="B22" s="59"/>
      <c r="C22" s="542" t="s">
        <v>67</v>
      </c>
      <c r="D22" s="60"/>
      <c r="E22" s="61" t="s">
        <v>223</v>
      </c>
      <c r="F22" s="62">
        <v>100</v>
      </c>
      <c r="G22" s="62" t="s">
        <v>224</v>
      </c>
      <c r="H22" s="61" t="s">
        <v>223</v>
      </c>
      <c r="I22" s="62">
        <v>100</v>
      </c>
      <c r="J22" s="63" t="s">
        <v>224</v>
      </c>
      <c r="K22" s="61" t="s">
        <v>223</v>
      </c>
      <c r="L22" s="62">
        <v>100</v>
      </c>
      <c r="M22" s="60" t="s">
        <v>224</v>
      </c>
      <c r="N22" s="61" t="s">
        <v>223</v>
      </c>
      <c r="O22" s="62">
        <v>100</v>
      </c>
      <c r="P22" s="60" t="s">
        <v>224</v>
      </c>
      <c r="Q22" s="64" t="s">
        <v>223</v>
      </c>
      <c r="R22" s="65">
        <v>100</v>
      </c>
      <c r="S22" s="66" t="s">
        <v>224</v>
      </c>
      <c r="T22" s="64" t="s">
        <v>223</v>
      </c>
      <c r="U22" s="65" t="e">
        <f>ROUND(T23/$T$23*100,1)</f>
        <v>#REF!</v>
      </c>
      <c r="V22" s="66" t="s">
        <v>224</v>
      </c>
      <c r="W22" s="64" t="s">
        <v>223</v>
      </c>
      <c r="X22" s="186">
        <f>ROUND(W23/$W$23*100,1)</f>
        <v>100</v>
      </c>
      <c r="Y22" s="66" t="s">
        <v>224</v>
      </c>
      <c r="Z22" s="64" t="s">
        <v>223</v>
      </c>
      <c r="AA22" s="186">
        <f>ROUND(Z23/$Z$23*100,1)</f>
        <v>100</v>
      </c>
      <c r="AB22" s="66" t="s">
        <v>224</v>
      </c>
      <c r="AC22" s="64" t="s">
        <v>223</v>
      </c>
      <c r="AD22" s="186">
        <f>ROUND(AC23/$AC$23*100,1)</f>
        <v>100</v>
      </c>
      <c r="AE22" s="65" t="s">
        <v>22</v>
      </c>
      <c r="AF22" s="140" t="s">
        <v>223</v>
      </c>
      <c r="AG22" s="186">
        <f>ROUND(AF23/$AF$23*100,1)</f>
        <v>100</v>
      </c>
      <c r="AH22" s="67" t="s">
        <v>224</v>
      </c>
      <c r="AI22" s="140" t="s">
        <v>223</v>
      </c>
      <c r="AJ22" s="186">
        <f>ROUND(AI23/$AI$23*100,1)</f>
        <v>100</v>
      </c>
      <c r="AK22" s="67" t="s">
        <v>224</v>
      </c>
      <c r="AL22" s="140" t="s">
        <v>223</v>
      </c>
      <c r="AM22" s="186">
        <f>ROUND(AL23/$AL$23*100,1)</f>
        <v>100</v>
      </c>
      <c r="AN22" s="67" t="s">
        <v>224</v>
      </c>
      <c r="AO22" s="140" t="s">
        <v>220</v>
      </c>
      <c r="AP22" s="186">
        <f>ROUND(AO23/$AO$23*100,1)</f>
        <v>100</v>
      </c>
      <c r="AQ22" s="67" t="s">
        <v>221</v>
      </c>
      <c r="AR22" s="140" t="s">
        <v>223</v>
      </c>
      <c r="AS22" s="186">
        <f>ROUND(AR23/$AR$23*100,1)</f>
        <v>100</v>
      </c>
      <c r="AT22" s="67" t="s">
        <v>224</v>
      </c>
      <c r="AU22" s="140" t="s">
        <v>13</v>
      </c>
      <c r="AV22" s="186">
        <f>ROUND(AU23/$AU$23*100,1)</f>
        <v>100</v>
      </c>
      <c r="AW22" s="67" t="s">
        <v>14</v>
      </c>
      <c r="AX22" s="140" t="s">
        <v>13</v>
      </c>
      <c r="AY22" s="186">
        <f>ROUND(AX23/$AX$23*100,1)</f>
        <v>100</v>
      </c>
      <c r="AZ22" s="67" t="s">
        <v>14</v>
      </c>
      <c r="BA22" s="140" t="s">
        <v>13</v>
      </c>
      <c r="BB22" s="186">
        <f>ROUND(BA23/$BA$23*100,1)</f>
        <v>100</v>
      </c>
      <c r="BC22" s="67" t="s">
        <v>14</v>
      </c>
      <c r="BD22" s="140" t="s">
        <v>13</v>
      </c>
      <c r="BE22" s="186">
        <v>100</v>
      </c>
      <c r="BF22" s="67" t="s">
        <v>14</v>
      </c>
      <c r="BG22" s="140" t="s">
        <v>13</v>
      </c>
      <c r="BH22" s="186">
        <v>100</v>
      </c>
      <c r="BI22" s="67" t="s">
        <v>14</v>
      </c>
      <c r="BJ22" s="140" t="s">
        <v>13</v>
      </c>
      <c r="BK22" s="186">
        <f>ROUND(BJ23/$BJ$23*100,1)</f>
        <v>100</v>
      </c>
      <c r="BL22" s="67" t="s">
        <v>14</v>
      </c>
      <c r="BM22" s="537">
        <f>BJ23/BG23*100</f>
        <v>136.36186835148919</v>
      </c>
    </row>
    <row r="23" spans="2:67" ht="16.5" customHeight="1" thickBot="1" x14ac:dyDescent="0.25">
      <c r="B23" s="20"/>
      <c r="C23" s="548"/>
      <c r="D23" s="199"/>
      <c r="E23" s="539" t="e">
        <f>SUM(E5,E9,E11,E7,#REF!,E17,E15,E21)</f>
        <v>#REF!</v>
      </c>
      <c r="F23" s="540"/>
      <c r="G23" s="541"/>
      <c r="H23" s="539" t="e">
        <f>SUM(H5,H9,H11,H7,#REF!,H17,H15,H21,#REF!)</f>
        <v>#REF!</v>
      </c>
      <c r="I23" s="540"/>
      <c r="J23" s="541"/>
      <c r="K23" s="539">
        <v>95987</v>
      </c>
      <c r="L23" s="540"/>
      <c r="M23" s="540"/>
      <c r="N23" s="539" t="e">
        <f>SUM(N5,N9,N11,N7,#REF!,N17,N15,N21)</f>
        <v>#REF!</v>
      </c>
      <c r="O23" s="540"/>
      <c r="P23" s="540"/>
      <c r="Q23" s="524" t="e">
        <f>SUM(Q5,Q9,Q11,Q7,#REF!,Q17,Q15,Q21)</f>
        <v>#REF!</v>
      </c>
      <c r="R23" s="525"/>
      <c r="S23" s="525"/>
      <c r="T23" s="524" t="e">
        <f>SUM(T5,T9,T11,T7,#REF!,T17,T15,T21)</f>
        <v>#REF!</v>
      </c>
      <c r="U23" s="525"/>
      <c r="V23" s="525"/>
      <c r="W23" s="524">
        <v>76850</v>
      </c>
      <c r="X23" s="525"/>
      <c r="Y23" s="525"/>
      <c r="Z23" s="524">
        <v>114317</v>
      </c>
      <c r="AA23" s="525"/>
      <c r="AB23" s="525"/>
      <c r="AC23" s="524">
        <v>192085</v>
      </c>
      <c r="AD23" s="525"/>
      <c r="AE23" s="525"/>
      <c r="AF23" s="524">
        <v>229080</v>
      </c>
      <c r="AG23" s="525"/>
      <c r="AH23" s="526"/>
      <c r="AI23" s="524">
        <v>291841</v>
      </c>
      <c r="AJ23" s="525"/>
      <c r="AK23" s="526"/>
      <c r="AL23" s="524">
        <v>356061</v>
      </c>
      <c r="AM23" s="525"/>
      <c r="AN23" s="526"/>
      <c r="AO23" s="524">
        <v>379094</v>
      </c>
      <c r="AP23" s="525"/>
      <c r="AQ23" s="526"/>
      <c r="AR23" s="524">
        <v>428504</v>
      </c>
      <c r="AS23" s="525"/>
      <c r="AT23" s="526"/>
      <c r="AU23" s="524">
        <v>475020</v>
      </c>
      <c r="AV23" s="525"/>
      <c r="AW23" s="526"/>
      <c r="AX23" s="524">
        <v>61082</v>
      </c>
      <c r="AY23" s="525"/>
      <c r="AZ23" s="526"/>
      <c r="BA23" s="524">
        <v>5097</v>
      </c>
      <c r="BB23" s="525"/>
      <c r="BC23" s="526"/>
      <c r="BD23" s="524">
        <v>38519</v>
      </c>
      <c r="BE23" s="525"/>
      <c r="BF23" s="526"/>
      <c r="BG23" s="524">
        <v>390783</v>
      </c>
      <c r="BH23" s="525"/>
      <c r="BI23" s="526"/>
      <c r="BJ23" s="524">
        <v>532879</v>
      </c>
      <c r="BK23" s="525"/>
      <c r="BL23" s="526"/>
      <c r="BM23" s="538"/>
    </row>
    <row r="24" spans="2:67" ht="18" customHeight="1" x14ac:dyDescent="0.2">
      <c r="B24" s="10" t="s">
        <v>229</v>
      </c>
      <c r="BM24" s="157" t="s">
        <v>167</v>
      </c>
    </row>
    <row r="25" spans="2:67" ht="18" customHeight="1" x14ac:dyDescent="0.2">
      <c r="B25" s="10" t="s">
        <v>228</v>
      </c>
      <c r="BM25" s="23"/>
    </row>
    <row r="26" spans="2:67" ht="18" customHeight="1" x14ac:dyDescent="0.2">
      <c r="BM26" s="23"/>
    </row>
    <row r="27" spans="2:67" ht="22.5" customHeight="1" x14ac:dyDescent="0.2">
      <c r="BM27" s="23"/>
    </row>
    <row r="28" spans="2:67" ht="22.5" customHeight="1" x14ac:dyDescent="0.2">
      <c r="BM28" s="23"/>
    </row>
    <row r="29" spans="2:67" x14ac:dyDescent="0.2">
      <c r="X29" s="156"/>
      <c r="Y29" s="8"/>
      <c r="Z29" s="8"/>
      <c r="AA29" s="156"/>
      <c r="AB29" s="8"/>
      <c r="AC29" s="8"/>
      <c r="AD29" s="156"/>
      <c r="AE29" s="8"/>
      <c r="AF29" s="8"/>
      <c r="AG29" s="156"/>
      <c r="AH29" s="8"/>
      <c r="AI29" s="8"/>
      <c r="AJ29" s="156"/>
      <c r="AL29" s="8"/>
      <c r="AM29" s="156"/>
      <c r="AR29" s="8"/>
      <c r="AS29" s="156"/>
      <c r="AU29" s="8"/>
      <c r="AV29" s="156"/>
      <c r="AX29" s="8"/>
      <c r="AY29" s="156"/>
      <c r="BA29" s="8"/>
      <c r="BB29" s="156"/>
      <c r="BD29" s="8"/>
      <c r="BE29" s="156"/>
      <c r="BG29" s="8"/>
      <c r="BH29" s="156"/>
      <c r="BJ29" s="8"/>
      <c r="BK29" s="156"/>
    </row>
    <row r="30" spans="2:67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6"/>
      <c r="Y30" s="14"/>
      <c r="Z30" s="14"/>
      <c r="AA30" s="156"/>
      <c r="AB30" s="14"/>
      <c r="AC30" s="14"/>
      <c r="AD30" s="156"/>
      <c r="AE30" s="14"/>
      <c r="AF30" s="14"/>
      <c r="AG30" s="156"/>
      <c r="AH30" s="14"/>
      <c r="AI30" s="14"/>
      <c r="AJ30" s="156"/>
      <c r="AK30" s="14"/>
      <c r="AL30" s="14"/>
      <c r="AM30" s="156"/>
      <c r="AN30" s="14"/>
      <c r="AO30" s="14"/>
      <c r="AP30" s="14"/>
      <c r="AQ30" s="14"/>
      <c r="AR30" s="14"/>
      <c r="AS30" s="156"/>
      <c r="AT30" s="14"/>
      <c r="AU30" s="14"/>
      <c r="AV30" s="156"/>
      <c r="AW30" s="14"/>
      <c r="AX30" s="14"/>
      <c r="AY30" s="156"/>
      <c r="AZ30" s="14"/>
      <c r="BA30" s="14"/>
      <c r="BB30" s="156"/>
      <c r="BC30" s="14"/>
      <c r="BD30" s="14"/>
      <c r="BE30" s="156"/>
      <c r="BF30" s="14"/>
      <c r="BG30" s="14"/>
      <c r="BH30" s="156"/>
      <c r="BI30" s="14"/>
      <c r="BJ30" s="14"/>
      <c r="BK30" s="156"/>
      <c r="BL30" s="14"/>
      <c r="BM30" s="14"/>
    </row>
    <row r="31" spans="2:67" x14ac:dyDescent="0.2">
      <c r="C31" s="68"/>
    </row>
    <row r="32" spans="2:67" x14ac:dyDescent="0.2">
      <c r="C32" s="68"/>
      <c r="X32" s="143"/>
      <c r="AA32" s="143"/>
      <c r="AD32" s="143"/>
      <c r="AG32" s="143"/>
      <c r="AJ32" s="143"/>
      <c r="AM32" s="143"/>
      <c r="AS32" s="143"/>
      <c r="AV32" s="143"/>
      <c r="AY32" s="143"/>
      <c r="BB32" s="143"/>
      <c r="BE32" s="143"/>
      <c r="BH32" s="143"/>
      <c r="BK32" s="143"/>
    </row>
  </sheetData>
  <mergeCells count="236">
    <mergeCell ref="BJ21:BL21"/>
    <mergeCell ref="BJ23:BL23"/>
    <mergeCell ref="BJ2:BL3"/>
    <mergeCell ref="BJ5:BL5"/>
    <mergeCell ref="BJ7:BL7"/>
    <mergeCell ref="BJ9:BL9"/>
    <mergeCell ref="BJ11:BL11"/>
    <mergeCell ref="BJ13:BL13"/>
    <mergeCell ref="BJ15:BL15"/>
    <mergeCell ref="BJ17:BL17"/>
    <mergeCell ref="BJ19:BL19"/>
    <mergeCell ref="BG21:BI21"/>
    <mergeCell ref="BG23:BI23"/>
    <mergeCell ref="BG2:BI3"/>
    <mergeCell ref="BG5:BI5"/>
    <mergeCell ref="BG7:BI7"/>
    <mergeCell ref="BG9:BI9"/>
    <mergeCell ref="BG11:BI11"/>
    <mergeCell ref="BG13:BI13"/>
    <mergeCell ref="BG15:BI15"/>
    <mergeCell ref="BG17:BI17"/>
    <mergeCell ref="BG19:BI19"/>
    <mergeCell ref="AR21:AT21"/>
    <mergeCell ref="AR23:AT23"/>
    <mergeCell ref="AR2:AT3"/>
    <mergeCell ref="AR5:AT5"/>
    <mergeCell ref="AR7:AT7"/>
    <mergeCell ref="AR9:AT9"/>
    <mergeCell ref="AR11:AT11"/>
    <mergeCell ref="AR13:AT13"/>
    <mergeCell ref="AR15:AT15"/>
    <mergeCell ref="AR17:AT17"/>
    <mergeCell ref="AR19:AT19"/>
    <mergeCell ref="BM2:BM3"/>
    <mergeCell ref="C4:C5"/>
    <mergeCell ref="BM4:BM5"/>
    <mergeCell ref="E5:G5"/>
    <mergeCell ref="H5:J5"/>
    <mergeCell ref="K5:M5"/>
    <mergeCell ref="N5:P5"/>
    <mergeCell ref="Q5:S5"/>
    <mergeCell ref="T5:V5"/>
    <mergeCell ref="W5:Y5"/>
    <mergeCell ref="W2:Y3"/>
    <mergeCell ref="Z2:AB3"/>
    <mergeCell ref="AC2:AE3"/>
    <mergeCell ref="AF2:AH3"/>
    <mergeCell ref="AI2:AK3"/>
    <mergeCell ref="AL2:AN3"/>
    <mergeCell ref="E2:G3"/>
    <mergeCell ref="H2:J3"/>
    <mergeCell ref="K2:M3"/>
    <mergeCell ref="N2:P3"/>
    <mergeCell ref="Q2:S3"/>
    <mergeCell ref="T2:V3"/>
    <mergeCell ref="Z5:AB5"/>
    <mergeCell ref="AC5:AE5"/>
    <mergeCell ref="AF5:AH5"/>
    <mergeCell ref="AI5:AK5"/>
    <mergeCell ref="AL5:AN5"/>
    <mergeCell ref="C8:C9"/>
    <mergeCell ref="AF9:AH9"/>
    <mergeCell ref="AI9:AK9"/>
    <mergeCell ref="AL9:AN9"/>
    <mergeCell ref="BM8:BM9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C6:C7"/>
    <mergeCell ref="BM6:BM7"/>
    <mergeCell ref="E7:G7"/>
    <mergeCell ref="H7:J7"/>
    <mergeCell ref="K7:M7"/>
    <mergeCell ref="N7:P7"/>
    <mergeCell ref="Q7:S7"/>
    <mergeCell ref="C10:C11"/>
    <mergeCell ref="BM10:BM11"/>
    <mergeCell ref="E11:G11"/>
    <mergeCell ref="H11:J11"/>
    <mergeCell ref="K11:M11"/>
    <mergeCell ref="N11:P11"/>
    <mergeCell ref="Q11:S11"/>
    <mergeCell ref="T11:V11"/>
    <mergeCell ref="W11:Y11"/>
    <mergeCell ref="Z11:AB11"/>
    <mergeCell ref="T7:V7"/>
    <mergeCell ref="W7:Y7"/>
    <mergeCell ref="Z7:AB7"/>
    <mergeCell ref="AI7:AK7"/>
    <mergeCell ref="AL7:AN7"/>
    <mergeCell ref="AF17:AH17"/>
    <mergeCell ref="E15:G15"/>
    <mergeCell ref="H15:J15"/>
    <mergeCell ref="AI15:AK15"/>
    <mergeCell ref="AL15:AN15"/>
    <mergeCell ref="AC11:AE11"/>
    <mergeCell ref="AF11:AH11"/>
    <mergeCell ref="AI11:AK11"/>
    <mergeCell ref="AL11:AN11"/>
    <mergeCell ref="AC7:AE7"/>
    <mergeCell ref="AF7:AH7"/>
    <mergeCell ref="AC15:AE15"/>
    <mergeCell ref="AF15:AH15"/>
    <mergeCell ref="K15:M15"/>
    <mergeCell ref="N15:P15"/>
    <mergeCell ref="Q15:S15"/>
    <mergeCell ref="T15:V15"/>
    <mergeCell ref="W15:Y15"/>
    <mergeCell ref="Z15:AB15"/>
    <mergeCell ref="Z17:AB17"/>
    <mergeCell ref="C12:C13"/>
    <mergeCell ref="C22:C23"/>
    <mergeCell ref="C18:C19"/>
    <mergeCell ref="E17:G17"/>
    <mergeCell ref="H17:J17"/>
    <mergeCell ref="K17:M17"/>
    <mergeCell ref="N17:P17"/>
    <mergeCell ref="Q17:S17"/>
    <mergeCell ref="T17:V17"/>
    <mergeCell ref="C16:C17"/>
    <mergeCell ref="C14:C15"/>
    <mergeCell ref="E19:G19"/>
    <mergeCell ref="H19:J19"/>
    <mergeCell ref="K19:M19"/>
    <mergeCell ref="N19:P19"/>
    <mergeCell ref="Q19:S19"/>
    <mergeCell ref="T19:V19"/>
    <mergeCell ref="AF23:AH23"/>
    <mergeCell ref="W19:Y19"/>
    <mergeCell ref="BM12:BM13"/>
    <mergeCell ref="W13:Y13"/>
    <mergeCell ref="Z13:AB13"/>
    <mergeCell ref="AC13:AE13"/>
    <mergeCell ref="AF13:AH13"/>
    <mergeCell ref="AI13:AK13"/>
    <mergeCell ref="AL13:AN13"/>
    <mergeCell ref="AC21:AE21"/>
    <mergeCell ref="AF21:AH21"/>
    <mergeCell ref="AI21:AK21"/>
    <mergeCell ref="AL21:AN21"/>
    <mergeCell ref="BM18:BM19"/>
    <mergeCell ref="AI19:AK19"/>
    <mergeCell ref="AL19:AN19"/>
    <mergeCell ref="Z19:AB19"/>
    <mergeCell ref="AC19:AE19"/>
    <mergeCell ref="AF19:AH19"/>
    <mergeCell ref="BM16:BM17"/>
    <mergeCell ref="AI17:AK17"/>
    <mergeCell ref="AL17:AN17"/>
    <mergeCell ref="BM14:BM15"/>
    <mergeCell ref="W17:Y17"/>
    <mergeCell ref="C2:C3"/>
    <mergeCell ref="AC17:AE17"/>
    <mergeCell ref="BM22:BM23"/>
    <mergeCell ref="E23:G23"/>
    <mergeCell ref="H23:J23"/>
    <mergeCell ref="K23:M23"/>
    <mergeCell ref="N23:P23"/>
    <mergeCell ref="C20:C21"/>
    <mergeCell ref="BM20:BM21"/>
    <mergeCell ref="E21:G21"/>
    <mergeCell ref="H21:J21"/>
    <mergeCell ref="K21:M21"/>
    <mergeCell ref="N21:P21"/>
    <mergeCell ref="Q21:S21"/>
    <mergeCell ref="T21:V21"/>
    <mergeCell ref="W21:Y21"/>
    <mergeCell ref="Z21:AB21"/>
    <mergeCell ref="AI23:AK23"/>
    <mergeCell ref="AL23:AN23"/>
    <mergeCell ref="Q23:S23"/>
    <mergeCell ref="T23:V23"/>
    <mergeCell ref="W23:Y23"/>
    <mergeCell ref="Z23:AB23"/>
    <mergeCell ref="AC23:AE23"/>
    <mergeCell ref="AO21:AQ21"/>
    <mergeCell ref="AO23:AQ23"/>
    <mergeCell ref="AO2:AQ3"/>
    <mergeCell ref="AO5:AQ5"/>
    <mergeCell ref="AO7:AQ7"/>
    <mergeCell ref="AO9:AQ9"/>
    <mergeCell ref="AO11:AQ11"/>
    <mergeCell ref="AO13:AQ13"/>
    <mergeCell ref="AO15:AQ15"/>
    <mergeCell ref="AO17:AQ17"/>
    <mergeCell ref="AO19:AQ19"/>
    <mergeCell ref="AU21:AW21"/>
    <mergeCell ref="AU23:AW23"/>
    <mergeCell ref="AU2:AW3"/>
    <mergeCell ref="AU5:AW5"/>
    <mergeCell ref="AU7:AW7"/>
    <mergeCell ref="AU9:AW9"/>
    <mergeCell ref="AU11:AW11"/>
    <mergeCell ref="AU13:AW13"/>
    <mergeCell ref="AU15:AW15"/>
    <mergeCell ref="AU17:AW17"/>
    <mergeCell ref="AU19:AW19"/>
    <mergeCell ref="AX21:AZ21"/>
    <mergeCell ref="AX23:AZ23"/>
    <mergeCell ref="AX2:AZ3"/>
    <mergeCell ref="AX5:AZ5"/>
    <mergeCell ref="AX7:AZ7"/>
    <mergeCell ref="AX9:AZ9"/>
    <mergeCell ref="AX11:AZ11"/>
    <mergeCell ref="AX13:AZ13"/>
    <mergeCell ref="AX15:AZ15"/>
    <mergeCell ref="AX17:AZ17"/>
    <mergeCell ref="AX19:AZ19"/>
    <mergeCell ref="BA21:BC21"/>
    <mergeCell ref="BA23:BC23"/>
    <mergeCell ref="BA2:BC3"/>
    <mergeCell ref="BA5:BC5"/>
    <mergeCell ref="BA7:BC7"/>
    <mergeCell ref="BA9:BC9"/>
    <mergeCell ref="BA11:BC11"/>
    <mergeCell ref="BA13:BC13"/>
    <mergeCell ref="BA15:BC15"/>
    <mergeCell ref="BA17:BC17"/>
    <mergeCell ref="BA19:BC19"/>
    <mergeCell ref="BD21:BF21"/>
    <mergeCell ref="BD23:BF23"/>
    <mergeCell ref="BD2:BF3"/>
    <mergeCell ref="BD5:BF5"/>
    <mergeCell ref="BD7:BF7"/>
    <mergeCell ref="BD9:BF9"/>
    <mergeCell ref="BD11:BF11"/>
    <mergeCell ref="BD13:BF13"/>
    <mergeCell ref="BD15:BF15"/>
    <mergeCell ref="BD17:BF17"/>
    <mergeCell ref="BD19:BF19"/>
  </mergeCells>
  <phoneticPr fontId="17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B64"/>
  <sheetViews>
    <sheetView showGridLines="0" zoomScale="70" zoomScaleNormal="70" zoomScaleSheetLayoutView="100" workbookViewId="0">
      <pane xSplit="4" topLeftCell="Q1" activePane="topRight" state="frozen"/>
      <selection activeCell="U61" sqref="U61"/>
      <selection pane="topRight" activeCell="B2" sqref="B2"/>
    </sheetView>
  </sheetViews>
  <sheetFormatPr defaultRowHeight="14.4" x14ac:dyDescent="0.2"/>
  <cols>
    <col min="1" max="1" width="1.109375" style="69" customWidth="1"/>
    <col min="2" max="3" width="9.6640625" style="69" customWidth="1"/>
    <col min="4" max="4" width="3.33203125" style="69" customWidth="1"/>
    <col min="5" max="5" width="1.33203125" style="69" hidden="1" customWidth="1"/>
    <col min="6" max="6" width="16.33203125" style="69" hidden="1" customWidth="1"/>
    <col min="7" max="8" width="18.109375" style="69" hidden="1" customWidth="1"/>
    <col min="9" max="16" width="16.88671875" style="69" hidden="1" customWidth="1"/>
    <col min="17" max="21" width="16.88671875" style="69" customWidth="1"/>
    <col min="22" max="23" width="16.88671875" style="341" customWidth="1"/>
    <col min="24" max="26" width="16.88671875" style="69" customWidth="1"/>
    <col min="27" max="27" width="9.33203125" style="69" customWidth="1"/>
    <col min="28" max="269" width="9" style="69"/>
    <col min="270" max="271" width="9.6640625" style="69" customWidth="1"/>
    <col min="272" max="272" width="0" style="69" hidden="1" customWidth="1"/>
    <col min="273" max="276" width="18.6640625" style="69" customWidth="1"/>
    <col min="277" max="277" width="3.21875" style="69" customWidth="1"/>
    <col min="278" max="278" width="5.6640625" style="69" customWidth="1"/>
    <col min="279" max="282" width="18.6640625" style="69" customWidth="1"/>
    <col min="283" max="525" width="9" style="69"/>
    <col min="526" max="527" width="9.6640625" style="69" customWidth="1"/>
    <col min="528" max="528" width="0" style="69" hidden="1" customWidth="1"/>
    <col min="529" max="532" width="18.6640625" style="69" customWidth="1"/>
    <col min="533" max="533" width="3.21875" style="69" customWidth="1"/>
    <col min="534" max="534" width="5.6640625" style="69" customWidth="1"/>
    <col min="535" max="538" width="18.6640625" style="69" customWidth="1"/>
    <col min="539" max="781" width="9" style="69"/>
    <col min="782" max="783" width="9.6640625" style="69" customWidth="1"/>
    <col min="784" max="784" width="0" style="69" hidden="1" customWidth="1"/>
    <col min="785" max="788" width="18.6640625" style="69" customWidth="1"/>
    <col min="789" max="789" width="3.21875" style="69" customWidth="1"/>
    <col min="790" max="790" width="5.6640625" style="69" customWidth="1"/>
    <col min="791" max="794" width="18.6640625" style="69" customWidth="1"/>
    <col min="795" max="1037" width="9" style="69"/>
    <col min="1038" max="1039" width="9.6640625" style="69" customWidth="1"/>
    <col min="1040" max="1040" width="0" style="69" hidden="1" customWidth="1"/>
    <col min="1041" max="1044" width="18.6640625" style="69" customWidth="1"/>
    <col min="1045" max="1045" width="3.21875" style="69" customWidth="1"/>
    <col min="1046" max="1046" width="5.6640625" style="69" customWidth="1"/>
    <col min="1047" max="1050" width="18.6640625" style="69" customWidth="1"/>
    <col min="1051" max="1293" width="9" style="69"/>
    <col min="1294" max="1295" width="9.6640625" style="69" customWidth="1"/>
    <col min="1296" max="1296" width="0" style="69" hidden="1" customWidth="1"/>
    <col min="1297" max="1300" width="18.6640625" style="69" customWidth="1"/>
    <col min="1301" max="1301" width="3.21875" style="69" customWidth="1"/>
    <col min="1302" max="1302" width="5.6640625" style="69" customWidth="1"/>
    <col min="1303" max="1306" width="18.6640625" style="69" customWidth="1"/>
    <col min="1307" max="1549" width="9" style="69"/>
    <col min="1550" max="1551" width="9.6640625" style="69" customWidth="1"/>
    <col min="1552" max="1552" width="0" style="69" hidden="1" customWidth="1"/>
    <col min="1553" max="1556" width="18.6640625" style="69" customWidth="1"/>
    <col min="1557" max="1557" width="3.21875" style="69" customWidth="1"/>
    <col min="1558" max="1558" width="5.6640625" style="69" customWidth="1"/>
    <col min="1559" max="1562" width="18.6640625" style="69" customWidth="1"/>
    <col min="1563" max="1805" width="9" style="69"/>
    <col min="1806" max="1807" width="9.6640625" style="69" customWidth="1"/>
    <col min="1808" max="1808" width="0" style="69" hidden="1" customWidth="1"/>
    <col min="1809" max="1812" width="18.6640625" style="69" customWidth="1"/>
    <col min="1813" max="1813" width="3.21875" style="69" customWidth="1"/>
    <col min="1814" max="1814" width="5.6640625" style="69" customWidth="1"/>
    <col min="1815" max="1818" width="18.6640625" style="69" customWidth="1"/>
    <col min="1819" max="2061" width="9" style="69"/>
    <col min="2062" max="2063" width="9.6640625" style="69" customWidth="1"/>
    <col min="2064" max="2064" width="0" style="69" hidden="1" customWidth="1"/>
    <col min="2065" max="2068" width="18.6640625" style="69" customWidth="1"/>
    <col min="2069" max="2069" width="3.21875" style="69" customWidth="1"/>
    <col min="2070" max="2070" width="5.6640625" style="69" customWidth="1"/>
    <col min="2071" max="2074" width="18.6640625" style="69" customWidth="1"/>
    <col min="2075" max="2317" width="9" style="69"/>
    <col min="2318" max="2319" width="9.6640625" style="69" customWidth="1"/>
    <col min="2320" max="2320" width="0" style="69" hidden="1" customWidth="1"/>
    <col min="2321" max="2324" width="18.6640625" style="69" customWidth="1"/>
    <col min="2325" max="2325" width="3.21875" style="69" customWidth="1"/>
    <col min="2326" max="2326" width="5.6640625" style="69" customWidth="1"/>
    <col min="2327" max="2330" width="18.6640625" style="69" customWidth="1"/>
    <col min="2331" max="2573" width="9" style="69"/>
    <col min="2574" max="2575" width="9.6640625" style="69" customWidth="1"/>
    <col min="2576" max="2576" width="0" style="69" hidden="1" customWidth="1"/>
    <col min="2577" max="2580" width="18.6640625" style="69" customWidth="1"/>
    <col min="2581" max="2581" width="3.21875" style="69" customWidth="1"/>
    <col min="2582" max="2582" width="5.6640625" style="69" customWidth="1"/>
    <col min="2583" max="2586" width="18.6640625" style="69" customWidth="1"/>
    <col min="2587" max="2829" width="9" style="69"/>
    <col min="2830" max="2831" width="9.6640625" style="69" customWidth="1"/>
    <col min="2832" max="2832" width="0" style="69" hidden="1" customWidth="1"/>
    <col min="2833" max="2836" width="18.6640625" style="69" customWidth="1"/>
    <col min="2837" max="2837" width="3.21875" style="69" customWidth="1"/>
    <col min="2838" max="2838" width="5.6640625" style="69" customWidth="1"/>
    <col min="2839" max="2842" width="18.6640625" style="69" customWidth="1"/>
    <col min="2843" max="3085" width="9" style="69"/>
    <col min="3086" max="3087" width="9.6640625" style="69" customWidth="1"/>
    <col min="3088" max="3088" width="0" style="69" hidden="1" customWidth="1"/>
    <col min="3089" max="3092" width="18.6640625" style="69" customWidth="1"/>
    <col min="3093" max="3093" width="3.21875" style="69" customWidth="1"/>
    <col min="3094" max="3094" width="5.6640625" style="69" customWidth="1"/>
    <col min="3095" max="3098" width="18.6640625" style="69" customWidth="1"/>
    <col min="3099" max="3341" width="9" style="69"/>
    <col min="3342" max="3343" width="9.6640625" style="69" customWidth="1"/>
    <col min="3344" max="3344" width="0" style="69" hidden="1" customWidth="1"/>
    <col min="3345" max="3348" width="18.6640625" style="69" customWidth="1"/>
    <col min="3349" max="3349" width="3.21875" style="69" customWidth="1"/>
    <col min="3350" max="3350" width="5.6640625" style="69" customWidth="1"/>
    <col min="3351" max="3354" width="18.6640625" style="69" customWidth="1"/>
    <col min="3355" max="3597" width="9" style="69"/>
    <col min="3598" max="3599" width="9.6640625" style="69" customWidth="1"/>
    <col min="3600" max="3600" width="0" style="69" hidden="1" customWidth="1"/>
    <col min="3601" max="3604" width="18.6640625" style="69" customWidth="1"/>
    <col min="3605" max="3605" width="3.21875" style="69" customWidth="1"/>
    <col min="3606" max="3606" width="5.6640625" style="69" customWidth="1"/>
    <col min="3607" max="3610" width="18.6640625" style="69" customWidth="1"/>
    <col min="3611" max="3853" width="9" style="69"/>
    <col min="3854" max="3855" width="9.6640625" style="69" customWidth="1"/>
    <col min="3856" max="3856" width="0" style="69" hidden="1" customWidth="1"/>
    <col min="3857" max="3860" width="18.6640625" style="69" customWidth="1"/>
    <col min="3861" max="3861" width="3.21875" style="69" customWidth="1"/>
    <col min="3862" max="3862" width="5.6640625" style="69" customWidth="1"/>
    <col min="3863" max="3866" width="18.6640625" style="69" customWidth="1"/>
    <col min="3867" max="4109" width="9" style="69"/>
    <col min="4110" max="4111" width="9.6640625" style="69" customWidth="1"/>
    <col min="4112" max="4112" width="0" style="69" hidden="1" customWidth="1"/>
    <col min="4113" max="4116" width="18.6640625" style="69" customWidth="1"/>
    <col min="4117" max="4117" width="3.21875" style="69" customWidth="1"/>
    <col min="4118" max="4118" width="5.6640625" style="69" customWidth="1"/>
    <col min="4119" max="4122" width="18.6640625" style="69" customWidth="1"/>
    <col min="4123" max="4365" width="9" style="69"/>
    <col min="4366" max="4367" width="9.6640625" style="69" customWidth="1"/>
    <col min="4368" max="4368" width="0" style="69" hidden="1" customWidth="1"/>
    <col min="4369" max="4372" width="18.6640625" style="69" customWidth="1"/>
    <col min="4373" max="4373" width="3.21875" style="69" customWidth="1"/>
    <col min="4374" max="4374" width="5.6640625" style="69" customWidth="1"/>
    <col min="4375" max="4378" width="18.6640625" style="69" customWidth="1"/>
    <col min="4379" max="4621" width="9" style="69"/>
    <col min="4622" max="4623" width="9.6640625" style="69" customWidth="1"/>
    <col min="4624" max="4624" width="0" style="69" hidden="1" customWidth="1"/>
    <col min="4625" max="4628" width="18.6640625" style="69" customWidth="1"/>
    <col min="4629" max="4629" width="3.21875" style="69" customWidth="1"/>
    <col min="4630" max="4630" width="5.6640625" style="69" customWidth="1"/>
    <col min="4631" max="4634" width="18.6640625" style="69" customWidth="1"/>
    <col min="4635" max="4877" width="9" style="69"/>
    <col min="4878" max="4879" width="9.6640625" style="69" customWidth="1"/>
    <col min="4880" max="4880" width="0" style="69" hidden="1" customWidth="1"/>
    <col min="4881" max="4884" width="18.6640625" style="69" customWidth="1"/>
    <col min="4885" max="4885" width="3.21875" style="69" customWidth="1"/>
    <col min="4886" max="4886" width="5.6640625" style="69" customWidth="1"/>
    <col min="4887" max="4890" width="18.6640625" style="69" customWidth="1"/>
    <col min="4891" max="5133" width="9" style="69"/>
    <col min="5134" max="5135" width="9.6640625" style="69" customWidth="1"/>
    <col min="5136" max="5136" width="0" style="69" hidden="1" customWidth="1"/>
    <col min="5137" max="5140" width="18.6640625" style="69" customWidth="1"/>
    <col min="5141" max="5141" width="3.21875" style="69" customWidth="1"/>
    <col min="5142" max="5142" width="5.6640625" style="69" customWidth="1"/>
    <col min="5143" max="5146" width="18.6640625" style="69" customWidth="1"/>
    <col min="5147" max="5389" width="9" style="69"/>
    <col min="5390" max="5391" width="9.6640625" style="69" customWidth="1"/>
    <col min="5392" max="5392" width="0" style="69" hidden="1" customWidth="1"/>
    <col min="5393" max="5396" width="18.6640625" style="69" customWidth="1"/>
    <col min="5397" max="5397" width="3.21875" style="69" customWidth="1"/>
    <col min="5398" max="5398" width="5.6640625" style="69" customWidth="1"/>
    <col min="5399" max="5402" width="18.6640625" style="69" customWidth="1"/>
    <col min="5403" max="5645" width="9" style="69"/>
    <col min="5646" max="5647" width="9.6640625" style="69" customWidth="1"/>
    <col min="5648" max="5648" width="0" style="69" hidden="1" customWidth="1"/>
    <col min="5649" max="5652" width="18.6640625" style="69" customWidth="1"/>
    <col min="5653" max="5653" width="3.21875" style="69" customWidth="1"/>
    <col min="5654" max="5654" width="5.6640625" style="69" customWidth="1"/>
    <col min="5655" max="5658" width="18.6640625" style="69" customWidth="1"/>
    <col min="5659" max="5901" width="9" style="69"/>
    <col min="5902" max="5903" width="9.6640625" style="69" customWidth="1"/>
    <col min="5904" max="5904" width="0" style="69" hidden="1" customWidth="1"/>
    <col min="5905" max="5908" width="18.6640625" style="69" customWidth="1"/>
    <col min="5909" max="5909" width="3.21875" style="69" customWidth="1"/>
    <col min="5910" max="5910" width="5.6640625" style="69" customWidth="1"/>
    <col min="5911" max="5914" width="18.6640625" style="69" customWidth="1"/>
    <col min="5915" max="6157" width="9" style="69"/>
    <col min="6158" max="6159" width="9.6640625" style="69" customWidth="1"/>
    <col min="6160" max="6160" width="0" style="69" hidden="1" customWidth="1"/>
    <col min="6161" max="6164" width="18.6640625" style="69" customWidth="1"/>
    <col min="6165" max="6165" width="3.21875" style="69" customWidth="1"/>
    <col min="6166" max="6166" width="5.6640625" style="69" customWidth="1"/>
    <col min="6167" max="6170" width="18.6640625" style="69" customWidth="1"/>
    <col min="6171" max="6413" width="9" style="69"/>
    <col min="6414" max="6415" width="9.6640625" style="69" customWidth="1"/>
    <col min="6416" max="6416" width="0" style="69" hidden="1" customWidth="1"/>
    <col min="6417" max="6420" width="18.6640625" style="69" customWidth="1"/>
    <col min="6421" max="6421" width="3.21875" style="69" customWidth="1"/>
    <col min="6422" max="6422" width="5.6640625" style="69" customWidth="1"/>
    <col min="6423" max="6426" width="18.6640625" style="69" customWidth="1"/>
    <col min="6427" max="6669" width="9" style="69"/>
    <col min="6670" max="6671" width="9.6640625" style="69" customWidth="1"/>
    <col min="6672" max="6672" width="0" style="69" hidden="1" customWidth="1"/>
    <col min="6673" max="6676" width="18.6640625" style="69" customWidth="1"/>
    <col min="6677" max="6677" width="3.21875" style="69" customWidth="1"/>
    <col min="6678" max="6678" width="5.6640625" style="69" customWidth="1"/>
    <col min="6679" max="6682" width="18.6640625" style="69" customWidth="1"/>
    <col min="6683" max="6925" width="9" style="69"/>
    <col min="6926" max="6927" width="9.6640625" style="69" customWidth="1"/>
    <col min="6928" max="6928" width="0" style="69" hidden="1" customWidth="1"/>
    <col min="6929" max="6932" width="18.6640625" style="69" customWidth="1"/>
    <col min="6933" max="6933" width="3.21875" style="69" customWidth="1"/>
    <col min="6934" max="6934" width="5.6640625" style="69" customWidth="1"/>
    <col min="6935" max="6938" width="18.6640625" style="69" customWidth="1"/>
    <col min="6939" max="7181" width="9" style="69"/>
    <col min="7182" max="7183" width="9.6640625" style="69" customWidth="1"/>
    <col min="7184" max="7184" width="0" style="69" hidden="1" customWidth="1"/>
    <col min="7185" max="7188" width="18.6640625" style="69" customWidth="1"/>
    <col min="7189" max="7189" width="3.21875" style="69" customWidth="1"/>
    <col min="7190" max="7190" width="5.6640625" style="69" customWidth="1"/>
    <col min="7191" max="7194" width="18.6640625" style="69" customWidth="1"/>
    <col min="7195" max="7437" width="9" style="69"/>
    <col min="7438" max="7439" width="9.6640625" style="69" customWidth="1"/>
    <col min="7440" max="7440" width="0" style="69" hidden="1" customWidth="1"/>
    <col min="7441" max="7444" width="18.6640625" style="69" customWidth="1"/>
    <col min="7445" max="7445" width="3.21875" style="69" customWidth="1"/>
    <col min="7446" max="7446" width="5.6640625" style="69" customWidth="1"/>
    <col min="7447" max="7450" width="18.6640625" style="69" customWidth="1"/>
    <col min="7451" max="7693" width="9" style="69"/>
    <col min="7694" max="7695" width="9.6640625" style="69" customWidth="1"/>
    <col min="7696" max="7696" width="0" style="69" hidden="1" customWidth="1"/>
    <col min="7697" max="7700" width="18.6640625" style="69" customWidth="1"/>
    <col min="7701" max="7701" width="3.21875" style="69" customWidth="1"/>
    <col min="7702" max="7702" width="5.6640625" style="69" customWidth="1"/>
    <col min="7703" max="7706" width="18.6640625" style="69" customWidth="1"/>
    <col min="7707" max="7949" width="9" style="69"/>
    <col min="7950" max="7951" width="9.6640625" style="69" customWidth="1"/>
    <col min="7952" max="7952" width="0" style="69" hidden="1" customWidth="1"/>
    <col min="7953" max="7956" width="18.6640625" style="69" customWidth="1"/>
    <col min="7957" max="7957" width="3.21875" style="69" customWidth="1"/>
    <col min="7958" max="7958" width="5.6640625" style="69" customWidth="1"/>
    <col min="7959" max="7962" width="18.6640625" style="69" customWidth="1"/>
    <col min="7963" max="8205" width="9" style="69"/>
    <col min="8206" max="8207" width="9.6640625" style="69" customWidth="1"/>
    <col min="8208" max="8208" width="0" style="69" hidden="1" customWidth="1"/>
    <col min="8209" max="8212" width="18.6640625" style="69" customWidth="1"/>
    <col min="8213" max="8213" width="3.21875" style="69" customWidth="1"/>
    <col min="8214" max="8214" width="5.6640625" style="69" customWidth="1"/>
    <col min="8215" max="8218" width="18.6640625" style="69" customWidth="1"/>
    <col min="8219" max="8461" width="9" style="69"/>
    <col min="8462" max="8463" width="9.6640625" style="69" customWidth="1"/>
    <col min="8464" max="8464" width="0" style="69" hidden="1" customWidth="1"/>
    <col min="8465" max="8468" width="18.6640625" style="69" customWidth="1"/>
    <col min="8469" max="8469" width="3.21875" style="69" customWidth="1"/>
    <col min="8470" max="8470" width="5.6640625" style="69" customWidth="1"/>
    <col min="8471" max="8474" width="18.6640625" style="69" customWidth="1"/>
    <col min="8475" max="8717" width="9" style="69"/>
    <col min="8718" max="8719" width="9.6640625" style="69" customWidth="1"/>
    <col min="8720" max="8720" width="0" style="69" hidden="1" customWidth="1"/>
    <col min="8721" max="8724" width="18.6640625" style="69" customWidth="1"/>
    <col min="8725" max="8725" width="3.21875" style="69" customWidth="1"/>
    <col min="8726" max="8726" width="5.6640625" style="69" customWidth="1"/>
    <col min="8727" max="8730" width="18.6640625" style="69" customWidth="1"/>
    <col min="8731" max="8973" width="9" style="69"/>
    <col min="8974" max="8975" width="9.6640625" style="69" customWidth="1"/>
    <col min="8976" max="8976" width="0" style="69" hidden="1" customWidth="1"/>
    <col min="8977" max="8980" width="18.6640625" style="69" customWidth="1"/>
    <col min="8981" max="8981" width="3.21875" style="69" customWidth="1"/>
    <col min="8982" max="8982" width="5.6640625" style="69" customWidth="1"/>
    <col min="8983" max="8986" width="18.6640625" style="69" customWidth="1"/>
    <col min="8987" max="9229" width="9" style="69"/>
    <col min="9230" max="9231" width="9.6640625" style="69" customWidth="1"/>
    <col min="9232" max="9232" width="0" style="69" hidden="1" customWidth="1"/>
    <col min="9233" max="9236" width="18.6640625" style="69" customWidth="1"/>
    <col min="9237" max="9237" width="3.21875" style="69" customWidth="1"/>
    <col min="9238" max="9238" width="5.6640625" style="69" customWidth="1"/>
    <col min="9239" max="9242" width="18.6640625" style="69" customWidth="1"/>
    <col min="9243" max="9485" width="9" style="69"/>
    <col min="9486" max="9487" width="9.6640625" style="69" customWidth="1"/>
    <col min="9488" max="9488" width="0" style="69" hidden="1" customWidth="1"/>
    <col min="9489" max="9492" width="18.6640625" style="69" customWidth="1"/>
    <col min="9493" max="9493" width="3.21875" style="69" customWidth="1"/>
    <col min="9494" max="9494" width="5.6640625" style="69" customWidth="1"/>
    <col min="9495" max="9498" width="18.6640625" style="69" customWidth="1"/>
    <col min="9499" max="9741" width="9" style="69"/>
    <col min="9742" max="9743" width="9.6640625" style="69" customWidth="1"/>
    <col min="9744" max="9744" width="0" style="69" hidden="1" customWidth="1"/>
    <col min="9745" max="9748" width="18.6640625" style="69" customWidth="1"/>
    <col min="9749" max="9749" width="3.21875" style="69" customWidth="1"/>
    <col min="9750" max="9750" width="5.6640625" style="69" customWidth="1"/>
    <col min="9751" max="9754" width="18.6640625" style="69" customWidth="1"/>
    <col min="9755" max="9997" width="9" style="69"/>
    <col min="9998" max="9999" width="9.6640625" style="69" customWidth="1"/>
    <col min="10000" max="10000" width="0" style="69" hidden="1" customWidth="1"/>
    <col min="10001" max="10004" width="18.6640625" style="69" customWidth="1"/>
    <col min="10005" max="10005" width="3.21875" style="69" customWidth="1"/>
    <col min="10006" max="10006" width="5.6640625" style="69" customWidth="1"/>
    <col min="10007" max="10010" width="18.6640625" style="69" customWidth="1"/>
    <col min="10011" max="10253" width="9" style="69"/>
    <col min="10254" max="10255" width="9.6640625" style="69" customWidth="1"/>
    <col min="10256" max="10256" width="0" style="69" hidden="1" customWidth="1"/>
    <col min="10257" max="10260" width="18.6640625" style="69" customWidth="1"/>
    <col min="10261" max="10261" width="3.21875" style="69" customWidth="1"/>
    <col min="10262" max="10262" width="5.6640625" style="69" customWidth="1"/>
    <col min="10263" max="10266" width="18.6640625" style="69" customWidth="1"/>
    <col min="10267" max="10509" width="9" style="69"/>
    <col min="10510" max="10511" width="9.6640625" style="69" customWidth="1"/>
    <col min="10512" max="10512" width="0" style="69" hidden="1" customWidth="1"/>
    <col min="10513" max="10516" width="18.6640625" style="69" customWidth="1"/>
    <col min="10517" max="10517" width="3.21875" style="69" customWidth="1"/>
    <col min="10518" max="10518" width="5.6640625" style="69" customWidth="1"/>
    <col min="10519" max="10522" width="18.6640625" style="69" customWidth="1"/>
    <col min="10523" max="10765" width="9" style="69"/>
    <col min="10766" max="10767" width="9.6640625" style="69" customWidth="1"/>
    <col min="10768" max="10768" width="0" style="69" hidden="1" customWidth="1"/>
    <col min="10769" max="10772" width="18.6640625" style="69" customWidth="1"/>
    <col min="10773" max="10773" width="3.21875" style="69" customWidth="1"/>
    <col min="10774" max="10774" width="5.6640625" style="69" customWidth="1"/>
    <col min="10775" max="10778" width="18.6640625" style="69" customWidth="1"/>
    <col min="10779" max="11021" width="9" style="69"/>
    <col min="11022" max="11023" width="9.6640625" style="69" customWidth="1"/>
    <col min="11024" max="11024" width="0" style="69" hidden="1" customWidth="1"/>
    <col min="11025" max="11028" width="18.6640625" style="69" customWidth="1"/>
    <col min="11029" max="11029" width="3.21875" style="69" customWidth="1"/>
    <col min="11030" max="11030" width="5.6640625" style="69" customWidth="1"/>
    <col min="11031" max="11034" width="18.6640625" style="69" customWidth="1"/>
    <col min="11035" max="11277" width="9" style="69"/>
    <col min="11278" max="11279" width="9.6640625" style="69" customWidth="1"/>
    <col min="11280" max="11280" width="0" style="69" hidden="1" customWidth="1"/>
    <col min="11281" max="11284" width="18.6640625" style="69" customWidth="1"/>
    <col min="11285" max="11285" width="3.21875" style="69" customWidth="1"/>
    <col min="11286" max="11286" width="5.6640625" style="69" customWidth="1"/>
    <col min="11287" max="11290" width="18.6640625" style="69" customWidth="1"/>
    <col min="11291" max="11533" width="9" style="69"/>
    <col min="11534" max="11535" width="9.6640625" style="69" customWidth="1"/>
    <col min="11536" max="11536" width="0" style="69" hidden="1" customWidth="1"/>
    <col min="11537" max="11540" width="18.6640625" style="69" customWidth="1"/>
    <col min="11541" max="11541" width="3.21875" style="69" customWidth="1"/>
    <col min="11542" max="11542" width="5.6640625" style="69" customWidth="1"/>
    <col min="11543" max="11546" width="18.6640625" style="69" customWidth="1"/>
    <col min="11547" max="11789" width="9" style="69"/>
    <col min="11790" max="11791" width="9.6640625" style="69" customWidth="1"/>
    <col min="11792" max="11792" width="0" style="69" hidden="1" customWidth="1"/>
    <col min="11793" max="11796" width="18.6640625" style="69" customWidth="1"/>
    <col min="11797" max="11797" width="3.21875" style="69" customWidth="1"/>
    <col min="11798" max="11798" width="5.6640625" style="69" customWidth="1"/>
    <col min="11799" max="11802" width="18.6640625" style="69" customWidth="1"/>
    <col min="11803" max="12045" width="9" style="69"/>
    <col min="12046" max="12047" width="9.6640625" style="69" customWidth="1"/>
    <col min="12048" max="12048" width="0" style="69" hidden="1" customWidth="1"/>
    <col min="12049" max="12052" width="18.6640625" style="69" customWidth="1"/>
    <col min="12053" max="12053" width="3.21875" style="69" customWidth="1"/>
    <col min="12054" max="12054" width="5.6640625" style="69" customWidth="1"/>
    <col min="12055" max="12058" width="18.6640625" style="69" customWidth="1"/>
    <col min="12059" max="12301" width="9" style="69"/>
    <col min="12302" max="12303" width="9.6640625" style="69" customWidth="1"/>
    <col min="12304" max="12304" width="0" style="69" hidden="1" customWidth="1"/>
    <col min="12305" max="12308" width="18.6640625" style="69" customWidth="1"/>
    <col min="12309" max="12309" width="3.21875" style="69" customWidth="1"/>
    <col min="12310" max="12310" width="5.6640625" style="69" customWidth="1"/>
    <col min="12311" max="12314" width="18.6640625" style="69" customWidth="1"/>
    <col min="12315" max="12557" width="9" style="69"/>
    <col min="12558" max="12559" width="9.6640625" style="69" customWidth="1"/>
    <col min="12560" max="12560" width="0" style="69" hidden="1" customWidth="1"/>
    <col min="12561" max="12564" width="18.6640625" style="69" customWidth="1"/>
    <col min="12565" max="12565" width="3.21875" style="69" customWidth="1"/>
    <col min="12566" max="12566" width="5.6640625" style="69" customWidth="1"/>
    <col min="12567" max="12570" width="18.6640625" style="69" customWidth="1"/>
    <col min="12571" max="12813" width="9" style="69"/>
    <col min="12814" max="12815" width="9.6640625" style="69" customWidth="1"/>
    <col min="12816" max="12816" width="0" style="69" hidden="1" customWidth="1"/>
    <col min="12817" max="12820" width="18.6640625" style="69" customWidth="1"/>
    <col min="12821" max="12821" width="3.21875" style="69" customWidth="1"/>
    <col min="12822" max="12822" width="5.6640625" style="69" customWidth="1"/>
    <col min="12823" max="12826" width="18.6640625" style="69" customWidth="1"/>
    <col min="12827" max="13069" width="9" style="69"/>
    <col min="13070" max="13071" width="9.6640625" style="69" customWidth="1"/>
    <col min="13072" max="13072" width="0" style="69" hidden="1" customWidth="1"/>
    <col min="13073" max="13076" width="18.6640625" style="69" customWidth="1"/>
    <col min="13077" max="13077" width="3.21875" style="69" customWidth="1"/>
    <col min="13078" max="13078" width="5.6640625" style="69" customWidth="1"/>
    <col min="13079" max="13082" width="18.6640625" style="69" customWidth="1"/>
    <col min="13083" max="13325" width="9" style="69"/>
    <col min="13326" max="13327" width="9.6640625" style="69" customWidth="1"/>
    <col min="13328" max="13328" width="0" style="69" hidden="1" customWidth="1"/>
    <col min="13329" max="13332" width="18.6640625" style="69" customWidth="1"/>
    <col min="13333" max="13333" width="3.21875" style="69" customWidth="1"/>
    <col min="13334" max="13334" width="5.6640625" style="69" customWidth="1"/>
    <col min="13335" max="13338" width="18.6640625" style="69" customWidth="1"/>
    <col min="13339" max="13581" width="9" style="69"/>
    <col min="13582" max="13583" width="9.6640625" style="69" customWidth="1"/>
    <col min="13584" max="13584" width="0" style="69" hidden="1" customWidth="1"/>
    <col min="13585" max="13588" width="18.6640625" style="69" customWidth="1"/>
    <col min="13589" max="13589" width="3.21875" style="69" customWidth="1"/>
    <col min="13590" max="13590" width="5.6640625" style="69" customWidth="1"/>
    <col min="13591" max="13594" width="18.6640625" style="69" customWidth="1"/>
    <col min="13595" max="13837" width="9" style="69"/>
    <col min="13838" max="13839" width="9.6640625" style="69" customWidth="1"/>
    <col min="13840" max="13840" width="0" style="69" hidden="1" customWidth="1"/>
    <col min="13841" max="13844" width="18.6640625" style="69" customWidth="1"/>
    <col min="13845" max="13845" width="3.21875" style="69" customWidth="1"/>
    <col min="13846" max="13846" width="5.6640625" style="69" customWidth="1"/>
    <col min="13847" max="13850" width="18.6640625" style="69" customWidth="1"/>
    <col min="13851" max="14093" width="9" style="69"/>
    <col min="14094" max="14095" width="9.6640625" style="69" customWidth="1"/>
    <col min="14096" max="14096" width="0" style="69" hidden="1" customWidth="1"/>
    <col min="14097" max="14100" width="18.6640625" style="69" customWidth="1"/>
    <col min="14101" max="14101" width="3.21875" style="69" customWidth="1"/>
    <col min="14102" max="14102" width="5.6640625" style="69" customWidth="1"/>
    <col min="14103" max="14106" width="18.6640625" style="69" customWidth="1"/>
    <col min="14107" max="14349" width="9" style="69"/>
    <col min="14350" max="14351" width="9.6640625" style="69" customWidth="1"/>
    <col min="14352" max="14352" width="0" style="69" hidden="1" customWidth="1"/>
    <col min="14353" max="14356" width="18.6640625" style="69" customWidth="1"/>
    <col min="14357" max="14357" width="3.21875" style="69" customWidth="1"/>
    <col min="14358" max="14358" width="5.6640625" style="69" customWidth="1"/>
    <col min="14359" max="14362" width="18.6640625" style="69" customWidth="1"/>
    <col min="14363" max="14605" width="9" style="69"/>
    <col min="14606" max="14607" width="9.6640625" style="69" customWidth="1"/>
    <col min="14608" max="14608" width="0" style="69" hidden="1" customWidth="1"/>
    <col min="14609" max="14612" width="18.6640625" style="69" customWidth="1"/>
    <col min="14613" max="14613" width="3.21875" style="69" customWidth="1"/>
    <col min="14614" max="14614" width="5.6640625" style="69" customWidth="1"/>
    <col min="14615" max="14618" width="18.6640625" style="69" customWidth="1"/>
    <col min="14619" max="14861" width="9" style="69"/>
    <col min="14862" max="14863" width="9.6640625" style="69" customWidth="1"/>
    <col min="14864" max="14864" width="0" style="69" hidden="1" customWidth="1"/>
    <col min="14865" max="14868" width="18.6640625" style="69" customWidth="1"/>
    <col min="14869" max="14869" width="3.21875" style="69" customWidth="1"/>
    <col min="14870" max="14870" width="5.6640625" style="69" customWidth="1"/>
    <col min="14871" max="14874" width="18.6640625" style="69" customWidth="1"/>
    <col min="14875" max="15117" width="9" style="69"/>
    <col min="15118" max="15119" width="9.6640625" style="69" customWidth="1"/>
    <col min="15120" max="15120" width="0" style="69" hidden="1" customWidth="1"/>
    <col min="15121" max="15124" width="18.6640625" style="69" customWidth="1"/>
    <col min="15125" max="15125" width="3.21875" style="69" customWidth="1"/>
    <col min="15126" max="15126" width="5.6640625" style="69" customWidth="1"/>
    <col min="15127" max="15130" width="18.6640625" style="69" customWidth="1"/>
    <col min="15131" max="15373" width="9" style="69"/>
    <col min="15374" max="15375" width="9.6640625" style="69" customWidth="1"/>
    <col min="15376" max="15376" width="0" style="69" hidden="1" customWidth="1"/>
    <col min="15377" max="15380" width="18.6640625" style="69" customWidth="1"/>
    <col min="15381" max="15381" width="3.21875" style="69" customWidth="1"/>
    <col min="15382" max="15382" width="5.6640625" style="69" customWidth="1"/>
    <col min="15383" max="15386" width="18.6640625" style="69" customWidth="1"/>
    <col min="15387" max="15629" width="9" style="69"/>
    <col min="15630" max="15631" width="9.6640625" style="69" customWidth="1"/>
    <col min="15632" max="15632" width="0" style="69" hidden="1" customWidth="1"/>
    <col min="15633" max="15636" width="18.6640625" style="69" customWidth="1"/>
    <col min="15637" max="15637" width="3.21875" style="69" customWidth="1"/>
    <col min="15638" max="15638" width="5.6640625" style="69" customWidth="1"/>
    <col min="15639" max="15642" width="18.6640625" style="69" customWidth="1"/>
    <col min="15643" max="15885" width="9" style="69"/>
    <col min="15886" max="15887" width="9.6640625" style="69" customWidth="1"/>
    <col min="15888" max="15888" width="0" style="69" hidden="1" customWidth="1"/>
    <col min="15889" max="15892" width="18.6640625" style="69" customWidth="1"/>
    <col min="15893" max="15893" width="3.21875" style="69" customWidth="1"/>
    <col min="15894" max="15894" width="5.6640625" style="69" customWidth="1"/>
    <col min="15895" max="15898" width="18.6640625" style="69" customWidth="1"/>
    <col min="15899" max="16141" width="9" style="69"/>
    <col min="16142" max="16143" width="9.6640625" style="69" customWidth="1"/>
    <col min="16144" max="16144" width="0" style="69" hidden="1" customWidth="1"/>
    <col min="16145" max="16148" width="18.6640625" style="69" customWidth="1"/>
    <col min="16149" max="16149" width="3.21875" style="69" customWidth="1"/>
    <col min="16150" max="16150" width="5.6640625" style="69" customWidth="1"/>
    <col min="16151" max="16154" width="18.6640625" style="69" customWidth="1"/>
    <col min="16155" max="16384" width="9" style="69"/>
  </cols>
  <sheetData>
    <row r="1" spans="2:28" x14ac:dyDescent="0.2"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342"/>
      <c r="W1" s="342"/>
      <c r="X1" s="72"/>
      <c r="Y1" s="72"/>
      <c r="Z1" s="72"/>
    </row>
    <row r="2" spans="2:28" x14ac:dyDescent="0.2">
      <c r="B2" s="71" t="s">
        <v>248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342"/>
      <c r="W2" s="342"/>
      <c r="X2" s="72"/>
      <c r="Y2" s="72"/>
      <c r="Z2" s="193" t="s">
        <v>73</v>
      </c>
    </row>
    <row r="3" spans="2:28" ht="15.75" customHeight="1" x14ac:dyDescent="0.2">
      <c r="B3" s="553" t="s">
        <v>235</v>
      </c>
      <c r="C3" s="562"/>
      <c r="D3" s="568"/>
      <c r="E3" s="551" t="s">
        <v>9</v>
      </c>
      <c r="F3" s="551" t="s">
        <v>10</v>
      </c>
      <c r="G3" s="553" t="s">
        <v>64</v>
      </c>
      <c r="H3" s="551" t="s">
        <v>65</v>
      </c>
      <c r="I3" s="551" t="s">
        <v>66</v>
      </c>
      <c r="J3" s="551" t="s">
        <v>11</v>
      </c>
      <c r="K3" s="553" t="s">
        <v>12</v>
      </c>
      <c r="L3" s="551" t="s">
        <v>135</v>
      </c>
      <c r="M3" s="551" t="s">
        <v>139</v>
      </c>
      <c r="N3" s="551" t="s">
        <v>140</v>
      </c>
      <c r="O3" s="551" t="s">
        <v>145</v>
      </c>
      <c r="P3" s="551" t="s">
        <v>204</v>
      </c>
      <c r="Q3" s="551" t="s">
        <v>225</v>
      </c>
      <c r="R3" s="551" t="s">
        <v>241</v>
      </c>
      <c r="S3" s="551" t="s">
        <v>247</v>
      </c>
      <c r="T3" s="551" t="s">
        <v>253</v>
      </c>
      <c r="U3" s="551" t="s">
        <v>257</v>
      </c>
      <c r="V3" s="573" t="s">
        <v>269</v>
      </c>
      <c r="W3" s="573" t="s">
        <v>276</v>
      </c>
      <c r="X3" s="555" t="s">
        <v>284</v>
      </c>
      <c r="Y3" s="555" t="s">
        <v>292</v>
      </c>
      <c r="Z3" s="570" t="s">
        <v>74</v>
      </c>
    </row>
    <row r="4" spans="2:28" ht="15.75" customHeight="1" x14ac:dyDescent="0.2">
      <c r="B4" s="554"/>
      <c r="C4" s="565"/>
      <c r="D4" s="569"/>
      <c r="E4" s="552"/>
      <c r="F4" s="552"/>
      <c r="G4" s="554"/>
      <c r="H4" s="552"/>
      <c r="I4" s="552"/>
      <c r="J4" s="552"/>
      <c r="K4" s="554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74"/>
      <c r="W4" s="574"/>
      <c r="X4" s="552"/>
      <c r="Y4" s="552"/>
      <c r="Z4" s="571" t="s">
        <v>75</v>
      </c>
    </row>
    <row r="5" spans="2:28" s="70" customFormat="1" ht="13.5" customHeight="1" x14ac:dyDescent="0.2">
      <c r="B5" s="553" t="s">
        <v>69</v>
      </c>
      <c r="C5" s="562"/>
      <c r="D5" s="566" t="s">
        <v>76</v>
      </c>
      <c r="E5" s="74">
        <v>-43</v>
      </c>
      <c r="F5" s="74">
        <v>-59.8</v>
      </c>
      <c r="G5" s="133">
        <f>G6/G42*100</f>
        <v>53.750927223275369</v>
      </c>
      <c r="H5" s="133">
        <f>H6/H42*100</f>
        <v>50.056206841175523</v>
      </c>
      <c r="I5" s="133">
        <f>I6/I42*100</f>
        <v>46.933179390965506</v>
      </c>
      <c r="J5" s="133">
        <f>J6/J42*100</f>
        <v>39.036135383676118</v>
      </c>
      <c r="K5" s="133">
        <f>K6/$K$42*100</f>
        <v>36.15274993643304</v>
      </c>
      <c r="L5" s="133">
        <f>L6/$L$42*100</f>
        <v>38.906605070464686</v>
      </c>
      <c r="M5" s="133">
        <f>M6/$M$42*100</f>
        <v>40.359889245872928</v>
      </c>
      <c r="N5" s="133">
        <f>N6/$N$42*100</f>
        <v>41.87633103858154</v>
      </c>
      <c r="O5" s="133">
        <f>O6/$O$42*100</f>
        <v>38.559172120997701</v>
      </c>
      <c r="P5" s="133">
        <f>P6/$P$42*100</f>
        <v>30.121161588226713</v>
      </c>
      <c r="Q5" s="133">
        <f>Q6/$Q$42*100</f>
        <v>29.712752113894382</v>
      </c>
      <c r="R5" s="133">
        <f>R6/$R$42*100</f>
        <v>26.851236521283141</v>
      </c>
      <c r="S5" s="133">
        <f>S6/$S$42*100</f>
        <v>25.712643779008044</v>
      </c>
      <c r="T5" s="133">
        <f>T6/$T$42*100</f>
        <v>24.180927183390462</v>
      </c>
      <c r="U5" s="133">
        <f>U6/$U$42*100</f>
        <v>27.490642096170458</v>
      </c>
      <c r="V5" s="129">
        <f>V6/$V$42*100</f>
        <v>1.6766162835005716</v>
      </c>
      <c r="W5" s="129">
        <f>W6/$W$42*100</f>
        <v>6.9276387522272165</v>
      </c>
      <c r="X5" s="133">
        <v>18.531391278843657</v>
      </c>
      <c r="Y5" s="133">
        <f>Y6/$Y$42*100</f>
        <v>17.4832378965991</v>
      </c>
      <c r="Z5" s="560">
        <f>Y6/X6*100</f>
        <v>134.77287781070245</v>
      </c>
    </row>
    <row r="6" spans="2:28" s="70" customFormat="1" ht="13.5" customHeight="1" x14ac:dyDescent="0.2">
      <c r="B6" s="563"/>
      <c r="C6" s="564"/>
      <c r="D6" s="567"/>
      <c r="E6" s="77">
        <v>33378</v>
      </c>
      <c r="F6" s="77">
        <v>64837</v>
      </c>
      <c r="G6" s="77">
        <v>65216</v>
      </c>
      <c r="H6" s="77">
        <v>81042</v>
      </c>
      <c r="I6" s="77">
        <v>91056</v>
      </c>
      <c r="J6" s="76">
        <v>51151</v>
      </c>
      <c r="K6" s="77">
        <v>61139</v>
      </c>
      <c r="L6" s="134">
        <v>41604</v>
      </c>
      <c r="M6" s="134">
        <v>65448</v>
      </c>
      <c r="N6" s="134">
        <v>101463</v>
      </c>
      <c r="O6" s="134">
        <v>113347</v>
      </c>
      <c r="P6" s="134">
        <v>109460</v>
      </c>
      <c r="Q6" s="134">
        <v>157321</v>
      </c>
      <c r="R6" s="134">
        <v>162831</v>
      </c>
      <c r="S6" s="134">
        <v>175839</v>
      </c>
      <c r="T6" s="134">
        <v>185533</v>
      </c>
      <c r="U6" s="134">
        <v>26733</v>
      </c>
      <c r="V6" s="270">
        <v>132</v>
      </c>
      <c r="W6" s="270">
        <v>5210</v>
      </c>
      <c r="X6" s="270">
        <v>143425</v>
      </c>
      <c r="Y6" s="270">
        <v>193298</v>
      </c>
      <c r="Z6" s="561"/>
    </row>
    <row r="7" spans="2:28" s="70" customFormat="1" ht="13.5" customHeight="1" x14ac:dyDescent="0.2">
      <c r="B7" s="563"/>
      <c r="C7" s="564"/>
      <c r="D7" s="572" t="s">
        <v>77</v>
      </c>
      <c r="E7" s="215">
        <v>-17.599999999999998</v>
      </c>
      <c r="F7" s="215">
        <v>-18.899999999999999</v>
      </c>
      <c r="G7" s="216">
        <f>G8/G44*100</f>
        <v>17.849839863966523</v>
      </c>
      <c r="H7" s="216">
        <f>H8/H44*100</f>
        <v>16.595904453460893</v>
      </c>
      <c r="I7" s="216">
        <f>I8/I44*100</f>
        <v>16.647772348513652</v>
      </c>
      <c r="J7" s="216">
        <f>J8/J44*100</f>
        <v>15.086061772183518</v>
      </c>
      <c r="K7" s="216">
        <f>K8/$K$44*100</f>
        <v>14.728280403080882</v>
      </c>
      <c r="L7" s="216">
        <f>L8/$L$44*100</f>
        <v>15.983496367116745</v>
      </c>
      <c r="M7" s="216">
        <f>M8/$M$44*100</f>
        <v>17.527610364976905</v>
      </c>
      <c r="N7" s="216">
        <f>N8/$N$44*100</f>
        <v>21.331932445534036</v>
      </c>
      <c r="O7" s="216">
        <f>O8/$O$44*100</f>
        <v>21.096864815039989</v>
      </c>
      <c r="P7" s="216">
        <f>P8/$P$44*100</f>
        <v>18.629978230678606</v>
      </c>
      <c r="Q7" s="216">
        <f>Q8/$Q$44*100</f>
        <v>17.335956771507131</v>
      </c>
      <c r="R7" s="216">
        <f>R8/$R$44*100</f>
        <v>15.907571668720792</v>
      </c>
      <c r="S7" s="216">
        <f>S8/$S$44*100</f>
        <v>15.251602854283503</v>
      </c>
      <c r="T7" s="216">
        <f>T8/$T$44*100</f>
        <v>15.339672804592954</v>
      </c>
      <c r="U7" s="216">
        <f>U8/$U$44*100</f>
        <v>16.873299856067845</v>
      </c>
      <c r="V7" s="221">
        <f>V8/$V$44*100</f>
        <v>2.0401688752226859</v>
      </c>
      <c r="W7" s="221">
        <f>W8/$W$44*100</f>
        <v>8.6400703528865286</v>
      </c>
      <c r="X7" s="216">
        <v>16.76524105025263</v>
      </c>
      <c r="Y7" s="216">
        <f>Y8/Y$44*100</f>
        <v>16.393522477859324</v>
      </c>
      <c r="Z7" s="575">
        <f>Y8/X8*100</f>
        <v>143.82893342286874</v>
      </c>
    </row>
    <row r="8" spans="2:28" s="70" customFormat="1" ht="13.5" customHeight="1" x14ac:dyDescent="0.2">
      <c r="B8" s="554"/>
      <c r="C8" s="565"/>
      <c r="D8" s="559"/>
      <c r="E8" s="131">
        <v>1080590</v>
      </c>
      <c r="F8" s="131">
        <v>1274612</v>
      </c>
      <c r="G8" s="131">
        <v>1309121</v>
      </c>
      <c r="H8" s="131">
        <v>1385255</v>
      </c>
      <c r="I8" s="131">
        <v>1390228</v>
      </c>
      <c r="J8" s="132">
        <v>1024292</v>
      </c>
      <c r="K8" s="77">
        <v>1268278</v>
      </c>
      <c r="L8" s="134">
        <v>993974</v>
      </c>
      <c r="M8" s="134">
        <v>1466688</v>
      </c>
      <c r="N8" s="134">
        <v>2210821</v>
      </c>
      <c r="O8" s="134">
        <v>2829821</v>
      </c>
      <c r="P8" s="134">
        <v>3677075</v>
      </c>
      <c r="Q8" s="134">
        <v>4167512</v>
      </c>
      <c r="R8" s="134">
        <v>4564053</v>
      </c>
      <c r="S8" s="134">
        <v>4757258</v>
      </c>
      <c r="T8" s="270">
        <v>4890602</v>
      </c>
      <c r="U8" s="270">
        <v>694476</v>
      </c>
      <c r="V8" s="270">
        <v>5016</v>
      </c>
      <c r="W8" s="270">
        <v>331097</v>
      </c>
      <c r="X8" s="270">
        <v>4202434</v>
      </c>
      <c r="Y8" s="270">
        <v>6044316</v>
      </c>
      <c r="Z8" s="576"/>
      <c r="AA8" s="343"/>
      <c r="AB8" s="268"/>
    </row>
    <row r="9" spans="2:28" s="70" customFormat="1" ht="13.5" customHeight="1" x14ac:dyDescent="0.2">
      <c r="B9" s="553" t="s">
        <v>70</v>
      </c>
      <c r="C9" s="562"/>
      <c r="D9" s="566" t="s">
        <v>76</v>
      </c>
      <c r="E9" s="74">
        <v>-1.9</v>
      </c>
      <c r="F9" s="74">
        <v>-0.70000000000000007</v>
      </c>
      <c r="G9" s="135">
        <f>G10/G42*100</f>
        <v>1.2560784636940574</v>
      </c>
      <c r="H9" s="135">
        <f>H10/H42*100</f>
        <v>2.1815666267248091</v>
      </c>
      <c r="I9" s="135">
        <f>I10/I42*100</f>
        <v>3.2503144135414304</v>
      </c>
      <c r="J9" s="135">
        <f>J10/J42*100</f>
        <v>6.2960277788377148</v>
      </c>
      <c r="K9" s="135">
        <f>K10/$K$42*100</f>
        <v>8.0691608569418083</v>
      </c>
      <c r="L9" s="135">
        <f>L10/$L$42*100</f>
        <v>5.2949042858612403</v>
      </c>
      <c r="M9" s="135">
        <f>M10/$M$42*100</f>
        <v>6.3689789776826737</v>
      </c>
      <c r="N9" s="135">
        <f>N10/$N$42*100</f>
        <v>7.7848216201938154</v>
      </c>
      <c r="O9" s="135">
        <f>O10/$O$42*100</f>
        <v>7.0337057246662766</v>
      </c>
      <c r="P9" s="135">
        <f>P10/$P$42*100</f>
        <v>7.6956733507797219</v>
      </c>
      <c r="Q9" s="135">
        <f>Q10/$Q$42*100</f>
        <v>10.396752997792143</v>
      </c>
      <c r="R9" s="135">
        <f>R10/$R$42*100</f>
        <v>9.7196822658920645</v>
      </c>
      <c r="S9" s="135">
        <f>S10/$S$42*100</f>
        <v>9.7467032822411532</v>
      </c>
      <c r="T9" s="128">
        <f>T10/$T$42*100</f>
        <v>8.9815840577632375</v>
      </c>
      <c r="U9" s="128">
        <f>U10/$U$42*100</f>
        <v>8.4036033071449125</v>
      </c>
      <c r="V9" s="128">
        <f>V10/$V$42*100</f>
        <v>0.92721961132986153</v>
      </c>
      <c r="W9" s="128">
        <f>W10/$W$42*100</f>
        <v>7.1736297635826922</v>
      </c>
      <c r="X9" s="368">
        <v>4.8377364633952533</v>
      </c>
      <c r="Y9" s="368">
        <f>Y10/$Y$42*100</f>
        <v>2.8980145963482902</v>
      </c>
      <c r="Z9" s="556">
        <f>Y10/X10*100</f>
        <v>85.575022701778749</v>
      </c>
    </row>
    <row r="10" spans="2:28" s="70" customFormat="1" ht="13.5" customHeight="1" x14ac:dyDescent="0.2">
      <c r="B10" s="563"/>
      <c r="C10" s="564"/>
      <c r="D10" s="577"/>
      <c r="E10" s="217">
        <v>1499</v>
      </c>
      <c r="F10" s="217">
        <v>772</v>
      </c>
      <c r="G10" s="217">
        <v>1524</v>
      </c>
      <c r="H10" s="217">
        <v>3532</v>
      </c>
      <c r="I10" s="217">
        <v>6306</v>
      </c>
      <c r="J10" s="218">
        <v>8250</v>
      </c>
      <c r="K10" s="217">
        <v>13646</v>
      </c>
      <c r="L10" s="219">
        <v>5662</v>
      </c>
      <c r="M10" s="219">
        <v>10328</v>
      </c>
      <c r="N10" s="219">
        <v>18862</v>
      </c>
      <c r="O10" s="219">
        <v>20676</v>
      </c>
      <c r="P10" s="219">
        <v>27966</v>
      </c>
      <c r="Q10" s="219">
        <v>55048</v>
      </c>
      <c r="R10" s="219">
        <v>58942</v>
      </c>
      <c r="S10" s="219">
        <v>66654</v>
      </c>
      <c r="T10" s="271">
        <v>68913</v>
      </c>
      <c r="U10" s="271">
        <v>8172</v>
      </c>
      <c r="V10" s="271">
        <v>73</v>
      </c>
      <c r="W10" s="271">
        <v>5395</v>
      </c>
      <c r="X10" s="271">
        <v>37442</v>
      </c>
      <c r="Y10" s="271">
        <v>32041</v>
      </c>
      <c r="Z10" s="557"/>
    </row>
    <row r="11" spans="2:28" s="70" customFormat="1" ht="13.5" customHeight="1" x14ac:dyDescent="0.2">
      <c r="B11" s="563"/>
      <c r="C11" s="564"/>
      <c r="D11" s="558" t="s">
        <v>77</v>
      </c>
      <c r="E11" s="214">
        <v>-4.9000000000000004</v>
      </c>
      <c r="F11" s="214">
        <v>-4.3999999999999995</v>
      </c>
      <c r="G11" s="133">
        <f>G12/G44*100</f>
        <v>4.8031265556661049</v>
      </c>
      <c r="H11" s="133">
        <f>H12/H44*100</f>
        <v>5.1760345581731526</v>
      </c>
      <c r="I11" s="133">
        <f>I12/I44*100</f>
        <v>6.5884429521119738</v>
      </c>
      <c r="J11" s="133">
        <f>J12/J44*100</f>
        <v>6.621364433967071</v>
      </c>
      <c r="K11" s="133">
        <f>K12/$K$44*100</f>
        <v>5.9073355262202893</v>
      </c>
      <c r="L11" s="133">
        <f>L12/$L$44*100</f>
        <v>5.8671739924666557</v>
      </c>
      <c r="M11" s="133">
        <f>M12/$M$44*100</f>
        <v>5.7565890109217737</v>
      </c>
      <c r="N11" s="133">
        <f>N12/$N$44*100</f>
        <v>7.196911511337813</v>
      </c>
      <c r="O11" s="133">
        <f>O12/$O$44*100</f>
        <v>6.9033233540590206</v>
      </c>
      <c r="P11" s="133">
        <f>P12/$P$44*100</f>
        <v>7.7228576456007971</v>
      </c>
      <c r="Q11" s="133">
        <f>Q12/$Q$44*100</f>
        <v>7.6506487185780196</v>
      </c>
      <c r="R11" s="216">
        <f>R12/$R$44*100</f>
        <v>7.7779175425052944</v>
      </c>
      <c r="S11" s="133">
        <f>S12/$S$44*100</f>
        <v>7.078142448464753</v>
      </c>
      <c r="T11" s="129">
        <f>T12/$T$44*100</f>
        <v>7.1852094575226326</v>
      </c>
      <c r="U11" s="129">
        <f>U12/$U$44*100</f>
        <v>8.4070568546596203</v>
      </c>
      <c r="V11" s="129">
        <f>V12/$V$44*100</f>
        <v>0.50922875434186665</v>
      </c>
      <c r="W11" s="129">
        <f>W12/$W$44*100</f>
        <v>7.0270686384263499</v>
      </c>
      <c r="X11" s="133">
        <v>8.4352209236685827</v>
      </c>
      <c r="Y11" s="216">
        <f>Y12/Y$44*100</f>
        <v>7.27795017258949</v>
      </c>
      <c r="Z11" s="560">
        <f t="shared" ref="Z11" si="0">Y12/X12*100</f>
        <v>126.91016183299109</v>
      </c>
    </row>
    <row r="12" spans="2:28" s="70" customFormat="1" ht="13.5" customHeight="1" x14ac:dyDescent="0.2">
      <c r="B12" s="554"/>
      <c r="C12" s="565"/>
      <c r="D12" s="559"/>
      <c r="E12" s="131">
        <v>300246</v>
      </c>
      <c r="F12" s="131">
        <v>298810</v>
      </c>
      <c r="G12" s="131">
        <v>352265</v>
      </c>
      <c r="H12" s="131">
        <v>432042</v>
      </c>
      <c r="I12" s="131">
        <v>550190</v>
      </c>
      <c r="J12" s="132">
        <v>449568</v>
      </c>
      <c r="K12" s="77">
        <v>508691</v>
      </c>
      <c r="L12" s="134">
        <v>364865</v>
      </c>
      <c r="M12" s="136">
        <v>481704</v>
      </c>
      <c r="N12" s="136">
        <v>745881</v>
      </c>
      <c r="O12" s="136">
        <v>925975</v>
      </c>
      <c r="P12" s="136">
        <v>1524292</v>
      </c>
      <c r="Q12" s="136">
        <v>1839193</v>
      </c>
      <c r="R12" s="136">
        <v>2231568</v>
      </c>
      <c r="S12" s="136">
        <v>2207804</v>
      </c>
      <c r="T12" s="272">
        <v>2290792</v>
      </c>
      <c r="U12" s="272">
        <v>346020</v>
      </c>
      <c r="V12" s="272">
        <v>1252</v>
      </c>
      <c r="W12" s="272">
        <v>269285</v>
      </c>
      <c r="X12" s="272">
        <v>2114402</v>
      </c>
      <c r="Y12" s="272">
        <v>2683391</v>
      </c>
      <c r="Z12" s="561"/>
    </row>
    <row r="13" spans="2:28" s="70" customFormat="1" ht="13.5" customHeight="1" x14ac:dyDescent="0.2">
      <c r="B13" s="553" t="s">
        <v>79</v>
      </c>
      <c r="C13" s="562"/>
      <c r="D13" s="566" t="s">
        <v>76</v>
      </c>
      <c r="E13" s="74">
        <v>-4</v>
      </c>
      <c r="F13" s="74">
        <v>-2.1</v>
      </c>
      <c r="G13" s="135">
        <f>G14/G42*100</f>
        <v>2.205555097667518</v>
      </c>
      <c r="H13" s="135">
        <f>H14/H42*100</f>
        <v>2.5120134402292749</v>
      </c>
      <c r="I13" s="135">
        <f>I14/I42*100</f>
        <v>3.5281322804774966</v>
      </c>
      <c r="J13" s="135">
        <f>J14/J42*100</f>
        <v>5.7892929370015649</v>
      </c>
      <c r="K13" s="135">
        <f>K14/$K$42*100</f>
        <v>6.3661575396332628</v>
      </c>
      <c r="L13" s="135">
        <f>L14/$L$42*100</f>
        <v>8.7531444923456743</v>
      </c>
      <c r="M13" s="133">
        <f>M14/$M$42*100</f>
        <v>7.9643070775340554</v>
      </c>
      <c r="N13" s="133">
        <f>N14/$N$42*100</f>
        <v>6.2371023393261025</v>
      </c>
      <c r="O13" s="133">
        <f>O14/$O$42*100</f>
        <v>6.299242063438065</v>
      </c>
      <c r="P13" s="133">
        <f>P14/$P$42*100</f>
        <v>8.2807052303391036</v>
      </c>
      <c r="Q13" s="133">
        <f>Q14/$Q$42*100</f>
        <v>9.1430535645821411</v>
      </c>
      <c r="R13" s="133">
        <f>R14/$R$42*100</f>
        <v>8.7200434023340296</v>
      </c>
      <c r="S13" s="133">
        <f>S14/$S$42*100</f>
        <v>9.7206746390353604</v>
      </c>
      <c r="T13" s="129">
        <f>T14/$T$42*100</f>
        <v>11.521889295815033</v>
      </c>
      <c r="U13" s="129">
        <f>U14/$U$42*100</f>
        <v>17.213401340956768</v>
      </c>
      <c r="V13" s="129">
        <f>V14/$V$42*100</f>
        <v>4.6233964181379399</v>
      </c>
      <c r="W13" s="129">
        <f>W14/$W$42*100</f>
        <v>7.0446506927638746</v>
      </c>
      <c r="X13" s="133">
        <v>5.9938730446265103</v>
      </c>
      <c r="Y13" s="133">
        <f>Y14/$Y$42*100</f>
        <v>8.5508660759266988</v>
      </c>
      <c r="Z13" s="556">
        <f t="shared" ref="Z13" si="1">Y14/X14*100</f>
        <v>203.79392110368616</v>
      </c>
    </row>
    <row r="14" spans="2:28" s="70" customFormat="1" ht="13.5" customHeight="1" x14ac:dyDescent="0.2">
      <c r="B14" s="563"/>
      <c r="C14" s="564"/>
      <c r="D14" s="567"/>
      <c r="E14" s="77">
        <v>3082</v>
      </c>
      <c r="F14" s="77">
        <v>2238</v>
      </c>
      <c r="G14" s="77">
        <v>2676</v>
      </c>
      <c r="H14" s="77">
        <v>4067</v>
      </c>
      <c r="I14" s="77">
        <v>6845</v>
      </c>
      <c r="J14" s="76">
        <v>7586</v>
      </c>
      <c r="K14" s="77">
        <v>10766</v>
      </c>
      <c r="L14" s="134">
        <v>9360</v>
      </c>
      <c r="M14" s="134">
        <v>12915</v>
      </c>
      <c r="N14" s="134">
        <v>15112</v>
      </c>
      <c r="O14" s="134">
        <v>18517</v>
      </c>
      <c r="P14" s="134">
        <v>30092</v>
      </c>
      <c r="Q14" s="134">
        <v>48410</v>
      </c>
      <c r="R14" s="134">
        <v>52880</v>
      </c>
      <c r="S14" s="134">
        <v>66476</v>
      </c>
      <c r="T14" s="270">
        <v>88404</v>
      </c>
      <c r="U14" s="270">
        <v>16739</v>
      </c>
      <c r="V14" s="270">
        <v>364</v>
      </c>
      <c r="W14" s="270">
        <v>5298</v>
      </c>
      <c r="X14" s="270">
        <v>46390</v>
      </c>
      <c r="Y14" s="270">
        <v>94540</v>
      </c>
      <c r="Z14" s="557"/>
    </row>
    <row r="15" spans="2:28" s="70" customFormat="1" ht="13.5" customHeight="1" x14ac:dyDescent="0.2">
      <c r="B15" s="563"/>
      <c r="C15" s="564"/>
      <c r="D15" s="572" t="s">
        <v>77</v>
      </c>
      <c r="E15" s="215">
        <v>-10</v>
      </c>
      <c r="F15" s="215">
        <v>-9.7000000000000011</v>
      </c>
      <c r="G15" s="216">
        <f>G16/G44*100</f>
        <v>11.067173142578133</v>
      </c>
      <c r="H15" s="216">
        <f>H16/H44*100</f>
        <v>11.29079310106459</v>
      </c>
      <c r="I15" s="216">
        <f>I16/I44*100</f>
        <v>11.979831956924068</v>
      </c>
      <c r="J15" s="216">
        <f>J16/J44*100</f>
        <v>14.81790393566215</v>
      </c>
      <c r="K15" s="216">
        <f>K16/$K$44*100</f>
        <v>16.407458912401619</v>
      </c>
      <c r="L15" s="216">
        <f>L16/$L$44*100</f>
        <v>16.775809680141609</v>
      </c>
      <c r="M15" s="216">
        <f>M16/$M$44*100</f>
        <v>17.087438717991862</v>
      </c>
      <c r="N15" s="216">
        <f>N16/$N$44*100</f>
        <v>12.682836506397589</v>
      </c>
      <c r="O15" s="216">
        <f>O16/$O$44*100</f>
        <v>17.960740500573046</v>
      </c>
      <c r="P15" s="216">
        <f>P16/$P$44*100</f>
        <v>25.300630898412248</v>
      </c>
      <c r="Q15" s="216">
        <f>Q16/$Q$44*100</f>
        <v>26.512660307740944</v>
      </c>
      <c r="R15" s="216">
        <f>R16/$R$44*100</f>
        <v>25.638002454631099</v>
      </c>
      <c r="S15" s="216">
        <f>S16/$S$44*100</f>
        <v>26.866096073282719</v>
      </c>
      <c r="T15" s="221">
        <f>T16/$T$44*100</f>
        <v>30.093404598932771</v>
      </c>
      <c r="U15" s="221">
        <f>U16/$U$44*100</f>
        <v>25.979122548366938</v>
      </c>
      <c r="V15" s="221">
        <f>V16/$V$44*100</f>
        <v>17.179962743327557</v>
      </c>
      <c r="W15" s="221">
        <f>W16/$W$44*100</f>
        <v>4.935270647241337</v>
      </c>
      <c r="X15" s="216">
        <v>9.6749506808929109</v>
      </c>
      <c r="Y15" s="216">
        <f>Y16/Y$44*100</f>
        <v>18.934944334912895</v>
      </c>
      <c r="Z15" s="560">
        <f t="shared" ref="Z15" si="2">Y16/X16*100</f>
        <v>287.87175428230006</v>
      </c>
    </row>
    <row r="16" spans="2:28" s="70" customFormat="1" ht="13.5" customHeight="1" x14ac:dyDescent="0.2">
      <c r="B16" s="554"/>
      <c r="C16" s="565"/>
      <c r="D16" s="559"/>
      <c r="E16" s="131">
        <v>616009</v>
      </c>
      <c r="F16" s="131">
        <v>652820</v>
      </c>
      <c r="G16" s="131">
        <v>811675</v>
      </c>
      <c r="H16" s="131">
        <v>942439</v>
      </c>
      <c r="I16" s="131">
        <v>1000416</v>
      </c>
      <c r="J16" s="131">
        <v>1006085</v>
      </c>
      <c r="K16" s="131">
        <v>1412875</v>
      </c>
      <c r="L16" s="136">
        <v>1043246</v>
      </c>
      <c r="M16" s="136">
        <v>1429855</v>
      </c>
      <c r="N16" s="136">
        <v>1314437</v>
      </c>
      <c r="O16" s="136">
        <v>2409158</v>
      </c>
      <c r="P16" s="136">
        <v>4993689</v>
      </c>
      <c r="Q16" s="136">
        <v>6373564</v>
      </c>
      <c r="R16" s="136">
        <v>7355818</v>
      </c>
      <c r="S16" s="136">
        <v>8380034</v>
      </c>
      <c r="T16" s="272">
        <v>9594394</v>
      </c>
      <c r="U16" s="272">
        <v>1069256</v>
      </c>
      <c r="V16" s="272">
        <v>42239</v>
      </c>
      <c r="W16" s="272">
        <v>189125</v>
      </c>
      <c r="X16" s="272">
        <v>2425157</v>
      </c>
      <c r="Y16" s="272">
        <v>6981342</v>
      </c>
      <c r="Z16" s="561"/>
      <c r="AB16" s="268"/>
    </row>
    <row r="17" spans="2:26" s="70" customFormat="1" ht="13.5" customHeight="1" x14ac:dyDescent="0.2">
      <c r="B17" s="553" t="s">
        <v>78</v>
      </c>
      <c r="C17" s="562"/>
      <c r="D17" s="566" t="s">
        <v>76</v>
      </c>
      <c r="E17" s="74">
        <v>-12.9</v>
      </c>
      <c r="F17" s="74">
        <v>-11.799999999999999</v>
      </c>
      <c r="G17" s="135">
        <f>G18/G42*100</f>
        <v>12.31434929531031</v>
      </c>
      <c r="H17" s="135">
        <f>H18/H42*100</f>
        <v>13.230225692085334</v>
      </c>
      <c r="I17" s="135">
        <f>I18/I42*100</f>
        <v>11.061171473929447</v>
      </c>
      <c r="J17" s="135">
        <f>J18/J42*100</f>
        <v>6.859999236845117</v>
      </c>
      <c r="K17" s="135">
        <f>K18/$K$42*100</f>
        <v>9.9525169561180995</v>
      </c>
      <c r="L17" s="135">
        <f>L18/$L$42*100</f>
        <v>8.4464103691096284</v>
      </c>
      <c r="M17" s="135">
        <f>M18/$M$42*100</f>
        <v>8.284976042328303</v>
      </c>
      <c r="N17" s="135">
        <f>N18/$N$42*100</f>
        <v>5.129348059366384</v>
      </c>
      <c r="O17" s="135">
        <f>O18/$O$42*100</f>
        <v>4.8435820326851644</v>
      </c>
      <c r="P17" s="135">
        <f>P18/$P$42*100</f>
        <v>3.5732074111376204</v>
      </c>
      <c r="Q17" s="135">
        <f>Q18/$Q$42*100</f>
        <v>3.5395572578771723</v>
      </c>
      <c r="R17" s="133">
        <f>R18/$R$42*100</f>
        <v>3.556286989688648</v>
      </c>
      <c r="S17" s="135">
        <f>S18/$S$42*100</f>
        <v>3.6002877773585897</v>
      </c>
      <c r="T17" s="128">
        <f>T18/$T$42*100</f>
        <v>2.5500801543133447</v>
      </c>
      <c r="U17" s="128">
        <f>U18/$U$42*100</f>
        <v>1.7923985027353873</v>
      </c>
      <c r="V17" s="128">
        <f>V18/$V$42*100</f>
        <v>1.6385113679664678</v>
      </c>
      <c r="W17" s="128">
        <f>W18/$W$42*100</f>
        <v>3.1779379304842696</v>
      </c>
      <c r="X17" s="368">
        <v>2.7217274344698739</v>
      </c>
      <c r="Y17" s="368">
        <f>Y18/$Y$42*100</f>
        <v>1.9870316989849126</v>
      </c>
      <c r="Z17" s="556">
        <f t="shared" ref="Z17" si="3">Y18/X18*100</f>
        <v>104.2914787562307</v>
      </c>
    </row>
    <row r="18" spans="2:26" s="70" customFormat="1" ht="13.5" customHeight="1" x14ac:dyDescent="0.2">
      <c r="B18" s="563"/>
      <c r="C18" s="564"/>
      <c r="D18" s="577"/>
      <c r="E18" s="217">
        <v>10050</v>
      </c>
      <c r="F18" s="217">
        <v>12765</v>
      </c>
      <c r="G18" s="217">
        <v>14941</v>
      </c>
      <c r="H18" s="217">
        <v>21420</v>
      </c>
      <c r="I18" s="217">
        <v>21460</v>
      </c>
      <c r="J18" s="218">
        <v>8989</v>
      </c>
      <c r="K18" s="217">
        <v>16831</v>
      </c>
      <c r="L18" s="219">
        <v>9032</v>
      </c>
      <c r="M18" s="219">
        <v>13435</v>
      </c>
      <c r="N18" s="219">
        <v>12428</v>
      </c>
      <c r="O18" s="219">
        <v>14238</v>
      </c>
      <c r="P18" s="219">
        <v>12985</v>
      </c>
      <c r="Q18" s="219">
        <v>18741</v>
      </c>
      <c r="R18" s="219">
        <v>21566</v>
      </c>
      <c r="S18" s="219">
        <v>24621</v>
      </c>
      <c r="T18" s="271">
        <v>19566</v>
      </c>
      <c r="U18" s="271">
        <v>1743</v>
      </c>
      <c r="V18" s="271">
        <v>129</v>
      </c>
      <c r="W18" s="271">
        <v>2390</v>
      </c>
      <c r="X18" s="271">
        <v>21065</v>
      </c>
      <c r="Y18" s="271">
        <v>21969</v>
      </c>
      <c r="Z18" s="557"/>
    </row>
    <row r="19" spans="2:26" s="70" customFormat="1" ht="13.5" customHeight="1" x14ac:dyDescent="0.2">
      <c r="B19" s="563"/>
      <c r="C19" s="564"/>
      <c r="D19" s="558" t="s">
        <v>77</v>
      </c>
      <c r="E19" s="214">
        <v>-25.900000000000002</v>
      </c>
      <c r="F19" s="214">
        <v>-26</v>
      </c>
      <c r="G19" s="133">
        <f>G20/G44*100</f>
        <v>28.869685987752785</v>
      </c>
      <c r="H19" s="133">
        <f>H20/H44*100</f>
        <v>31.157345858119278</v>
      </c>
      <c r="I19" s="133">
        <f>I20/I44*100</f>
        <v>28.528847714030992</v>
      </c>
      <c r="J19" s="133">
        <f>J20/J44*100</f>
        <v>23.370426021457931</v>
      </c>
      <c r="K19" s="133">
        <f>K20/$K$44*100</f>
        <v>28.333136883177961</v>
      </c>
      <c r="L19" s="133">
        <f>L20/$L$44*100</f>
        <v>26.662471827144742</v>
      </c>
      <c r="M19" s="133">
        <f>M20/$M$44*100</f>
        <v>24.429735540887815</v>
      </c>
      <c r="N19" s="133">
        <f>N20/$N$44*100</f>
        <v>23.699225697189014</v>
      </c>
      <c r="O19" s="133">
        <f>O20/$O$44*100</f>
        <v>20.541393213253517</v>
      </c>
      <c r="P19" s="133">
        <f>P20/$P$44*100</f>
        <v>20.276698932468797</v>
      </c>
      <c r="Q19" s="133">
        <f>Q20/$Q$44*100</f>
        <v>21.174565406390265</v>
      </c>
      <c r="R19" s="216">
        <f>R20/$R$44*100</f>
        <v>24.887315995466604</v>
      </c>
      <c r="S19" s="133">
        <f>S20/$S$44*100</f>
        <v>24.169616581969343</v>
      </c>
      <c r="T19" s="129">
        <f>T20/$T$44*100</f>
        <v>17.516430640954102</v>
      </c>
      <c r="U19" s="129">
        <f>U20/$U$44*100</f>
        <v>11.855184424616382</v>
      </c>
      <c r="V19" s="129">
        <f>V20/$V$44*100</f>
        <v>7.7063555978557075</v>
      </c>
      <c r="W19" s="129">
        <f>W20/$W$44*100</f>
        <v>26.428025291549563</v>
      </c>
      <c r="X19" s="133">
        <v>27.760300163366423</v>
      </c>
      <c r="Y19" s="216">
        <f>Y20/Y$44*100</f>
        <v>23.915729874477314</v>
      </c>
      <c r="Z19" s="560">
        <f t="shared" ref="Z19" si="4">Y20/X20*100</f>
        <v>126.71944532825637</v>
      </c>
    </row>
    <row r="20" spans="2:26" s="70" customFormat="1" ht="13.5" customHeight="1" x14ac:dyDescent="0.2">
      <c r="B20" s="554"/>
      <c r="C20" s="565"/>
      <c r="D20" s="559"/>
      <c r="E20" s="131">
        <v>1588472</v>
      </c>
      <c r="F20" s="131">
        <v>1747171</v>
      </c>
      <c r="G20" s="131">
        <v>2117325</v>
      </c>
      <c r="H20" s="131">
        <v>2600694</v>
      </c>
      <c r="I20" s="131">
        <v>2382397</v>
      </c>
      <c r="J20" s="132">
        <v>1586772</v>
      </c>
      <c r="K20" s="77">
        <v>2439816</v>
      </c>
      <c r="L20" s="134">
        <v>1658073</v>
      </c>
      <c r="M20" s="136">
        <v>2044249</v>
      </c>
      <c r="N20" s="136">
        <v>2456165</v>
      </c>
      <c r="O20" s="136">
        <v>2755313</v>
      </c>
      <c r="P20" s="136">
        <v>4002095</v>
      </c>
      <c r="Q20" s="136">
        <v>5090302</v>
      </c>
      <c r="R20" s="136">
        <v>7140438</v>
      </c>
      <c r="S20" s="136">
        <v>7538952</v>
      </c>
      <c r="T20" s="272">
        <v>5584597</v>
      </c>
      <c r="U20" s="272">
        <v>487939</v>
      </c>
      <c r="V20" s="272">
        <v>18947</v>
      </c>
      <c r="W20" s="272">
        <v>1012751</v>
      </c>
      <c r="X20" s="272">
        <v>6958494</v>
      </c>
      <c r="Y20" s="272">
        <v>8817765</v>
      </c>
      <c r="Z20" s="561"/>
    </row>
    <row r="21" spans="2:26" s="70" customFormat="1" ht="13.5" customHeight="1" x14ac:dyDescent="0.2">
      <c r="B21" s="578" t="s">
        <v>205</v>
      </c>
      <c r="C21" s="562"/>
      <c r="D21" s="566" t="s">
        <v>76</v>
      </c>
      <c r="E21" s="77"/>
      <c r="F21" s="74"/>
      <c r="G21" s="135">
        <f>G22/G42*100</f>
        <v>1.4926234237204319</v>
      </c>
      <c r="H21" s="135">
        <f>H22/H42*100</f>
        <v>2.2859507603364997</v>
      </c>
      <c r="I21" s="135">
        <f>I22/I42*100</f>
        <v>3.1353730697070286</v>
      </c>
      <c r="J21" s="135">
        <f>J22/J42*100</f>
        <v>4.1088258862136069</v>
      </c>
      <c r="K21" s="135">
        <f>K22/$K$42*100</f>
        <v>4.0913472057145226</v>
      </c>
      <c r="L21" s="135">
        <f>L22/$L$42*100</f>
        <v>3.8949622660918517</v>
      </c>
      <c r="M21" s="133">
        <f>M22/$M$42*100</f>
        <v>4.3037475101904903</v>
      </c>
      <c r="N21" s="133">
        <f>N22/$N$42*100</f>
        <v>6.2758985026331873</v>
      </c>
      <c r="O21" s="133">
        <f>O22/$O$42*100</f>
        <v>6.8952496291962069</v>
      </c>
      <c r="P21" s="133">
        <f>P22/$P$42*100</f>
        <v>7.3657329822041335</v>
      </c>
      <c r="Q21" s="133">
        <f>Q22/$Q$42*100</f>
        <v>8.8199020535513615</v>
      </c>
      <c r="R21" s="133">
        <f>R22/$R$42*100</f>
        <v>8.2767855228810436</v>
      </c>
      <c r="S21" s="133">
        <f>S22/$S$42*100</f>
        <v>8.6380000643404653</v>
      </c>
      <c r="T21" s="129">
        <f>T22/$T$42*100</f>
        <v>8.068737211151225</v>
      </c>
      <c r="U21" s="129">
        <f>U22/$U$42*100</f>
        <v>10.131216321829625</v>
      </c>
      <c r="V21" s="129">
        <f>V22/$V$42*100</f>
        <v>4.6742029721834122</v>
      </c>
      <c r="W21" s="129">
        <f>W22/$W$42*100</f>
        <v>14.730207696194453</v>
      </c>
      <c r="X21" s="133">
        <v>7.7022366875679138</v>
      </c>
      <c r="Y21" s="133">
        <f>Y22/$Y$42*100</f>
        <v>6.3895428714593363</v>
      </c>
      <c r="Z21" s="556">
        <f t="shared" ref="Z21" si="5">Y22/X22*100</f>
        <v>118.50634100516675</v>
      </c>
    </row>
    <row r="22" spans="2:26" s="70" customFormat="1" ht="13.5" customHeight="1" x14ac:dyDescent="0.2">
      <c r="B22" s="563"/>
      <c r="C22" s="564"/>
      <c r="D22" s="567"/>
      <c r="E22" s="77"/>
      <c r="F22" s="77"/>
      <c r="G22" s="77">
        <v>1811</v>
      </c>
      <c r="H22" s="77">
        <v>3701</v>
      </c>
      <c r="I22" s="77">
        <v>6083</v>
      </c>
      <c r="J22" s="76">
        <v>5384</v>
      </c>
      <c r="K22" s="77">
        <v>6919</v>
      </c>
      <c r="L22" s="134">
        <v>4165</v>
      </c>
      <c r="M22" s="134">
        <v>6979</v>
      </c>
      <c r="N22" s="134">
        <v>15206</v>
      </c>
      <c r="O22" s="134">
        <v>20269</v>
      </c>
      <c r="P22" s="134">
        <v>26767</v>
      </c>
      <c r="Q22" s="134">
        <v>46699</v>
      </c>
      <c r="R22" s="134">
        <v>50192</v>
      </c>
      <c r="S22" s="134">
        <v>59072</v>
      </c>
      <c r="T22" s="270">
        <v>61909</v>
      </c>
      <c r="U22" s="270">
        <v>9852</v>
      </c>
      <c r="V22" s="270">
        <v>368</v>
      </c>
      <c r="W22" s="270">
        <v>11078</v>
      </c>
      <c r="X22" s="270">
        <v>59612</v>
      </c>
      <c r="Y22" s="270">
        <v>70644</v>
      </c>
      <c r="Z22" s="557"/>
    </row>
    <row r="23" spans="2:26" s="70" customFormat="1" ht="13.5" customHeight="1" x14ac:dyDescent="0.2">
      <c r="B23" s="563"/>
      <c r="C23" s="564"/>
      <c r="D23" s="572" t="s">
        <v>77</v>
      </c>
      <c r="E23" s="220"/>
      <c r="F23" s="221"/>
      <c r="G23" s="216">
        <f>G24/G44*100</f>
        <v>5.2782647359715478</v>
      </c>
      <c r="H23" s="216">
        <f>H24/H44*100</f>
        <v>5.8034119930240546</v>
      </c>
      <c r="I23" s="216">
        <f>I24/I44*100</f>
        <v>6.3709916433506351</v>
      </c>
      <c r="J23" s="216">
        <f>J24/J44*100</f>
        <v>7.0090570099407072</v>
      </c>
      <c r="K23" s="216">
        <f>K24/$K$44*100</f>
        <v>6.8630819835852828</v>
      </c>
      <c r="L23" s="216">
        <f>L24/$L$44*100</f>
        <v>6.42813863617652</v>
      </c>
      <c r="M23" s="216">
        <f>M24/$M$44*100</f>
        <v>7.5823817572735335</v>
      </c>
      <c r="N23" s="216">
        <f>N24/$N$44*100</f>
        <v>9.2266389190791429</v>
      </c>
      <c r="O23" s="216">
        <f>O24/$O$44*100</f>
        <v>9.6454704812708005</v>
      </c>
      <c r="P23" s="216">
        <f>P24/$P$44*100</f>
        <v>8.1877210934829385</v>
      </c>
      <c r="Q23" s="216">
        <f>Q24/$Q$44*100</f>
        <v>8.0226209145704814</v>
      </c>
      <c r="R23" s="216">
        <f>R24/$R$44*100</f>
        <v>7.6094086826240348</v>
      </c>
      <c r="S23" s="216">
        <f>S24/$S$44*100</f>
        <v>7.8054092068134713</v>
      </c>
      <c r="T23" s="221">
        <f>T24/$T$44*100</f>
        <v>8.5490113888225938</v>
      </c>
      <c r="U23" s="221">
        <f>U24/$U$44*100</f>
        <v>10.432894669067803</v>
      </c>
      <c r="V23" s="221">
        <f>V24/$V$44*100</f>
        <v>4.3337319309205977</v>
      </c>
      <c r="W23" s="221">
        <f>W24/$W$44*100</f>
        <v>13.669336214252722</v>
      </c>
      <c r="X23" s="216">
        <v>9.7019270855150435</v>
      </c>
      <c r="Y23" s="216">
        <f>Y24/Y$44*100</f>
        <v>7.7694507762757024</v>
      </c>
      <c r="Z23" s="560">
        <f t="shared" ref="Z23" si="6">Y24/X24*100</f>
        <v>117.79208106848952</v>
      </c>
    </row>
    <row r="24" spans="2:26" s="70" customFormat="1" ht="13.5" customHeight="1" x14ac:dyDescent="0.2">
      <c r="B24" s="554"/>
      <c r="C24" s="565"/>
      <c r="D24" s="559"/>
      <c r="E24" s="77"/>
      <c r="F24" s="131"/>
      <c r="G24" s="131">
        <v>387112</v>
      </c>
      <c r="H24" s="131">
        <v>484409</v>
      </c>
      <c r="I24" s="131">
        <v>532031</v>
      </c>
      <c r="J24" s="132">
        <v>475891</v>
      </c>
      <c r="K24" s="131">
        <v>590992</v>
      </c>
      <c r="L24" s="136">
        <v>399750</v>
      </c>
      <c r="M24" s="136">
        <v>634484</v>
      </c>
      <c r="N24" s="136">
        <v>956240</v>
      </c>
      <c r="O24" s="136">
        <v>1293792</v>
      </c>
      <c r="P24" s="136">
        <v>1616044</v>
      </c>
      <c r="Q24" s="136">
        <v>1928614</v>
      </c>
      <c r="R24" s="136">
        <v>2183221</v>
      </c>
      <c r="S24" s="136">
        <v>2434652</v>
      </c>
      <c r="T24" s="272">
        <f>412779+501592+492252+1318977</f>
        <v>2725600</v>
      </c>
      <c r="U24" s="272">
        <v>429400</v>
      </c>
      <c r="V24" s="272">
        <v>10655</v>
      </c>
      <c r="W24" s="272">
        <v>523824</v>
      </c>
      <c r="X24" s="272">
        <v>2431919</v>
      </c>
      <c r="Y24" s="272">
        <v>2864608</v>
      </c>
      <c r="Z24" s="561"/>
    </row>
    <row r="25" spans="2:26" s="70" customFormat="1" ht="13.5" customHeight="1" x14ac:dyDescent="0.2">
      <c r="B25" s="553" t="s">
        <v>80</v>
      </c>
      <c r="C25" s="562"/>
      <c r="D25" s="566" t="s">
        <v>76</v>
      </c>
      <c r="E25" s="74"/>
      <c r="F25" s="74"/>
      <c r="G25" s="74"/>
      <c r="H25" s="135">
        <f>H26/H42*100</f>
        <v>9.6706649701671381</v>
      </c>
      <c r="I25" s="135">
        <f>I26/I42*100</f>
        <v>10.044739500649444</v>
      </c>
      <c r="J25" s="135">
        <f>J26/J42*100</f>
        <v>15.470675773648262</v>
      </c>
      <c r="K25" s="135">
        <f>K26/$K$42*100</f>
        <v>14.507459509322167</v>
      </c>
      <c r="L25" s="135">
        <f>L26/$L$42*100</f>
        <v>10.014682090654896</v>
      </c>
      <c r="M25" s="135">
        <f>M26/$M$42*100</f>
        <v>11.67975037154433</v>
      </c>
      <c r="N25" s="135">
        <f>N26/$N$42*100</f>
        <v>10.524078384758887</v>
      </c>
      <c r="O25" s="135">
        <f>O26/$O$42*100</f>
        <v>11.119351195417002</v>
      </c>
      <c r="P25" s="135">
        <f>P26/$P$42*100</f>
        <v>15.560031810764476</v>
      </c>
      <c r="Q25" s="135">
        <f>Q26/$Q$42*100</f>
        <v>14.768080714219611</v>
      </c>
      <c r="R25" s="133">
        <f>R26/$R$42*100</f>
        <v>15.502317704425488</v>
      </c>
      <c r="S25" s="135">
        <f>S26/$S$42*100</f>
        <v>17.845120799225576</v>
      </c>
      <c r="T25" s="128">
        <f>T26/$T$42*100</f>
        <v>17.305772413882988</v>
      </c>
      <c r="U25" s="128">
        <f>U26/$U$42*100</f>
        <v>7.2240960881905307</v>
      </c>
      <c r="V25" s="128">
        <f>V26/$V$42*100</f>
        <v>36.999872983614885</v>
      </c>
      <c r="W25" s="128">
        <f>W26/$W$42*100</f>
        <v>18.924022019519718</v>
      </c>
      <c r="X25" s="368">
        <v>24.477070431561444</v>
      </c>
      <c r="Y25" s="368">
        <f>Y26/$Y$42*100</f>
        <v>26.888919238905988</v>
      </c>
      <c r="Z25" s="556">
        <f t="shared" ref="Z25" si="7">Y26/X26*100</f>
        <v>156.92876975538687</v>
      </c>
    </row>
    <row r="26" spans="2:26" s="70" customFormat="1" ht="13.5" customHeight="1" x14ac:dyDescent="0.2">
      <c r="B26" s="563"/>
      <c r="C26" s="564"/>
      <c r="D26" s="577"/>
      <c r="E26" s="217"/>
      <c r="F26" s="217"/>
      <c r="G26" s="217"/>
      <c r="H26" s="217">
        <v>15657</v>
      </c>
      <c r="I26" s="217">
        <v>19488</v>
      </c>
      <c r="J26" s="218">
        <v>20272</v>
      </c>
      <c r="K26" s="217">
        <v>24534</v>
      </c>
      <c r="L26" s="219">
        <v>10709</v>
      </c>
      <c r="M26" s="219">
        <v>18940</v>
      </c>
      <c r="N26" s="219">
        <v>25499</v>
      </c>
      <c r="O26" s="219">
        <v>32686</v>
      </c>
      <c r="P26" s="219">
        <v>56545</v>
      </c>
      <c r="Q26" s="219">
        <v>78193</v>
      </c>
      <c r="R26" s="219">
        <v>94009</v>
      </c>
      <c r="S26" s="219">
        <v>122036</v>
      </c>
      <c r="T26" s="271">
        <v>132782</v>
      </c>
      <c r="U26" s="271">
        <v>7025</v>
      </c>
      <c r="V26" s="271">
        <v>2913</v>
      </c>
      <c r="W26" s="271">
        <v>14232</v>
      </c>
      <c r="X26" s="271">
        <v>189442</v>
      </c>
      <c r="Y26" s="271">
        <v>297289</v>
      </c>
      <c r="Z26" s="557"/>
    </row>
    <row r="27" spans="2:26" s="70" customFormat="1" ht="13.5" customHeight="1" x14ac:dyDescent="0.2">
      <c r="B27" s="563"/>
      <c r="C27" s="564"/>
      <c r="D27" s="558" t="s">
        <v>77</v>
      </c>
      <c r="E27" s="129"/>
      <c r="F27" s="129"/>
      <c r="G27" s="129"/>
      <c r="H27" s="133">
        <f>H28/H44*100</f>
        <v>10.513169510992553</v>
      </c>
      <c r="I27" s="133">
        <f>I28/I44*100</f>
        <v>10.618375288219681</v>
      </c>
      <c r="J27" s="133">
        <f>J28/J44*100</f>
        <v>11.783877774108799</v>
      </c>
      <c r="K27" s="133">
        <f>K28/$K$44*100</f>
        <v>9.9076606850981417</v>
      </c>
      <c r="L27" s="133">
        <f>L28/$L$44*100</f>
        <v>9.1542322318047091</v>
      </c>
      <c r="M27" s="133">
        <f>M28/$M$44*100</f>
        <v>9.2787031159176436</v>
      </c>
      <c r="N27" s="133">
        <f>N28/$N$44*100</f>
        <v>8.7238554120146237</v>
      </c>
      <c r="O27" s="133">
        <f>O28/$O$44*100</f>
        <v>7.8184931606422108</v>
      </c>
      <c r="P27" s="133">
        <f>P28/$P$44*100</f>
        <v>6.3076668269882843</v>
      </c>
      <c r="Q27" s="133">
        <f>Q28/$Q$44*100</f>
        <v>5.91494070225502</v>
      </c>
      <c r="R27" s="216">
        <f>R28/$R$44*100</f>
        <v>5.3175494691327856</v>
      </c>
      <c r="S27" s="133">
        <f>S28/$S$44*100</f>
        <v>5.5144650578022674</v>
      </c>
      <c r="T27" s="129">
        <f>T28/$T$44*100</f>
        <v>6.2308699167986346</v>
      </c>
      <c r="U27" s="129">
        <f>U28/$U$44*100</f>
        <v>5.8529413765589817</v>
      </c>
      <c r="V27" s="129">
        <f>V28/$V$44*100</f>
        <v>21.246878330120147</v>
      </c>
      <c r="W27" s="129">
        <f>W28/$W$44*100</f>
        <v>7.9461445522179677</v>
      </c>
      <c r="X27" s="133">
        <v>6.6361157488026778</v>
      </c>
      <c r="Y27" s="216">
        <f>Y28/Y$44*100</f>
        <v>6.482908612137928</v>
      </c>
      <c r="Z27" s="560">
        <f t="shared" ref="Z27" si="8">Y28/X28*100</f>
        <v>143.69436201780414</v>
      </c>
    </row>
    <row r="28" spans="2:26" s="70" customFormat="1" ht="13.5" customHeight="1" x14ac:dyDescent="0.2">
      <c r="B28" s="554"/>
      <c r="C28" s="565"/>
      <c r="D28" s="559"/>
      <c r="E28" s="131"/>
      <c r="F28" s="131"/>
      <c r="G28" s="131"/>
      <c r="H28" s="131">
        <v>877531</v>
      </c>
      <c r="I28" s="131">
        <v>886723</v>
      </c>
      <c r="J28" s="132">
        <v>800085</v>
      </c>
      <c r="K28" s="77">
        <v>853166</v>
      </c>
      <c r="L28" s="134">
        <v>569279</v>
      </c>
      <c r="M28" s="136">
        <v>776430</v>
      </c>
      <c r="N28" s="136">
        <v>904132</v>
      </c>
      <c r="O28" s="136">
        <v>1048731</v>
      </c>
      <c r="P28" s="136">
        <v>1244970</v>
      </c>
      <c r="Q28" s="136">
        <v>1421934</v>
      </c>
      <c r="R28" s="136">
        <v>1525662</v>
      </c>
      <c r="S28" s="136">
        <v>1720064</v>
      </c>
      <c r="T28" s="272">
        <v>1986529</v>
      </c>
      <c r="U28" s="272">
        <v>240897</v>
      </c>
      <c r="V28" s="272">
        <v>52238</v>
      </c>
      <c r="W28" s="272">
        <v>304505</v>
      </c>
      <c r="X28" s="272">
        <v>1663432</v>
      </c>
      <c r="Y28" s="272">
        <v>2390258</v>
      </c>
      <c r="Z28" s="561"/>
    </row>
    <row r="29" spans="2:26" s="70" customFormat="1" ht="13.5" customHeight="1" x14ac:dyDescent="0.2">
      <c r="B29" s="553" t="s">
        <v>71</v>
      </c>
      <c r="C29" s="562"/>
      <c r="D29" s="566" t="s">
        <v>76</v>
      </c>
      <c r="E29" s="74">
        <v>-12.7</v>
      </c>
      <c r="F29" s="74">
        <v>-9.3000000000000007</v>
      </c>
      <c r="G29" s="135">
        <f>G30/G$42*100</f>
        <v>9.4519080194510838</v>
      </c>
      <c r="H29" s="135">
        <f>H30/H$42*100</f>
        <v>8.9745648602240866</v>
      </c>
      <c r="I29" s="135">
        <f>I30/I$42*100</f>
        <v>7.1732676329299219</v>
      </c>
      <c r="J29" s="135">
        <f>J30/J$42*100</f>
        <v>10.304117220589919</v>
      </c>
      <c r="K29" s="135">
        <f>K30/$K$42*100</f>
        <v>8.5676441196123303</v>
      </c>
      <c r="L29" s="135">
        <f>L30/$L$42*100</f>
        <v>8.6035180907671158</v>
      </c>
      <c r="M29" s="135">
        <f>M30/$M$42*100</f>
        <v>7.1170010051738704</v>
      </c>
      <c r="N29" s="135">
        <f>N30/$N$42*100</f>
        <v>7.878097502187444</v>
      </c>
      <c r="O29" s="135">
        <f>O30/$O$42*100</f>
        <v>7.5705207582087111</v>
      </c>
      <c r="P29" s="135">
        <f>P30/$P$42*100</f>
        <v>8.8071238500931486</v>
      </c>
      <c r="Q29" s="135">
        <f>Q30/$Q$42*100</f>
        <v>7.9970083460346428</v>
      </c>
      <c r="R29" s="133">
        <f>R30/$R$42*100</f>
        <v>8.2360546091069047</v>
      </c>
      <c r="S29" s="135">
        <f>S30/$S$42*100</f>
        <v>7.7234880721549093</v>
      </c>
      <c r="T29" s="128">
        <f>T30/$T$42*100</f>
        <v>7.6082734891237767</v>
      </c>
      <c r="U29" s="128">
        <f>U30/$U$42*100</f>
        <v>4.1452428941631361</v>
      </c>
      <c r="V29" s="128">
        <f>V30/$V$42*100</f>
        <v>11.87603200812905</v>
      </c>
      <c r="W29" s="128">
        <f>W30/$W$42*100</f>
        <v>16.611706512778234</v>
      </c>
      <c r="X29" s="368">
        <v>12.558449629630585</v>
      </c>
      <c r="Y29" s="368">
        <f>Y30/$Y$42*100</f>
        <v>11.425454880930953</v>
      </c>
      <c r="Z29" s="556">
        <f t="shared" ref="Z29" si="9">Y30/X30*100</f>
        <v>129.96491661265267</v>
      </c>
    </row>
    <row r="30" spans="2:26" s="70" customFormat="1" ht="13.5" customHeight="1" x14ac:dyDescent="0.2">
      <c r="B30" s="563"/>
      <c r="C30" s="564"/>
      <c r="D30" s="567"/>
      <c r="E30" s="77">
        <v>9870</v>
      </c>
      <c r="F30" s="77">
        <v>10089</v>
      </c>
      <c r="G30" s="77">
        <v>11468</v>
      </c>
      <c r="H30" s="77">
        <v>14530</v>
      </c>
      <c r="I30" s="77">
        <v>13917</v>
      </c>
      <c r="J30" s="77">
        <v>13502</v>
      </c>
      <c r="K30" s="77">
        <v>14489</v>
      </c>
      <c r="L30" s="134">
        <v>9200</v>
      </c>
      <c r="M30" s="134">
        <v>11541</v>
      </c>
      <c r="N30" s="134">
        <v>19088</v>
      </c>
      <c r="O30" s="134">
        <v>22254</v>
      </c>
      <c r="P30" s="134">
        <v>32005</v>
      </c>
      <c r="Q30" s="134">
        <v>42342</v>
      </c>
      <c r="R30" s="134">
        <v>49945</v>
      </c>
      <c r="S30" s="134">
        <v>52818</v>
      </c>
      <c r="T30" s="270">
        <v>58376</v>
      </c>
      <c r="U30" s="270">
        <v>4031</v>
      </c>
      <c r="V30" s="270">
        <v>935</v>
      </c>
      <c r="W30" s="270">
        <v>12493</v>
      </c>
      <c r="X30" s="270">
        <v>97197</v>
      </c>
      <c r="Y30" s="270">
        <v>126322</v>
      </c>
      <c r="Z30" s="557"/>
    </row>
    <row r="31" spans="2:26" s="70" customFormat="1" ht="13.5" customHeight="1" x14ac:dyDescent="0.2">
      <c r="B31" s="563"/>
      <c r="C31" s="564"/>
      <c r="D31" s="572" t="s">
        <v>77</v>
      </c>
      <c r="E31" s="215">
        <v>-12.4</v>
      </c>
      <c r="F31" s="215">
        <v>-12.2</v>
      </c>
      <c r="G31" s="216">
        <f>G32/G44*100</f>
        <v>11.136057066212967</v>
      </c>
      <c r="H31" s="216">
        <f>H32/H44*100</f>
        <v>9.7745900338194627</v>
      </c>
      <c r="I31" s="216">
        <f>I32/I44*100</f>
        <v>9.2008164453015784</v>
      </c>
      <c r="J31" s="216">
        <f>J32/J44*100</f>
        <v>10.308604645476988</v>
      </c>
      <c r="K31" s="216">
        <f>K32/$K$44*100</f>
        <v>8.445235406317952</v>
      </c>
      <c r="L31" s="216">
        <f>L32/$L$44*100</f>
        <v>9.0996875257286352</v>
      </c>
      <c r="M31" s="216">
        <f>M32/$M$44*100</f>
        <v>8.5729322819469509</v>
      </c>
      <c r="N31" s="216">
        <f>N32/$N$44*100</f>
        <v>7.7121517142574838</v>
      </c>
      <c r="O31" s="216">
        <f>O32/$O$44*100</f>
        <v>6.6475580101699281</v>
      </c>
      <c r="P31" s="216">
        <f>P32/$P$44*100</f>
        <v>5.2350235028316021</v>
      </c>
      <c r="Q31" s="216">
        <f>Q32/$Q$44*100</f>
        <v>5.1694447102085306</v>
      </c>
      <c r="R31" s="216">
        <f>R32/$R$44*100</f>
        <v>4.7923059552356237</v>
      </c>
      <c r="S31" s="216">
        <f>S32/$S$44*100</f>
        <v>4.8936074852358891</v>
      </c>
      <c r="T31" s="221">
        <f>T32/$T$44*100</f>
        <v>5.4069956419676792</v>
      </c>
      <c r="U31" s="221">
        <f>U32/$U$44*100</f>
        <v>5.3283810693741334</v>
      </c>
      <c r="V31" s="221">
        <f>V32/$V$44*100</f>
        <v>8.145219676078451</v>
      </c>
      <c r="W31" s="221">
        <f>W32/$W$44*100</f>
        <v>8.4421637165947736</v>
      </c>
      <c r="X31" s="216">
        <v>8.1617547030181896</v>
      </c>
      <c r="Y31" s="216">
        <f>Y32/Y$44*100</f>
        <v>7.3897018259867036</v>
      </c>
      <c r="Z31" s="560">
        <f t="shared" ref="Z31" si="10">Y32/X32*100</f>
        <v>133.17636546889463</v>
      </c>
    </row>
    <row r="32" spans="2:26" s="70" customFormat="1" ht="13.5" customHeight="1" x14ac:dyDescent="0.2">
      <c r="B32" s="554"/>
      <c r="C32" s="565"/>
      <c r="D32" s="559"/>
      <c r="E32" s="131">
        <v>759753</v>
      </c>
      <c r="F32" s="131">
        <v>822033</v>
      </c>
      <c r="G32" s="131">
        <v>816727</v>
      </c>
      <c r="H32" s="131">
        <v>815882</v>
      </c>
      <c r="I32" s="131">
        <v>768345</v>
      </c>
      <c r="J32" s="131">
        <v>699919</v>
      </c>
      <c r="K32" s="131">
        <v>727234</v>
      </c>
      <c r="L32" s="136">
        <v>565887</v>
      </c>
      <c r="M32" s="136">
        <v>717372</v>
      </c>
      <c r="N32" s="136">
        <v>799280</v>
      </c>
      <c r="O32" s="136">
        <v>891668</v>
      </c>
      <c r="P32" s="136">
        <v>1033258</v>
      </c>
      <c r="Q32" s="136">
        <v>1242719</v>
      </c>
      <c r="R32" s="136">
        <v>1374964</v>
      </c>
      <c r="S32" s="136">
        <v>1526407</v>
      </c>
      <c r="T32" s="272">
        <v>1723861</v>
      </c>
      <c r="U32" s="272">
        <v>219307</v>
      </c>
      <c r="V32" s="272">
        <v>20026</v>
      </c>
      <c r="W32" s="272">
        <v>323513</v>
      </c>
      <c r="X32" s="272">
        <v>2045854</v>
      </c>
      <c r="Y32" s="272">
        <v>2724594</v>
      </c>
      <c r="Z32" s="561"/>
    </row>
    <row r="33" spans="2:26" s="70" customFormat="1" ht="13.5" customHeight="1" x14ac:dyDescent="0.2">
      <c r="B33" s="553" t="s">
        <v>81</v>
      </c>
      <c r="C33" s="562"/>
      <c r="D33" s="566" t="s">
        <v>76</v>
      </c>
      <c r="E33" s="74"/>
      <c r="F33" s="74"/>
      <c r="G33" s="74"/>
      <c r="H33" s="135">
        <f>H34/H42*100</f>
        <v>1.5120257933811811</v>
      </c>
      <c r="I33" s="135">
        <f>I34/I42*100</f>
        <v>1.8952435931798035</v>
      </c>
      <c r="J33" s="133">
        <f>J34/J42*100</f>
        <v>2.7443049566909603</v>
      </c>
      <c r="K33" s="133">
        <f>K34/$K$42*100</f>
        <v>2.7620585052597968</v>
      </c>
      <c r="L33" s="133">
        <f>L34/$L$42*100</f>
        <v>3.7294380593455716</v>
      </c>
      <c r="M33" s="133">
        <f>M34/$M$42*100</f>
        <v>3.1419391838974846</v>
      </c>
      <c r="N33" s="133">
        <f>N34/$N$42*100</f>
        <v>2.4846053522196359</v>
      </c>
      <c r="O33" s="133">
        <f>O34/$O$42*100</f>
        <v>2.604471417491053</v>
      </c>
      <c r="P33" s="133">
        <f>P34/$P$42*100</f>
        <v>3.1686933645937385</v>
      </c>
      <c r="Q33" s="133">
        <f>Q34/$Q$42*100</f>
        <v>3.3034734537927339</v>
      </c>
      <c r="R33" s="133">
        <f>R34/$R$42*100</f>
        <v>3.6395627445709984</v>
      </c>
      <c r="S33" s="133">
        <f>S34/$S$42*100</f>
        <v>3.8363003062021281</v>
      </c>
      <c r="T33" s="129">
        <f>T34/$T$42*100</f>
        <v>4.0160569291123069</v>
      </c>
      <c r="U33" s="129">
        <f>U34/$U$42*100</f>
        <v>3.7647566945004316</v>
      </c>
      <c r="V33" s="129">
        <f>V34/$V$42*100</f>
        <v>0.40645243236377493</v>
      </c>
      <c r="W33" s="129">
        <f>W34/$W$42*100</f>
        <v>4.736324229449778</v>
      </c>
      <c r="X33" s="133">
        <v>6.0551167571325024</v>
      </c>
      <c r="Y33" s="133">
        <f>Y34/$Y$42*100</f>
        <v>6.1375573321370203</v>
      </c>
      <c r="Z33" s="556">
        <f t="shared" ref="Z33" si="11">Y34/X34*100</f>
        <v>144.79771252987368</v>
      </c>
    </row>
    <row r="34" spans="2:26" s="70" customFormat="1" ht="13.5" customHeight="1" x14ac:dyDescent="0.2">
      <c r="B34" s="563"/>
      <c r="C34" s="564"/>
      <c r="D34" s="577"/>
      <c r="E34" s="217"/>
      <c r="F34" s="217"/>
      <c r="G34" s="217"/>
      <c r="H34" s="217">
        <v>2448</v>
      </c>
      <c r="I34" s="217">
        <v>3677</v>
      </c>
      <c r="J34" s="218">
        <v>3596</v>
      </c>
      <c r="K34" s="217">
        <v>4671</v>
      </c>
      <c r="L34" s="219">
        <v>3988</v>
      </c>
      <c r="M34" s="219">
        <v>5095</v>
      </c>
      <c r="N34" s="219">
        <v>6020</v>
      </c>
      <c r="O34" s="219">
        <v>7656</v>
      </c>
      <c r="P34" s="219">
        <v>11515</v>
      </c>
      <c r="Q34" s="219">
        <v>17491</v>
      </c>
      <c r="R34" s="219">
        <v>22071</v>
      </c>
      <c r="S34" s="219">
        <v>26235</v>
      </c>
      <c r="T34" s="271">
        <v>30814</v>
      </c>
      <c r="U34" s="271">
        <v>3661</v>
      </c>
      <c r="V34" s="271">
        <v>32</v>
      </c>
      <c r="W34" s="271">
        <v>3562</v>
      </c>
      <c r="X34" s="271">
        <v>46864</v>
      </c>
      <c r="Y34" s="271">
        <v>67858</v>
      </c>
      <c r="Z34" s="557"/>
    </row>
    <row r="35" spans="2:26" s="70" customFormat="1" ht="13.5" customHeight="1" x14ac:dyDescent="0.2">
      <c r="B35" s="563"/>
      <c r="C35" s="564"/>
      <c r="D35" s="558" t="s">
        <v>77</v>
      </c>
      <c r="E35" s="129"/>
      <c r="F35" s="129"/>
      <c r="G35" s="129"/>
      <c r="H35" s="130">
        <f>H36/H44*100</f>
        <v>2.6658539165534219</v>
      </c>
      <c r="I35" s="130">
        <f>I36/I44*100</f>
        <v>2.8982850217972214</v>
      </c>
      <c r="J35" s="130">
        <f>J36/J44*100</f>
        <v>3.1173735113020422</v>
      </c>
      <c r="K35" s="133">
        <f>K36/$K$44*100</f>
        <v>2.6216050655108041</v>
      </c>
      <c r="L35" s="133">
        <f>L36/$L$44*100</f>
        <v>2.6143187572040176</v>
      </c>
      <c r="M35" s="133">
        <f>M36/$M$44*100</f>
        <v>2.4682141409428824</v>
      </c>
      <c r="N35" s="133">
        <f>N36/$N$44*100</f>
        <v>2.3598153745924315</v>
      </c>
      <c r="O35" s="133">
        <f>O36/$O$44*100</f>
        <v>2.2563592246508679</v>
      </c>
      <c r="P35" s="133">
        <f>P36/$P$44*100</f>
        <v>1.9053919387291414</v>
      </c>
      <c r="Q35" s="133">
        <f>Q36/$Q$44*100</f>
        <v>1.8524856799377696</v>
      </c>
      <c r="R35" s="216">
        <f>R36/$R$44*100</f>
        <v>1.725463526581944</v>
      </c>
      <c r="S35" s="133">
        <f>S36/$S$44*100</f>
        <v>1.7711033290228064</v>
      </c>
      <c r="T35" s="129">
        <f>T36/$T$44*100</f>
        <v>1.95022283542692</v>
      </c>
      <c r="U35" s="129">
        <f>U36/$U$44*100</f>
        <v>3.4867346254508207</v>
      </c>
      <c r="V35" s="129">
        <f>V36/$V$44*100</f>
        <v>1.3279807371614971</v>
      </c>
      <c r="W35" s="129">
        <f>W36/$W$44*100</f>
        <v>2.3132947645031066</v>
      </c>
      <c r="X35" s="133">
        <v>2.4457569610254382</v>
      </c>
      <c r="Y35" s="216">
        <f>Y36/Y$44*100</f>
        <v>2.4957751729122433</v>
      </c>
      <c r="Z35" s="560">
        <f t="shared" ref="Z35" si="12">Y36/X36*100</f>
        <v>150.09835873043835</v>
      </c>
    </row>
    <row r="36" spans="2:26" s="70" customFormat="1" ht="13.5" customHeight="1" x14ac:dyDescent="0.2">
      <c r="B36" s="554"/>
      <c r="C36" s="565"/>
      <c r="D36" s="559"/>
      <c r="E36" s="131"/>
      <c r="F36" s="131"/>
      <c r="G36" s="131"/>
      <c r="H36" s="131">
        <v>222518</v>
      </c>
      <c r="I36" s="131">
        <v>242031</v>
      </c>
      <c r="J36" s="132">
        <v>211659</v>
      </c>
      <c r="K36" s="131">
        <v>225751</v>
      </c>
      <c r="L36" s="136">
        <v>162578</v>
      </c>
      <c r="M36" s="136">
        <v>206537</v>
      </c>
      <c r="N36" s="136">
        <v>244569</v>
      </c>
      <c r="O36" s="136">
        <v>302656</v>
      </c>
      <c r="P36" s="136">
        <v>376075</v>
      </c>
      <c r="Q36" s="136">
        <v>445332</v>
      </c>
      <c r="R36" s="136">
        <v>495054</v>
      </c>
      <c r="S36" s="136">
        <v>552440</v>
      </c>
      <c r="T36" s="272">
        <v>621771</v>
      </c>
      <c r="U36" s="272">
        <v>143508</v>
      </c>
      <c r="V36" s="272">
        <v>3265</v>
      </c>
      <c r="W36" s="272">
        <v>88648</v>
      </c>
      <c r="X36" s="272">
        <v>613062</v>
      </c>
      <c r="Y36" s="272">
        <v>920196</v>
      </c>
      <c r="Z36" s="561"/>
    </row>
    <row r="37" spans="2:26" s="70" customFormat="1" ht="13.5" customHeight="1" x14ac:dyDescent="0.2">
      <c r="B37" s="553" t="s">
        <v>82</v>
      </c>
      <c r="C37" s="562"/>
      <c r="D37" s="566" t="s">
        <v>76</v>
      </c>
      <c r="E37" s="74">
        <v>-25.4</v>
      </c>
      <c r="F37" s="74">
        <v>-16.3</v>
      </c>
      <c r="G37" s="135">
        <f t="shared" ref="G37:I37" si="13">G38/G42*100</f>
        <v>19.528558476881233</v>
      </c>
      <c r="H37" s="135">
        <f t="shared" si="13"/>
        <v>9.5767810156761506</v>
      </c>
      <c r="I37" s="135">
        <f t="shared" si="13"/>
        <v>12.978578644619921</v>
      </c>
      <c r="J37" s="135">
        <f>J38/J42*100</f>
        <v>9.3906208264967379</v>
      </c>
      <c r="K37" s="135">
        <f>K38/$K$42*100</f>
        <v>9.5309053709649767</v>
      </c>
      <c r="L37" s="135">
        <f>L38/$L$42*100</f>
        <v>12.356335275359337</v>
      </c>
      <c r="M37" s="135">
        <f>M38/$M$42*100</f>
        <v>10.779410585775864</v>
      </c>
      <c r="N37" s="135">
        <f>N38/$N$42*100</f>
        <v>11.809717200732999</v>
      </c>
      <c r="O37" s="135">
        <f>O38/$O$42*100</f>
        <v>15.07470505789982</v>
      </c>
      <c r="P37" s="135">
        <f>P38/$P$42*100</f>
        <v>15.427670411861341</v>
      </c>
      <c r="Q37" s="135">
        <f>Q38/$Q$42*100</f>
        <v>12.319419498255812</v>
      </c>
      <c r="R37" s="133">
        <f>R38/$R$42*100</f>
        <v>15.498030239817684</v>
      </c>
      <c r="S37" s="135">
        <f>S38/$S$42*100</f>
        <v>13.176781280433772</v>
      </c>
      <c r="T37" s="128">
        <f>T38/$T$42*100</f>
        <v>15.766679265447625</v>
      </c>
      <c r="U37" s="128">
        <f>U38/$U$42*100</f>
        <v>19.834642754308749</v>
      </c>
      <c r="V37" s="128">
        <f>V38/$V$42*100</f>
        <v>37.177695922774042</v>
      </c>
      <c r="W37" s="128">
        <f>W38/$W$42*100</f>
        <v>20.673882402999759</v>
      </c>
      <c r="X37" s="368">
        <v>17.122398272772259</v>
      </c>
      <c r="Y37" s="368">
        <f>Y38/$Y$42*100</f>
        <v>18.239375408707701</v>
      </c>
      <c r="Z37" s="556">
        <f t="shared" ref="Z37" si="14">Y38/X38*100</f>
        <v>152.17174766073046</v>
      </c>
    </row>
    <row r="38" spans="2:26" s="70" customFormat="1" ht="13.5" customHeight="1" x14ac:dyDescent="0.2">
      <c r="B38" s="563"/>
      <c r="C38" s="564"/>
      <c r="D38" s="567"/>
      <c r="E38" s="77">
        <v>19753</v>
      </c>
      <c r="F38" s="77">
        <v>17716</v>
      </c>
      <c r="G38" s="134">
        <f t="shared" ref="G38:Q38" si="15">G42-SUM(G6,G18,G14,G10,G30,G26,G34+G22)</f>
        <v>23694</v>
      </c>
      <c r="H38" s="134">
        <f t="shared" si="15"/>
        <v>15505</v>
      </c>
      <c r="I38" s="134">
        <f t="shared" si="15"/>
        <v>25180</v>
      </c>
      <c r="J38" s="134">
        <f t="shared" si="15"/>
        <v>12305</v>
      </c>
      <c r="K38" s="134">
        <f t="shared" si="15"/>
        <v>16118</v>
      </c>
      <c r="L38" s="134">
        <f t="shared" si="15"/>
        <v>13213</v>
      </c>
      <c r="M38" s="134">
        <f t="shared" si="15"/>
        <v>17480</v>
      </c>
      <c r="N38" s="134">
        <f t="shared" si="15"/>
        <v>28614</v>
      </c>
      <c r="O38" s="134">
        <f t="shared" si="15"/>
        <v>44313</v>
      </c>
      <c r="P38" s="134">
        <f t="shared" si="15"/>
        <v>56064</v>
      </c>
      <c r="Q38" s="134">
        <f t="shared" si="15"/>
        <v>65228</v>
      </c>
      <c r="R38" s="134">
        <f t="shared" ref="R38:S38" si="16">R42-SUM(R6,R18,R14,R10,R30,R26,R34+R22)</f>
        <v>93983</v>
      </c>
      <c r="S38" s="134">
        <f t="shared" si="16"/>
        <v>90111</v>
      </c>
      <c r="T38" s="270">
        <f>T42-SUM(T6,T18,T14,T10,T30,T26,T34+T22)</f>
        <v>120973</v>
      </c>
      <c r="U38" s="270">
        <v>19288</v>
      </c>
      <c r="V38" s="270">
        <v>2927</v>
      </c>
      <c r="W38" s="270">
        <v>15548</v>
      </c>
      <c r="X38" s="270">
        <v>132520</v>
      </c>
      <c r="Y38" s="270">
        <v>201658</v>
      </c>
      <c r="Z38" s="557"/>
    </row>
    <row r="39" spans="2:26" s="70" customFormat="1" ht="13.5" customHeight="1" x14ac:dyDescent="0.2">
      <c r="B39" s="563"/>
      <c r="C39" s="564"/>
      <c r="D39" s="572" t="s">
        <v>77</v>
      </c>
      <c r="E39" s="215">
        <v>-29.2</v>
      </c>
      <c r="F39" s="215">
        <v>-28.7</v>
      </c>
      <c r="G39" s="216">
        <f>G40/$G$44*100</f>
        <v>20.995852647851937</v>
      </c>
      <c r="H39" s="216">
        <f>H40/$H$44*100</f>
        <v>7.0228965747925987</v>
      </c>
      <c r="I39" s="216">
        <f>I40/$I$44*100</f>
        <v>7.1666366297501991</v>
      </c>
      <c r="J39" s="216">
        <f>J40/$J$44*100</f>
        <v>7.8853308959007951</v>
      </c>
      <c r="K39" s="216">
        <f>K40/$K$44*100</f>
        <v>6.7862051346070666</v>
      </c>
      <c r="L39" s="216">
        <f>L40/$L$44*100</f>
        <v>7.4146709822163679</v>
      </c>
      <c r="M39" s="216">
        <f>M40/$M$44*100</f>
        <v>7.2963950691406376</v>
      </c>
      <c r="N39" s="216">
        <f>N40/$N$44*100</f>
        <v>7.0666324195978651</v>
      </c>
      <c r="O39" s="216">
        <f>O40/$O$44*100</f>
        <v>7.1297972403406211</v>
      </c>
      <c r="P39" s="216">
        <f>P40/$P$44*100</f>
        <v>6.4340309308075838</v>
      </c>
      <c r="Q39" s="216">
        <f>Q40/$Q$44*100</f>
        <v>6.3666767888118398</v>
      </c>
      <c r="R39" s="216">
        <f>R40/$R$44*100</f>
        <v>6.3444647051018279</v>
      </c>
      <c r="S39" s="216">
        <f>S40/$S$44*100</f>
        <v>6.6499569631252458</v>
      </c>
      <c r="T39" s="221">
        <f>T40/$T$44*100</f>
        <v>7.7281827149817133</v>
      </c>
      <c r="U39" s="221">
        <f>U40/$U$44*100</f>
        <v>11.784384575837475</v>
      </c>
      <c r="V39" s="221">
        <f>V40/$V$44*100</f>
        <v>37.510473354971488</v>
      </c>
      <c r="W39" s="221">
        <f>W40/$W$44*100</f>
        <v>20.598625822327644</v>
      </c>
      <c r="X39" s="216">
        <v>10.418732683458103</v>
      </c>
      <c r="Y39" s="216">
        <f>Y40/Y$44*100</f>
        <v>9.3400167528484008</v>
      </c>
      <c r="Z39" s="560">
        <f t="shared" ref="Z39" si="17">Y40/X40*100</f>
        <v>131.86105354733274</v>
      </c>
    </row>
    <row r="40" spans="2:26" s="70" customFormat="1" ht="13.5" customHeight="1" x14ac:dyDescent="0.2">
      <c r="B40" s="554"/>
      <c r="C40" s="565"/>
      <c r="D40" s="559"/>
      <c r="E40" s="131">
        <v>1792835</v>
      </c>
      <c r="F40" s="131">
        <v>1932480</v>
      </c>
      <c r="G40" s="136">
        <f t="shared" ref="G40:Q40" si="18">G44-SUM(G8+G20+G16+G12+G32+G28+G36+G24)</f>
        <v>1539852</v>
      </c>
      <c r="H40" s="136">
        <f t="shared" si="18"/>
        <v>586199</v>
      </c>
      <c r="I40" s="136">
        <f t="shared" si="18"/>
        <v>598474</v>
      </c>
      <c r="J40" s="136">
        <f t="shared" si="18"/>
        <v>535387</v>
      </c>
      <c r="K40" s="136">
        <f t="shared" si="18"/>
        <v>584372</v>
      </c>
      <c r="L40" s="136">
        <f t="shared" si="18"/>
        <v>461100</v>
      </c>
      <c r="M40" s="136">
        <f t="shared" si="18"/>
        <v>610553</v>
      </c>
      <c r="N40" s="136">
        <f t="shared" si="18"/>
        <v>732379</v>
      </c>
      <c r="O40" s="136">
        <f t="shared" si="18"/>
        <v>956353</v>
      </c>
      <c r="P40" s="136">
        <f t="shared" si="18"/>
        <v>1269911</v>
      </c>
      <c r="Q40" s="136">
        <f t="shared" si="18"/>
        <v>1530530</v>
      </c>
      <c r="R40" s="136">
        <f t="shared" ref="R40:S40" si="19">R44-SUM(R8+R20+R16+R12+R32+R28+R36+R24)</f>
        <v>1820295</v>
      </c>
      <c r="S40" s="136">
        <f t="shared" si="19"/>
        <v>2074245</v>
      </c>
      <c r="T40" s="272">
        <f>T44-SUM(T8+T20+T16+T12+T32+T28+T36+T24)</f>
        <v>2463903</v>
      </c>
      <c r="U40" s="272">
        <v>485025</v>
      </c>
      <c r="V40" s="272">
        <v>92224</v>
      </c>
      <c r="W40" s="272">
        <v>789362</v>
      </c>
      <c r="X40" s="272">
        <v>2611596</v>
      </c>
      <c r="Y40" s="272">
        <v>3443678</v>
      </c>
      <c r="Z40" s="561"/>
    </row>
    <row r="41" spans="2:26" s="70" customFormat="1" ht="13.5" customHeight="1" x14ac:dyDescent="0.2">
      <c r="B41" s="553" t="s">
        <v>17</v>
      </c>
      <c r="C41" s="562"/>
      <c r="D41" s="566" t="s">
        <v>76</v>
      </c>
      <c r="E41" s="74">
        <v>-100</v>
      </c>
      <c r="F41" s="74">
        <v>-100</v>
      </c>
      <c r="G41" s="74">
        <v>-100</v>
      </c>
      <c r="H41" s="74">
        <v>-100</v>
      </c>
      <c r="I41" s="74">
        <v>-100</v>
      </c>
      <c r="J41" s="75">
        <v>100</v>
      </c>
      <c r="K41" s="135">
        <f>K42/$K$42*100</f>
        <v>100</v>
      </c>
      <c r="L41" s="135">
        <f>L42/$L$42*100</f>
        <v>100</v>
      </c>
      <c r="M41" s="133">
        <f>M42/$M$42*100</f>
        <v>100</v>
      </c>
      <c r="N41" s="133">
        <f>N42/$N$42*100</f>
        <v>100</v>
      </c>
      <c r="O41" s="133">
        <f>O42/$O$42*100</f>
        <v>100</v>
      </c>
      <c r="P41" s="133">
        <f>P42/$P$42*100</f>
        <v>100</v>
      </c>
      <c r="Q41" s="133">
        <f>Q42/$Q$42*100</f>
        <v>100</v>
      </c>
      <c r="R41" s="133">
        <f>R42/$R$42*100</f>
        <v>100</v>
      </c>
      <c r="S41" s="133">
        <f>S42/$S$42*100</f>
        <v>100</v>
      </c>
      <c r="T41" s="129">
        <f>T42/$T$42*100</f>
        <v>100</v>
      </c>
      <c r="U41" s="129">
        <f>U42/$U$42*100</f>
        <v>100</v>
      </c>
      <c r="V41" s="129">
        <f>V42/$V$42*100</f>
        <v>100</v>
      </c>
      <c r="W41" s="129">
        <f>W42/$W$42*100</f>
        <v>100</v>
      </c>
      <c r="X41" s="133">
        <v>100</v>
      </c>
      <c r="Y41" s="133">
        <f>Y42/$Y$42*100</f>
        <v>100</v>
      </c>
      <c r="Z41" s="556">
        <f t="shared" ref="Z41:Z43" si="20">Y42/X42*100</f>
        <v>142.85276830624957</v>
      </c>
    </row>
    <row r="42" spans="2:26" s="70" customFormat="1" ht="13.5" customHeight="1" x14ac:dyDescent="0.2">
      <c r="B42" s="563"/>
      <c r="C42" s="564"/>
      <c r="D42" s="577"/>
      <c r="E42" s="217">
        <v>77632</v>
      </c>
      <c r="F42" s="217">
        <v>108417</v>
      </c>
      <c r="G42" s="217">
        <v>121330</v>
      </c>
      <c r="H42" s="217">
        <v>161902</v>
      </c>
      <c r="I42" s="217">
        <v>194012</v>
      </c>
      <c r="J42" s="218">
        <v>131035</v>
      </c>
      <c r="K42" s="217">
        <v>169113</v>
      </c>
      <c r="L42" s="219">
        <v>106933</v>
      </c>
      <c r="M42" s="219">
        <v>162161</v>
      </c>
      <c r="N42" s="219">
        <v>242292</v>
      </c>
      <c r="O42" s="219">
        <v>293956</v>
      </c>
      <c r="P42" s="219">
        <v>363399</v>
      </c>
      <c r="Q42" s="219">
        <v>529473</v>
      </c>
      <c r="R42" s="219">
        <v>606419</v>
      </c>
      <c r="S42" s="219">
        <v>683862</v>
      </c>
      <c r="T42" s="271">
        <v>767270</v>
      </c>
      <c r="U42" s="271">
        <v>97244</v>
      </c>
      <c r="V42" s="271">
        <v>7873</v>
      </c>
      <c r="W42" s="271">
        <v>75206</v>
      </c>
      <c r="X42" s="271">
        <v>773957</v>
      </c>
      <c r="Y42" s="271">
        <v>1105619</v>
      </c>
      <c r="Z42" s="557"/>
    </row>
    <row r="43" spans="2:26" s="70" customFormat="1" ht="13.5" customHeight="1" x14ac:dyDescent="0.2">
      <c r="B43" s="563"/>
      <c r="C43" s="564"/>
      <c r="D43" s="558" t="s">
        <v>77</v>
      </c>
      <c r="E43" s="129">
        <v>100</v>
      </c>
      <c r="F43" s="129">
        <v>100</v>
      </c>
      <c r="G43" s="129">
        <v>100</v>
      </c>
      <c r="H43" s="129">
        <v>100</v>
      </c>
      <c r="I43" s="129">
        <v>100</v>
      </c>
      <c r="J43" s="129">
        <v>100</v>
      </c>
      <c r="K43" s="129">
        <v>100</v>
      </c>
      <c r="L43" s="133">
        <f>L44/$L$44*100</f>
        <v>100</v>
      </c>
      <c r="M43" s="133">
        <f>M44/$M$44*100</f>
        <v>100</v>
      </c>
      <c r="N43" s="133">
        <f>N44/$N$44*100</f>
        <v>100</v>
      </c>
      <c r="O43" s="133">
        <f>O44/$O$44*100</f>
        <v>100</v>
      </c>
      <c r="P43" s="133">
        <f>P44/$P$44*100</f>
        <v>100</v>
      </c>
      <c r="Q43" s="133">
        <f>Q44/$Q$44*100</f>
        <v>100</v>
      </c>
      <c r="R43" s="133">
        <f>R44/$R$44*100</f>
        <v>100</v>
      </c>
      <c r="S43" s="133">
        <f>S44/$S$44*100</f>
        <v>100</v>
      </c>
      <c r="T43" s="129">
        <f>T44/$T$44*100</f>
        <v>100</v>
      </c>
      <c r="U43" s="129">
        <f>U44/$U$44*100</f>
        <v>100</v>
      </c>
      <c r="V43" s="129">
        <f>V44/$V$44*100</f>
        <v>100</v>
      </c>
      <c r="W43" s="129">
        <f>W44/$W$44*100</f>
        <v>100</v>
      </c>
      <c r="X43" s="133">
        <v>100</v>
      </c>
      <c r="Y43" s="216">
        <f>Y44/Y$44*100</f>
        <v>100</v>
      </c>
      <c r="Z43" s="560">
        <f t="shared" si="20"/>
        <v>147.09021457052981</v>
      </c>
    </row>
    <row r="44" spans="2:26" s="70" customFormat="1" ht="13.5" customHeight="1" x14ac:dyDescent="0.2">
      <c r="B44" s="554"/>
      <c r="C44" s="565"/>
      <c r="D44" s="559"/>
      <c r="E44" s="131">
        <v>6137905</v>
      </c>
      <c r="F44" s="131">
        <v>6727926</v>
      </c>
      <c r="G44" s="131">
        <v>7334077</v>
      </c>
      <c r="H44" s="131">
        <v>8346969</v>
      </c>
      <c r="I44" s="131">
        <v>8350835</v>
      </c>
      <c r="J44" s="131">
        <v>6789658</v>
      </c>
      <c r="K44" s="131">
        <v>8611175</v>
      </c>
      <c r="L44" s="136">
        <v>6218752</v>
      </c>
      <c r="M44" s="136">
        <v>8367872</v>
      </c>
      <c r="N44" s="136">
        <v>10363904</v>
      </c>
      <c r="O44" s="136">
        <v>13413467</v>
      </c>
      <c r="P44" s="136">
        <v>19737409</v>
      </c>
      <c r="Q44" s="136">
        <v>24039700</v>
      </c>
      <c r="R44" s="136">
        <v>28691073</v>
      </c>
      <c r="S44" s="136">
        <v>31191856</v>
      </c>
      <c r="T44" s="272">
        <v>31882049</v>
      </c>
      <c r="U44" s="272">
        <v>4115828</v>
      </c>
      <c r="V44" s="272">
        <v>245862</v>
      </c>
      <c r="W44" s="272">
        <v>3832110</v>
      </c>
      <c r="X44" s="272">
        <v>25066350</v>
      </c>
      <c r="Y44" s="136">
        <v>36870148</v>
      </c>
      <c r="Z44" s="576"/>
    </row>
    <row r="45" spans="2:26" ht="13.5" customHeight="1" x14ac:dyDescent="0.2">
      <c r="B45" s="356" t="s">
        <v>208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342"/>
      <c r="W45" s="342"/>
      <c r="X45" s="72"/>
      <c r="Y45" s="72"/>
      <c r="Z45" s="73" t="s">
        <v>83</v>
      </c>
    </row>
    <row r="46" spans="2:26" ht="13.5" customHeight="1" x14ac:dyDescent="0.2">
      <c r="B46" s="356" t="s">
        <v>230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Z46" s="72"/>
    </row>
    <row r="47" spans="2:26" ht="13.5" customHeight="1" x14ac:dyDescent="0.2">
      <c r="B47" s="356" t="s">
        <v>206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342"/>
      <c r="W47" s="342"/>
      <c r="X47" s="72"/>
      <c r="Y47" s="72"/>
      <c r="Z47" s="72"/>
    </row>
    <row r="48" spans="2:26" ht="13.5" customHeight="1" x14ac:dyDescent="0.2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342"/>
      <c r="W48" s="342"/>
      <c r="X48" s="72"/>
      <c r="Y48" s="72"/>
      <c r="Z48" s="72"/>
    </row>
    <row r="50" spans="23:25" x14ac:dyDescent="0.2">
      <c r="X50" s="369"/>
      <c r="Y50" s="369"/>
    </row>
    <row r="51" spans="23:25" x14ac:dyDescent="0.2">
      <c r="W51" s="362"/>
      <c r="X51" s="369"/>
      <c r="Y51" s="369"/>
    </row>
    <row r="64" spans="23:25" x14ac:dyDescent="0.2">
      <c r="W64" s="341" t="s">
        <v>227</v>
      </c>
      <c r="X64" s="69" t="s">
        <v>227</v>
      </c>
    </row>
  </sheetData>
  <mergeCells count="74">
    <mergeCell ref="B33:C36"/>
    <mergeCell ref="D33:D34"/>
    <mergeCell ref="B5:C8"/>
    <mergeCell ref="D5:D6"/>
    <mergeCell ref="B9:C12"/>
    <mergeCell ref="D9:D10"/>
    <mergeCell ref="B17:C20"/>
    <mergeCell ref="D17:D18"/>
    <mergeCell ref="Z21:Z22"/>
    <mergeCell ref="D23:D24"/>
    <mergeCell ref="Z23:Z24"/>
    <mergeCell ref="B29:C32"/>
    <mergeCell ref="D29:D30"/>
    <mergeCell ref="Z29:Z30"/>
    <mergeCell ref="D31:D32"/>
    <mergeCell ref="Z31:Z32"/>
    <mergeCell ref="B25:C28"/>
    <mergeCell ref="D25:D26"/>
    <mergeCell ref="Z25:Z26"/>
    <mergeCell ref="D27:D28"/>
    <mergeCell ref="Z27:Z28"/>
    <mergeCell ref="B21:C24"/>
    <mergeCell ref="D21:D22"/>
    <mergeCell ref="Z41:Z42"/>
    <mergeCell ref="D43:D44"/>
    <mergeCell ref="Z43:Z44"/>
    <mergeCell ref="B37:C40"/>
    <mergeCell ref="D37:D38"/>
    <mergeCell ref="Z37:Z38"/>
    <mergeCell ref="D39:D40"/>
    <mergeCell ref="Z39:Z40"/>
    <mergeCell ref="B41:C44"/>
    <mergeCell ref="D41:D42"/>
    <mergeCell ref="Z33:Z34"/>
    <mergeCell ref="D35:D36"/>
    <mergeCell ref="Z35:Z36"/>
    <mergeCell ref="T3:T4"/>
    <mergeCell ref="Z13:Z14"/>
    <mergeCell ref="D15:D16"/>
    <mergeCell ref="Z15:Z16"/>
    <mergeCell ref="V3:V4"/>
    <mergeCell ref="S3:S4"/>
    <mergeCell ref="W3:W4"/>
    <mergeCell ref="Z5:Z6"/>
    <mergeCell ref="D7:D8"/>
    <mergeCell ref="Z7:Z8"/>
    <mergeCell ref="G3:G4"/>
    <mergeCell ref="H3:H4"/>
    <mergeCell ref="I3:I4"/>
    <mergeCell ref="X3:X4"/>
    <mergeCell ref="Z17:Z18"/>
    <mergeCell ref="D19:D20"/>
    <mergeCell ref="Z19:Z20"/>
    <mergeCell ref="B13:C16"/>
    <mergeCell ref="D13:D14"/>
    <mergeCell ref="E3:E4"/>
    <mergeCell ref="B3:C4"/>
    <mergeCell ref="F3:F4"/>
    <mergeCell ref="Y3:Y4"/>
    <mergeCell ref="Z9:Z10"/>
    <mergeCell ref="D11:D12"/>
    <mergeCell ref="Z11:Z12"/>
    <mergeCell ref="D3:D4"/>
    <mergeCell ref="P3:P4"/>
    <mergeCell ref="Z3:Z4"/>
    <mergeCell ref="J3:J4"/>
    <mergeCell ref="K3:K4"/>
    <mergeCell ref="U3:U4"/>
    <mergeCell ref="Q3:Q4"/>
    <mergeCell ref="L3:L4"/>
    <mergeCell ref="M3:M4"/>
    <mergeCell ref="N3:N4"/>
    <mergeCell ref="O3:O4"/>
    <mergeCell ref="R3:R4"/>
  </mergeCells>
  <phoneticPr fontId="17"/>
  <printOptions horizontalCentered="1" verticalCentered="1"/>
  <pageMargins left="0.78740157480314965" right="0.78740157480314965" top="0.78740157480314965" bottom="0.78740157480314965" header="0.51181102362204722" footer="0.51181102362204722"/>
  <pageSetup paperSize="8" scale="8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0"/>
  <sheetViews>
    <sheetView showGridLines="0" zoomScaleNormal="100" zoomScaleSheetLayoutView="100" workbookViewId="0">
      <selection sqref="A1:XFD1"/>
    </sheetView>
  </sheetViews>
  <sheetFormatPr defaultRowHeight="16.2" x14ac:dyDescent="0.2"/>
  <cols>
    <col min="1" max="1" width="1.6640625" style="78" customWidth="1"/>
    <col min="2" max="2" width="13.88671875" style="78" customWidth="1"/>
    <col min="3" max="3" width="11.77734375" style="78" customWidth="1"/>
    <col min="4" max="9" width="10.44140625" style="78" customWidth="1"/>
    <col min="10" max="10" width="1.44140625" style="78" customWidth="1"/>
    <col min="11" max="159" width="9" style="78"/>
    <col min="160" max="160" width="4" style="78" customWidth="1"/>
    <col min="161" max="161" width="17" style="78" customWidth="1"/>
    <col min="162" max="169" width="0" style="78" hidden="1" customWidth="1"/>
    <col min="170" max="170" width="3.109375" style="78" customWidth="1"/>
    <col min="171" max="171" width="8.6640625" style="78" customWidth="1"/>
    <col min="172" max="172" width="1.88671875" style="78" customWidth="1"/>
    <col min="173" max="173" width="1.21875" style="78" customWidth="1"/>
    <col min="174" max="174" width="3.109375" style="78" customWidth="1"/>
    <col min="175" max="175" width="8.6640625" style="78" customWidth="1"/>
    <col min="176" max="176" width="1.88671875" style="78" customWidth="1"/>
    <col min="177" max="177" width="1.21875" style="78" customWidth="1"/>
    <col min="178" max="178" width="3.109375" style="78" customWidth="1"/>
    <col min="179" max="179" width="8.6640625" style="78" customWidth="1"/>
    <col min="180" max="180" width="1.88671875" style="78" customWidth="1"/>
    <col min="181" max="181" width="1.21875" style="78" customWidth="1"/>
    <col min="182" max="182" width="3.109375" style="78" customWidth="1"/>
    <col min="183" max="183" width="8.6640625" style="78" customWidth="1"/>
    <col min="184" max="184" width="1.88671875" style="78" customWidth="1"/>
    <col min="185" max="185" width="1.21875" style="78" customWidth="1"/>
    <col min="186" max="186" width="3.109375" style="78" customWidth="1"/>
    <col min="187" max="187" width="8.6640625" style="78" customWidth="1"/>
    <col min="188" max="188" width="1.88671875" style="78" customWidth="1"/>
    <col min="189" max="189" width="1.21875" style="78" customWidth="1"/>
    <col min="190" max="415" width="9" style="78"/>
    <col min="416" max="416" width="4" style="78" customWidth="1"/>
    <col min="417" max="417" width="17" style="78" customWidth="1"/>
    <col min="418" max="425" width="0" style="78" hidden="1" customWidth="1"/>
    <col min="426" max="426" width="3.109375" style="78" customWidth="1"/>
    <col min="427" max="427" width="8.6640625" style="78" customWidth="1"/>
    <col min="428" max="428" width="1.88671875" style="78" customWidth="1"/>
    <col min="429" max="429" width="1.21875" style="78" customWidth="1"/>
    <col min="430" max="430" width="3.109375" style="78" customWidth="1"/>
    <col min="431" max="431" width="8.6640625" style="78" customWidth="1"/>
    <col min="432" max="432" width="1.88671875" style="78" customWidth="1"/>
    <col min="433" max="433" width="1.21875" style="78" customWidth="1"/>
    <col min="434" max="434" width="3.109375" style="78" customWidth="1"/>
    <col min="435" max="435" width="8.6640625" style="78" customWidth="1"/>
    <col min="436" max="436" width="1.88671875" style="78" customWidth="1"/>
    <col min="437" max="437" width="1.21875" style="78" customWidth="1"/>
    <col min="438" max="438" width="3.109375" style="78" customWidth="1"/>
    <col min="439" max="439" width="8.6640625" style="78" customWidth="1"/>
    <col min="440" max="440" width="1.88671875" style="78" customWidth="1"/>
    <col min="441" max="441" width="1.21875" style="78" customWidth="1"/>
    <col min="442" max="442" width="3.109375" style="78" customWidth="1"/>
    <col min="443" max="443" width="8.6640625" style="78" customWidth="1"/>
    <col min="444" max="444" width="1.88671875" style="78" customWidth="1"/>
    <col min="445" max="445" width="1.21875" style="78" customWidth="1"/>
    <col min="446" max="671" width="9" style="78"/>
    <col min="672" max="672" width="4" style="78" customWidth="1"/>
    <col min="673" max="673" width="17" style="78" customWidth="1"/>
    <col min="674" max="681" width="0" style="78" hidden="1" customWidth="1"/>
    <col min="682" max="682" width="3.109375" style="78" customWidth="1"/>
    <col min="683" max="683" width="8.6640625" style="78" customWidth="1"/>
    <col min="684" max="684" width="1.88671875" style="78" customWidth="1"/>
    <col min="685" max="685" width="1.21875" style="78" customWidth="1"/>
    <col min="686" max="686" width="3.109375" style="78" customWidth="1"/>
    <col min="687" max="687" width="8.6640625" style="78" customWidth="1"/>
    <col min="688" max="688" width="1.88671875" style="78" customWidth="1"/>
    <col min="689" max="689" width="1.21875" style="78" customWidth="1"/>
    <col min="690" max="690" width="3.109375" style="78" customWidth="1"/>
    <col min="691" max="691" width="8.6640625" style="78" customWidth="1"/>
    <col min="692" max="692" width="1.88671875" style="78" customWidth="1"/>
    <col min="693" max="693" width="1.21875" style="78" customWidth="1"/>
    <col min="694" max="694" width="3.109375" style="78" customWidth="1"/>
    <col min="695" max="695" width="8.6640625" style="78" customWidth="1"/>
    <col min="696" max="696" width="1.88671875" style="78" customWidth="1"/>
    <col min="697" max="697" width="1.21875" style="78" customWidth="1"/>
    <col min="698" max="698" width="3.109375" style="78" customWidth="1"/>
    <col min="699" max="699" width="8.6640625" style="78" customWidth="1"/>
    <col min="700" max="700" width="1.88671875" style="78" customWidth="1"/>
    <col min="701" max="701" width="1.21875" style="78" customWidth="1"/>
    <col min="702" max="927" width="9" style="78"/>
    <col min="928" max="928" width="4" style="78" customWidth="1"/>
    <col min="929" max="929" width="17" style="78" customWidth="1"/>
    <col min="930" max="937" width="0" style="78" hidden="1" customWidth="1"/>
    <col min="938" max="938" width="3.109375" style="78" customWidth="1"/>
    <col min="939" max="939" width="8.6640625" style="78" customWidth="1"/>
    <col min="940" max="940" width="1.88671875" style="78" customWidth="1"/>
    <col min="941" max="941" width="1.21875" style="78" customWidth="1"/>
    <col min="942" max="942" width="3.109375" style="78" customWidth="1"/>
    <col min="943" max="943" width="8.6640625" style="78" customWidth="1"/>
    <col min="944" max="944" width="1.88671875" style="78" customWidth="1"/>
    <col min="945" max="945" width="1.21875" style="78" customWidth="1"/>
    <col min="946" max="946" width="3.109375" style="78" customWidth="1"/>
    <col min="947" max="947" width="8.6640625" style="78" customWidth="1"/>
    <col min="948" max="948" width="1.88671875" style="78" customWidth="1"/>
    <col min="949" max="949" width="1.21875" style="78" customWidth="1"/>
    <col min="950" max="950" width="3.109375" style="78" customWidth="1"/>
    <col min="951" max="951" width="8.6640625" style="78" customWidth="1"/>
    <col min="952" max="952" width="1.88671875" style="78" customWidth="1"/>
    <col min="953" max="953" width="1.21875" style="78" customWidth="1"/>
    <col min="954" max="954" width="3.109375" style="78" customWidth="1"/>
    <col min="955" max="955" width="8.6640625" style="78" customWidth="1"/>
    <col min="956" max="956" width="1.88671875" style="78" customWidth="1"/>
    <col min="957" max="957" width="1.21875" style="78" customWidth="1"/>
    <col min="958" max="1183" width="9" style="78"/>
    <col min="1184" max="1184" width="4" style="78" customWidth="1"/>
    <col min="1185" max="1185" width="17" style="78" customWidth="1"/>
    <col min="1186" max="1193" width="0" style="78" hidden="1" customWidth="1"/>
    <col min="1194" max="1194" width="3.109375" style="78" customWidth="1"/>
    <col min="1195" max="1195" width="8.6640625" style="78" customWidth="1"/>
    <col min="1196" max="1196" width="1.88671875" style="78" customWidth="1"/>
    <col min="1197" max="1197" width="1.21875" style="78" customWidth="1"/>
    <col min="1198" max="1198" width="3.109375" style="78" customWidth="1"/>
    <col min="1199" max="1199" width="8.6640625" style="78" customWidth="1"/>
    <col min="1200" max="1200" width="1.88671875" style="78" customWidth="1"/>
    <col min="1201" max="1201" width="1.21875" style="78" customWidth="1"/>
    <col min="1202" max="1202" width="3.109375" style="78" customWidth="1"/>
    <col min="1203" max="1203" width="8.6640625" style="78" customWidth="1"/>
    <col min="1204" max="1204" width="1.88671875" style="78" customWidth="1"/>
    <col min="1205" max="1205" width="1.21875" style="78" customWidth="1"/>
    <col min="1206" max="1206" width="3.109375" style="78" customWidth="1"/>
    <col min="1207" max="1207" width="8.6640625" style="78" customWidth="1"/>
    <col min="1208" max="1208" width="1.88671875" style="78" customWidth="1"/>
    <col min="1209" max="1209" width="1.21875" style="78" customWidth="1"/>
    <col min="1210" max="1210" width="3.109375" style="78" customWidth="1"/>
    <col min="1211" max="1211" width="8.6640625" style="78" customWidth="1"/>
    <col min="1212" max="1212" width="1.88671875" style="78" customWidth="1"/>
    <col min="1213" max="1213" width="1.21875" style="78" customWidth="1"/>
    <col min="1214" max="1439" width="9" style="78"/>
    <col min="1440" max="1440" width="4" style="78" customWidth="1"/>
    <col min="1441" max="1441" width="17" style="78" customWidth="1"/>
    <col min="1442" max="1449" width="0" style="78" hidden="1" customWidth="1"/>
    <col min="1450" max="1450" width="3.109375" style="78" customWidth="1"/>
    <col min="1451" max="1451" width="8.6640625" style="78" customWidth="1"/>
    <col min="1452" max="1452" width="1.88671875" style="78" customWidth="1"/>
    <col min="1453" max="1453" width="1.21875" style="78" customWidth="1"/>
    <col min="1454" max="1454" width="3.109375" style="78" customWidth="1"/>
    <col min="1455" max="1455" width="8.6640625" style="78" customWidth="1"/>
    <col min="1456" max="1456" width="1.88671875" style="78" customWidth="1"/>
    <col min="1457" max="1457" width="1.21875" style="78" customWidth="1"/>
    <col min="1458" max="1458" width="3.109375" style="78" customWidth="1"/>
    <col min="1459" max="1459" width="8.6640625" style="78" customWidth="1"/>
    <col min="1460" max="1460" width="1.88671875" style="78" customWidth="1"/>
    <col min="1461" max="1461" width="1.21875" style="78" customWidth="1"/>
    <col min="1462" max="1462" width="3.109375" style="78" customWidth="1"/>
    <col min="1463" max="1463" width="8.6640625" style="78" customWidth="1"/>
    <col min="1464" max="1464" width="1.88671875" style="78" customWidth="1"/>
    <col min="1465" max="1465" width="1.21875" style="78" customWidth="1"/>
    <col min="1466" max="1466" width="3.109375" style="78" customWidth="1"/>
    <col min="1467" max="1467" width="8.6640625" style="78" customWidth="1"/>
    <col min="1468" max="1468" width="1.88671875" style="78" customWidth="1"/>
    <col min="1469" max="1469" width="1.21875" style="78" customWidth="1"/>
    <col min="1470" max="1695" width="9" style="78"/>
    <col min="1696" max="1696" width="4" style="78" customWidth="1"/>
    <col min="1697" max="1697" width="17" style="78" customWidth="1"/>
    <col min="1698" max="1705" width="0" style="78" hidden="1" customWidth="1"/>
    <col min="1706" max="1706" width="3.109375" style="78" customWidth="1"/>
    <col min="1707" max="1707" width="8.6640625" style="78" customWidth="1"/>
    <col min="1708" max="1708" width="1.88671875" style="78" customWidth="1"/>
    <col min="1709" max="1709" width="1.21875" style="78" customWidth="1"/>
    <col min="1710" max="1710" width="3.109375" style="78" customWidth="1"/>
    <col min="1711" max="1711" width="8.6640625" style="78" customWidth="1"/>
    <col min="1712" max="1712" width="1.88671875" style="78" customWidth="1"/>
    <col min="1713" max="1713" width="1.21875" style="78" customWidth="1"/>
    <col min="1714" max="1714" width="3.109375" style="78" customWidth="1"/>
    <col min="1715" max="1715" width="8.6640625" style="78" customWidth="1"/>
    <col min="1716" max="1716" width="1.88671875" style="78" customWidth="1"/>
    <col min="1717" max="1717" width="1.21875" style="78" customWidth="1"/>
    <col min="1718" max="1718" width="3.109375" style="78" customWidth="1"/>
    <col min="1719" max="1719" width="8.6640625" style="78" customWidth="1"/>
    <col min="1720" max="1720" width="1.88671875" style="78" customWidth="1"/>
    <col min="1721" max="1721" width="1.21875" style="78" customWidth="1"/>
    <col min="1722" max="1722" width="3.109375" style="78" customWidth="1"/>
    <col min="1723" max="1723" width="8.6640625" style="78" customWidth="1"/>
    <col min="1724" max="1724" width="1.88671875" style="78" customWidth="1"/>
    <col min="1725" max="1725" width="1.21875" style="78" customWidth="1"/>
    <col min="1726" max="1951" width="9" style="78"/>
    <col min="1952" max="1952" width="4" style="78" customWidth="1"/>
    <col min="1953" max="1953" width="17" style="78" customWidth="1"/>
    <col min="1954" max="1961" width="0" style="78" hidden="1" customWidth="1"/>
    <col min="1962" max="1962" width="3.109375" style="78" customWidth="1"/>
    <col min="1963" max="1963" width="8.6640625" style="78" customWidth="1"/>
    <col min="1964" max="1964" width="1.88671875" style="78" customWidth="1"/>
    <col min="1965" max="1965" width="1.21875" style="78" customWidth="1"/>
    <col min="1966" max="1966" width="3.109375" style="78" customWidth="1"/>
    <col min="1967" max="1967" width="8.6640625" style="78" customWidth="1"/>
    <col min="1968" max="1968" width="1.88671875" style="78" customWidth="1"/>
    <col min="1969" max="1969" width="1.21875" style="78" customWidth="1"/>
    <col min="1970" max="1970" width="3.109375" style="78" customWidth="1"/>
    <col min="1971" max="1971" width="8.6640625" style="78" customWidth="1"/>
    <col min="1972" max="1972" width="1.88671875" style="78" customWidth="1"/>
    <col min="1973" max="1973" width="1.21875" style="78" customWidth="1"/>
    <col min="1974" max="1974" width="3.109375" style="78" customWidth="1"/>
    <col min="1975" max="1975" width="8.6640625" style="78" customWidth="1"/>
    <col min="1976" max="1976" width="1.88671875" style="78" customWidth="1"/>
    <col min="1977" max="1977" width="1.21875" style="78" customWidth="1"/>
    <col min="1978" max="1978" width="3.109375" style="78" customWidth="1"/>
    <col min="1979" max="1979" width="8.6640625" style="78" customWidth="1"/>
    <col min="1980" max="1980" width="1.88671875" style="78" customWidth="1"/>
    <col min="1981" max="1981" width="1.21875" style="78" customWidth="1"/>
    <col min="1982" max="2207" width="9" style="78"/>
    <col min="2208" max="2208" width="4" style="78" customWidth="1"/>
    <col min="2209" max="2209" width="17" style="78" customWidth="1"/>
    <col min="2210" max="2217" width="0" style="78" hidden="1" customWidth="1"/>
    <col min="2218" max="2218" width="3.109375" style="78" customWidth="1"/>
    <col min="2219" max="2219" width="8.6640625" style="78" customWidth="1"/>
    <col min="2220" max="2220" width="1.88671875" style="78" customWidth="1"/>
    <col min="2221" max="2221" width="1.21875" style="78" customWidth="1"/>
    <col min="2222" max="2222" width="3.109375" style="78" customWidth="1"/>
    <col min="2223" max="2223" width="8.6640625" style="78" customWidth="1"/>
    <col min="2224" max="2224" width="1.88671875" style="78" customWidth="1"/>
    <col min="2225" max="2225" width="1.21875" style="78" customWidth="1"/>
    <col min="2226" max="2226" width="3.109375" style="78" customWidth="1"/>
    <col min="2227" max="2227" width="8.6640625" style="78" customWidth="1"/>
    <col min="2228" max="2228" width="1.88671875" style="78" customWidth="1"/>
    <col min="2229" max="2229" width="1.21875" style="78" customWidth="1"/>
    <col min="2230" max="2230" width="3.109375" style="78" customWidth="1"/>
    <col min="2231" max="2231" width="8.6640625" style="78" customWidth="1"/>
    <col min="2232" max="2232" width="1.88671875" style="78" customWidth="1"/>
    <col min="2233" max="2233" width="1.21875" style="78" customWidth="1"/>
    <col min="2234" max="2234" width="3.109375" style="78" customWidth="1"/>
    <col min="2235" max="2235" width="8.6640625" style="78" customWidth="1"/>
    <col min="2236" max="2236" width="1.88671875" style="78" customWidth="1"/>
    <col min="2237" max="2237" width="1.21875" style="78" customWidth="1"/>
    <col min="2238" max="2463" width="9" style="78"/>
    <col min="2464" max="2464" width="4" style="78" customWidth="1"/>
    <col min="2465" max="2465" width="17" style="78" customWidth="1"/>
    <col min="2466" max="2473" width="0" style="78" hidden="1" customWidth="1"/>
    <col min="2474" max="2474" width="3.109375" style="78" customWidth="1"/>
    <col min="2475" max="2475" width="8.6640625" style="78" customWidth="1"/>
    <col min="2476" max="2476" width="1.88671875" style="78" customWidth="1"/>
    <col min="2477" max="2477" width="1.21875" style="78" customWidth="1"/>
    <col min="2478" max="2478" width="3.109375" style="78" customWidth="1"/>
    <col min="2479" max="2479" width="8.6640625" style="78" customWidth="1"/>
    <col min="2480" max="2480" width="1.88671875" style="78" customWidth="1"/>
    <col min="2481" max="2481" width="1.21875" style="78" customWidth="1"/>
    <col min="2482" max="2482" width="3.109375" style="78" customWidth="1"/>
    <col min="2483" max="2483" width="8.6640625" style="78" customWidth="1"/>
    <col min="2484" max="2484" width="1.88671875" style="78" customWidth="1"/>
    <col min="2485" max="2485" width="1.21875" style="78" customWidth="1"/>
    <col min="2486" max="2486" width="3.109375" style="78" customWidth="1"/>
    <col min="2487" max="2487" width="8.6640625" style="78" customWidth="1"/>
    <col min="2488" max="2488" width="1.88671875" style="78" customWidth="1"/>
    <col min="2489" max="2489" width="1.21875" style="78" customWidth="1"/>
    <col min="2490" max="2490" width="3.109375" style="78" customWidth="1"/>
    <col min="2491" max="2491" width="8.6640625" style="78" customWidth="1"/>
    <col min="2492" max="2492" width="1.88671875" style="78" customWidth="1"/>
    <col min="2493" max="2493" width="1.21875" style="78" customWidth="1"/>
    <col min="2494" max="2719" width="9" style="78"/>
    <col min="2720" max="2720" width="4" style="78" customWidth="1"/>
    <col min="2721" max="2721" width="17" style="78" customWidth="1"/>
    <col min="2722" max="2729" width="0" style="78" hidden="1" customWidth="1"/>
    <col min="2730" max="2730" width="3.109375" style="78" customWidth="1"/>
    <col min="2731" max="2731" width="8.6640625" style="78" customWidth="1"/>
    <col min="2732" max="2732" width="1.88671875" style="78" customWidth="1"/>
    <col min="2733" max="2733" width="1.21875" style="78" customWidth="1"/>
    <col min="2734" max="2734" width="3.109375" style="78" customWidth="1"/>
    <col min="2735" max="2735" width="8.6640625" style="78" customWidth="1"/>
    <col min="2736" max="2736" width="1.88671875" style="78" customWidth="1"/>
    <col min="2737" max="2737" width="1.21875" style="78" customWidth="1"/>
    <col min="2738" max="2738" width="3.109375" style="78" customWidth="1"/>
    <col min="2739" max="2739" width="8.6640625" style="78" customWidth="1"/>
    <col min="2740" max="2740" width="1.88671875" style="78" customWidth="1"/>
    <col min="2741" max="2741" width="1.21875" style="78" customWidth="1"/>
    <col min="2742" max="2742" width="3.109375" style="78" customWidth="1"/>
    <col min="2743" max="2743" width="8.6640625" style="78" customWidth="1"/>
    <col min="2744" max="2744" width="1.88671875" style="78" customWidth="1"/>
    <col min="2745" max="2745" width="1.21875" style="78" customWidth="1"/>
    <col min="2746" max="2746" width="3.109375" style="78" customWidth="1"/>
    <col min="2747" max="2747" width="8.6640625" style="78" customWidth="1"/>
    <col min="2748" max="2748" width="1.88671875" style="78" customWidth="1"/>
    <col min="2749" max="2749" width="1.21875" style="78" customWidth="1"/>
    <col min="2750" max="2975" width="9" style="78"/>
    <col min="2976" max="2976" width="4" style="78" customWidth="1"/>
    <col min="2977" max="2977" width="17" style="78" customWidth="1"/>
    <col min="2978" max="2985" width="0" style="78" hidden="1" customWidth="1"/>
    <col min="2986" max="2986" width="3.109375" style="78" customWidth="1"/>
    <col min="2987" max="2987" width="8.6640625" style="78" customWidth="1"/>
    <col min="2988" max="2988" width="1.88671875" style="78" customWidth="1"/>
    <col min="2989" max="2989" width="1.21875" style="78" customWidth="1"/>
    <col min="2990" max="2990" width="3.109375" style="78" customWidth="1"/>
    <col min="2991" max="2991" width="8.6640625" style="78" customWidth="1"/>
    <col min="2992" max="2992" width="1.88671875" style="78" customWidth="1"/>
    <col min="2993" max="2993" width="1.21875" style="78" customWidth="1"/>
    <col min="2994" max="2994" width="3.109375" style="78" customWidth="1"/>
    <col min="2995" max="2995" width="8.6640625" style="78" customWidth="1"/>
    <col min="2996" max="2996" width="1.88671875" style="78" customWidth="1"/>
    <col min="2997" max="2997" width="1.21875" style="78" customWidth="1"/>
    <col min="2998" max="2998" width="3.109375" style="78" customWidth="1"/>
    <col min="2999" max="2999" width="8.6640625" style="78" customWidth="1"/>
    <col min="3000" max="3000" width="1.88671875" style="78" customWidth="1"/>
    <col min="3001" max="3001" width="1.21875" style="78" customWidth="1"/>
    <col min="3002" max="3002" width="3.109375" style="78" customWidth="1"/>
    <col min="3003" max="3003" width="8.6640625" style="78" customWidth="1"/>
    <col min="3004" max="3004" width="1.88671875" style="78" customWidth="1"/>
    <col min="3005" max="3005" width="1.21875" style="78" customWidth="1"/>
    <col min="3006" max="3231" width="9" style="78"/>
    <col min="3232" max="3232" width="4" style="78" customWidth="1"/>
    <col min="3233" max="3233" width="17" style="78" customWidth="1"/>
    <col min="3234" max="3241" width="0" style="78" hidden="1" customWidth="1"/>
    <col min="3242" max="3242" width="3.109375" style="78" customWidth="1"/>
    <col min="3243" max="3243" width="8.6640625" style="78" customWidth="1"/>
    <col min="3244" max="3244" width="1.88671875" style="78" customWidth="1"/>
    <col min="3245" max="3245" width="1.21875" style="78" customWidth="1"/>
    <col min="3246" max="3246" width="3.109375" style="78" customWidth="1"/>
    <col min="3247" max="3247" width="8.6640625" style="78" customWidth="1"/>
    <col min="3248" max="3248" width="1.88671875" style="78" customWidth="1"/>
    <col min="3249" max="3249" width="1.21875" style="78" customWidth="1"/>
    <col min="3250" max="3250" width="3.109375" style="78" customWidth="1"/>
    <col min="3251" max="3251" width="8.6640625" style="78" customWidth="1"/>
    <col min="3252" max="3252" width="1.88671875" style="78" customWidth="1"/>
    <col min="3253" max="3253" width="1.21875" style="78" customWidth="1"/>
    <col min="3254" max="3254" width="3.109375" style="78" customWidth="1"/>
    <col min="3255" max="3255" width="8.6640625" style="78" customWidth="1"/>
    <col min="3256" max="3256" width="1.88671875" style="78" customWidth="1"/>
    <col min="3257" max="3257" width="1.21875" style="78" customWidth="1"/>
    <col min="3258" max="3258" width="3.109375" style="78" customWidth="1"/>
    <col min="3259" max="3259" width="8.6640625" style="78" customWidth="1"/>
    <col min="3260" max="3260" width="1.88671875" style="78" customWidth="1"/>
    <col min="3261" max="3261" width="1.21875" style="78" customWidth="1"/>
    <col min="3262" max="3487" width="9" style="78"/>
    <col min="3488" max="3488" width="4" style="78" customWidth="1"/>
    <col min="3489" max="3489" width="17" style="78" customWidth="1"/>
    <col min="3490" max="3497" width="0" style="78" hidden="1" customWidth="1"/>
    <col min="3498" max="3498" width="3.109375" style="78" customWidth="1"/>
    <col min="3499" max="3499" width="8.6640625" style="78" customWidth="1"/>
    <col min="3500" max="3500" width="1.88671875" style="78" customWidth="1"/>
    <col min="3501" max="3501" width="1.21875" style="78" customWidth="1"/>
    <col min="3502" max="3502" width="3.109375" style="78" customWidth="1"/>
    <col min="3503" max="3503" width="8.6640625" style="78" customWidth="1"/>
    <col min="3504" max="3504" width="1.88671875" style="78" customWidth="1"/>
    <col min="3505" max="3505" width="1.21875" style="78" customWidth="1"/>
    <col min="3506" max="3506" width="3.109375" style="78" customWidth="1"/>
    <col min="3507" max="3507" width="8.6640625" style="78" customWidth="1"/>
    <col min="3508" max="3508" width="1.88671875" style="78" customWidth="1"/>
    <col min="3509" max="3509" width="1.21875" style="78" customWidth="1"/>
    <col min="3510" max="3510" width="3.109375" style="78" customWidth="1"/>
    <col min="3511" max="3511" width="8.6640625" style="78" customWidth="1"/>
    <col min="3512" max="3512" width="1.88671875" style="78" customWidth="1"/>
    <col min="3513" max="3513" width="1.21875" style="78" customWidth="1"/>
    <col min="3514" max="3514" width="3.109375" style="78" customWidth="1"/>
    <col min="3515" max="3515" width="8.6640625" style="78" customWidth="1"/>
    <col min="3516" max="3516" width="1.88671875" style="78" customWidth="1"/>
    <col min="3517" max="3517" width="1.21875" style="78" customWidth="1"/>
    <col min="3518" max="3743" width="9" style="78"/>
    <col min="3744" max="3744" width="4" style="78" customWidth="1"/>
    <col min="3745" max="3745" width="17" style="78" customWidth="1"/>
    <col min="3746" max="3753" width="0" style="78" hidden="1" customWidth="1"/>
    <col min="3754" max="3754" width="3.109375" style="78" customWidth="1"/>
    <col min="3755" max="3755" width="8.6640625" style="78" customWidth="1"/>
    <col min="3756" max="3756" width="1.88671875" style="78" customWidth="1"/>
    <col min="3757" max="3757" width="1.21875" style="78" customWidth="1"/>
    <col min="3758" max="3758" width="3.109375" style="78" customWidth="1"/>
    <col min="3759" max="3759" width="8.6640625" style="78" customWidth="1"/>
    <col min="3760" max="3760" width="1.88671875" style="78" customWidth="1"/>
    <col min="3761" max="3761" width="1.21875" style="78" customWidth="1"/>
    <col min="3762" max="3762" width="3.109375" style="78" customWidth="1"/>
    <col min="3763" max="3763" width="8.6640625" style="78" customWidth="1"/>
    <col min="3764" max="3764" width="1.88671875" style="78" customWidth="1"/>
    <col min="3765" max="3765" width="1.21875" style="78" customWidth="1"/>
    <col min="3766" max="3766" width="3.109375" style="78" customWidth="1"/>
    <col min="3767" max="3767" width="8.6640625" style="78" customWidth="1"/>
    <col min="3768" max="3768" width="1.88671875" style="78" customWidth="1"/>
    <col min="3769" max="3769" width="1.21875" style="78" customWidth="1"/>
    <col min="3770" max="3770" width="3.109375" style="78" customWidth="1"/>
    <col min="3771" max="3771" width="8.6640625" style="78" customWidth="1"/>
    <col min="3772" max="3772" width="1.88671875" style="78" customWidth="1"/>
    <col min="3773" max="3773" width="1.21875" style="78" customWidth="1"/>
    <col min="3774" max="3999" width="9" style="78"/>
    <col min="4000" max="4000" width="4" style="78" customWidth="1"/>
    <col min="4001" max="4001" width="17" style="78" customWidth="1"/>
    <col min="4002" max="4009" width="0" style="78" hidden="1" customWidth="1"/>
    <col min="4010" max="4010" width="3.109375" style="78" customWidth="1"/>
    <col min="4011" max="4011" width="8.6640625" style="78" customWidth="1"/>
    <col min="4012" max="4012" width="1.88671875" style="78" customWidth="1"/>
    <col min="4013" max="4013" width="1.21875" style="78" customWidth="1"/>
    <col min="4014" max="4014" width="3.109375" style="78" customWidth="1"/>
    <col min="4015" max="4015" width="8.6640625" style="78" customWidth="1"/>
    <col min="4016" max="4016" width="1.88671875" style="78" customWidth="1"/>
    <col min="4017" max="4017" width="1.21875" style="78" customWidth="1"/>
    <col min="4018" max="4018" width="3.109375" style="78" customWidth="1"/>
    <col min="4019" max="4019" width="8.6640625" style="78" customWidth="1"/>
    <col min="4020" max="4020" width="1.88671875" style="78" customWidth="1"/>
    <col min="4021" max="4021" width="1.21875" style="78" customWidth="1"/>
    <col min="4022" max="4022" width="3.109375" style="78" customWidth="1"/>
    <col min="4023" max="4023" width="8.6640625" style="78" customWidth="1"/>
    <col min="4024" max="4024" width="1.88671875" style="78" customWidth="1"/>
    <col min="4025" max="4025" width="1.21875" style="78" customWidth="1"/>
    <col min="4026" max="4026" width="3.109375" style="78" customWidth="1"/>
    <col min="4027" max="4027" width="8.6640625" style="78" customWidth="1"/>
    <col min="4028" max="4028" width="1.88671875" style="78" customWidth="1"/>
    <col min="4029" max="4029" width="1.21875" style="78" customWidth="1"/>
    <col min="4030" max="4255" width="9" style="78"/>
    <col min="4256" max="4256" width="4" style="78" customWidth="1"/>
    <col min="4257" max="4257" width="17" style="78" customWidth="1"/>
    <col min="4258" max="4265" width="0" style="78" hidden="1" customWidth="1"/>
    <col min="4266" max="4266" width="3.109375" style="78" customWidth="1"/>
    <col min="4267" max="4267" width="8.6640625" style="78" customWidth="1"/>
    <col min="4268" max="4268" width="1.88671875" style="78" customWidth="1"/>
    <col min="4269" max="4269" width="1.21875" style="78" customWidth="1"/>
    <col min="4270" max="4270" width="3.109375" style="78" customWidth="1"/>
    <col min="4271" max="4271" width="8.6640625" style="78" customWidth="1"/>
    <col min="4272" max="4272" width="1.88671875" style="78" customWidth="1"/>
    <col min="4273" max="4273" width="1.21875" style="78" customWidth="1"/>
    <col min="4274" max="4274" width="3.109375" style="78" customWidth="1"/>
    <col min="4275" max="4275" width="8.6640625" style="78" customWidth="1"/>
    <col min="4276" max="4276" width="1.88671875" style="78" customWidth="1"/>
    <col min="4277" max="4277" width="1.21875" style="78" customWidth="1"/>
    <col min="4278" max="4278" width="3.109375" style="78" customWidth="1"/>
    <col min="4279" max="4279" width="8.6640625" style="78" customWidth="1"/>
    <col min="4280" max="4280" width="1.88671875" style="78" customWidth="1"/>
    <col min="4281" max="4281" width="1.21875" style="78" customWidth="1"/>
    <col min="4282" max="4282" width="3.109375" style="78" customWidth="1"/>
    <col min="4283" max="4283" width="8.6640625" style="78" customWidth="1"/>
    <col min="4284" max="4284" width="1.88671875" style="78" customWidth="1"/>
    <col min="4285" max="4285" width="1.21875" style="78" customWidth="1"/>
    <col min="4286" max="4511" width="9" style="78"/>
    <col min="4512" max="4512" width="4" style="78" customWidth="1"/>
    <col min="4513" max="4513" width="17" style="78" customWidth="1"/>
    <col min="4514" max="4521" width="0" style="78" hidden="1" customWidth="1"/>
    <col min="4522" max="4522" width="3.109375" style="78" customWidth="1"/>
    <col min="4523" max="4523" width="8.6640625" style="78" customWidth="1"/>
    <col min="4524" max="4524" width="1.88671875" style="78" customWidth="1"/>
    <col min="4525" max="4525" width="1.21875" style="78" customWidth="1"/>
    <col min="4526" max="4526" width="3.109375" style="78" customWidth="1"/>
    <col min="4527" max="4527" width="8.6640625" style="78" customWidth="1"/>
    <col min="4528" max="4528" width="1.88671875" style="78" customWidth="1"/>
    <col min="4529" max="4529" width="1.21875" style="78" customWidth="1"/>
    <col min="4530" max="4530" width="3.109375" style="78" customWidth="1"/>
    <col min="4531" max="4531" width="8.6640625" style="78" customWidth="1"/>
    <col min="4532" max="4532" width="1.88671875" style="78" customWidth="1"/>
    <col min="4533" max="4533" width="1.21875" style="78" customWidth="1"/>
    <col min="4534" max="4534" width="3.109375" style="78" customWidth="1"/>
    <col min="4535" max="4535" width="8.6640625" style="78" customWidth="1"/>
    <col min="4536" max="4536" width="1.88671875" style="78" customWidth="1"/>
    <col min="4537" max="4537" width="1.21875" style="78" customWidth="1"/>
    <col min="4538" max="4538" width="3.109375" style="78" customWidth="1"/>
    <col min="4539" max="4539" width="8.6640625" style="78" customWidth="1"/>
    <col min="4540" max="4540" width="1.88671875" style="78" customWidth="1"/>
    <col min="4541" max="4541" width="1.21875" style="78" customWidth="1"/>
    <col min="4542" max="4767" width="9" style="78"/>
    <col min="4768" max="4768" width="4" style="78" customWidth="1"/>
    <col min="4769" max="4769" width="17" style="78" customWidth="1"/>
    <col min="4770" max="4777" width="0" style="78" hidden="1" customWidth="1"/>
    <col min="4778" max="4778" width="3.109375" style="78" customWidth="1"/>
    <col min="4779" max="4779" width="8.6640625" style="78" customWidth="1"/>
    <col min="4780" max="4780" width="1.88671875" style="78" customWidth="1"/>
    <col min="4781" max="4781" width="1.21875" style="78" customWidth="1"/>
    <col min="4782" max="4782" width="3.109375" style="78" customWidth="1"/>
    <col min="4783" max="4783" width="8.6640625" style="78" customWidth="1"/>
    <col min="4784" max="4784" width="1.88671875" style="78" customWidth="1"/>
    <col min="4785" max="4785" width="1.21875" style="78" customWidth="1"/>
    <col min="4786" max="4786" width="3.109375" style="78" customWidth="1"/>
    <col min="4787" max="4787" width="8.6640625" style="78" customWidth="1"/>
    <col min="4788" max="4788" width="1.88671875" style="78" customWidth="1"/>
    <col min="4789" max="4789" width="1.21875" style="78" customWidth="1"/>
    <col min="4790" max="4790" width="3.109375" style="78" customWidth="1"/>
    <col min="4791" max="4791" width="8.6640625" style="78" customWidth="1"/>
    <col min="4792" max="4792" width="1.88671875" style="78" customWidth="1"/>
    <col min="4793" max="4793" width="1.21875" style="78" customWidth="1"/>
    <col min="4794" max="4794" width="3.109375" style="78" customWidth="1"/>
    <col min="4795" max="4795" width="8.6640625" style="78" customWidth="1"/>
    <col min="4796" max="4796" width="1.88671875" style="78" customWidth="1"/>
    <col min="4797" max="4797" width="1.21875" style="78" customWidth="1"/>
    <col min="4798" max="5023" width="9" style="78"/>
    <col min="5024" max="5024" width="4" style="78" customWidth="1"/>
    <col min="5025" max="5025" width="17" style="78" customWidth="1"/>
    <col min="5026" max="5033" width="0" style="78" hidden="1" customWidth="1"/>
    <col min="5034" max="5034" width="3.109375" style="78" customWidth="1"/>
    <col min="5035" max="5035" width="8.6640625" style="78" customWidth="1"/>
    <col min="5036" max="5036" width="1.88671875" style="78" customWidth="1"/>
    <col min="5037" max="5037" width="1.21875" style="78" customWidth="1"/>
    <col min="5038" max="5038" width="3.109375" style="78" customWidth="1"/>
    <col min="5039" max="5039" width="8.6640625" style="78" customWidth="1"/>
    <col min="5040" max="5040" width="1.88671875" style="78" customWidth="1"/>
    <col min="5041" max="5041" width="1.21875" style="78" customWidth="1"/>
    <col min="5042" max="5042" width="3.109375" style="78" customWidth="1"/>
    <col min="5043" max="5043" width="8.6640625" style="78" customWidth="1"/>
    <col min="5044" max="5044" width="1.88671875" style="78" customWidth="1"/>
    <col min="5045" max="5045" width="1.21875" style="78" customWidth="1"/>
    <col min="5046" max="5046" width="3.109375" style="78" customWidth="1"/>
    <col min="5047" max="5047" width="8.6640625" style="78" customWidth="1"/>
    <col min="5048" max="5048" width="1.88671875" style="78" customWidth="1"/>
    <col min="5049" max="5049" width="1.21875" style="78" customWidth="1"/>
    <col min="5050" max="5050" width="3.109375" style="78" customWidth="1"/>
    <col min="5051" max="5051" width="8.6640625" style="78" customWidth="1"/>
    <col min="5052" max="5052" width="1.88671875" style="78" customWidth="1"/>
    <col min="5053" max="5053" width="1.21875" style="78" customWidth="1"/>
    <col min="5054" max="5279" width="9" style="78"/>
    <col min="5280" max="5280" width="4" style="78" customWidth="1"/>
    <col min="5281" max="5281" width="17" style="78" customWidth="1"/>
    <col min="5282" max="5289" width="0" style="78" hidden="1" customWidth="1"/>
    <col min="5290" max="5290" width="3.109375" style="78" customWidth="1"/>
    <col min="5291" max="5291" width="8.6640625" style="78" customWidth="1"/>
    <col min="5292" max="5292" width="1.88671875" style="78" customWidth="1"/>
    <col min="5293" max="5293" width="1.21875" style="78" customWidth="1"/>
    <col min="5294" max="5294" width="3.109375" style="78" customWidth="1"/>
    <col min="5295" max="5295" width="8.6640625" style="78" customWidth="1"/>
    <col min="5296" max="5296" width="1.88671875" style="78" customWidth="1"/>
    <col min="5297" max="5297" width="1.21875" style="78" customWidth="1"/>
    <col min="5298" max="5298" width="3.109375" style="78" customWidth="1"/>
    <col min="5299" max="5299" width="8.6640625" style="78" customWidth="1"/>
    <col min="5300" max="5300" width="1.88671875" style="78" customWidth="1"/>
    <col min="5301" max="5301" width="1.21875" style="78" customWidth="1"/>
    <col min="5302" max="5302" width="3.109375" style="78" customWidth="1"/>
    <col min="5303" max="5303" width="8.6640625" style="78" customWidth="1"/>
    <col min="5304" max="5304" width="1.88671875" style="78" customWidth="1"/>
    <col min="5305" max="5305" width="1.21875" style="78" customWidth="1"/>
    <col min="5306" max="5306" width="3.109375" style="78" customWidth="1"/>
    <col min="5307" max="5307" width="8.6640625" style="78" customWidth="1"/>
    <col min="5308" max="5308" width="1.88671875" style="78" customWidth="1"/>
    <col min="5309" max="5309" width="1.21875" style="78" customWidth="1"/>
    <col min="5310" max="5535" width="9" style="78"/>
    <col min="5536" max="5536" width="4" style="78" customWidth="1"/>
    <col min="5537" max="5537" width="17" style="78" customWidth="1"/>
    <col min="5538" max="5545" width="0" style="78" hidden="1" customWidth="1"/>
    <col min="5546" max="5546" width="3.109375" style="78" customWidth="1"/>
    <col min="5547" max="5547" width="8.6640625" style="78" customWidth="1"/>
    <col min="5548" max="5548" width="1.88671875" style="78" customWidth="1"/>
    <col min="5549" max="5549" width="1.21875" style="78" customWidth="1"/>
    <col min="5550" max="5550" width="3.109375" style="78" customWidth="1"/>
    <col min="5551" max="5551" width="8.6640625" style="78" customWidth="1"/>
    <col min="5552" max="5552" width="1.88671875" style="78" customWidth="1"/>
    <col min="5553" max="5553" width="1.21875" style="78" customWidth="1"/>
    <col min="5554" max="5554" width="3.109375" style="78" customWidth="1"/>
    <col min="5555" max="5555" width="8.6640625" style="78" customWidth="1"/>
    <col min="5556" max="5556" width="1.88671875" style="78" customWidth="1"/>
    <col min="5557" max="5557" width="1.21875" style="78" customWidth="1"/>
    <col min="5558" max="5558" width="3.109375" style="78" customWidth="1"/>
    <col min="5559" max="5559" width="8.6640625" style="78" customWidth="1"/>
    <col min="5560" max="5560" width="1.88671875" style="78" customWidth="1"/>
    <col min="5561" max="5561" width="1.21875" style="78" customWidth="1"/>
    <col min="5562" max="5562" width="3.109375" style="78" customWidth="1"/>
    <col min="5563" max="5563" width="8.6640625" style="78" customWidth="1"/>
    <col min="5564" max="5564" width="1.88671875" style="78" customWidth="1"/>
    <col min="5565" max="5565" width="1.21875" style="78" customWidth="1"/>
    <col min="5566" max="5791" width="9" style="78"/>
    <col min="5792" max="5792" width="4" style="78" customWidth="1"/>
    <col min="5793" max="5793" width="17" style="78" customWidth="1"/>
    <col min="5794" max="5801" width="0" style="78" hidden="1" customWidth="1"/>
    <col min="5802" max="5802" width="3.109375" style="78" customWidth="1"/>
    <col min="5803" max="5803" width="8.6640625" style="78" customWidth="1"/>
    <col min="5804" max="5804" width="1.88671875" style="78" customWidth="1"/>
    <col min="5805" max="5805" width="1.21875" style="78" customWidth="1"/>
    <col min="5806" max="5806" width="3.109375" style="78" customWidth="1"/>
    <col min="5807" max="5807" width="8.6640625" style="78" customWidth="1"/>
    <col min="5808" max="5808" width="1.88671875" style="78" customWidth="1"/>
    <col min="5809" max="5809" width="1.21875" style="78" customWidth="1"/>
    <col min="5810" max="5810" width="3.109375" style="78" customWidth="1"/>
    <col min="5811" max="5811" width="8.6640625" style="78" customWidth="1"/>
    <col min="5812" max="5812" width="1.88671875" style="78" customWidth="1"/>
    <col min="5813" max="5813" width="1.21875" style="78" customWidth="1"/>
    <col min="5814" max="5814" width="3.109375" style="78" customWidth="1"/>
    <col min="5815" max="5815" width="8.6640625" style="78" customWidth="1"/>
    <col min="5816" max="5816" width="1.88671875" style="78" customWidth="1"/>
    <col min="5817" max="5817" width="1.21875" style="78" customWidth="1"/>
    <col min="5818" max="5818" width="3.109375" style="78" customWidth="1"/>
    <col min="5819" max="5819" width="8.6640625" style="78" customWidth="1"/>
    <col min="5820" max="5820" width="1.88671875" style="78" customWidth="1"/>
    <col min="5821" max="5821" width="1.21875" style="78" customWidth="1"/>
    <col min="5822" max="6047" width="9" style="78"/>
    <col min="6048" max="6048" width="4" style="78" customWidth="1"/>
    <col min="6049" max="6049" width="17" style="78" customWidth="1"/>
    <col min="6050" max="6057" width="0" style="78" hidden="1" customWidth="1"/>
    <col min="6058" max="6058" width="3.109375" style="78" customWidth="1"/>
    <col min="6059" max="6059" width="8.6640625" style="78" customWidth="1"/>
    <col min="6060" max="6060" width="1.88671875" style="78" customWidth="1"/>
    <col min="6061" max="6061" width="1.21875" style="78" customWidth="1"/>
    <col min="6062" max="6062" width="3.109375" style="78" customWidth="1"/>
    <col min="6063" max="6063" width="8.6640625" style="78" customWidth="1"/>
    <col min="6064" max="6064" width="1.88671875" style="78" customWidth="1"/>
    <col min="6065" max="6065" width="1.21875" style="78" customWidth="1"/>
    <col min="6066" max="6066" width="3.109375" style="78" customWidth="1"/>
    <col min="6067" max="6067" width="8.6640625" style="78" customWidth="1"/>
    <col min="6068" max="6068" width="1.88671875" style="78" customWidth="1"/>
    <col min="6069" max="6069" width="1.21875" style="78" customWidth="1"/>
    <col min="6070" max="6070" width="3.109375" style="78" customWidth="1"/>
    <col min="6071" max="6071" width="8.6640625" style="78" customWidth="1"/>
    <col min="6072" max="6072" width="1.88671875" style="78" customWidth="1"/>
    <col min="6073" max="6073" width="1.21875" style="78" customWidth="1"/>
    <col min="6074" max="6074" width="3.109375" style="78" customWidth="1"/>
    <col min="6075" max="6075" width="8.6640625" style="78" customWidth="1"/>
    <col min="6076" max="6076" width="1.88671875" style="78" customWidth="1"/>
    <col min="6077" max="6077" width="1.21875" style="78" customWidth="1"/>
    <col min="6078" max="6303" width="9" style="78"/>
    <col min="6304" max="6304" width="4" style="78" customWidth="1"/>
    <col min="6305" max="6305" width="17" style="78" customWidth="1"/>
    <col min="6306" max="6313" width="0" style="78" hidden="1" customWidth="1"/>
    <col min="6314" max="6314" width="3.109375" style="78" customWidth="1"/>
    <col min="6315" max="6315" width="8.6640625" style="78" customWidth="1"/>
    <col min="6316" max="6316" width="1.88671875" style="78" customWidth="1"/>
    <col min="6317" max="6317" width="1.21875" style="78" customWidth="1"/>
    <col min="6318" max="6318" width="3.109375" style="78" customWidth="1"/>
    <col min="6319" max="6319" width="8.6640625" style="78" customWidth="1"/>
    <col min="6320" max="6320" width="1.88671875" style="78" customWidth="1"/>
    <col min="6321" max="6321" width="1.21875" style="78" customWidth="1"/>
    <col min="6322" max="6322" width="3.109375" style="78" customWidth="1"/>
    <col min="6323" max="6323" width="8.6640625" style="78" customWidth="1"/>
    <col min="6324" max="6324" width="1.88671875" style="78" customWidth="1"/>
    <col min="6325" max="6325" width="1.21875" style="78" customWidth="1"/>
    <col min="6326" max="6326" width="3.109375" style="78" customWidth="1"/>
    <col min="6327" max="6327" width="8.6640625" style="78" customWidth="1"/>
    <col min="6328" max="6328" width="1.88671875" style="78" customWidth="1"/>
    <col min="6329" max="6329" width="1.21875" style="78" customWidth="1"/>
    <col min="6330" max="6330" width="3.109375" style="78" customWidth="1"/>
    <col min="6331" max="6331" width="8.6640625" style="78" customWidth="1"/>
    <col min="6332" max="6332" width="1.88671875" style="78" customWidth="1"/>
    <col min="6333" max="6333" width="1.21875" style="78" customWidth="1"/>
    <col min="6334" max="6559" width="9" style="78"/>
    <col min="6560" max="6560" width="4" style="78" customWidth="1"/>
    <col min="6561" max="6561" width="17" style="78" customWidth="1"/>
    <col min="6562" max="6569" width="0" style="78" hidden="1" customWidth="1"/>
    <col min="6570" max="6570" width="3.109375" style="78" customWidth="1"/>
    <col min="6571" max="6571" width="8.6640625" style="78" customWidth="1"/>
    <col min="6572" max="6572" width="1.88671875" style="78" customWidth="1"/>
    <col min="6573" max="6573" width="1.21875" style="78" customWidth="1"/>
    <col min="6574" max="6574" width="3.109375" style="78" customWidth="1"/>
    <col min="6575" max="6575" width="8.6640625" style="78" customWidth="1"/>
    <col min="6576" max="6576" width="1.88671875" style="78" customWidth="1"/>
    <col min="6577" max="6577" width="1.21875" style="78" customWidth="1"/>
    <col min="6578" max="6578" width="3.109375" style="78" customWidth="1"/>
    <col min="6579" max="6579" width="8.6640625" style="78" customWidth="1"/>
    <col min="6580" max="6580" width="1.88671875" style="78" customWidth="1"/>
    <col min="6581" max="6581" width="1.21875" style="78" customWidth="1"/>
    <col min="6582" max="6582" width="3.109375" style="78" customWidth="1"/>
    <col min="6583" max="6583" width="8.6640625" style="78" customWidth="1"/>
    <col min="6584" max="6584" width="1.88671875" style="78" customWidth="1"/>
    <col min="6585" max="6585" width="1.21875" style="78" customWidth="1"/>
    <col min="6586" max="6586" width="3.109375" style="78" customWidth="1"/>
    <col min="6587" max="6587" width="8.6640625" style="78" customWidth="1"/>
    <col min="6588" max="6588" width="1.88671875" style="78" customWidth="1"/>
    <col min="6589" max="6589" width="1.21875" style="78" customWidth="1"/>
    <col min="6590" max="6815" width="9" style="78"/>
    <col min="6816" max="6816" width="4" style="78" customWidth="1"/>
    <col min="6817" max="6817" width="17" style="78" customWidth="1"/>
    <col min="6818" max="6825" width="0" style="78" hidden="1" customWidth="1"/>
    <col min="6826" max="6826" width="3.109375" style="78" customWidth="1"/>
    <col min="6827" max="6827" width="8.6640625" style="78" customWidth="1"/>
    <col min="6828" max="6828" width="1.88671875" style="78" customWidth="1"/>
    <col min="6829" max="6829" width="1.21875" style="78" customWidth="1"/>
    <col min="6830" max="6830" width="3.109375" style="78" customWidth="1"/>
    <col min="6831" max="6831" width="8.6640625" style="78" customWidth="1"/>
    <col min="6832" max="6832" width="1.88671875" style="78" customWidth="1"/>
    <col min="6833" max="6833" width="1.21875" style="78" customWidth="1"/>
    <col min="6834" max="6834" width="3.109375" style="78" customWidth="1"/>
    <col min="6835" max="6835" width="8.6640625" style="78" customWidth="1"/>
    <col min="6836" max="6836" width="1.88671875" style="78" customWidth="1"/>
    <col min="6837" max="6837" width="1.21875" style="78" customWidth="1"/>
    <col min="6838" max="6838" width="3.109375" style="78" customWidth="1"/>
    <col min="6839" max="6839" width="8.6640625" style="78" customWidth="1"/>
    <col min="6840" max="6840" width="1.88671875" style="78" customWidth="1"/>
    <col min="6841" max="6841" width="1.21875" style="78" customWidth="1"/>
    <col min="6842" max="6842" width="3.109375" style="78" customWidth="1"/>
    <col min="6843" max="6843" width="8.6640625" style="78" customWidth="1"/>
    <col min="6844" max="6844" width="1.88671875" style="78" customWidth="1"/>
    <col min="6845" max="6845" width="1.21875" style="78" customWidth="1"/>
    <col min="6846" max="7071" width="9" style="78"/>
    <col min="7072" max="7072" width="4" style="78" customWidth="1"/>
    <col min="7073" max="7073" width="17" style="78" customWidth="1"/>
    <col min="7074" max="7081" width="0" style="78" hidden="1" customWidth="1"/>
    <col min="7082" max="7082" width="3.109375" style="78" customWidth="1"/>
    <col min="7083" max="7083" width="8.6640625" style="78" customWidth="1"/>
    <col min="7084" max="7084" width="1.88671875" style="78" customWidth="1"/>
    <col min="7085" max="7085" width="1.21875" style="78" customWidth="1"/>
    <col min="7086" max="7086" width="3.109375" style="78" customWidth="1"/>
    <col min="7087" max="7087" width="8.6640625" style="78" customWidth="1"/>
    <col min="7088" max="7088" width="1.88671875" style="78" customWidth="1"/>
    <col min="7089" max="7089" width="1.21875" style="78" customWidth="1"/>
    <col min="7090" max="7090" width="3.109375" style="78" customWidth="1"/>
    <col min="7091" max="7091" width="8.6640625" style="78" customWidth="1"/>
    <col min="7092" max="7092" width="1.88671875" style="78" customWidth="1"/>
    <col min="7093" max="7093" width="1.21875" style="78" customWidth="1"/>
    <col min="7094" max="7094" width="3.109375" style="78" customWidth="1"/>
    <col min="7095" max="7095" width="8.6640625" style="78" customWidth="1"/>
    <col min="7096" max="7096" width="1.88671875" style="78" customWidth="1"/>
    <col min="7097" max="7097" width="1.21875" style="78" customWidth="1"/>
    <col min="7098" max="7098" width="3.109375" style="78" customWidth="1"/>
    <col min="7099" max="7099" width="8.6640625" style="78" customWidth="1"/>
    <col min="7100" max="7100" width="1.88671875" style="78" customWidth="1"/>
    <col min="7101" max="7101" width="1.21875" style="78" customWidth="1"/>
    <col min="7102" max="7327" width="9" style="78"/>
    <col min="7328" max="7328" width="4" style="78" customWidth="1"/>
    <col min="7329" max="7329" width="17" style="78" customWidth="1"/>
    <col min="7330" max="7337" width="0" style="78" hidden="1" customWidth="1"/>
    <col min="7338" max="7338" width="3.109375" style="78" customWidth="1"/>
    <col min="7339" max="7339" width="8.6640625" style="78" customWidth="1"/>
    <col min="7340" max="7340" width="1.88671875" style="78" customWidth="1"/>
    <col min="7341" max="7341" width="1.21875" style="78" customWidth="1"/>
    <col min="7342" max="7342" width="3.109375" style="78" customWidth="1"/>
    <col min="7343" max="7343" width="8.6640625" style="78" customWidth="1"/>
    <col min="7344" max="7344" width="1.88671875" style="78" customWidth="1"/>
    <col min="7345" max="7345" width="1.21875" style="78" customWidth="1"/>
    <col min="7346" max="7346" width="3.109375" style="78" customWidth="1"/>
    <col min="7347" max="7347" width="8.6640625" style="78" customWidth="1"/>
    <col min="7348" max="7348" width="1.88671875" style="78" customWidth="1"/>
    <col min="7349" max="7349" width="1.21875" style="78" customWidth="1"/>
    <col min="7350" max="7350" width="3.109375" style="78" customWidth="1"/>
    <col min="7351" max="7351" width="8.6640625" style="78" customWidth="1"/>
    <col min="7352" max="7352" width="1.88671875" style="78" customWidth="1"/>
    <col min="7353" max="7353" width="1.21875" style="78" customWidth="1"/>
    <col min="7354" max="7354" width="3.109375" style="78" customWidth="1"/>
    <col min="7355" max="7355" width="8.6640625" style="78" customWidth="1"/>
    <col min="7356" max="7356" width="1.88671875" style="78" customWidth="1"/>
    <col min="7357" max="7357" width="1.21875" style="78" customWidth="1"/>
    <col min="7358" max="7583" width="9" style="78"/>
    <col min="7584" max="7584" width="4" style="78" customWidth="1"/>
    <col min="7585" max="7585" width="17" style="78" customWidth="1"/>
    <col min="7586" max="7593" width="0" style="78" hidden="1" customWidth="1"/>
    <col min="7594" max="7594" width="3.109375" style="78" customWidth="1"/>
    <col min="7595" max="7595" width="8.6640625" style="78" customWidth="1"/>
    <col min="7596" max="7596" width="1.88671875" style="78" customWidth="1"/>
    <col min="7597" max="7597" width="1.21875" style="78" customWidth="1"/>
    <col min="7598" max="7598" width="3.109375" style="78" customWidth="1"/>
    <col min="7599" max="7599" width="8.6640625" style="78" customWidth="1"/>
    <col min="7600" max="7600" width="1.88671875" style="78" customWidth="1"/>
    <col min="7601" max="7601" width="1.21875" style="78" customWidth="1"/>
    <col min="7602" max="7602" width="3.109375" style="78" customWidth="1"/>
    <col min="7603" max="7603" width="8.6640625" style="78" customWidth="1"/>
    <col min="7604" max="7604" width="1.88671875" style="78" customWidth="1"/>
    <col min="7605" max="7605" width="1.21875" style="78" customWidth="1"/>
    <col min="7606" max="7606" width="3.109375" style="78" customWidth="1"/>
    <col min="7607" max="7607" width="8.6640625" style="78" customWidth="1"/>
    <col min="7608" max="7608" width="1.88671875" style="78" customWidth="1"/>
    <col min="7609" max="7609" width="1.21875" style="78" customWidth="1"/>
    <col min="7610" max="7610" width="3.109375" style="78" customWidth="1"/>
    <col min="7611" max="7611" width="8.6640625" style="78" customWidth="1"/>
    <col min="7612" max="7612" width="1.88671875" style="78" customWidth="1"/>
    <col min="7613" max="7613" width="1.21875" style="78" customWidth="1"/>
    <col min="7614" max="7839" width="9" style="78"/>
    <col min="7840" max="7840" width="4" style="78" customWidth="1"/>
    <col min="7841" max="7841" width="17" style="78" customWidth="1"/>
    <col min="7842" max="7849" width="0" style="78" hidden="1" customWidth="1"/>
    <col min="7850" max="7850" width="3.109375" style="78" customWidth="1"/>
    <col min="7851" max="7851" width="8.6640625" style="78" customWidth="1"/>
    <col min="7852" max="7852" width="1.88671875" style="78" customWidth="1"/>
    <col min="7853" max="7853" width="1.21875" style="78" customWidth="1"/>
    <col min="7854" max="7854" width="3.109375" style="78" customWidth="1"/>
    <col min="7855" max="7855" width="8.6640625" style="78" customWidth="1"/>
    <col min="7856" max="7856" width="1.88671875" style="78" customWidth="1"/>
    <col min="7857" max="7857" width="1.21875" style="78" customWidth="1"/>
    <col min="7858" max="7858" width="3.109375" style="78" customWidth="1"/>
    <col min="7859" max="7859" width="8.6640625" style="78" customWidth="1"/>
    <col min="7860" max="7860" width="1.88671875" style="78" customWidth="1"/>
    <col min="7861" max="7861" width="1.21875" style="78" customWidth="1"/>
    <col min="7862" max="7862" width="3.109375" style="78" customWidth="1"/>
    <col min="7863" max="7863" width="8.6640625" style="78" customWidth="1"/>
    <col min="7864" max="7864" width="1.88671875" style="78" customWidth="1"/>
    <col min="7865" max="7865" width="1.21875" style="78" customWidth="1"/>
    <col min="7866" max="7866" width="3.109375" style="78" customWidth="1"/>
    <col min="7867" max="7867" width="8.6640625" style="78" customWidth="1"/>
    <col min="7868" max="7868" width="1.88671875" style="78" customWidth="1"/>
    <col min="7869" max="7869" width="1.21875" style="78" customWidth="1"/>
    <col min="7870" max="8095" width="9" style="78"/>
    <col min="8096" max="8096" width="4" style="78" customWidth="1"/>
    <col min="8097" max="8097" width="17" style="78" customWidth="1"/>
    <col min="8098" max="8105" width="0" style="78" hidden="1" customWidth="1"/>
    <col min="8106" max="8106" width="3.109375" style="78" customWidth="1"/>
    <col min="8107" max="8107" width="8.6640625" style="78" customWidth="1"/>
    <col min="8108" max="8108" width="1.88671875" style="78" customWidth="1"/>
    <col min="8109" max="8109" width="1.21875" style="78" customWidth="1"/>
    <col min="8110" max="8110" width="3.109375" style="78" customWidth="1"/>
    <col min="8111" max="8111" width="8.6640625" style="78" customWidth="1"/>
    <col min="8112" max="8112" width="1.88671875" style="78" customWidth="1"/>
    <col min="8113" max="8113" width="1.21875" style="78" customWidth="1"/>
    <col min="8114" max="8114" width="3.109375" style="78" customWidth="1"/>
    <col min="8115" max="8115" width="8.6640625" style="78" customWidth="1"/>
    <col min="8116" max="8116" width="1.88671875" style="78" customWidth="1"/>
    <col min="8117" max="8117" width="1.21875" style="78" customWidth="1"/>
    <col min="8118" max="8118" width="3.109375" style="78" customWidth="1"/>
    <col min="8119" max="8119" width="8.6640625" style="78" customWidth="1"/>
    <col min="8120" max="8120" width="1.88671875" style="78" customWidth="1"/>
    <col min="8121" max="8121" width="1.21875" style="78" customWidth="1"/>
    <col min="8122" max="8122" width="3.109375" style="78" customWidth="1"/>
    <col min="8123" max="8123" width="8.6640625" style="78" customWidth="1"/>
    <col min="8124" max="8124" width="1.88671875" style="78" customWidth="1"/>
    <col min="8125" max="8125" width="1.21875" style="78" customWidth="1"/>
    <col min="8126" max="8351" width="9" style="78"/>
    <col min="8352" max="8352" width="4" style="78" customWidth="1"/>
    <col min="8353" max="8353" width="17" style="78" customWidth="1"/>
    <col min="8354" max="8361" width="0" style="78" hidden="1" customWidth="1"/>
    <col min="8362" max="8362" width="3.109375" style="78" customWidth="1"/>
    <col min="8363" max="8363" width="8.6640625" style="78" customWidth="1"/>
    <col min="8364" max="8364" width="1.88671875" style="78" customWidth="1"/>
    <col min="8365" max="8365" width="1.21875" style="78" customWidth="1"/>
    <col min="8366" max="8366" width="3.109375" style="78" customWidth="1"/>
    <col min="8367" max="8367" width="8.6640625" style="78" customWidth="1"/>
    <col min="8368" max="8368" width="1.88671875" style="78" customWidth="1"/>
    <col min="8369" max="8369" width="1.21875" style="78" customWidth="1"/>
    <col min="8370" max="8370" width="3.109375" style="78" customWidth="1"/>
    <col min="8371" max="8371" width="8.6640625" style="78" customWidth="1"/>
    <col min="8372" max="8372" width="1.88671875" style="78" customWidth="1"/>
    <col min="8373" max="8373" width="1.21875" style="78" customWidth="1"/>
    <col min="8374" max="8374" width="3.109375" style="78" customWidth="1"/>
    <col min="8375" max="8375" width="8.6640625" style="78" customWidth="1"/>
    <col min="8376" max="8376" width="1.88671875" style="78" customWidth="1"/>
    <col min="8377" max="8377" width="1.21875" style="78" customWidth="1"/>
    <col min="8378" max="8378" width="3.109375" style="78" customWidth="1"/>
    <col min="8379" max="8379" width="8.6640625" style="78" customWidth="1"/>
    <col min="8380" max="8380" width="1.88671875" style="78" customWidth="1"/>
    <col min="8381" max="8381" width="1.21875" style="78" customWidth="1"/>
    <col min="8382" max="8607" width="9" style="78"/>
    <col min="8608" max="8608" width="4" style="78" customWidth="1"/>
    <col min="8609" max="8609" width="17" style="78" customWidth="1"/>
    <col min="8610" max="8617" width="0" style="78" hidden="1" customWidth="1"/>
    <col min="8618" max="8618" width="3.109375" style="78" customWidth="1"/>
    <col min="8619" max="8619" width="8.6640625" style="78" customWidth="1"/>
    <col min="8620" max="8620" width="1.88671875" style="78" customWidth="1"/>
    <col min="8621" max="8621" width="1.21875" style="78" customWidth="1"/>
    <col min="8622" max="8622" width="3.109375" style="78" customWidth="1"/>
    <col min="8623" max="8623" width="8.6640625" style="78" customWidth="1"/>
    <col min="8624" max="8624" width="1.88671875" style="78" customWidth="1"/>
    <col min="8625" max="8625" width="1.21875" style="78" customWidth="1"/>
    <col min="8626" max="8626" width="3.109375" style="78" customWidth="1"/>
    <col min="8627" max="8627" width="8.6640625" style="78" customWidth="1"/>
    <col min="8628" max="8628" width="1.88671875" style="78" customWidth="1"/>
    <col min="8629" max="8629" width="1.21875" style="78" customWidth="1"/>
    <col min="8630" max="8630" width="3.109375" style="78" customWidth="1"/>
    <col min="8631" max="8631" width="8.6640625" style="78" customWidth="1"/>
    <col min="8632" max="8632" width="1.88671875" style="78" customWidth="1"/>
    <col min="8633" max="8633" width="1.21875" style="78" customWidth="1"/>
    <col min="8634" max="8634" width="3.109375" style="78" customWidth="1"/>
    <col min="8635" max="8635" width="8.6640625" style="78" customWidth="1"/>
    <col min="8636" max="8636" width="1.88671875" style="78" customWidth="1"/>
    <col min="8637" max="8637" width="1.21875" style="78" customWidth="1"/>
    <col min="8638" max="8863" width="9" style="78"/>
    <col min="8864" max="8864" width="4" style="78" customWidth="1"/>
    <col min="8865" max="8865" width="17" style="78" customWidth="1"/>
    <col min="8866" max="8873" width="0" style="78" hidden="1" customWidth="1"/>
    <col min="8874" max="8874" width="3.109375" style="78" customWidth="1"/>
    <col min="8875" max="8875" width="8.6640625" style="78" customWidth="1"/>
    <col min="8876" max="8876" width="1.88671875" style="78" customWidth="1"/>
    <col min="8877" max="8877" width="1.21875" style="78" customWidth="1"/>
    <col min="8878" max="8878" width="3.109375" style="78" customWidth="1"/>
    <col min="8879" max="8879" width="8.6640625" style="78" customWidth="1"/>
    <col min="8880" max="8880" width="1.88671875" style="78" customWidth="1"/>
    <col min="8881" max="8881" width="1.21875" style="78" customWidth="1"/>
    <col min="8882" max="8882" width="3.109375" style="78" customWidth="1"/>
    <col min="8883" max="8883" width="8.6640625" style="78" customWidth="1"/>
    <col min="8884" max="8884" width="1.88671875" style="78" customWidth="1"/>
    <col min="8885" max="8885" width="1.21875" style="78" customWidth="1"/>
    <col min="8886" max="8886" width="3.109375" style="78" customWidth="1"/>
    <col min="8887" max="8887" width="8.6640625" style="78" customWidth="1"/>
    <col min="8888" max="8888" width="1.88671875" style="78" customWidth="1"/>
    <col min="8889" max="8889" width="1.21875" style="78" customWidth="1"/>
    <col min="8890" max="8890" width="3.109375" style="78" customWidth="1"/>
    <col min="8891" max="8891" width="8.6640625" style="78" customWidth="1"/>
    <col min="8892" max="8892" width="1.88671875" style="78" customWidth="1"/>
    <col min="8893" max="8893" width="1.21875" style="78" customWidth="1"/>
    <col min="8894" max="9119" width="9" style="78"/>
    <col min="9120" max="9120" width="4" style="78" customWidth="1"/>
    <col min="9121" max="9121" width="17" style="78" customWidth="1"/>
    <col min="9122" max="9129" width="0" style="78" hidden="1" customWidth="1"/>
    <col min="9130" max="9130" width="3.109375" style="78" customWidth="1"/>
    <col min="9131" max="9131" width="8.6640625" style="78" customWidth="1"/>
    <col min="9132" max="9132" width="1.88671875" style="78" customWidth="1"/>
    <col min="9133" max="9133" width="1.21875" style="78" customWidth="1"/>
    <col min="9134" max="9134" width="3.109375" style="78" customWidth="1"/>
    <col min="9135" max="9135" width="8.6640625" style="78" customWidth="1"/>
    <col min="9136" max="9136" width="1.88671875" style="78" customWidth="1"/>
    <col min="9137" max="9137" width="1.21875" style="78" customWidth="1"/>
    <col min="9138" max="9138" width="3.109375" style="78" customWidth="1"/>
    <col min="9139" max="9139" width="8.6640625" style="78" customWidth="1"/>
    <col min="9140" max="9140" width="1.88671875" style="78" customWidth="1"/>
    <col min="9141" max="9141" width="1.21875" style="78" customWidth="1"/>
    <col min="9142" max="9142" width="3.109375" style="78" customWidth="1"/>
    <col min="9143" max="9143" width="8.6640625" style="78" customWidth="1"/>
    <col min="9144" max="9144" width="1.88671875" style="78" customWidth="1"/>
    <col min="9145" max="9145" width="1.21875" style="78" customWidth="1"/>
    <col min="9146" max="9146" width="3.109375" style="78" customWidth="1"/>
    <col min="9147" max="9147" width="8.6640625" style="78" customWidth="1"/>
    <col min="9148" max="9148" width="1.88671875" style="78" customWidth="1"/>
    <col min="9149" max="9149" width="1.21875" style="78" customWidth="1"/>
    <col min="9150" max="9375" width="9" style="78"/>
    <col min="9376" max="9376" width="4" style="78" customWidth="1"/>
    <col min="9377" max="9377" width="17" style="78" customWidth="1"/>
    <col min="9378" max="9385" width="0" style="78" hidden="1" customWidth="1"/>
    <col min="9386" max="9386" width="3.109375" style="78" customWidth="1"/>
    <col min="9387" max="9387" width="8.6640625" style="78" customWidth="1"/>
    <col min="9388" max="9388" width="1.88671875" style="78" customWidth="1"/>
    <col min="9389" max="9389" width="1.21875" style="78" customWidth="1"/>
    <col min="9390" max="9390" width="3.109375" style="78" customWidth="1"/>
    <col min="9391" max="9391" width="8.6640625" style="78" customWidth="1"/>
    <col min="9392" max="9392" width="1.88671875" style="78" customWidth="1"/>
    <col min="9393" max="9393" width="1.21875" style="78" customWidth="1"/>
    <col min="9394" max="9394" width="3.109375" style="78" customWidth="1"/>
    <col min="9395" max="9395" width="8.6640625" style="78" customWidth="1"/>
    <col min="9396" max="9396" width="1.88671875" style="78" customWidth="1"/>
    <col min="9397" max="9397" width="1.21875" style="78" customWidth="1"/>
    <col min="9398" max="9398" width="3.109375" style="78" customWidth="1"/>
    <col min="9399" max="9399" width="8.6640625" style="78" customWidth="1"/>
    <col min="9400" max="9400" width="1.88671875" style="78" customWidth="1"/>
    <col min="9401" max="9401" width="1.21875" style="78" customWidth="1"/>
    <col min="9402" max="9402" width="3.109375" style="78" customWidth="1"/>
    <col min="9403" max="9403" width="8.6640625" style="78" customWidth="1"/>
    <col min="9404" max="9404" width="1.88671875" style="78" customWidth="1"/>
    <col min="9405" max="9405" width="1.21875" style="78" customWidth="1"/>
    <col min="9406" max="9631" width="9" style="78"/>
    <col min="9632" max="9632" width="4" style="78" customWidth="1"/>
    <col min="9633" max="9633" width="17" style="78" customWidth="1"/>
    <col min="9634" max="9641" width="0" style="78" hidden="1" customWidth="1"/>
    <col min="9642" max="9642" width="3.109375" style="78" customWidth="1"/>
    <col min="9643" max="9643" width="8.6640625" style="78" customWidth="1"/>
    <col min="9644" max="9644" width="1.88671875" style="78" customWidth="1"/>
    <col min="9645" max="9645" width="1.21875" style="78" customWidth="1"/>
    <col min="9646" max="9646" width="3.109375" style="78" customWidth="1"/>
    <col min="9647" max="9647" width="8.6640625" style="78" customWidth="1"/>
    <col min="9648" max="9648" width="1.88671875" style="78" customWidth="1"/>
    <col min="9649" max="9649" width="1.21875" style="78" customWidth="1"/>
    <col min="9650" max="9650" width="3.109375" style="78" customWidth="1"/>
    <col min="9651" max="9651" width="8.6640625" style="78" customWidth="1"/>
    <col min="9652" max="9652" width="1.88671875" style="78" customWidth="1"/>
    <col min="9653" max="9653" width="1.21875" style="78" customWidth="1"/>
    <col min="9654" max="9654" width="3.109375" style="78" customWidth="1"/>
    <col min="9655" max="9655" width="8.6640625" style="78" customWidth="1"/>
    <col min="9656" max="9656" width="1.88671875" style="78" customWidth="1"/>
    <col min="9657" max="9657" width="1.21875" style="78" customWidth="1"/>
    <col min="9658" max="9658" width="3.109375" style="78" customWidth="1"/>
    <col min="9659" max="9659" width="8.6640625" style="78" customWidth="1"/>
    <col min="9660" max="9660" width="1.88671875" style="78" customWidth="1"/>
    <col min="9661" max="9661" width="1.21875" style="78" customWidth="1"/>
    <col min="9662" max="9887" width="9" style="78"/>
    <col min="9888" max="9888" width="4" style="78" customWidth="1"/>
    <col min="9889" max="9889" width="17" style="78" customWidth="1"/>
    <col min="9890" max="9897" width="0" style="78" hidden="1" customWidth="1"/>
    <col min="9898" max="9898" width="3.109375" style="78" customWidth="1"/>
    <col min="9899" max="9899" width="8.6640625" style="78" customWidth="1"/>
    <col min="9900" max="9900" width="1.88671875" style="78" customWidth="1"/>
    <col min="9901" max="9901" width="1.21875" style="78" customWidth="1"/>
    <col min="9902" max="9902" width="3.109375" style="78" customWidth="1"/>
    <col min="9903" max="9903" width="8.6640625" style="78" customWidth="1"/>
    <col min="9904" max="9904" width="1.88671875" style="78" customWidth="1"/>
    <col min="9905" max="9905" width="1.21875" style="78" customWidth="1"/>
    <col min="9906" max="9906" width="3.109375" style="78" customWidth="1"/>
    <col min="9907" max="9907" width="8.6640625" style="78" customWidth="1"/>
    <col min="9908" max="9908" width="1.88671875" style="78" customWidth="1"/>
    <col min="9909" max="9909" width="1.21875" style="78" customWidth="1"/>
    <col min="9910" max="9910" width="3.109375" style="78" customWidth="1"/>
    <col min="9911" max="9911" width="8.6640625" style="78" customWidth="1"/>
    <col min="9912" max="9912" width="1.88671875" style="78" customWidth="1"/>
    <col min="9913" max="9913" width="1.21875" style="78" customWidth="1"/>
    <col min="9914" max="9914" width="3.109375" style="78" customWidth="1"/>
    <col min="9915" max="9915" width="8.6640625" style="78" customWidth="1"/>
    <col min="9916" max="9916" width="1.88671875" style="78" customWidth="1"/>
    <col min="9917" max="9917" width="1.21875" style="78" customWidth="1"/>
    <col min="9918" max="10143" width="9" style="78"/>
    <col min="10144" max="10144" width="4" style="78" customWidth="1"/>
    <col min="10145" max="10145" width="17" style="78" customWidth="1"/>
    <col min="10146" max="10153" width="0" style="78" hidden="1" customWidth="1"/>
    <col min="10154" max="10154" width="3.109375" style="78" customWidth="1"/>
    <col min="10155" max="10155" width="8.6640625" style="78" customWidth="1"/>
    <col min="10156" max="10156" width="1.88671875" style="78" customWidth="1"/>
    <col min="10157" max="10157" width="1.21875" style="78" customWidth="1"/>
    <col min="10158" max="10158" width="3.109375" style="78" customWidth="1"/>
    <col min="10159" max="10159" width="8.6640625" style="78" customWidth="1"/>
    <col min="10160" max="10160" width="1.88671875" style="78" customWidth="1"/>
    <col min="10161" max="10161" width="1.21875" style="78" customWidth="1"/>
    <col min="10162" max="10162" width="3.109375" style="78" customWidth="1"/>
    <col min="10163" max="10163" width="8.6640625" style="78" customWidth="1"/>
    <col min="10164" max="10164" width="1.88671875" style="78" customWidth="1"/>
    <col min="10165" max="10165" width="1.21875" style="78" customWidth="1"/>
    <col min="10166" max="10166" width="3.109375" style="78" customWidth="1"/>
    <col min="10167" max="10167" width="8.6640625" style="78" customWidth="1"/>
    <col min="10168" max="10168" width="1.88671875" style="78" customWidth="1"/>
    <col min="10169" max="10169" width="1.21875" style="78" customWidth="1"/>
    <col min="10170" max="10170" width="3.109375" style="78" customWidth="1"/>
    <col min="10171" max="10171" width="8.6640625" style="78" customWidth="1"/>
    <col min="10172" max="10172" width="1.88671875" style="78" customWidth="1"/>
    <col min="10173" max="10173" width="1.21875" style="78" customWidth="1"/>
    <col min="10174" max="10399" width="9" style="78"/>
    <col min="10400" max="10400" width="4" style="78" customWidth="1"/>
    <col min="10401" max="10401" width="17" style="78" customWidth="1"/>
    <col min="10402" max="10409" width="0" style="78" hidden="1" customWidth="1"/>
    <col min="10410" max="10410" width="3.109375" style="78" customWidth="1"/>
    <col min="10411" max="10411" width="8.6640625" style="78" customWidth="1"/>
    <col min="10412" max="10412" width="1.88671875" style="78" customWidth="1"/>
    <col min="10413" max="10413" width="1.21875" style="78" customWidth="1"/>
    <col min="10414" max="10414" width="3.109375" style="78" customWidth="1"/>
    <col min="10415" max="10415" width="8.6640625" style="78" customWidth="1"/>
    <col min="10416" max="10416" width="1.88671875" style="78" customWidth="1"/>
    <col min="10417" max="10417" width="1.21875" style="78" customWidth="1"/>
    <col min="10418" max="10418" width="3.109375" style="78" customWidth="1"/>
    <col min="10419" max="10419" width="8.6640625" style="78" customWidth="1"/>
    <col min="10420" max="10420" width="1.88671875" style="78" customWidth="1"/>
    <col min="10421" max="10421" width="1.21875" style="78" customWidth="1"/>
    <col min="10422" max="10422" width="3.109375" style="78" customWidth="1"/>
    <col min="10423" max="10423" width="8.6640625" style="78" customWidth="1"/>
    <col min="10424" max="10424" width="1.88671875" style="78" customWidth="1"/>
    <col min="10425" max="10425" width="1.21875" style="78" customWidth="1"/>
    <col min="10426" max="10426" width="3.109375" style="78" customWidth="1"/>
    <col min="10427" max="10427" width="8.6640625" style="78" customWidth="1"/>
    <col min="10428" max="10428" width="1.88671875" style="78" customWidth="1"/>
    <col min="10429" max="10429" width="1.21875" style="78" customWidth="1"/>
    <col min="10430" max="10655" width="9" style="78"/>
    <col min="10656" max="10656" width="4" style="78" customWidth="1"/>
    <col min="10657" max="10657" width="17" style="78" customWidth="1"/>
    <col min="10658" max="10665" width="0" style="78" hidden="1" customWidth="1"/>
    <col min="10666" max="10666" width="3.109375" style="78" customWidth="1"/>
    <col min="10667" max="10667" width="8.6640625" style="78" customWidth="1"/>
    <col min="10668" max="10668" width="1.88671875" style="78" customWidth="1"/>
    <col min="10669" max="10669" width="1.21875" style="78" customWidth="1"/>
    <col min="10670" max="10670" width="3.109375" style="78" customWidth="1"/>
    <col min="10671" max="10671" width="8.6640625" style="78" customWidth="1"/>
    <col min="10672" max="10672" width="1.88671875" style="78" customWidth="1"/>
    <col min="10673" max="10673" width="1.21875" style="78" customWidth="1"/>
    <col min="10674" max="10674" width="3.109375" style="78" customWidth="1"/>
    <col min="10675" max="10675" width="8.6640625" style="78" customWidth="1"/>
    <col min="10676" max="10676" width="1.88671875" style="78" customWidth="1"/>
    <col min="10677" max="10677" width="1.21875" style="78" customWidth="1"/>
    <col min="10678" max="10678" width="3.109375" style="78" customWidth="1"/>
    <col min="10679" max="10679" width="8.6640625" style="78" customWidth="1"/>
    <col min="10680" max="10680" width="1.88671875" style="78" customWidth="1"/>
    <col min="10681" max="10681" width="1.21875" style="78" customWidth="1"/>
    <col min="10682" max="10682" width="3.109375" style="78" customWidth="1"/>
    <col min="10683" max="10683" width="8.6640625" style="78" customWidth="1"/>
    <col min="10684" max="10684" width="1.88671875" style="78" customWidth="1"/>
    <col min="10685" max="10685" width="1.21875" style="78" customWidth="1"/>
    <col min="10686" max="10911" width="9" style="78"/>
    <col min="10912" max="10912" width="4" style="78" customWidth="1"/>
    <col min="10913" max="10913" width="17" style="78" customWidth="1"/>
    <col min="10914" max="10921" width="0" style="78" hidden="1" customWidth="1"/>
    <col min="10922" max="10922" width="3.109375" style="78" customWidth="1"/>
    <col min="10923" max="10923" width="8.6640625" style="78" customWidth="1"/>
    <col min="10924" max="10924" width="1.88671875" style="78" customWidth="1"/>
    <col min="10925" max="10925" width="1.21875" style="78" customWidth="1"/>
    <col min="10926" max="10926" width="3.109375" style="78" customWidth="1"/>
    <col min="10927" max="10927" width="8.6640625" style="78" customWidth="1"/>
    <col min="10928" max="10928" width="1.88671875" style="78" customWidth="1"/>
    <col min="10929" max="10929" width="1.21875" style="78" customWidth="1"/>
    <col min="10930" max="10930" width="3.109375" style="78" customWidth="1"/>
    <col min="10931" max="10931" width="8.6640625" style="78" customWidth="1"/>
    <col min="10932" max="10932" width="1.88671875" style="78" customWidth="1"/>
    <col min="10933" max="10933" width="1.21875" style="78" customWidth="1"/>
    <col min="10934" max="10934" width="3.109375" style="78" customWidth="1"/>
    <col min="10935" max="10935" width="8.6640625" style="78" customWidth="1"/>
    <col min="10936" max="10936" width="1.88671875" style="78" customWidth="1"/>
    <col min="10937" max="10937" width="1.21875" style="78" customWidth="1"/>
    <col min="10938" max="10938" width="3.109375" style="78" customWidth="1"/>
    <col min="10939" max="10939" width="8.6640625" style="78" customWidth="1"/>
    <col min="10940" max="10940" width="1.88671875" style="78" customWidth="1"/>
    <col min="10941" max="10941" width="1.21875" style="78" customWidth="1"/>
    <col min="10942" max="11167" width="9" style="78"/>
    <col min="11168" max="11168" width="4" style="78" customWidth="1"/>
    <col min="11169" max="11169" width="17" style="78" customWidth="1"/>
    <col min="11170" max="11177" width="0" style="78" hidden="1" customWidth="1"/>
    <col min="11178" max="11178" width="3.109375" style="78" customWidth="1"/>
    <col min="11179" max="11179" width="8.6640625" style="78" customWidth="1"/>
    <col min="11180" max="11180" width="1.88671875" style="78" customWidth="1"/>
    <col min="11181" max="11181" width="1.21875" style="78" customWidth="1"/>
    <col min="11182" max="11182" width="3.109375" style="78" customWidth="1"/>
    <col min="11183" max="11183" width="8.6640625" style="78" customWidth="1"/>
    <col min="11184" max="11184" width="1.88671875" style="78" customWidth="1"/>
    <col min="11185" max="11185" width="1.21875" style="78" customWidth="1"/>
    <col min="11186" max="11186" width="3.109375" style="78" customWidth="1"/>
    <col min="11187" max="11187" width="8.6640625" style="78" customWidth="1"/>
    <col min="11188" max="11188" width="1.88671875" style="78" customWidth="1"/>
    <col min="11189" max="11189" width="1.21875" style="78" customWidth="1"/>
    <col min="11190" max="11190" width="3.109375" style="78" customWidth="1"/>
    <col min="11191" max="11191" width="8.6640625" style="78" customWidth="1"/>
    <col min="11192" max="11192" width="1.88671875" style="78" customWidth="1"/>
    <col min="11193" max="11193" width="1.21875" style="78" customWidth="1"/>
    <col min="11194" max="11194" width="3.109375" style="78" customWidth="1"/>
    <col min="11195" max="11195" width="8.6640625" style="78" customWidth="1"/>
    <col min="11196" max="11196" width="1.88671875" style="78" customWidth="1"/>
    <col min="11197" max="11197" width="1.21875" style="78" customWidth="1"/>
    <col min="11198" max="11423" width="9" style="78"/>
    <col min="11424" max="11424" width="4" style="78" customWidth="1"/>
    <col min="11425" max="11425" width="17" style="78" customWidth="1"/>
    <col min="11426" max="11433" width="0" style="78" hidden="1" customWidth="1"/>
    <col min="11434" max="11434" width="3.109375" style="78" customWidth="1"/>
    <col min="11435" max="11435" width="8.6640625" style="78" customWidth="1"/>
    <col min="11436" max="11436" width="1.88671875" style="78" customWidth="1"/>
    <col min="11437" max="11437" width="1.21875" style="78" customWidth="1"/>
    <col min="11438" max="11438" width="3.109375" style="78" customWidth="1"/>
    <col min="11439" max="11439" width="8.6640625" style="78" customWidth="1"/>
    <col min="11440" max="11440" width="1.88671875" style="78" customWidth="1"/>
    <col min="11441" max="11441" width="1.21875" style="78" customWidth="1"/>
    <col min="11442" max="11442" width="3.109375" style="78" customWidth="1"/>
    <col min="11443" max="11443" width="8.6640625" style="78" customWidth="1"/>
    <col min="11444" max="11444" width="1.88671875" style="78" customWidth="1"/>
    <col min="11445" max="11445" width="1.21875" style="78" customWidth="1"/>
    <col min="11446" max="11446" width="3.109375" style="78" customWidth="1"/>
    <col min="11447" max="11447" width="8.6640625" style="78" customWidth="1"/>
    <col min="11448" max="11448" width="1.88671875" style="78" customWidth="1"/>
    <col min="11449" max="11449" width="1.21875" style="78" customWidth="1"/>
    <col min="11450" max="11450" width="3.109375" style="78" customWidth="1"/>
    <col min="11451" max="11451" width="8.6640625" style="78" customWidth="1"/>
    <col min="11452" max="11452" width="1.88671875" style="78" customWidth="1"/>
    <col min="11453" max="11453" width="1.21875" style="78" customWidth="1"/>
    <col min="11454" max="11679" width="9" style="78"/>
    <col min="11680" max="11680" width="4" style="78" customWidth="1"/>
    <col min="11681" max="11681" width="17" style="78" customWidth="1"/>
    <col min="11682" max="11689" width="0" style="78" hidden="1" customWidth="1"/>
    <col min="11690" max="11690" width="3.109375" style="78" customWidth="1"/>
    <col min="11691" max="11691" width="8.6640625" style="78" customWidth="1"/>
    <col min="11692" max="11692" width="1.88671875" style="78" customWidth="1"/>
    <col min="11693" max="11693" width="1.21875" style="78" customWidth="1"/>
    <col min="11694" max="11694" width="3.109375" style="78" customWidth="1"/>
    <col min="11695" max="11695" width="8.6640625" style="78" customWidth="1"/>
    <col min="11696" max="11696" width="1.88671875" style="78" customWidth="1"/>
    <col min="11697" max="11697" width="1.21875" style="78" customWidth="1"/>
    <col min="11698" max="11698" width="3.109375" style="78" customWidth="1"/>
    <col min="11699" max="11699" width="8.6640625" style="78" customWidth="1"/>
    <col min="11700" max="11700" width="1.88671875" style="78" customWidth="1"/>
    <col min="11701" max="11701" width="1.21875" style="78" customWidth="1"/>
    <col min="11702" max="11702" width="3.109375" style="78" customWidth="1"/>
    <col min="11703" max="11703" width="8.6640625" style="78" customWidth="1"/>
    <col min="11704" max="11704" width="1.88671875" style="78" customWidth="1"/>
    <col min="11705" max="11705" width="1.21875" style="78" customWidth="1"/>
    <col min="11706" max="11706" width="3.109375" style="78" customWidth="1"/>
    <col min="11707" max="11707" width="8.6640625" style="78" customWidth="1"/>
    <col min="11708" max="11708" width="1.88671875" style="78" customWidth="1"/>
    <col min="11709" max="11709" width="1.21875" style="78" customWidth="1"/>
    <col min="11710" max="11935" width="9" style="78"/>
    <col min="11936" max="11936" width="4" style="78" customWidth="1"/>
    <col min="11937" max="11937" width="17" style="78" customWidth="1"/>
    <col min="11938" max="11945" width="0" style="78" hidden="1" customWidth="1"/>
    <col min="11946" max="11946" width="3.109375" style="78" customWidth="1"/>
    <col min="11947" max="11947" width="8.6640625" style="78" customWidth="1"/>
    <col min="11948" max="11948" width="1.88671875" style="78" customWidth="1"/>
    <col min="11949" max="11949" width="1.21875" style="78" customWidth="1"/>
    <col min="11950" max="11950" width="3.109375" style="78" customWidth="1"/>
    <col min="11951" max="11951" width="8.6640625" style="78" customWidth="1"/>
    <col min="11952" max="11952" width="1.88671875" style="78" customWidth="1"/>
    <col min="11953" max="11953" width="1.21875" style="78" customWidth="1"/>
    <col min="11954" max="11954" width="3.109375" style="78" customWidth="1"/>
    <col min="11955" max="11955" width="8.6640625" style="78" customWidth="1"/>
    <col min="11956" max="11956" width="1.88671875" style="78" customWidth="1"/>
    <col min="11957" max="11957" width="1.21875" style="78" customWidth="1"/>
    <col min="11958" max="11958" width="3.109375" style="78" customWidth="1"/>
    <col min="11959" max="11959" width="8.6640625" style="78" customWidth="1"/>
    <col min="11960" max="11960" width="1.88671875" style="78" customWidth="1"/>
    <col min="11961" max="11961" width="1.21875" style="78" customWidth="1"/>
    <col min="11962" max="11962" width="3.109375" style="78" customWidth="1"/>
    <col min="11963" max="11963" width="8.6640625" style="78" customWidth="1"/>
    <col min="11964" max="11964" width="1.88671875" style="78" customWidth="1"/>
    <col min="11965" max="11965" width="1.21875" style="78" customWidth="1"/>
    <col min="11966" max="12191" width="9" style="78"/>
    <col min="12192" max="12192" width="4" style="78" customWidth="1"/>
    <col min="12193" max="12193" width="17" style="78" customWidth="1"/>
    <col min="12194" max="12201" width="0" style="78" hidden="1" customWidth="1"/>
    <col min="12202" max="12202" width="3.109375" style="78" customWidth="1"/>
    <col min="12203" max="12203" width="8.6640625" style="78" customWidth="1"/>
    <col min="12204" max="12204" width="1.88671875" style="78" customWidth="1"/>
    <col min="12205" max="12205" width="1.21875" style="78" customWidth="1"/>
    <col min="12206" max="12206" width="3.109375" style="78" customWidth="1"/>
    <col min="12207" max="12207" width="8.6640625" style="78" customWidth="1"/>
    <col min="12208" max="12208" width="1.88671875" style="78" customWidth="1"/>
    <col min="12209" max="12209" width="1.21875" style="78" customWidth="1"/>
    <col min="12210" max="12210" width="3.109375" style="78" customWidth="1"/>
    <col min="12211" max="12211" width="8.6640625" style="78" customWidth="1"/>
    <col min="12212" max="12212" width="1.88671875" style="78" customWidth="1"/>
    <col min="12213" max="12213" width="1.21875" style="78" customWidth="1"/>
    <col min="12214" max="12214" width="3.109375" style="78" customWidth="1"/>
    <col min="12215" max="12215" width="8.6640625" style="78" customWidth="1"/>
    <col min="12216" max="12216" width="1.88671875" style="78" customWidth="1"/>
    <col min="12217" max="12217" width="1.21875" style="78" customWidth="1"/>
    <col min="12218" max="12218" width="3.109375" style="78" customWidth="1"/>
    <col min="12219" max="12219" width="8.6640625" style="78" customWidth="1"/>
    <col min="12220" max="12220" width="1.88671875" style="78" customWidth="1"/>
    <col min="12221" max="12221" width="1.21875" style="78" customWidth="1"/>
    <col min="12222" max="12447" width="9" style="78"/>
    <col min="12448" max="12448" width="4" style="78" customWidth="1"/>
    <col min="12449" max="12449" width="17" style="78" customWidth="1"/>
    <col min="12450" max="12457" width="0" style="78" hidden="1" customWidth="1"/>
    <col min="12458" max="12458" width="3.109375" style="78" customWidth="1"/>
    <col min="12459" max="12459" width="8.6640625" style="78" customWidth="1"/>
    <col min="12460" max="12460" width="1.88671875" style="78" customWidth="1"/>
    <col min="12461" max="12461" width="1.21875" style="78" customWidth="1"/>
    <col min="12462" max="12462" width="3.109375" style="78" customWidth="1"/>
    <col min="12463" max="12463" width="8.6640625" style="78" customWidth="1"/>
    <col min="12464" max="12464" width="1.88671875" style="78" customWidth="1"/>
    <col min="12465" max="12465" width="1.21875" style="78" customWidth="1"/>
    <col min="12466" max="12466" width="3.109375" style="78" customWidth="1"/>
    <col min="12467" max="12467" width="8.6640625" style="78" customWidth="1"/>
    <col min="12468" max="12468" width="1.88671875" style="78" customWidth="1"/>
    <col min="12469" max="12469" width="1.21875" style="78" customWidth="1"/>
    <col min="12470" max="12470" width="3.109375" style="78" customWidth="1"/>
    <col min="12471" max="12471" width="8.6640625" style="78" customWidth="1"/>
    <col min="12472" max="12472" width="1.88671875" style="78" customWidth="1"/>
    <col min="12473" max="12473" width="1.21875" style="78" customWidth="1"/>
    <col min="12474" max="12474" width="3.109375" style="78" customWidth="1"/>
    <col min="12475" max="12475" width="8.6640625" style="78" customWidth="1"/>
    <col min="12476" max="12476" width="1.88671875" style="78" customWidth="1"/>
    <col min="12477" max="12477" width="1.21875" style="78" customWidth="1"/>
    <col min="12478" max="12703" width="9" style="78"/>
    <col min="12704" max="12704" width="4" style="78" customWidth="1"/>
    <col min="12705" max="12705" width="17" style="78" customWidth="1"/>
    <col min="12706" max="12713" width="0" style="78" hidden="1" customWidth="1"/>
    <col min="12714" max="12714" width="3.109375" style="78" customWidth="1"/>
    <col min="12715" max="12715" width="8.6640625" style="78" customWidth="1"/>
    <col min="12716" max="12716" width="1.88671875" style="78" customWidth="1"/>
    <col min="12717" max="12717" width="1.21875" style="78" customWidth="1"/>
    <col min="12718" max="12718" width="3.109375" style="78" customWidth="1"/>
    <col min="12719" max="12719" width="8.6640625" style="78" customWidth="1"/>
    <col min="12720" max="12720" width="1.88671875" style="78" customWidth="1"/>
    <col min="12721" max="12721" width="1.21875" style="78" customWidth="1"/>
    <col min="12722" max="12722" width="3.109375" style="78" customWidth="1"/>
    <col min="12723" max="12723" width="8.6640625" style="78" customWidth="1"/>
    <col min="12724" max="12724" width="1.88671875" style="78" customWidth="1"/>
    <col min="12725" max="12725" width="1.21875" style="78" customWidth="1"/>
    <col min="12726" max="12726" width="3.109375" style="78" customWidth="1"/>
    <col min="12727" max="12727" width="8.6640625" style="78" customWidth="1"/>
    <col min="12728" max="12728" width="1.88671875" style="78" customWidth="1"/>
    <col min="12729" max="12729" width="1.21875" style="78" customWidth="1"/>
    <col min="12730" max="12730" width="3.109375" style="78" customWidth="1"/>
    <col min="12731" max="12731" width="8.6640625" style="78" customWidth="1"/>
    <col min="12732" max="12732" width="1.88671875" style="78" customWidth="1"/>
    <col min="12733" max="12733" width="1.21875" style="78" customWidth="1"/>
    <col min="12734" max="12959" width="9" style="78"/>
    <col min="12960" max="12960" width="4" style="78" customWidth="1"/>
    <col min="12961" max="12961" width="17" style="78" customWidth="1"/>
    <col min="12962" max="12969" width="0" style="78" hidden="1" customWidth="1"/>
    <col min="12970" max="12970" width="3.109375" style="78" customWidth="1"/>
    <col min="12971" max="12971" width="8.6640625" style="78" customWidth="1"/>
    <col min="12972" max="12972" width="1.88671875" style="78" customWidth="1"/>
    <col min="12973" max="12973" width="1.21875" style="78" customWidth="1"/>
    <col min="12974" max="12974" width="3.109375" style="78" customWidth="1"/>
    <col min="12975" max="12975" width="8.6640625" style="78" customWidth="1"/>
    <col min="12976" max="12976" width="1.88671875" style="78" customWidth="1"/>
    <col min="12977" max="12977" width="1.21875" style="78" customWidth="1"/>
    <col min="12978" max="12978" width="3.109375" style="78" customWidth="1"/>
    <col min="12979" max="12979" width="8.6640625" style="78" customWidth="1"/>
    <col min="12980" max="12980" width="1.88671875" style="78" customWidth="1"/>
    <col min="12981" max="12981" width="1.21875" style="78" customWidth="1"/>
    <col min="12982" max="12982" width="3.109375" style="78" customWidth="1"/>
    <col min="12983" max="12983" width="8.6640625" style="78" customWidth="1"/>
    <col min="12984" max="12984" width="1.88671875" style="78" customWidth="1"/>
    <col min="12985" max="12985" width="1.21875" style="78" customWidth="1"/>
    <col min="12986" max="12986" width="3.109375" style="78" customWidth="1"/>
    <col min="12987" max="12987" width="8.6640625" style="78" customWidth="1"/>
    <col min="12988" max="12988" width="1.88671875" style="78" customWidth="1"/>
    <col min="12989" max="12989" width="1.21875" style="78" customWidth="1"/>
    <col min="12990" max="13215" width="9" style="78"/>
    <col min="13216" max="13216" width="4" style="78" customWidth="1"/>
    <col min="13217" max="13217" width="17" style="78" customWidth="1"/>
    <col min="13218" max="13225" width="0" style="78" hidden="1" customWidth="1"/>
    <col min="13226" max="13226" width="3.109375" style="78" customWidth="1"/>
    <col min="13227" max="13227" width="8.6640625" style="78" customWidth="1"/>
    <col min="13228" max="13228" width="1.88671875" style="78" customWidth="1"/>
    <col min="13229" max="13229" width="1.21875" style="78" customWidth="1"/>
    <col min="13230" max="13230" width="3.109375" style="78" customWidth="1"/>
    <col min="13231" max="13231" width="8.6640625" style="78" customWidth="1"/>
    <col min="13232" max="13232" width="1.88671875" style="78" customWidth="1"/>
    <col min="13233" max="13233" width="1.21875" style="78" customWidth="1"/>
    <col min="13234" max="13234" width="3.109375" style="78" customWidth="1"/>
    <col min="13235" max="13235" width="8.6640625" style="78" customWidth="1"/>
    <col min="13236" max="13236" width="1.88671875" style="78" customWidth="1"/>
    <col min="13237" max="13237" width="1.21875" style="78" customWidth="1"/>
    <col min="13238" max="13238" width="3.109375" style="78" customWidth="1"/>
    <col min="13239" max="13239" width="8.6640625" style="78" customWidth="1"/>
    <col min="13240" max="13240" width="1.88671875" style="78" customWidth="1"/>
    <col min="13241" max="13241" width="1.21875" style="78" customWidth="1"/>
    <col min="13242" max="13242" width="3.109375" style="78" customWidth="1"/>
    <col min="13243" max="13243" width="8.6640625" style="78" customWidth="1"/>
    <col min="13244" max="13244" width="1.88671875" style="78" customWidth="1"/>
    <col min="13245" max="13245" width="1.21875" style="78" customWidth="1"/>
    <col min="13246" max="13471" width="9" style="78"/>
    <col min="13472" max="13472" width="4" style="78" customWidth="1"/>
    <col min="13473" max="13473" width="17" style="78" customWidth="1"/>
    <col min="13474" max="13481" width="0" style="78" hidden="1" customWidth="1"/>
    <col min="13482" max="13482" width="3.109375" style="78" customWidth="1"/>
    <col min="13483" max="13483" width="8.6640625" style="78" customWidth="1"/>
    <col min="13484" max="13484" width="1.88671875" style="78" customWidth="1"/>
    <col min="13485" max="13485" width="1.21875" style="78" customWidth="1"/>
    <col min="13486" max="13486" width="3.109375" style="78" customWidth="1"/>
    <col min="13487" max="13487" width="8.6640625" style="78" customWidth="1"/>
    <col min="13488" max="13488" width="1.88671875" style="78" customWidth="1"/>
    <col min="13489" max="13489" width="1.21875" style="78" customWidth="1"/>
    <col min="13490" max="13490" width="3.109375" style="78" customWidth="1"/>
    <col min="13491" max="13491" width="8.6640625" style="78" customWidth="1"/>
    <col min="13492" max="13492" width="1.88671875" style="78" customWidth="1"/>
    <col min="13493" max="13493" width="1.21875" style="78" customWidth="1"/>
    <col min="13494" max="13494" width="3.109375" style="78" customWidth="1"/>
    <col min="13495" max="13495" width="8.6640625" style="78" customWidth="1"/>
    <col min="13496" max="13496" width="1.88671875" style="78" customWidth="1"/>
    <col min="13497" max="13497" width="1.21875" style="78" customWidth="1"/>
    <col min="13498" max="13498" width="3.109375" style="78" customWidth="1"/>
    <col min="13499" max="13499" width="8.6640625" style="78" customWidth="1"/>
    <col min="13500" max="13500" width="1.88671875" style="78" customWidth="1"/>
    <col min="13501" max="13501" width="1.21875" style="78" customWidth="1"/>
    <col min="13502" max="13727" width="9" style="78"/>
    <col min="13728" max="13728" width="4" style="78" customWidth="1"/>
    <col min="13729" max="13729" width="17" style="78" customWidth="1"/>
    <col min="13730" max="13737" width="0" style="78" hidden="1" customWidth="1"/>
    <col min="13738" max="13738" width="3.109375" style="78" customWidth="1"/>
    <col min="13739" max="13739" width="8.6640625" style="78" customWidth="1"/>
    <col min="13740" max="13740" width="1.88671875" style="78" customWidth="1"/>
    <col min="13741" max="13741" width="1.21875" style="78" customWidth="1"/>
    <col min="13742" max="13742" width="3.109375" style="78" customWidth="1"/>
    <col min="13743" max="13743" width="8.6640625" style="78" customWidth="1"/>
    <col min="13744" max="13744" width="1.88671875" style="78" customWidth="1"/>
    <col min="13745" max="13745" width="1.21875" style="78" customWidth="1"/>
    <col min="13746" max="13746" width="3.109375" style="78" customWidth="1"/>
    <col min="13747" max="13747" width="8.6640625" style="78" customWidth="1"/>
    <col min="13748" max="13748" width="1.88671875" style="78" customWidth="1"/>
    <col min="13749" max="13749" width="1.21875" style="78" customWidth="1"/>
    <col min="13750" max="13750" width="3.109375" style="78" customWidth="1"/>
    <col min="13751" max="13751" width="8.6640625" style="78" customWidth="1"/>
    <col min="13752" max="13752" width="1.88671875" style="78" customWidth="1"/>
    <col min="13753" max="13753" width="1.21875" style="78" customWidth="1"/>
    <col min="13754" max="13754" width="3.109375" style="78" customWidth="1"/>
    <col min="13755" max="13755" width="8.6640625" style="78" customWidth="1"/>
    <col min="13756" max="13756" width="1.88671875" style="78" customWidth="1"/>
    <col min="13757" max="13757" width="1.21875" style="78" customWidth="1"/>
    <col min="13758" max="13983" width="9" style="78"/>
    <col min="13984" max="13984" width="4" style="78" customWidth="1"/>
    <col min="13985" max="13985" width="17" style="78" customWidth="1"/>
    <col min="13986" max="13993" width="0" style="78" hidden="1" customWidth="1"/>
    <col min="13994" max="13994" width="3.109375" style="78" customWidth="1"/>
    <col min="13995" max="13995" width="8.6640625" style="78" customWidth="1"/>
    <col min="13996" max="13996" width="1.88671875" style="78" customWidth="1"/>
    <col min="13997" max="13997" width="1.21875" style="78" customWidth="1"/>
    <col min="13998" max="13998" width="3.109375" style="78" customWidth="1"/>
    <col min="13999" max="13999" width="8.6640625" style="78" customWidth="1"/>
    <col min="14000" max="14000" width="1.88671875" style="78" customWidth="1"/>
    <col min="14001" max="14001" width="1.21875" style="78" customWidth="1"/>
    <col min="14002" max="14002" width="3.109375" style="78" customWidth="1"/>
    <col min="14003" max="14003" width="8.6640625" style="78" customWidth="1"/>
    <col min="14004" max="14004" width="1.88671875" style="78" customWidth="1"/>
    <col min="14005" max="14005" width="1.21875" style="78" customWidth="1"/>
    <col min="14006" max="14006" width="3.109375" style="78" customWidth="1"/>
    <col min="14007" max="14007" width="8.6640625" style="78" customWidth="1"/>
    <col min="14008" max="14008" width="1.88671875" style="78" customWidth="1"/>
    <col min="14009" max="14009" width="1.21875" style="78" customWidth="1"/>
    <col min="14010" max="14010" width="3.109375" style="78" customWidth="1"/>
    <col min="14011" max="14011" width="8.6640625" style="78" customWidth="1"/>
    <col min="14012" max="14012" width="1.88671875" style="78" customWidth="1"/>
    <col min="14013" max="14013" width="1.21875" style="78" customWidth="1"/>
    <col min="14014" max="14239" width="9" style="78"/>
    <col min="14240" max="14240" width="4" style="78" customWidth="1"/>
    <col min="14241" max="14241" width="17" style="78" customWidth="1"/>
    <col min="14242" max="14249" width="0" style="78" hidden="1" customWidth="1"/>
    <col min="14250" max="14250" width="3.109375" style="78" customWidth="1"/>
    <col min="14251" max="14251" width="8.6640625" style="78" customWidth="1"/>
    <col min="14252" max="14252" width="1.88671875" style="78" customWidth="1"/>
    <col min="14253" max="14253" width="1.21875" style="78" customWidth="1"/>
    <col min="14254" max="14254" width="3.109375" style="78" customWidth="1"/>
    <col min="14255" max="14255" width="8.6640625" style="78" customWidth="1"/>
    <col min="14256" max="14256" width="1.88671875" style="78" customWidth="1"/>
    <col min="14257" max="14257" width="1.21875" style="78" customWidth="1"/>
    <col min="14258" max="14258" width="3.109375" style="78" customWidth="1"/>
    <col min="14259" max="14259" width="8.6640625" style="78" customWidth="1"/>
    <col min="14260" max="14260" width="1.88671875" style="78" customWidth="1"/>
    <col min="14261" max="14261" width="1.21875" style="78" customWidth="1"/>
    <col min="14262" max="14262" width="3.109375" style="78" customWidth="1"/>
    <col min="14263" max="14263" width="8.6640625" style="78" customWidth="1"/>
    <col min="14264" max="14264" width="1.88671875" style="78" customWidth="1"/>
    <col min="14265" max="14265" width="1.21875" style="78" customWidth="1"/>
    <col min="14266" max="14266" width="3.109375" style="78" customWidth="1"/>
    <col min="14267" max="14267" width="8.6640625" style="78" customWidth="1"/>
    <col min="14268" max="14268" width="1.88671875" style="78" customWidth="1"/>
    <col min="14269" max="14269" width="1.21875" style="78" customWidth="1"/>
    <col min="14270" max="14495" width="9" style="78"/>
    <col min="14496" max="14496" width="4" style="78" customWidth="1"/>
    <col min="14497" max="14497" width="17" style="78" customWidth="1"/>
    <col min="14498" max="14505" width="0" style="78" hidden="1" customWidth="1"/>
    <col min="14506" max="14506" width="3.109375" style="78" customWidth="1"/>
    <col min="14507" max="14507" width="8.6640625" style="78" customWidth="1"/>
    <col min="14508" max="14508" width="1.88671875" style="78" customWidth="1"/>
    <col min="14509" max="14509" width="1.21875" style="78" customWidth="1"/>
    <col min="14510" max="14510" width="3.109375" style="78" customWidth="1"/>
    <col min="14511" max="14511" width="8.6640625" style="78" customWidth="1"/>
    <col min="14512" max="14512" width="1.88671875" style="78" customWidth="1"/>
    <col min="14513" max="14513" width="1.21875" style="78" customWidth="1"/>
    <col min="14514" max="14514" width="3.109375" style="78" customWidth="1"/>
    <col min="14515" max="14515" width="8.6640625" style="78" customWidth="1"/>
    <col min="14516" max="14516" width="1.88671875" style="78" customWidth="1"/>
    <col min="14517" max="14517" width="1.21875" style="78" customWidth="1"/>
    <col min="14518" max="14518" width="3.109375" style="78" customWidth="1"/>
    <col min="14519" max="14519" width="8.6640625" style="78" customWidth="1"/>
    <col min="14520" max="14520" width="1.88671875" style="78" customWidth="1"/>
    <col min="14521" max="14521" width="1.21875" style="78" customWidth="1"/>
    <col min="14522" max="14522" width="3.109375" style="78" customWidth="1"/>
    <col min="14523" max="14523" width="8.6640625" style="78" customWidth="1"/>
    <col min="14524" max="14524" width="1.88671875" style="78" customWidth="1"/>
    <col min="14525" max="14525" width="1.21875" style="78" customWidth="1"/>
    <col min="14526" max="14751" width="9" style="78"/>
    <col min="14752" max="14752" width="4" style="78" customWidth="1"/>
    <col min="14753" max="14753" width="17" style="78" customWidth="1"/>
    <col min="14754" max="14761" width="0" style="78" hidden="1" customWidth="1"/>
    <col min="14762" max="14762" width="3.109375" style="78" customWidth="1"/>
    <col min="14763" max="14763" width="8.6640625" style="78" customWidth="1"/>
    <col min="14764" max="14764" width="1.88671875" style="78" customWidth="1"/>
    <col min="14765" max="14765" width="1.21875" style="78" customWidth="1"/>
    <col min="14766" max="14766" width="3.109375" style="78" customWidth="1"/>
    <col min="14767" max="14767" width="8.6640625" style="78" customWidth="1"/>
    <col min="14768" max="14768" width="1.88671875" style="78" customWidth="1"/>
    <col min="14769" max="14769" width="1.21875" style="78" customWidth="1"/>
    <col min="14770" max="14770" width="3.109375" style="78" customWidth="1"/>
    <col min="14771" max="14771" width="8.6640625" style="78" customWidth="1"/>
    <col min="14772" max="14772" width="1.88671875" style="78" customWidth="1"/>
    <col min="14773" max="14773" width="1.21875" style="78" customWidth="1"/>
    <col min="14774" max="14774" width="3.109375" style="78" customWidth="1"/>
    <col min="14775" max="14775" width="8.6640625" style="78" customWidth="1"/>
    <col min="14776" max="14776" width="1.88671875" style="78" customWidth="1"/>
    <col min="14777" max="14777" width="1.21875" style="78" customWidth="1"/>
    <col min="14778" max="14778" width="3.109375" style="78" customWidth="1"/>
    <col min="14779" max="14779" width="8.6640625" style="78" customWidth="1"/>
    <col min="14780" max="14780" width="1.88671875" style="78" customWidth="1"/>
    <col min="14781" max="14781" width="1.21875" style="78" customWidth="1"/>
    <col min="14782" max="15007" width="9" style="78"/>
    <col min="15008" max="15008" width="4" style="78" customWidth="1"/>
    <col min="15009" max="15009" width="17" style="78" customWidth="1"/>
    <col min="15010" max="15017" width="0" style="78" hidden="1" customWidth="1"/>
    <col min="15018" max="15018" width="3.109375" style="78" customWidth="1"/>
    <col min="15019" max="15019" width="8.6640625" style="78" customWidth="1"/>
    <col min="15020" max="15020" width="1.88671875" style="78" customWidth="1"/>
    <col min="15021" max="15021" width="1.21875" style="78" customWidth="1"/>
    <col min="15022" max="15022" width="3.109375" style="78" customWidth="1"/>
    <col min="15023" max="15023" width="8.6640625" style="78" customWidth="1"/>
    <col min="15024" max="15024" width="1.88671875" style="78" customWidth="1"/>
    <col min="15025" max="15025" width="1.21875" style="78" customWidth="1"/>
    <col min="15026" max="15026" width="3.109375" style="78" customWidth="1"/>
    <col min="15027" max="15027" width="8.6640625" style="78" customWidth="1"/>
    <col min="15028" max="15028" width="1.88671875" style="78" customWidth="1"/>
    <col min="15029" max="15029" width="1.21875" style="78" customWidth="1"/>
    <col min="15030" max="15030" width="3.109375" style="78" customWidth="1"/>
    <col min="15031" max="15031" width="8.6640625" style="78" customWidth="1"/>
    <col min="15032" max="15032" width="1.88671875" style="78" customWidth="1"/>
    <col min="15033" max="15033" width="1.21875" style="78" customWidth="1"/>
    <col min="15034" max="15034" width="3.109375" style="78" customWidth="1"/>
    <col min="15035" max="15035" width="8.6640625" style="78" customWidth="1"/>
    <col min="15036" max="15036" width="1.88671875" style="78" customWidth="1"/>
    <col min="15037" max="15037" width="1.21875" style="78" customWidth="1"/>
    <col min="15038" max="15263" width="9" style="78"/>
    <col min="15264" max="15264" width="4" style="78" customWidth="1"/>
    <col min="15265" max="15265" width="17" style="78" customWidth="1"/>
    <col min="15266" max="15273" width="0" style="78" hidden="1" customWidth="1"/>
    <col min="15274" max="15274" width="3.109375" style="78" customWidth="1"/>
    <col min="15275" max="15275" width="8.6640625" style="78" customWidth="1"/>
    <col min="15276" max="15276" width="1.88671875" style="78" customWidth="1"/>
    <col min="15277" max="15277" width="1.21875" style="78" customWidth="1"/>
    <col min="15278" max="15278" width="3.109375" style="78" customWidth="1"/>
    <col min="15279" max="15279" width="8.6640625" style="78" customWidth="1"/>
    <col min="15280" max="15280" width="1.88671875" style="78" customWidth="1"/>
    <col min="15281" max="15281" width="1.21875" style="78" customWidth="1"/>
    <col min="15282" max="15282" width="3.109375" style="78" customWidth="1"/>
    <col min="15283" max="15283" width="8.6640625" style="78" customWidth="1"/>
    <col min="15284" max="15284" width="1.88671875" style="78" customWidth="1"/>
    <col min="15285" max="15285" width="1.21875" style="78" customWidth="1"/>
    <col min="15286" max="15286" width="3.109375" style="78" customWidth="1"/>
    <col min="15287" max="15287" width="8.6640625" style="78" customWidth="1"/>
    <col min="15288" max="15288" width="1.88671875" style="78" customWidth="1"/>
    <col min="15289" max="15289" width="1.21875" style="78" customWidth="1"/>
    <col min="15290" max="15290" width="3.109375" style="78" customWidth="1"/>
    <col min="15291" max="15291" width="8.6640625" style="78" customWidth="1"/>
    <col min="15292" max="15292" width="1.88671875" style="78" customWidth="1"/>
    <col min="15293" max="15293" width="1.21875" style="78" customWidth="1"/>
    <col min="15294" max="15519" width="9" style="78"/>
    <col min="15520" max="15520" width="4" style="78" customWidth="1"/>
    <col min="15521" max="15521" width="17" style="78" customWidth="1"/>
    <col min="15522" max="15529" width="0" style="78" hidden="1" customWidth="1"/>
    <col min="15530" max="15530" width="3.109375" style="78" customWidth="1"/>
    <col min="15531" max="15531" width="8.6640625" style="78" customWidth="1"/>
    <col min="15532" max="15532" width="1.88671875" style="78" customWidth="1"/>
    <col min="15533" max="15533" width="1.21875" style="78" customWidth="1"/>
    <col min="15534" max="15534" width="3.109375" style="78" customWidth="1"/>
    <col min="15535" max="15535" width="8.6640625" style="78" customWidth="1"/>
    <col min="15536" max="15536" width="1.88671875" style="78" customWidth="1"/>
    <col min="15537" max="15537" width="1.21875" style="78" customWidth="1"/>
    <col min="15538" max="15538" width="3.109375" style="78" customWidth="1"/>
    <col min="15539" max="15539" width="8.6640625" style="78" customWidth="1"/>
    <col min="15540" max="15540" width="1.88671875" style="78" customWidth="1"/>
    <col min="15541" max="15541" width="1.21875" style="78" customWidth="1"/>
    <col min="15542" max="15542" width="3.109375" style="78" customWidth="1"/>
    <col min="15543" max="15543" width="8.6640625" style="78" customWidth="1"/>
    <col min="15544" max="15544" width="1.88671875" style="78" customWidth="1"/>
    <col min="15545" max="15545" width="1.21875" style="78" customWidth="1"/>
    <col min="15546" max="15546" width="3.109375" style="78" customWidth="1"/>
    <col min="15547" max="15547" width="8.6640625" style="78" customWidth="1"/>
    <col min="15548" max="15548" width="1.88671875" style="78" customWidth="1"/>
    <col min="15549" max="15549" width="1.21875" style="78" customWidth="1"/>
    <col min="15550" max="15775" width="9" style="78"/>
    <col min="15776" max="15776" width="4" style="78" customWidth="1"/>
    <col min="15777" max="15777" width="17" style="78" customWidth="1"/>
    <col min="15778" max="15785" width="0" style="78" hidden="1" customWidth="1"/>
    <col min="15786" max="15786" width="3.109375" style="78" customWidth="1"/>
    <col min="15787" max="15787" width="8.6640625" style="78" customWidth="1"/>
    <col min="15788" max="15788" width="1.88671875" style="78" customWidth="1"/>
    <col min="15789" max="15789" width="1.21875" style="78" customWidth="1"/>
    <col min="15790" max="15790" width="3.109375" style="78" customWidth="1"/>
    <col min="15791" max="15791" width="8.6640625" style="78" customWidth="1"/>
    <col min="15792" max="15792" width="1.88671875" style="78" customWidth="1"/>
    <col min="15793" max="15793" width="1.21875" style="78" customWidth="1"/>
    <col min="15794" max="15794" width="3.109375" style="78" customWidth="1"/>
    <col min="15795" max="15795" width="8.6640625" style="78" customWidth="1"/>
    <col min="15796" max="15796" width="1.88671875" style="78" customWidth="1"/>
    <col min="15797" max="15797" width="1.21875" style="78" customWidth="1"/>
    <col min="15798" max="15798" width="3.109375" style="78" customWidth="1"/>
    <col min="15799" max="15799" width="8.6640625" style="78" customWidth="1"/>
    <col min="15800" max="15800" width="1.88671875" style="78" customWidth="1"/>
    <col min="15801" max="15801" width="1.21875" style="78" customWidth="1"/>
    <col min="15802" max="15802" width="3.109375" style="78" customWidth="1"/>
    <col min="15803" max="15803" width="8.6640625" style="78" customWidth="1"/>
    <col min="15804" max="15804" width="1.88671875" style="78" customWidth="1"/>
    <col min="15805" max="15805" width="1.21875" style="78" customWidth="1"/>
    <col min="15806" max="16031" width="9" style="78"/>
    <col min="16032" max="16032" width="4" style="78" customWidth="1"/>
    <col min="16033" max="16033" width="17" style="78" customWidth="1"/>
    <col min="16034" max="16041" width="0" style="78" hidden="1" customWidth="1"/>
    <col min="16042" max="16042" width="3.109375" style="78" customWidth="1"/>
    <col min="16043" max="16043" width="8.6640625" style="78" customWidth="1"/>
    <col min="16044" max="16044" width="1.88671875" style="78" customWidth="1"/>
    <col min="16045" max="16045" width="1.21875" style="78" customWidth="1"/>
    <col min="16046" max="16046" width="3.109375" style="78" customWidth="1"/>
    <col min="16047" max="16047" width="8.6640625" style="78" customWidth="1"/>
    <col min="16048" max="16048" width="1.88671875" style="78" customWidth="1"/>
    <col min="16049" max="16049" width="1.21875" style="78" customWidth="1"/>
    <col min="16050" max="16050" width="3.109375" style="78" customWidth="1"/>
    <col min="16051" max="16051" width="8.6640625" style="78" customWidth="1"/>
    <col min="16052" max="16052" width="1.88671875" style="78" customWidth="1"/>
    <col min="16053" max="16053" width="1.21875" style="78" customWidth="1"/>
    <col min="16054" max="16054" width="3.109375" style="78" customWidth="1"/>
    <col min="16055" max="16055" width="8.6640625" style="78" customWidth="1"/>
    <col min="16056" max="16056" width="1.88671875" style="78" customWidth="1"/>
    <col min="16057" max="16057" width="1.21875" style="78" customWidth="1"/>
    <col min="16058" max="16058" width="3.109375" style="78" customWidth="1"/>
    <col min="16059" max="16059" width="8.6640625" style="78" customWidth="1"/>
    <col min="16060" max="16060" width="1.88671875" style="78" customWidth="1"/>
    <col min="16061" max="16061" width="1.21875" style="78" customWidth="1"/>
    <col min="16062" max="16374" width="9" style="78"/>
    <col min="16375" max="16384" width="9" style="78" customWidth="1"/>
  </cols>
  <sheetData>
    <row r="1" spans="2:9" ht="18" customHeight="1" x14ac:dyDescent="0.2">
      <c r="B1" s="1" t="s">
        <v>298</v>
      </c>
      <c r="C1" s="17"/>
      <c r="D1" s="17"/>
      <c r="E1" s="17"/>
      <c r="F1" s="17"/>
      <c r="G1" s="17"/>
      <c r="H1" s="17"/>
      <c r="I1" s="157" t="s">
        <v>175</v>
      </c>
    </row>
    <row r="2" spans="2:9" ht="23.25" customHeight="1" x14ac:dyDescent="0.2">
      <c r="B2" s="445" t="s">
        <v>237</v>
      </c>
      <c r="C2" s="579" t="s">
        <v>67</v>
      </c>
      <c r="D2" s="582" t="s">
        <v>176</v>
      </c>
      <c r="E2" s="583"/>
      <c r="F2" s="583"/>
      <c r="G2" s="583"/>
      <c r="H2" s="583"/>
      <c r="I2" s="584"/>
    </row>
    <row r="3" spans="2:9" ht="23.25" customHeight="1" x14ac:dyDescent="0.2">
      <c r="B3" s="581"/>
      <c r="C3" s="580"/>
      <c r="D3" s="158" t="s">
        <v>170</v>
      </c>
      <c r="E3" s="158" t="s">
        <v>171</v>
      </c>
      <c r="F3" s="158" t="s">
        <v>172</v>
      </c>
      <c r="G3" s="158" t="s">
        <v>173</v>
      </c>
      <c r="H3" s="158" t="s">
        <v>174</v>
      </c>
      <c r="I3" s="158" t="s">
        <v>207</v>
      </c>
    </row>
    <row r="4" spans="2:9" ht="36" hidden="1" customHeight="1" x14ac:dyDescent="0.2">
      <c r="B4" s="159" t="s">
        <v>146</v>
      </c>
      <c r="C4" s="160">
        <v>322313</v>
      </c>
      <c r="D4" s="161">
        <v>96650</v>
      </c>
      <c r="E4" s="161">
        <v>84527</v>
      </c>
      <c r="F4" s="161">
        <v>77326</v>
      </c>
      <c r="G4" s="161">
        <v>45519</v>
      </c>
      <c r="H4" s="161">
        <v>11173</v>
      </c>
      <c r="I4" s="161">
        <v>7118</v>
      </c>
    </row>
    <row r="5" spans="2:9" ht="36.75" hidden="1" customHeight="1" x14ac:dyDescent="0.2">
      <c r="B5" s="159" t="s">
        <v>219</v>
      </c>
      <c r="C5" s="160">
        <v>311463</v>
      </c>
      <c r="D5" s="161">
        <v>94547</v>
      </c>
      <c r="E5" s="161">
        <v>82941</v>
      </c>
      <c r="F5" s="161">
        <v>73271</v>
      </c>
      <c r="G5" s="161">
        <v>43054</v>
      </c>
      <c r="H5" s="161">
        <v>10703</v>
      </c>
      <c r="I5" s="161">
        <v>6947</v>
      </c>
    </row>
    <row r="6" spans="2:9" ht="36.75" hidden="1" customHeight="1" x14ac:dyDescent="0.2">
      <c r="B6" s="159" t="s">
        <v>238</v>
      </c>
      <c r="C6" s="160">
        <v>311970</v>
      </c>
      <c r="D6" s="161">
        <v>96280</v>
      </c>
      <c r="E6" s="161">
        <v>84531</v>
      </c>
      <c r="F6" s="161">
        <v>72186</v>
      </c>
      <c r="G6" s="161">
        <v>41640</v>
      </c>
      <c r="H6" s="161">
        <v>10382</v>
      </c>
      <c r="I6" s="161">
        <v>6951</v>
      </c>
    </row>
    <row r="7" spans="2:9" ht="36.75" hidden="1" customHeight="1" x14ac:dyDescent="0.2">
      <c r="B7" s="159" t="s">
        <v>246</v>
      </c>
      <c r="C7" s="160">
        <v>322750</v>
      </c>
      <c r="D7" s="161">
        <v>101756</v>
      </c>
      <c r="E7" s="161">
        <v>88960</v>
      </c>
      <c r="F7" s="161">
        <v>72580</v>
      </c>
      <c r="G7" s="161">
        <v>41850</v>
      </c>
      <c r="H7" s="161">
        <v>10511</v>
      </c>
      <c r="I7" s="161">
        <v>7094</v>
      </c>
    </row>
    <row r="8" spans="2:9" ht="31.95" customHeight="1" x14ac:dyDescent="0.2">
      <c r="B8" s="159" t="s">
        <v>254</v>
      </c>
      <c r="C8" s="160">
        <v>318367</v>
      </c>
      <c r="D8" s="161">
        <v>99306</v>
      </c>
      <c r="E8" s="161">
        <v>88790</v>
      </c>
      <c r="F8" s="161">
        <v>71885</v>
      </c>
      <c r="G8" s="161">
        <v>41036</v>
      </c>
      <c r="H8" s="161">
        <v>10275</v>
      </c>
      <c r="I8" s="161">
        <v>7074</v>
      </c>
    </row>
    <row r="9" spans="2:9" ht="31.95" customHeight="1" x14ac:dyDescent="0.2">
      <c r="B9" s="159" t="s">
        <v>258</v>
      </c>
      <c r="C9" s="160">
        <v>174133</v>
      </c>
      <c r="D9" s="161">
        <v>56937.027125845743</v>
      </c>
      <c r="E9" s="161">
        <v>50219.257829046379</v>
      </c>
      <c r="F9" s="161">
        <v>35802.516706570394</v>
      </c>
      <c r="G9" s="161">
        <v>21804.409470743911</v>
      </c>
      <c r="H9" s="161">
        <v>5478.7201320917802</v>
      </c>
      <c r="I9" s="161">
        <v>3891.3107378907516</v>
      </c>
    </row>
    <row r="10" spans="2:9" ht="31.95" customHeight="1" x14ac:dyDescent="0.2">
      <c r="B10" s="306" t="s">
        <v>265</v>
      </c>
      <c r="C10" s="307">
        <v>155950.81470314402</v>
      </c>
      <c r="D10" s="308">
        <v>49056.469195466372</v>
      </c>
      <c r="E10" s="308">
        <v>46318.02606357028</v>
      </c>
      <c r="F10" s="308">
        <v>32874.39278829391</v>
      </c>
      <c r="G10" s="308">
        <v>19705.936796389509</v>
      </c>
      <c r="H10" s="308">
        <v>4712.6438613358241</v>
      </c>
      <c r="I10" s="308">
        <v>3283.3459980879752</v>
      </c>
    </row>
    <row r="11" spans="2:9" ht="31.95" customHeight="1" x14ac:dyDescent="0.2">
      <c r="B11" s="306" t="s">
        <v>270</v>
      </c>
      <c r="C11" s="344">
        <v>218678.9508715446</v>
      </c>
      <c r="D11" s="345">
        <v>66343.313965287962</v>
      </c>
      <c r="E11" s="345">
        <v>63654.744606459157</v>
      </c>
      <c r="F11" s="345">
        <v>48686.339499023306</v>
      </c>
      <c r="G11" s="345">
        <v>28435.724937649065</v>
      </c>
      <c r="H11" s="345">
        <v>6960.5229299573202</v>
      </c>
      <c r="I11" s="345">
        <v>4598.3048731308299</v>
      </c>
    </row>
    <row r="12" spans="2:9" ht="31.95" customHeight="1" x14ac:dyDescent="0.2">
      <c r="B12" s="306" t="s">
        <v>278</v>
      </c>
      <c r="C12" s="344">
        <v>310706.75647178071</v>
      </c>
      <c r="D12" s="344">
        <v>94454.467513385942</v>
      </c>
      <c r="E12" s="344">
        <v>88258.656951260986</v>
      </c>
      <c r="F12" s="344">
        <v>68072.764951396282</v>
      </c>
      <c r="G12" s="344">
        <v>39943.893005134276</v>
      </c>
      <c r="H12" s="344">
        <v>10265.121395490032</v>
      </c>
      <c r="I12" s="344">
        <v>9711.4474669097272</v>
      </c>
    </row>
    <row r="13" spans="2:9" ht="31.95" customHeight="1" x14ac:dyDescent="0.2">
      <c r="B13" s="306" t="s">
        <v>287</v>
      </c>
      <c r="C13" s="344">
        <v>319458.12319466117</v>
      </c>
      <c r="D13" s="344">
        <v>102552.27830366396</v>
      </c>
      <c r="E13" s="344">
        <v>87840.175708853378</v>
      </c>
      <c r="F13" s="344">
        <v>66578.939602988306</v>
      </c>
      <c r="G13" s="344">
        <v>38817.920660090334</v>
      </c>
      <c r="H13" s="344">
        <v>9027.0083966848233</v>
      </c>
      <c r="I13" s="344">
        <v>14642.115774315573</v>
      </c>
    </row>
    <row r="14" spans="2:9" ht="16.05" customHeight="1" x14ac:dyDescent="0.2">
      <c r="B14" s="585" t="s">
        <v>169</v>
      </c>
      <c r="C14" s="279">
        <f>C13-C12</f>
        <v>8751.3667228804552</v>
      </c>
      <c r="D14" s="279">
        <f t="shared" ref="D14:I14" si="0">D13-D12</f>
        <v>8097.8107902780175</v>
      </c>
      <c r="E14" s="279">
        <f t="shared" si="0"/>
        <v>-418.48124240760808</v>
      </c>
      <c r="F14" s="279">
        <f t="shared" si="0"/>
        <v>-1493.825348407976</v>
      </c>
      <c r="G14" s="279">
        <f t="shared" si="0"/>
        <v>-1125.9723450439415</v>
      </c>
      <c r="H14" s="279">
        <f t="shared" si="0"/>
        <v>-1238.1129988052089</v>
      </c>
      <c r="I14" s="279">
        <f t="shared" si="0"/>
        <v>4930.6683074058456</v>
      </c>
    </row>
    <row r="15" spans="2:9" ht="16.05" customHeight="1" x14ac:dyDescent="0.2">
      <c r="B15" s="586"/>
      <c r="C15" s="280">
        <f>C13/C12</f>
        <v>1.0281660007083731</v>
      </c>
      <c r="D15" s="280">
        <f t="shared" ref="D15:I15" si="1">D13/D12</f>
        <v>1.0857324275226092</v>
      </c>
      <c r="E15" s="280">
        <f t="shared" si="1"/>
        <v>0.99525846804309848</v>
      </c>
      <c r="F15" s="280">
        <f t="shared" si="1"/>
        <v>0.97805546242356156</v>
      </c>
      <c r="G15" s="280">
        <f t="shared" si="1"/>
        <v>0.97181115158456854</v>
      </c>
      <c r="H15" s="280">
        <f t="shared" si="1"/>
        <v>0.87938642407588363</v>
      </c>
      <c r="I15" s="280">
        <f t="shared" si="1"/>
        <v>1.5077171373480982</v>
      </c>
    </row>
    <row r="16" spans="2:9" ht="36" hidden="1" customHeight="1" x14ac:dyDescent="0.2">
      <c r="B16" s="159" t="s">
        <v>226</v>
      </c>
      <c r="C16" s="211" t="s">
        <v>255</v>
      </c>
      <c r="D16" s="211" t="s">
        <v>255</v>
      </c>
      <c r="E16" s="211" t="s">
        <v>255</v>
      </c>
      <c r="F16" s="211" t="s">
        <v>255</v>
      </c>
      <c r="G16" s="211" t="s">
        <v>255</v>
      </c>
      <c r="H16" s="211" t="s">
        <v>255</v>
      </c>
      <c r="I16" s="211" t="s">
        <v>255</v>
      </c>
    </row>
    <row r="17" spans="3:9" x14ac:dyDescent="0.2">
      <c r="I17" s="212" t="s">
        <v>236</v>
      </c>
    </row>
    <row r="19" spans="3:9" x14ac:dyDescent="0.2">
      <c r="C19" s="250"/>
      <c r="D19" s="250"/>
      <c r="E19" s="250"/>
      <c r="F19" s="250"/>
      <c r="G19" s="250"/>
      <c r="H19" s="250"/>
      <c r="I19" s="250"/>
    </row>
    <row r="20" spans="3:9" x14ac:dyDescent="0.2">
      <c r="C20" s="250"/>
      <c r="D20" s="250"/>
      <c r="E20" s="250"/>
      <c r="F20" s="250"/>
      <c r="G20" s="250"/>
      <c r="H20" s="250"/>
      <c r="I20" s="250"/>
    </row>
  </sheetData>
  <mergeCells count="4">
    <mergeCell ref="C2:C3"/>
    <mergeCell ref="B2:B3"/>
    <mergeCell ref="D2:I2"/>
    <mergeCell ref="B14:B15"/>
  </mergeCells>
  <phoneticPr fontId="18"/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R6入り込み</vt:lpstr>
      <vt:lpstr>表１</vt:lpstr>
      <vt:lpstr>表２・３</vt:lpstr>
      <vt:lpstr>表４</vt:lpstr>
      <vt:lpstr>表５・６</vt:lpstr>
      <vt:lpstr>表７</vt:lpstr>
      <vt:lpstr>表８</vt:lpstr>
      <vt:lpstr>表９</vt:lpstr>
      <vt:lpstr>表10</vt:lpstr>
      <vt:lpstr>表11</vt:lpstr>
      <vt:lpstr>国民宿舎（ボツ）</vt:lpstr>
      <vt:lpstr>９能登有料道路</vt:lpstr>
      <vt:lpstr>'９能登有料道路'!Print_Area</vt:lpstr>
      <vt:lpstr>'国民宿舎（ボツ）'!Print_Area</vt:lpstr>
      <vt:lpstr>表１!Print_Area</vt:lpstr>
      <vt:lpstr>表10!Print_Area</vt:lpstr>
      <vt:lpstr>表11!Print_Area</vt:lpstr>
      <vt:lpstr>表４!Print_Area</vt:lpstr>
      <vt:lpstr>表７!Print_Area</vt:lpstr>
      <vt:lpstr>表８!Print_Area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2025-12-12T00:08:50Z</dcterms:modified>
</cp:coreProperties>
</file>