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Flsv\1106005_統計情報室\11_統計分析G\31_産業連関表\表作成\令和2年（2020）\公表\R2HP掲載用\"/>
    </mc:Choice>
  </mc:AlternateContent>
  <xr:revisionPtr revIDLastSave="0" documentId="8_{C9377023-CB40-4A98-B6C8-A34854E560C1}" xr6:coauthVersionLast="47" xr6:coauthVersionMax="47" xr10:uidLastSave="{00000000-0000-0000-0000-000000000000}"/>
  <bookViews>
    <workbookView xWindow="-120" yWindow="-120" windowWidth="29040" windowHeight="15720" tabRatio="841" xr2:uid="{2AE95C50-328A-4162-9EBD-E6E095F8055C}"/>
  </bookViews>
  <sheets>
    <sheet name="（ご一読下さい）概要" sheetId="52" r:id="rId1"/>
    <sheet name="入力" sheetId="4" r:id="rId2"/>
    <sheet name="波及効果フローチャート" sheetId="51" r:id="rId3"/>
    <sheet name="結果" sheetId="44" r:id="rId4"/>
    <sheet name="結果（詳細）" sheetId="15" r:id="rId5"/>
    <sheet name="結果（グラフ）" sheetId="20" r:id="rId6"/>
    <sheet name="各種係数" sheetId="9" r:id="rId7"/>
    <sheet name="増加最終需要額" sheetId="35" r:id="rId8"/>
    <sheet name="部門分類表" sheetId="53" r:id="rId9"/>
    <sheet name="生産者価格評価表" sheetId="40" r:id="rId10"/>
    <sheet name="投入係数表_A" sheetId="38" r:id="rId11"/>
    <sheet name="逆行列係数表_(I-(I-M)A)-1" sheetId="42" r:id="rId12"/>
    <sheet name="雇用表" sheetId="48" r:id="rId13"/>
  </sheets>
  <definedNames>
    <definedName name="_xlnm._FilterDatabase" localSheetId="11" hidden="1">'逆行列係数表_(I-(I-M)A)-1'!$E$6:$DH$114</definedName>
    <definedName name="_xlnm._FilterDatabase" localSheetId="9" hidden="1">生産者価格評価表!$E$6:$DX$124</definedName>
    <definedName name="_xlnm._FilterDatabase" localSheetId="7" hidden="1">増加最終需要額!$E$6:$DG$124</definedName>
    <definedName name="_xlnm._FilterDatabase" localSheetId="8" hidden="1">部門分類表!$E$5:$K$480</definedName>
    <definedName name="_Order1" hidden="1">255</definedName>
    <definedName name="_Order2" hidden="1">255</definedName>
    <definedName name="_xlnm.Print_Area" localSheetId="0">'（ご一読下さい）概要'!$A$1:$G$81</definedName>
    <definedName name="_xlnm.Print_Area" localSheetId="6">各種係数!$B$1:$S$125</definedName>
    <definedName name="_xlnm.Print_Area" localSheetId="11">'逆行列係数表_(I-(I-M)A)-1'!$B$1:$DH$114</definedName>
    <definedName name="_xlnm.Print_Area" localSheetId="3">結果!$A$1:$H$17</definedName>
    <definedName name="_xlnm.Print_Area" localSheetId="5">'結果（グラフ）'!$A$1:$X$234</definedName>
    <definedName name="_xlnm.Print_Area" localSheetId="4">'結果（詳細）'!$A$1:$AF$118</definedName>
    <definedName name="_xlnm.Print_Area" localSheetId="12">雇用表!$B$1:$P$116</definedName>
    <definedName name="_xlnm.Print_Area" localSheetId="9">生産者価格評価表!$B$1:$DX$124</definedName>
    <definedName name="_xlnm.Print_Area" localSheetId="7">増加最終需要額!$B$1:$DI$124</definedName>
    <definedName name="_xlnm.Print_Area" localSheetId="10">投入係数表_A!$B$1:$DI$124</definedName>
    <definedName name="_xlnm.Print_Area" localSheetId="1">入力!$A$1:$G$122</definedName>
    <definedName name="_xlnm.Print_Area" localSheetId="2">波及効果フローチャート!$A$1:$AH$67</definedName>
    <definedName name="_xlnm.Print_Area" localSheetId="8">部門分類表!$A$1:$M$491</definedName>
    <definedName name="_xlnm.Print_Titles" localSheetId="6">各種係数!$B:$D,各種係数!$1:$5</definedName>
    <definedName name="_xlnm.Print_Titles" localSheetId="11">'逆行列係数表_(I-(I-M)A)-1'!$B:$D,'逆行列係数表_(I-(I-M)A)-1'!$1:$6</definedName>
    <definedName name="_xlnm.Print_Titles" localSheetId="4">'結果（詳細）'!$A:$C,'結果（詳細）'!$1:$9</definedName>
    <definedName name="_xlnm.Print_Titles" localSheetId="12">雇用表!$1:$7</definedName>
    <definedName name="_xlnm.Print_Titles" localSheetId="9">生産者価格評価表!$B:$D,生産者価格評価表!$1:$6</definedName>
    <definedName name="_xlnm.Print_Titles" localSheetId="7">増加最終需要額!$A:$D,増加最終需要額!$1:$6</definedName>
    <definedName name="_xlnm.Print_Titles" localSheetId="10">投入係数表_A!$B:$D,投入係数表_A!$1:$6</definedName>
    <definedName name="_xlnm.Print_Titles" localSheetId="1">入力!$1:$13</definedName>
    <definedName name="_xlnm.Print_Titles" localSheetId="8">部門分類表!$3:$6</definedName>
  </definedNames>
  <calcPr calcId="191029" fullCalcOnLoad="1" iterate="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5" l="1"/>
  <c r="K118" i="15"/>
  <c r="K116" i="15"/>
  <c r="I118" i="15"/>
  <c r="I117" i="15"/>
  <c r="I116" i="15"/>
  <c r="E118" i="15"/>
  <c r="J114" i="9"/>
  <c r="J113" i="9"/>
  <c r="I113" i="9"/>
  <c r="J112" i="9"/>
  <c r="I112" i="9"/>
  <c r="J111" i="9"/>
  <c r="I111" i="9"/>
  <c r="J110" i="9"/>
  <c r="I110" i="9"/>
  <c r="J109" i="9"/>
  <c r="I109" i="9"/>
  <c r="J108" i="9"/>
  <c r="I108" i="9"/>
  <c r="J107" i="9"/>
  <c r="I107" i="9"/>
  <c r="J106" i="9"/>
  <c r="I106" i="9"/>
  <c r="J105" i="9"/>
  <c r="I105" i="9"/>
  <c r="J104" i="9"/>
  <c r="I104" i="9"/>
  <c r="J103" i="9"/>
  <c r="I103" i="9"/>
  <c r="J102" i="9"/>
  <c r="I102" i="9"/>
  <c r="J101" i="9"/>
  <c r="I101" i="9"/>
  <c r="J100" i="9"/>
  <c r="I100" i="9"/>
  <c r="J99" i="9"/>
  <c r="I99" i="9"/>
  <c r="J98" i="9"/>
  <c r="I98" i="9"/>
  <c r="J97" i="9"/>
  <c r="I97" i="9"/>
  <c r="J96" i="9"/>
  <c r="I96" i="9"/>
  <c r="J95" i="9"/>
  <c r="I95" i="9"/>
  <c r="J94" i="9"/>
  <c r="I94" i="9"/>
  <c r="J93" i="9"/>
  <c r="I93" i="9"/>
  <c r="J92" i="9"/>
  <c r="I92" i="9"/>
  <c r="J91" i="9"/>
  <c r="I91" i="9"/>
  <c r="J90" i="9"/>
  <c r="I90" i="9"/>
  <c r="J89" i="9"/>
  <c r="I89" i="9"/>
  <c r="J88" i="9"/>
  <c r="I88" i="9"/>
  <c r="J87" i="9"/>
  <c r="I87" i="9"/>
  <c r="J86" i="9"/>
  <c r="I86" i="9"/>
  <c r="J85" i="9"/>
  <c r="I85" i="9"/>
  <c r="J84" i="9"/>
  <c r="I84" i="9"/>
  <c r="J83" i="9"/>
  <c r="I83" i="9"/>
  <c r="J82" i="9"/>
  <c r="I82" i="9"/>
  <c r="J81" i="9"/>
  <c r="I81" i="9"/>
  <c r="J80" i="9"/>
  <c r="I80" i="9"/>
  <c r="J79" i="9"/>
  <c r="I79" i="9"/>
  <c r="J78" i="9"/>
  <c r="I78" i="9"/>
  <c r="J77" i="9"/>
  <c r="I77" i="9"/>
  <c r="J76" i="9"/>
  <c r="I76" i="9"/>
  <c r="J75" i="9"/>
  <c r="I75" i="9"/>
  <c r="J74" i="9"/>
  <c r="I74" i="9"/>
  <c r="J73" i="9"/>
  <c r="I73" i="9"/>
  <c r="J72" i="9"/>
  <c r="I72" i="9"/>
  <c r="J71" i="9"/>
  <c r="I71" i="9"/>
  <c r="J70" i="9"/>
  <c r="I70" i="9"/>
  <c r="J69" i="9"/>
  <c r="I69" i="9"/>
  <c r="J68" i="9"/>
  <c r="I68" i="9"/>
  <c r="J67" i="9"/>
  <c r="I67" i="9"/>
  <c r="J66" i="9"/>
  <c r="I66" i="9"/>
  <c r="J65" i="9"/>
  <c r="I65" i="9"/>
  <c r="J64" i="9"/>
  <c r="I64" i="9"/>
  <c r="J63" i="9"/>
  <c r="I63" i="9"/>
  <c r="J62" i="9"/>
  <c r="I62" i="9"/>
  <c r="J61" i="9"/>
  <c r="I61" i="9"/>
  <c r="J60" i="9"/>
  <c r="I60" i="9"/>
  <c r="J59" i="9"/>
  <c r="I59" i="9"/>
  <c r="J58" i="9"/>
  <c r="I58" i="9"/>
  <c r="J57" i="9"/>
  <c r="I57" i="9"/>
  <c r="J56" i="9"/>
  <c r="I56" i="9"/>
  <c r="J55" i="9"/>
  <c r="I55" i="9"/>
  <c r="J54" i="9"/>
  <c r="I54" i="9"/>
  <c r="J53" i="9"/>
  <c r="I53" i="9"/>
  <c r="J52" i="9"/>
  <c r="I52" i="9"/>
  <c r="J51" i="9"/>
  <c r="I51" i="9"/>
  <c r="J50" i="9"/>
  <c r="I50" i="9"/>
  <c r="J49" i="9"/>
  <c r="I49" i="9"/>
  <c r="J48" i="9"/>
  <c r="I48" i="9"/>
  <c r="J47" i="9"/>
  <c r="I47" i="9"/>
  <c r="J46" i="9"/>
  <c r="I46" i="9"/>
  <c r="J45" i="9"/>
  <c r="I45" i="9"/>
  <c r="J44" i="9"/>
  <c r="I44" i="9"/>
  <c r="J43" i="9"/>
  <c r="I43" i="9"/>
  <c r="J42" i="9"/>
  <c r="I42" i="9"/>
  <c r="J41" i="9"/>
  <c r="I41" i="9"/>
  <c r="J40" i="9"/>
  <c r="I40" i="9"/>
  <c r="J39" i="9"/>
  <c r="I39" i="9"/>
  <c r="J38" i="9"/>
  <c r="I38" i="9"/>
  <c r="J37" i="9"/>
  <c r="I37" i="9"/>
  <c r="J36" i="9"/>
  <c r="I36" i="9"/>
  <c r="J35" i="9"/>
  <c r="I35" i="9"/>
  <c r="J34" i="9"/>
  <c r="I34" i="9"/>
  <c r="J33" i="9"/>
  <c r="I33" i="9"/>
  <c r="J32" i="9"/>
  <c r="I32" i="9"/>
  <c r="J31" i="9"/>
  <c r="I31" i="9"/>
  <c r="J30" i="9"/>
  <c r="I30" i="9"/>
  <c r="J29" i="9"/>
  <c r="I29" i="9"/>
  <c r="J28" i="9"/>
  <c r="I28" i="9"/>
  <c r="J27" i="9"/>
  <c r="I27" i="9"/>
  <c r="J26" i="9"/>
  <c r="I26" i="9"/>
  <c r="J25" i="9"/>
  <c r="I25" i="9"/>
  <c r="J24" i="9"/>
  <c r="I24" i="9"/>
  <c r="J23" i="9"/>
  <c r="I23" i="9"/>
  <c r="J22" i="9"/>
  <c r="I22" i="9"/>
  <c r="J21" i="9"/>
  <c r="I21" i="9"/>
  <c r="J20" i="9"/>
  <c r="I20" i="9"/>
  <c r="J19" i="9"/>
  <c r="I19" i="9"/>
  <c r="J18" i="9"/>
  <c r="I18" i="9"/>
  <c r="J17" i="9"/>
  <c r="I17" i="9"/>
  <c r="J16" i="9"/>
  <c r="I16" i="9"/>
  <c r="J15" i="9"/>
  <c r="I15" i="9"/>
  <c r="J14" i="9"/>
  <c r="I14" i="9"/>
  <c r="J13" i="9"/>
  <c r="I13" i="9"/>
  <c r="J12" i="9"/>
  <c r="I12" i="9"/>
  <c r="J11" i="9"/>
  <c r="I11" i="9"/>
  <c r="J10" i="9"/>
  <c r="I10" i="9"/>
  <c r="J9" i="9"/>
  <c r="I9" i="9"/>
  <c r="J8" i="9"/>
  <c r="I8" i="9"/>
  <c r="J7" i="9"/>
  <c r="I7" i="9"/>
  <c r="I114" i="9"/>
  <c r="J6" i="9"/>
  <c r="I6" i="9"/>
  <c r="F113" i="9"/>
  <c r="F112" i="9"/>
  <c r="G112" i="9"/>
  <c r="H112" i="9"/>
  <c r="G120" i="4"/>
  <c r="F111" i="9"/>
  <c r="F110" i="9"/>
  <c r="F109" i="9"/>
  <c r="G109" i="9"/>
  <c r="H109" i="9"/>
  <c r="F108" i="9"/>
  <c r="F107" i="9"/>
  <c r="F106" i="9"/>
  <c r="F105" i="9"/>
  <c r="F104" i="9"/>
  <c r="F103" i="9"/>
  <c r="F102" i="9"/>
  <c r="F101" i="9"/>
  <c r="F100" i="9"/>
  <c r="F99" i="9"/>
  <c r="F98" i="9"/>
  <c r="F97" i="9"/>
  <c r="F96" i="9"/>
  <c r="F95" i="9"/>
  <c r="F94" i="9"/>
  <c r="F93" i="9"/>
  <c r="F92" i="9"/>
  <c r="F91" i="9"/>
  <c r="F90" i="9"/>
  <c r="F89" i="9"/>
  <c r="F88" i="9"/>
  <c r="F87" i="9"/>
  <c r="F86" i="9"/>
  <c r="F85" i="9"/>
  <c r="G85" i="9"/>
  <c r="H85" i="9"/>
  <c r="G93" i="4"/>
  <c r="E89" i="15"/>
  <c r="F84" i="9"/>
  <c r="F83" i="9"/>
  <c r="F82" i="9"/>
  <c r="F81" i="9"/>
  <c r="F80" i="9"/>
  <c r="F79" i="9"/>
  <c r="F78" i="9"/>
  <c r="F77" i="9"/>
  <c r="F76" i="9"/>
  <c r="F75" i="9"/>
  <c r="F74" i="9"/>
  <c r="F73" i="9"/>
  <c r="G73" i="9"/>
  <c r="H73" i="9"/>
  <c r="G81" i="4"/>
  <c r="E77" i="15"/>
  <c r="F72" i="9"/>
  <c r="F71" i="9"/>
  <c r="F70" i="9"/>
  <c r="F69" i="9"/>
  <c r="F68" i="9"/>
  <c r="F67" i="9"/>
  <c r="F66" i="9"/>
  <c r="F65" i="9"/>
  <c r="F64" i="9"/>
  <c r="F63" i="9"/>
  <c r="F62" i="9"/>
  <c r="F61" i="9"/>
  <c r="G61" i="9"/>
  <c r="H61" i="9"/>
  <c r="F60" i="9"/>
  <c r="F59" i="9"/>
  <c r="F58" i="9"/>
  <c r="F57" i="9"/>
  <c r="F56" i="9"/>
  <c r="F55" i="9"/>
  <c r="F54" i="9"/>
  <c r="F53" i="9"/>
  <c r="F52" i="9"/>
  <c r="F51" i="9"/>
  <c r="F50" i="9"/>
  <c r="F49" i="9"/>
  <c r="G49" i="9"/>
  <c r="H49" i="9"/>
  <c r="G57" i="4"/>
  <c r="E53" i="15"/>
  <c r="F48" i="9"/>
  <c r="F47" i="9"/>
  <c r="F46" i="9"/>
  <c r="F45" i="9"/>
  <c r="F44" i="9"/>
  <c r="F43" i="9"/>
  <c r="F42" i="9"/>
  <c r="F41" i="9"/>
  <c r="F40" i="9"/>
  <c r="F39" i="9"/>
  <c r="F38" i="9"/>
  <c r="F37" i="9"/>
  <c r="G37" i="9"/>
  <c r="H37" i="9"/>
  <c r="G45" i="4"/>
  <c r="E41" i="15"/>
  <c r="F36" i="9"/>
  <c r="F35" i="9"/>
  <c r="F34" i="9"/>
  <c r="F33" i="9"/>
  <c r="F32" i="9"/>
  <c r="F31" i="9"/>
  <c r="F30" i="9"/>
  <c r="F29" i="9"/>
  <c r="F28" i="9"/>
  <c r="F27" i="9"/>
  <c r="F26" i="9"/>
  <c r="F25" i="9"/>
  <c r="G25" i="9"/>
  <c r="H25" i="9"/>
  <c r="F24" i="9"/>
  <c r="F23" i="9"/>
  <c r="F22" i="9"/>
  <c r="F21" i="9"/>
  <c r="F20" i="9"/>
  <c r="F19" i="9"/>
  <c r="F18" i="9"/>
  <c r="F17" i="9"/>
  <c r="F16" i="9"/>
  <c r="F15" i="9"/>
  <c r="F14" i="9"/>
  <c r="F13" i="9"/>
  <c r="G13" i="9"/>
  <c r="H13" i="9"/>
  <c r="G21" i="4"/>
  <c r="E17" i="15"/>
  <c r="F12" i="9"/>
  <c r="F11" i="9"/>
  <c r="F10" i="9"/>
  <c r="F9" i="9"/>
  <c r="F8" i="9"/>
  <c r="F7" i="9"/>
  <c r="F6" i="9"/>
  <c r="E113" i="9"/>
  <c r="E112" i="9"/>
  <c r="E111" i="9"/>
  <c r="G111" i="9"/>
  <c r="H111" i="9"/>
  <c r="E110" i="9"/>
  <c r="E109" i="9"/>
  <c r="E108" i="9"/>
  <c r="E107" i="9"/>
  <c r="E106" i="9"/>
  <c r="E105" i="9"/>
  <c r="E104" i="9"/>
  <c r="E103" i="9"/>
  <c r="E102" i="9"/>
  <c r="E101" i="9"/>
  <c r="E100" i="9"/>
  <c r="E99" i="9"/>
  <c r="G99" i="9"/>
  <c r="H99" i="9"/>
  <c r="E98" i="9"/>
  <c r="E97" i="9"/>
  <c r="E96" i="9"/>
  <c r="E95" i="9"/>
  <c r="E94" i="9"/>
  <c r="E93" i="9"/>
  <c r="E92" i="9"/>
  <c r="E91" i="9"/>
  <c r="E90" i="9"/>
  <c r="E89" i="9"/>
  <c r="E88" i="9"/>
  <c r="E87" i="9"/>
  <c r="E86" i="9"/>
  <c r="E85" i="9"/>
  <c r="E84" i="9"/>
  <c r="E83" i="9"/>
  <c r="E82" i="9"/>
  <c r="E81" i="9"/>
  <c r="E80" i="9"/>
  <c r="E79" i="9"/>
  <c r="E78" i="9"/>
  <c r="E77" i="9"/>
  <c r="E76" i="9"/>
  <c r="E75" i="9"/>
  <c r="G75" i="9"/>
  <c r="H75" i="9"/>
  <c r="G83" i="4"/>
  <c r="E79" i="15"/>
  <c r="E74" i="9"/>
  <c r="E73" i="9"/>
  <c r="E72" i="9"/>
  <c r="E71" i="9"/>
  <c r="E70" i="9"/>
  <c r="E69" i="9"/>
  <c r="E68" i="9"/>
  <c r="E67" i="9"/>
  <c r="E66" i="9"/>
  <c r="E65" i="9"/>
  <c r="E64" i="9"/>
  <c r="E63" i="9"/>
  <c r="G63" i="9"/>
  <c r="H63" i="9"/>
  <c r="G71" i="4"/>
  <c r="E62" i="9"/>
  <c r="E61" i="9"/>
  <c r="E60" i="9"/>
  <c r="E59" i="9"/>
  <c r="E58" i="9"/>
  <c r="E57" i="9"/>
  <c r="E56" i="9"/>
  <c r="E55" i="9"/>
  <c r="E54" i="9"/>
  <c r="E53" i="9"/>
  <c r="E52" i="9"/>
  <c r="E51" i="9"/>
  <c r="G51" i="9"/>
  <c r="H51" i="9"/>
  <c r="E50" i="9"/>
  <c r="E49" i="9"/>
  <c r="E48" i="9"/>
  <c r="E47" i="9"/>
  <c r="E46" i="9"/>
  <c r="E45" i="9"/>
  <c r="E44" i="9"/>
  <c r="E43" i="9"/>
  <c r="E42" i="9"/>
  <c r="E41" i="9"/>
  <c r="E40" i="9"/>
  <c r="E39" i="9"/>
  <c r="G39" i="9"/>
  <c r="H39" i="9"/>
  <c r="G47" i="4"/>
  <c r="E43" i="15"/>
  <c r="E38" i="9"/>
  <c r="E37" i="9"/>
  <c r="E36" i="9"/>
  <c r="E35" i="9"/>
  <c r="E34" i="9"/>
  <c r="E33" i="9"/>
  <c r="E32" i="9"/>
  <c r="E31" i="9"/>
  <c r="E30" i="9"/>
  <c r="E29" i="9"/>
  <c r="E28" i="9"/>
  <c r="E27" i="9"/>
  <c r="G27" i="9"/>
  <c r="H27" i="9"/>
  <c r="G35" i="4"/>
  <c r="E31" i="15"/>
  <c r="E26" i="9"/>
  <c r="E25" i="9"/>
  <c r="E24" i="9"/>
  <c r="E23" i="9"/>
  <c r="E22" i="9"/>
  <c r="E21" i="9"/>
  <c r="G21" i="9"/>
  <c r="H21" i="9"/>
  <c r="G29" i="4"/>
  <c r="E25" i="15"/>
  <c r="E20" i="9"/>
  <c r="E19" i="9"/>
  <c r="E18" i="9"/>
  <c r="E17" i="9"/>
  <c r="E16" i="9"/>
  <c r="E15" i="9"/>
  <c r="G15" i="9"/>
  <c r="H15" i="9"/>
  <c r="G23" i="4"/>
  <c r="E19" i="15"/>
  <c r="E14" i="9"/>
  <c r="E13" i="9"/>
  <c r="E12" i="9"/>
  <c r="E11" i="9"/>
  <c r="E10" i="9"/>
  <c r="E9" i="9"/>
  <c r="E8" i="9"/>
  <c r="E7" i="9"/>
  <c r="E6" i="9"/>
  <c r="K117" i="15"/>
  <c r="K112" i="9"/>
  <c r="N112" i="9"/>
  <c r="R112" i="9"/>
  <c r="S112" i="9"/>
  <c r="CW3" i="35"/>
  <c r="CM3" i="35"/>
  <c r="CC3" i="35"/>
  <c r="BS3" i="35"/>
  <c r="BI3" i="35"/>
  <c r="AY3" i="35"/>
  <c r="AO3" i="35"/>
  <c r="AE3" i="35"/>
  <c r="X3" i="35"/>
  <c r="N3" i="35"/>
  <c r="J4" i="9"/>
  <c r="T114" i="9"/>
  <c r="K115" i="15"/>
  <c r="K114" i="15"/>
  <c r="K113" i="15"/>
  <c r="K112" i="15"/>
  <c r="K111" i="15"/>
  <c r="K110"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I115" i="15"/>
  <c r="I114" i="15"/>
  <c r="I113" i="15"/>
  <c r="I112" i="15"/>
  <c r="I111" i="15"/>
  <c r="I110" i="15"/>
  <c r="I109" i="15"/>
  <c r="I108" i="15"/>
  <c r="I107" i="15"/>
  <c r="I106" i="15"/>
  <c r="I105" i="15"/>
  <c r="I104" i="15"/>
  <c r="I103" i="15"/>
  <c r="I102" i="15"/>
  <c r="I101" i="15"/>
  <c r="I100" i="15"/>
  <c r="I99" i="15"/>
  <c r="I98" i="15"/>
  <c r="I97" i="15"/>
  <c r="I96" i="15"/>
  <c r="I95" i="15"/>
  <c r="I94" i="15"/>
  <c r="I93" i="15"/>
  <c r="I92" i="15"/>
  <c r="I91" i="15"/>
  <c r="I90" i="15"/>
  <c r="I89" i="15"/>
  <c r="I88" i="15"/>
  <c r="I87" i="15"/>
  <c r="I86" i="15"/>
  <c r="I85" i="15"/>
  <c r="I84" i="15"/>
  <c r="I83" i="15"/>
  <c r="I82" i="15"/>
  <c r="I81" i="15"/>
  <c r="I80" i="15"/>
  <c r="I79" i="15"/>
  <c r="I78" i="15"/>
  <c r="I77" i="15"/>
  <c r="I76" i="15"/>
  <c r="I75" i="15"/>
  <c r="I74" i="15"/>
  <c r="I73" i="15"/>
  <c r="I72" i="15"/>
  <c r="I71"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R8" i="9"/>
  <c r="S8" i="9"/>
  <c r="R9" i="9"/>
  <c r="S9" i="9"/>
  <c r="R10" i="9"/>
  <c r="S10" i="9"/>
  <c r="R11" i="9"/>
  <c r="S11" i="9"/>
  <c r="R12" i="9"/>
  <c r="S12" i="9"/>
  <c r="R13" i="9"/>
  <c r="S13" i="9"/>
  <c r="R14" i="9"/>
  <c r="S14" i="9"/>
  <c r="R15" i="9"/>
  <c r="S15" i="9"/>
  <c r="R16" i="9"/>
  <c r="S16" i="9"/>
  <c r="R17" i="9"/>
  <c r="S17" i="9"/>
  <c r="R18" i="9"/>
  <c r="S18" i="9"/>
  <c r="R19" i="9"/>
  <c r="S19" i="9"/>
  <c r="R20" i="9"/>
  <c r="S20" i="9"/>
  <c r="R21" i="9"/>
  <c r="S21" i="9"/>
  <c r="R22" i="9"/>
  <c r="S22" i="9"/>
  <c r="R23" i="9"/>
  <c r="S23" i="9"/>
  <c r="R24" i="9"/>
  <c r="S24" i="9"/>
  <c r="R25" i="9"/>
  <c r="S25" i="9"/>
  <c r="R26" i="9"/>
  <c r="S26" i="9"/>
  <c r="R27" i="9"/>
  <c r="S27" i="9"/>
  <c r="R28" i="9"/>
  <c r="S28" i="9"/>
  <c r="R29" i="9"/>
  <c r="S29" i="9"/>
  <c r="R30" i="9"/>
  <c r="S30" i="9"/>
  <c r="R31" i="9"/>
  <c r="S31" i="9"/>
  <c r="R32" i="9"/>
  <c r="S32" i="9"/>
  <c r="R33" i="9"/>
  <c r="S33" i="9"/>
  <c r="R34" i="9"/>
  <c r="S34" i="9"/>
  <c r="R35" i="9"/>
  <c r="S35" i="9"/>
  <c r="R36" i="9"/>
  <c r="S36" i="9"/>
  <c r="R37" i="9"/>
  <c r="S37" i="9"/>
  <c r="R38" i="9"/>
  <c r="S38" i="9"/>
  <c r="R39" i="9"/>
  <c r="S39" i="9"/>
  <c r="R40" i="9"/>
  <c r="S40" i="9"/>
  <c r="R41" i="9"/>
  <c r="S41" i="9"/>
  <c r="R42" i="9"/>
  <c r="S42" i="9"/>
  <c r="R43" i="9"/>
  <c r="S43" i="9"/>
  <c r="R44" i="9"/>
  <c r="S44" i="9"/>
  <c r="R45" i="9"/>
  <c r="S45" i="9"/>
  <c r="R46" i="9"/>
  <c r="S46" i="9"/>
  <c r="R47" i="9"/>
  <c r="S47" i="9"/>
  <c r="R48" i="9"/>
  <c r="S48" i="9"/>
  <c r="R49" i="9"/>
  <c r="S49" i="9"/>
  <c r="R50" i="9"/>
  <c r="S50" i="9"/>
  <c r="R51" i="9"/>
  <c r="S51" i="9"/>
  <c r="R52" i="9"/>
  <c r="S52" i="9"/>
  <c r="R53" i="9"/>
  <c r="S53" i="9"/>
  <c r="R54" i="9"/>
  <c r="S54" i="9"/>
  <c r="R55" i="9"/>
  <c r="S55" i="9"/>
  <c r="R56" i="9"/>
  <c r="S56" i="9"/>
  <c r="R57" i="9"/>
  <c r="S57" i="9"/>
  <c r="R58" i="9"/>
  <c r="S58" i="9"/>
  <c r="R59" i="9"/>
  <c r="S59" i="9"/>
  <c r="R60" i="9"/>
  <c r="S60" i="9"/>
  <c r="R61" i="9"/>
  <c r="S61" i="9"/>
  <c r="R62" i="9"/>
  <c r="S62" i="9"/>
  <c r="R63" i="9"/>
  <c r="S63" i="9"/>
  <c r="R64" i="9"/>
  <c r="S64" i="9"/>
  <c r="R65" i="9"/>
  <c r="S65" i="9"/>
  <c r="R66" i="9"/>
  <c r="S66" i="9"/>
  <c r="R67" i="9"/>
  <c r="S67" i="9"/>
  <c r="R68" i="9"/>
  <c r="S68" i="9"/>
  <c r="R69" i="9"/>
  <c r="S69" i="9"/>
  <c r="R70" i="9"/>
  <c r="S70" i="9"/>
  <c r="R71" i="9"/>
  <c r="S71" i="9"/>
  <c r="R72" i="9"/>
  <c r="S72" i="9"/>
  <c r="R73" i="9"/>
  <c r="S73" i="9"/>
  <c r="R74" i="9"/>
  <c r="S74" i="9"/>
  <c r="R75" i="9"/>
  <c r="S75" i="9"/>
  <c r="R76" i="9"/>
  <c r="S76" i="9"/>
  <c r="R77" i="9"/>
  <c r="S77" i="9"/>
  <c r="R78" i="9"/>
  <c r="S78" i="9"/>
  <c r="R79" i="9"/>
  <c r="S79" i="9"/>
  <c r="R80" i="9"/>
  <c r="S80" i="9"/>
  <c r="R81" i="9"/>
  <c r="S81" i="9"/>
  <c r="R82" i="9"/>
  <c r="S82" i="9"/>
  <c r="R83" i="9"/>
  <c r="S83" i="9"/>
  <c r="R84" i="9"/>
  <c r="S84" i="9"/>
  <c r="R85" i="9"/>
  <c r="S85" i="9"/>
  <c r="R86" i="9"/>
  <c r="S86" i="9"/>
  <c r="R87" i="9"/>
  <c r="S87" i="9"/>
  <c r="R88" i="9"/>
  <c r="S88" i="9"/>
  <c r="R89" i="9"/>
  <c r="S89" i="9"/>
  <c r="R90" i="9"/>
  <c r="S90" i="9"/>
  <c r="R91" i="9"/>
  <c r="S91" i="9"/>
  <c r="R92" i="9"/>
  <c r="S92" i="9"/>
  <c r="R93" i="9"/>
  <c r="S93" i="9"/>
  <c r="R94" i="9"/>
  <c r="S94" i="9"/>
  <c r="R95" i="9"/>
  <c r="S95" i="9"/>
  <c r="R96" i="9"/>
  <c r="S96" i="9"/>
  <c r="R97" i="9"/>
  <c r="S97" i="9"/>
  <c r="R98" i="9"/>
  <c r="S98" i="9"/>
  <c r="R99" i="9"/>
  <c r="S99" i="9"/>
  <c r="R100" i="9"/>
  <c r="S100" i="9"/>
  <c r="R101" i="9"/>
  <c r="S101" i="9"/>
  <c r="R102" i="9"/>
  <c r="S102" i="9"/>
  <c r="R103" i="9"/>
  <c r="S103" i="9"/>
  <c r="R104" i="9"/>
  <c r="S104" i="9"/>
  <c r="R105" i="9"/>
  <c r="S105" i="9"/>
  <c r="R106" i="9"/>
  <c r="S106" i="9"/>
  <c r="R107" i="9"/>
  <c r="S107" i="9"/>
  <c r="R108" i="9"/>
  <c r="S108" i="9"/>
  <c r="R109" i="9"/>
  <c r="S109" i="9"/>
  <c r="R110" i="9"/>
  <c r="S110" i="9"/>
  <c r="R111" i="9"/>
  <c r="S111" i="9"/>
  <c r="R113" i="9"/>
  <c r="S113" i="9"/>
  <c r="E10" i="4"/>
  <c r="S40" i="51"/>
  <c r="U230" i="20"/>
  <c r="U229" i="20"/>
  <c r="U228" i="20"/>
  <c r="U227" i="20"/>
  <c r="U226" i="20"/>
  <c r="U225" i="20"/>
  <c r="U224" i="20"/>
  <c r="U223" i="20"/>
  <c r="U222" i="20"/>
  <c r="U221" i="20"/>
  <c r="U220" i="20"/>
  <c r="AG2" i="20"/>
  <c r="AG3" i="20"/>
  <c r="AG4" i="20"/>
  <c r="AG5" i="20"/>
  <c r="AG6" i="20"/>
  <c r="AG7" i="20"/>
  <c r="AG8" i="20"/>
  <c r="AG9" i="20"/>
  <c r="AG10" i="20"/>
  <c r="AG11" i="20"/>
  <c r="AG12" i="20"/>
  <c r="AG13" i="20"/>
  <c r="AG14" i="20"/>
  <c r="AG15" i="20"/>
  <c r="AG16" i="20"/>
  <c r="AG17" i="20"/>
  <c r="AG18" i="20"/>
  <c r="AG19" i="20"/>
  <c r="AG20" i="20"/>
  <c r="AG21" i="20"/>
  <c r="AG22" i="20"/>
  <c r="AG23" i="20"/>
  <c r="AG24" i="20"/>
  <c r="AG25" i="20"/>
  <c r="AG26" i="20"/>
  <c r="AG27" i="20"/>
  <c r="AG28" i="20"/>
  <c r="AG29" i="20"/>
  <c r="AG30" i="20"/>
  <c r="AG31" i="20"/>
  <c r="AG32" i="20"/>
  <c r="AG33" i="20"/>
  <c r="AG34" i="20"/>
  <c r="AG35" i="20"/>
  <c r="AG36" i="20"/>
  <c r="AG37" i="20"/>
  <c r="AG38" i="20"/>
  <c r="AG39" i="20"/>
  <c r="AG40" i="20"/>
  <c r="AG41" i="20"/>
  <c r="AG42" i="20"/>
  <c r="AG43" i="20"/>
  <c r="AG44" i="20"/>
  <c r="AG45" i="20"/>
  <c r="AG46" i="20"/>
  <c r="AG47" i="20"/>
  <c r="AG48" i="20"/>
  <c r="AG49" i="20"/>
  <c r="AG50" i="20"/>
  <c r="AG51" i="20"/>
  <c r="AG52" i="20"/>
  <c r="AG53" i="20"/>
  <c r="AG54" i="20"/>
  <c r="AG55" i="20"/>
  <c r="AG56" i="20"/>
  <c r="AG57" i="20"/>
  <c r="AG58" i="20"/>
  <c r="AG59" i="20"/>
  <c r="AG60" i="20"/>
  <c r="AG61" i="20"/>
  <c r="AG62" i="20"/>
  <c r="AG63" i="20"/>
  <c r="AG64" i="20"/>
  <c r="AG65" i="20"/>
  <c r="AG66" i="20"/>
  <c r="AG67" i="20"/>
  <c r="AG68" i="20"/>
  <c r="AG69" i="20"/>
  <c r="AG70" i="20"/>
  <c r="AG71" i="20"/>
  <c r="AG72" i="20"/>
  <c r="AG73" i="20"/>
  <c r="AG74" i="20"/>
  <c r="AG75" i="20"/>
  <c r="AG76" i="20"/>
  <c r="AG77" i="20"/>
  <c r="AG78" i="20"/>
  <c r="AG79" i="20"/>
  <c r="AG80" i="20"/>
  <c r="AG81" i="20"/>
  <c r="AG82" i="20"/>
  <c r="AG83" i="20"/>
  <c r="AG84" i="20"/>
  <c r="AG85" i="20"/>
  <c r="AG86" i="20"/>
  <c r="AG87" i="20"/>
  <c r="AG88" i="20"/>
  <c r="AG89" i="20"/>
  <c r="AG90" i="20"/>
  <c r="AG91" i="20"/>
  <c r="AG92" i="20"/>
  <c r="AG93" i="20"/>
  <c r="AG94" i="20"/>
  <c r="AG95" i="20"/>
  <c r="AG96" i="20"/>
  <c r="AG97" i="20"/>
  <c r="AG98" i="20"/>
  <c r="AG99" i="20"/>
  <c r="AG100" i="20"/>
  <c r="AG101" i="20"/>
  <c r="AG102" i="20"/>
  <c r="AG103" i="20"/>
  <c r="AG104" i="20"/>
  <c r="AG105" i="20"/>
  <c r="AG106" i="20"/>
  <c r="AG107" i="20"/>
  <c r="AG108" i="20"/>
  <c r="K113" i="9"/>
  <c r="N113" i="9"/>
  <c r="K111" i="9"/>
  <c r="K110" i="9"/>
  <c r="N110" i="9"/>
  <c r="K109" i="9"/>
  <c r="O109" i="9"/>
  <c r="K108" i="9"/>
  <c r="K107" i="9"/>
  <c r="K106" i="9"/>
  <c r="K105" i="9"/>
  <c r="K104" i="9"/>
  <c r="K103" i="9"/>
  <c r="O103" i="9"/>
  <c r="K102" i="9"/>
  <c r="N102" i="9"/>
  <c r="O102" i="9"/>
  <c r="K101" i="9"/>
  <c r="K100" i="9"/>
  <c r="K99" i="9"/>
  <c r="N99" i="9"/>
  <c r="P99" i="9"/>
  <c r="K98" i="9"/>
  <c r="N98" i="9"/>
  <c r="O98" i="9"/>
  <c r="K97" i="9"/>
  <c r="O97" i="9"/>
  <c r="K96" i="9"/>
  <c r="N96" i="9"/>
  <c r="K95" i="9"/>
  <c r="K94" i="9"/>
  <c r="N94" i="9"/>
  <c r="K93" i="9"/>
  <c r="N93" i="9"/>
  <c r="K92" i="9"/>
  <c r="N92" i="9"/>
  <c r="K91" i="9"/>
  <c r="K90" i="9"/>
  <c r="K89" i="9"/>
  <c r="O89" i="9"/>
  <c r="N89" i="9"/>
  <c r="P89" i="9"/>
  <c r="Q89" i="9"/>
  <c r="F97" i="4"/>
  <c r="D93" i="15"/>
  <c r="F93" i="15"/>
  <c r="K88" i="9"/>
  <c r="N88" i="9"/>
  <c r="K87" i="9"/>
  <c r="N87" i="9"/>
  <c r="K86" i="9"/>
  <c r="N86" i="9"/>
  <c r="K85" i="9"/>
  <c r="N85" i="9"/>
  <c r="K84" i="9"/>
  <c r="N84" i="9"/>
  <c r="K83" i="9"/>
  <c r="N83" i="9"/>
  <c r="K82" i="9"/>
  <c r="N82" i="9"/>
  <c r="K81" i="9"/>
  <c r="N81" i="9"/>
  <c r="K80" i="9"/>
  <c r="N80" i="9"/>
  <c r="K79" i="9"/>
  <c r="K78" i="9"/>
  <c r="O78" i="9"/>
  <c r="K77" i="9"/>
  <c r="O77" i="9"/>
  <c r="K76" i="9"/>
  <c r="N76" i="9"/>
  <c r="K75" i="9"/>
  <c r="O75" i="9"/>
  <c r="K74" i="9"/>
  <c r="N74" i="9"/>
  <c r="D78" i="15"/>
  <c r="K73" i="9"/>
  <c r="K72" i="9"/>
  <c r="K71" i="9"/>
  <c r="O71" i="9"/>
  <c r="K70" i="9"/>
  <c r="O70" i="9"/>
  <c r="K69" i="9"/>
  <c r="N69" i="9"/>
  <c r="K68" i="9"/>
  <c r="K67" i="9"/>
  <c r="N67" i="9"/>
  <c r="K66" i="9"/>
  <c r="N66" i="9"/>
  <c r="O66" i="9"/>
  <c r="K65" i="9"/>
  <c r="K64" i="9"/>
  <c r="K63" i="9"/>
  <c r="O63" i="9"/>
  <c r="K62" i="9"/>
  <c r="O62" i="9"/>
  <c r="K61" i="9"/>
  <c r="O61" i="9"/>
  <c r="K60" i="9"/>
  <c r="N60" i="9"/>
  <c r="K59" i="9"/>
  <c r="K58" i="9"/>
  <c r="N58" i="9"/>
  <c r="K57" i="9"/>
  <c r="N57" i="9"/>
  <c r="K56" i="9"/>
  <c r="O56" i="9"/>
  <c r="K55" i="9"/>
  <c r="K54" i="9"/>
  <c r="N54" i="9"/>
  <c r="K53" i="9"/>
  <c r="K52" i="9"/>
  <c r="N52" i="9"/>
  <c r="O52" i="9"/>
  <c r="P52" i="9"/>
  <c r="Q52" i="9"/>
  <c r="F60" i="4"/>
  <c r="D56" i="15"/>
  <c r="F56" i="15"/>
  <c r="K51" i="9"/>
  <c r="K50" i="9"/>
  <c r="K49" i="9"/>
  <c r="K48" i="9"/>
  <c r="K47" i="9"/>
  <c r="O47" i="9"/>
  <c r="K46" i="9"/>
  <c r="N46" i="9"/>
  <c r="K45" i="9"/>
  <c r="K44" i="9"/>
  <c r="O44" i="9"/>
  <c r="K43" i="9"/>
  <c r="K42" i="9"/>
  <c r="K41" i="9"/>
  <c r="O41" i="9"/>
  <c r="K40" i="9"/>
  <c r="N40" i="9"/>
  <c r="O40" i="9"/>
  <c r="K39" i="9"/>
  <c r="O39" i="9"/>
  <c r="K38" i="9"/>
  <c r="K37" i="9"/>
  <c r="K36" i="9"/>
  <c r="K35" i="9"/>
  <c r="K34" i="9"/>
  <c r="K33" i="9"/>
  <c r="K32" i="9"/>
  <c r="K31" i="9"/>
  <c r="N31" i="9"/>
  <c r="K30" i="9"/>
  <c r="K29" i="9"/>
  <c r="K28" i="9"/>
  <c r="N28" i="9"/>
  <c r="K27" i="9"/>
  <c r="N27" i="9"/>
  <c r="K26" i="9"/>
  <c r="O26" i="9"/>
  <c r="N26" i="9"/>
  <c r="P26" i="9"/>
  <c r="Q26" i="9"/>
  <c r="F34" i="4"/>
  <c r="D30" i="15"/>
  <c r="F30" i="15"/>
  <c r="K25" i="9"/>
  <c r="K24" i="9"/>
  <c r="K23" i="9"/>
  <c r="N23" i="9"/>
  <c r="K22" i="9"/>
  <c r="O22" i="9"/>
  <c r="K21" i="9"/>
  <c r="K20" i="9"/>
  <c r="K19" i="9"/>
  <c r="K18" i="9"/>
  <c r="N18" i="9"/>
  <c r="K17" i="9"/>
  <c r="K16" i="9"/>
  <c r="N16" i="9"/>
  <c r="P16" i="9"/>
  <c r="Q16" i="9"/>
  <c r="F24" i="4"/>
  <c r="D20" i="15"/>
  <c r="F20" i="15"/>
  <c r="K15" i="9"/>
  <c r="O15" i="9"/>
  <c r="K14" i="9"/>
  <c r="K13" i="9"/>
  <c r="O13" i="9"/>
  <c r="K12" i="9"/>
  <c r="N12" i="9"/>
  <c r="K11" i="9"/>
  <c r="N11" i="9"/>
  <c r="K10" i="9"/>
  <c r="N10" i="9"/>
  <c r="K9" i="9"/>
  <c r="O9" i="9"/>
  <c r="N9" i="9"/>
  <c r="K8" i="9"/>
  <c r="K6" i="9"/>
  <c r="N6" i="9"/>
  <c r="P6" i="9"/>
  <c r="Q6" i="9"/>
  <c r="F14" i="4"/>
  <c r="S114" i="9"/>
  <c r="R114" i="9"/>
  <c r="S7" i="9"/>
  <c r="R7" i="9"/>
  <c r="S6" i="9"/>
  <c r="R6" i="9"/>
  <c r="G93" i="9"/>
  <c r="H93" i="9"/>
  <c r="G45" i="9"/>
  <c r="H45" i="9"/>
  <c r="G53" i="4"/>
  <c r="E49" i="15"/>
  <c r="G40" i="9"/>
  <c r="H40" i="9"/>
  <c r="G48" i="4"/>
  <c r="E44" i="15"/>
  <c r="G33" i="9"/>
  <c r="H33" i="9"/>
  <c r="G41" i="4"/>
  <c r="E37" i="15"/>
  <c r="G22" i="9"/>
  <c r="H22" i="9"/>
  <c r="G30" i="4"/>
  <c r="E26" i="15"/>
  <c r="G16" i="9"/>
  <c r="H16" i="9"/>
  <c r="DI3" i="35"/>
  <c r="AG1" i="20"/>
  <c r="S3" i="15"/>
  <c r="AF3" i="15"/>
  <c r="G4" i="44"/>
  <c r="K14" i="15"/>
  <c r="K13" i="15"/>
  <c r="K12" i="15"/>
  <c r="K11" i="15"/>
  <c r="K10" i="15"/>
  <c r="I13" i="15"/>
  <c r="I12" i="15"/>
  <c r="I11" i="15"/>
  <c r="I10" i="15"/>
  <c r="K7" i="9"/>
  <c r="N7" i="9"/>
  <c r="U152" i="20"/>
  <c r="U151" i="20"/>
  <c r="U150" i="20"/>
  <c r="U149" i="20"/>
  <c r="U148" i="20"/>
  <c r="U147" i="20"/>
  <c r="U146" i="20"/>
  <c r="U145" i="20"/>
  <c r="U144" i="20"/>
  <c r="U143" i="20"/>
  <c r="U142" i="20"/>
  <c r="Q4" i="9"/>
  <c r="W81" i="20"/>
  <c r="K81" i="20"/>
  <c r="W3" i="20"/>
  <c r="K3" i="20"/>
  <c r="O93" i="9"/>
  <c r="O94" i="9"/>
  <c r="O6" i="9"/>
  <c r="O14" i="9"/>
  <c r="N39" i="9"/>
  <c r="P39" i="9"/>
  <c r="Q39" i="9"/>
  <c r="F47" i="4"/>
  <c r="D43" i="15"/>
  <c r="F43" i="15"/>
  <c r="N13" i="9"/>
  <c r="O11" i="9"/>
  <c r="P11" i="9"/>
  <c r="Q11" i="9"/>
  <c r="F19" i="4"/>
  <c r="D15" i="15"/>
  <c r="F15" i="15"/>
  <c r="O16" i="9"/>
  <c r="O113" i="9"/>
  <c r="O108" i="9"/>
  <c r="N108" i="9"/>
  <c r="N42" i="9"/>
  <c r="O60" i="9"/>
  <c r="G101" i="4"/>
  <c r="E97" i="15"/>
  <c r="G24" i="4"/>
  <c r="E20" i="15"/>
  <c r="O88" i="9"/>
  <c r="O23" i="9"/>
  <c r="O67" i="9"/>
  <c r="P67" i="9"/>
  <c r="Q67" i="9"/>
  <c r="F75" i="4"/>
  <c r="D71" i="15"/>
  <c r="F71" i="15"/>
  <c r="O69" i="9"/>
  <c r="P108" i="9"/>
  <c r="Q108" i="9"/>
  <c r="F116" i="4"/>
  <c r="D112" i="15"/>
  <c r="F112" i="15"/>
  <c r="G97" i="9"/>
  <c r="H97" i="9"/>
  <c r="G105" i="4"/>
  <c r="E101" i="15"/>
  <c r="P88" i="9"/>
  <c r="G31" i="9"/>
  <c r="H31" i="9"/>
  <c r="G55" i="9"/>
  <c r="H55" i="9"/>
  <c r="O99" i="9"/>
  <c r="G70" i="9"/>
  <c r="H70" i="9"/>
  <c r="G78" i="4"/>
  <c r="E74" i="15"/>
  <c r="G106" i="9"/>
  <c r="H106" i="9"/>
  <c r="G114" i="4"/>
  <c r="E110" i="15"/>
  <c r="G108" i="9"/>
  <c r="H108" i="9"/>
  <c r="O27" i="9"/>
  <c r="N71" i="9"/>
  <c r="N41" i="9"/>
  <c r="P41" i="9"/>
  <c r="Q41" i="9"/>
  <c r="F49" i="4"/>
  <c r="D45" i="15"/>
  <c r="F45" i="15"/>
  <c r="L45" i="15"/>
  <c r="O31" i="9"/>
  <c r="P31" i="9"/>
  <c r="Q31" i="9"/>
  <c r="F39" i="4"/>
  <c r="D35" i="15"/>
  <c r="F35" i="15"/>
  <c r="G88" i="9"/>
  <c r="H88" i="9"/>
  <c r="G96" i="4"/>
  <c r="E92" i="15"/>
  <c r="O74" i="9"/>
  <c r="P74" i="9"/>
  <c r="Q74" i="9"/>
  <c r="F82" i="4"/>
  <c r="N47" i="9"/>
  <c r="P47" i="9"/>
  <c r="Q47" i="9"/>
  <c r="F55" i="4"/>
  <c r="D51" i="15"/>
  <c r="F51" i="15"/>
  <c r="N106" i="9"/>
  <c r="P106" i="9"/>
  <c r="Q106" i="9"/>
  <c r="F114" i="4"/>
  <c r="D110" i="15"/>
  <c r="F110" i="15"/>
  <c r="N61" i="9"/>
  <c r="G101" i="9"/>
  <c r="H101" i="9"/>
  <c r="O68" i="9"/>
  <c r="G12" i="9"/>
  <c r="H12" i="9"/>
  <c r="G20" i="4"/>
  <c r="E16" i="15"/>
  <c r="G35" i="9"/>
  <c r="H35" i="9"/>
  <c r="G83" i="9"/>
  <c r="H83" i="9"/>
  <c r="N70" i="9"/>
  <c r="O106" i="9"/>
  <c r="O57" i="9"/>
  <c r="N77" i="9"/>
  <c r="P77" i="9"/>
  <c r="Q77" i="9"/>
  <c r="F85" i="4"/>
  <c r="D81" i="15"/>
  <c r="F81" i="15"/>
  <c r="BX35" i="35"/>
  <c r="G18" i="9"/>
  <c r="H18" i="9"/>
  <c r="G90" i="9"/>
  <c r="H90" i="9"/>
  <c r="G98" i="4"/>
  <c r="E94" i="15"/>
  <c r="N62" i="9"/>
  <c r="O96" i="9"/>
  <c r="G17" i="9"/>
  <c r="H17" i="9"/>
  <c r="G25" i="4"/>
  <c r="E21" i="15"/>
  <c r="G76" i="9"/>
  <c r="H76" i="9"/>
  <c r="G77" i="9"/>
  <c r="H77" i="9"/>
  <c r="G66" i="9"/>
  <c r="H66" i="9"/>
  <c r="G74" i="4"/>
  <c r="E70" i="15"/>
  <c r="G54" i="9"/>
  <c r="H54" i="9"/>
  <c r="G62" i="4"/>
  <c r="E58" i="15"/>
  <c r="G19" i="9"/>
  <c r="H19" i="9"/>
  <c r="G27" i="4"/>
  <c r="E23" i="15"/>
  <c r="G43" i="9"/>
  <c r="H43" i="9"/>
  <c r="G36" i="9"/>
  <c r="H36" i="9"/>
  <c r="G44" i="4"/>
  <c r="E40" i="15"/>
  <c r="G48" i="9"/>
  <c r="H48" i="9"/>
  <c r="G53" i="9"/>
  <c r="H53" i="9"/>
  <c r="G30" i="9"/>
  <c r="H30" i="9"/>
  <c r="G38" i="4"/>
  <c r="E34" i="15"/>
  <c r="G65" i="9"/>
  <c r="H65" i="9"/>
  <c r="G73" i="4"/>
  <c r="E69" i="15"/>
  <c r="G78" i="9"/>
  <c r="H78" i="9"/>
  <c r="G86" i="4"/>
  <c r="E82" i="15"/>
  <c r="G67" i="9"/>
  <c r="H67" i="9"/>
  <c r="G75" i="4"/>
  <c r="E71" i="15"/>
  <c r="G44" i="9"/>
  <c r="H44" i="9"/>
  <c r="G52" i="4"/>
  <c r="E48" i="15"/>
  <c r="G56" i="9"/>
  <c r="H56" i="9"/>
  <c r="G34" i="9"/>
  <c r="H34" i="9"/>
  <c r="G42" i="4"/>
  <c r="E38" i="15"/>
  <c r="G69" i="9"/>
  <c r="H69" i="9"/>
  <c r="G77" i="4"/>
  <c r="E73" i="15"/>
  <c r="G80" i="9"/>
  <c r="H80" i="9"/>
  <c r="G88" i="4"/>
  <c r="E84" i="15"/>
  <c r="G81" i="9"/>
  <c r="H81" i="9"/>
  <c r="G89" i="4"/>
  <c r="G92" i="9"/>
  <c r="H92" i="9"/>
  <c r="G59" i="9"/>
  <c r="H59" i="9"/>
  <c r="G82" i="9"/>
  <c r="H82" i="9"/>
  <c r="G90" i="4"/>
  <c r="E86" i="15"/>
  <c r="G60" i="9"/>
  <c r="H60" i="9"/>
  <c r="G68" i="4"/>
  <c r="E64" i="15"/>
  <c r="G72" i="9"/>
  <c r="H72" i="9"/>
  <c r="G80" i="4"/>
  <c r="E76" i="15"/>
  <c r="G26" i="9"/>
  <c r="H26" i="9"/>
  <c r="G34" i="4"/>
  <c r="E30" i="15"/>
  <c r="G84" i="9"/>
  <c r="H84" i="9"/>
  <c r="G110" i="9"/>
  <c r="H110" i="9"/>
  <c r="G118" i="4"/>
  <c r="E114" i="15"/>
  <c r="G96" i="9"/>
  <c r="H96" i="9"/>
  <c r="G104" i="4"/>
  <c r="E100" i="15"/>
  <c r="G107" i="9"/>
  <c r="H107" i="9"/>
  <c r="G8" i="9"/>
  <c r="H8" i="9"/>
  <c r="G29" i="9"/>
  <c r="H29" i="9"/>
  <c r="G37" i="4"/>
  <c r="E33" i="15"/>
  <c r="G87" i="9"/>
  <c r="H87" i="9"/>
  <c r="G10" i="9"/>
  <c r="H10" i="9"/>
  <c r="G18" i="4"/>
  <c r="G41" i="9"/>
  <c r="H41" i="9"/>
  <c r="G49" i="4"/>
  <c r="E45" i="15"/>
  <c r="G52" i="9"/>
  <c r="H52" i="9"/>
  <c r="G11" i="9"/>
  <c r="H11" i="9"/>
  <c r="G19" i="4"/>
  <c r="E15" i="15"/>
  <c r="G32" i="9"/>
  <c r="H32" i="9"/>
  <c r="G40" i="4"/>
  <c r="G42" i="9"/>
  <c r="H42" i="9"/>
  <c r="G64" i="9"/>
  <c r="H64" i="9"/>
  <c r="G89" i="9"/>
  <c r="H89" i="9"/>
  <c r="G97" i="4"/>
  <c r="E93" i="15"/>
  <c r="G23" i="9"/>
  <c r="H23" i="9"/>
  <c r="G31" i="4"/>
  <c r="E27" i="15"/>
  <c r="G91" i="9"/>
  <c r="H91" i="9"/>
  <c r="G99" i="4"/>
  <c r="E95" i="15"/>
  <c r="G24" i="9"/>
  <c r="H24" i="9"/>
  <c r="G100" i="9"/>
  <c r="H100" i="9"/>
  <c r="G113" i="9"/>
  <c r="H113" i="9"/>
  <c r="G121" i="4"/>
  <c r="E116" i="15"/>
  <c r="G46" i="9"/>
  <c r="H46" i="9"/>
  <c r="G54" i="4"/>
  <c r="E50" i="15"/>
  <c r="G58" i="9"/>
  <c r="H58" i="9"/>
  <c r="G66" i="4"/>
  <c r="E62" i="15"/>
  <c r="G79" i="9"/>
  <c r="H79" i="9"/>
  <c r="G87" i="4"/>
  <c r="E83" i="15"/>
  <c r="G47" i="9"/>
  <c r="H47" i="9"/>
  <c r="G28" i="9"/>
  <c r="H28" i="9"/>
  <c r="G36" i="4"/>
  <c r="E32" i="15"/>
  <c r="G103" i="9"/>
  <c r="H103" i="9"/>
  <c r="G111" i="4"/>
  <c r="E107" i="15"/>
  <c r="G7" i="9"/>
  <c r="H7" i="9"/>
  <c r="G94" i="9"/>
  <c r="H94" i="9"/>
  <c r="G102" i="4"/>
  <c r="E98" i="15"/>
  <c r="G104" i="9"/>
  <c r="H104" i="9"/>
  <c r="G112" i="4"/>
  <c r="E108" i="15"/>
  <c r="G95" i="9"/>
  <c r="H95" i="9"/>
  <c r="G103" i="4"/>
  <c r="E99" i="15"/>
  <c r="G9" i="9"/>
  <c r="H9" i="9"/>
  <c r="G17" i="4"/>
  <c r="E13" i="15"/>
  <c r="N20" i="9"/>
  <c r="P20" i="9"/>
  <c r="Q20" i="9"/>
  <c r="F28" i="4"/>
  <c r="D24" i="15"/>
  <c r="F24" i="15"/>
  <c r="S65" i="35"/>
  <c r="O20" i="9"/>
  <c r="G102" i="9"/>
  <c r="H102" i="9"/>
  <c r="O21" i="9"/>
  <c r="N21" i="9"/>
  <c r="N109" i="9"/>
  <c r="P109" i="9"/>
  <c r="Q109" i="9"/>
  <c r="F117" i="4"/>
  <c r="D113" i="15"/>
  <c r="F113" i="15"/>
  <c r="G6" i="9"/>
  <c r="H6" i="9"/>
  <c r="N22" i="9"/>
  <c r="P22" i="9"/>
  <c r="Q22" i="9"/>
  <c r="F30" i="4"/>
  <c r="D26" i="15"/>
  <c r="F26" i="15"/>
  <c r="U112" i="35"/>
  <c r="G68" i="9"/>
  <c r="H68" i="9"/>
  <c r="G105" i="9"/>
  <c r="H105" i="9"/>
  <c r="G113" i="4"/>
  <c r="E109" i="15"/>
  <c r="N14" i="9"/>
  <c r="P14" i="9"/>
  <c r="Q14" i="9"/>
  <c r="F22" i="4"/>
  <c r="D18" i="15"/>
  <c r="F18" i="15"/>
  <c r="N15" i="9"/>
  <c r="P15" i="9"/>
  <c r="Q15" i="9"/>
  <c r="F23" i="4"/>
  <c r="D19" i="15"/>
  <c r="F19" i="15"/>
  <c r="N56" i="9"/>
  <c r="P56" i="9"/>
  <c r="Q56" i="9"/>
  <c r="F64" i="4"/>
  <c r="D60" i="15"/>
  <c r="P57" i="9"/>
  <c r="Q57" i="9"/>
  <c r="F65" i="4"/>
  <c r="D61" i="15"/>
  <c r="G20" i="9"/>
  <c r="H20" i="9"/>
  <c r="G28" i="4"/>
  <c r="E24" i="15"/>
  <c r="S112" i="35"/>
  <c r="G57" i="9"/>
  <c r="H57" i="9"/>
  <c r="G65" i="4"/>
  <c r="E61" i="15"/>
  <c r="G71" i="9"/>
  <c r="H71" i="9"/>
  <c r="G79" i="4"/>
  <c r="E75" i="15"/>
  <c r="O92" i="9"/>
  <c r="G59" i="4"/>
  <c r="E55" i="15"/>
  <c r="G72" i="4"/>
  <c r="E68" i="15"/>
  <c r="G95" i="4"/>
  <c r="E91" i="15"/>
  <c r="G51" i="4"/>
  <c r="E47" i="15"/>
  <c r="G76" i="4"/>
  <c r="E72" i="15"/>
  <c r="G50" i="4"/>
  <c r="E46" i="15"/>
  <c r="G109" i="4"/>
  <c r="E105" i="15"/>
  <c r="G33" i="4"/>
  <c r="E29" i="15"/>
  <c r="E36" i="15"/>
  <c r="G119" i="4"/>
  <c r="E115" i="15"/>
  <c r="G107" i="4"/>
  <c r="E103" i="15"/>
  <c r="G117" i="4"/>
  <c r="E113" i="15"/>
  <c r="G55" i="4"/>
  <c r="E51" i="15"/>
  <c r="G92" i="4"/>
  <c r="E88" i="15"/>
  <c r="G64" i="4"/>
  <c r="E60" i="15"/>
  <c r="G108" i="4"/>
  <c r="E104" i="15"/>
  <c r="G16" i="4"/>
  <c r="E12" i="15"/>
  <c r="G67" i="4"/>
  <c r="E63" i="15"/>
  <c r="G85" i="4"/>
  <c r="E81" i="15"/>
  <c r="G63" i="4"/>
  <c r="E59" i="15"/>
  <c r="G110" i="4"/>
  <c r="E106" i="15"/>
  <c r="G60" i="4"/>
  <c r="E56" i="15"/>
  <c r="G115" i="4"/>
  <c r="E111" i="15"/>
  <c r="G100" i="4"/>
  <c r="E96" i="15"/>
  <c r="G26" i="4"/>
  <c r="E22" i="15"/>
  <c r="G116" i="4"/>
  <c r="E112" i="15"/>
  <c r="G39" i="4"/>
  <c r="E35" i="15"/>
  <c r="G15" i="4"/>
  <c r="E11" i="15"/>
  <c r="G32" i="4"/>
  <c r="E28" i="15"/>
  <c r="E85" i="15"/>
  <c r="G91" i="4"/>
  <c r="E87" i="15"/>
  <c r="E14" i="15"/>
  <c r="G61" i="4"/>
  <c r="E57" i="15"/>
  <c r="G84" i="4"/>
  <c r="E80" i="15"/>
  <c r="G43" i="4"/>
  <c r="E39" i="15"/>
  <c r="E67" i="15"/>
  <c r="G69" i="4"/>
  <c r="E65" i="15"/>
  <c r="G56" i="4"/>
  <c r="E52" i="15"/>
  <c r="G14" i="4"/>
  <c r="E10" i="15"/>
  <c r="AN50" i="35"/>
  <c r="AN90" i="35"/>
  <c r="AN56" i="35"/>
  <c r="AN40" i="35"/>
  <c r="AN89" i="35"/>
  <c r="AN64" i="35"/>
  <c r="M45" i="15"/>
  <c r="AN73" i="35"/>
  <c r="AN116" i="35"/>
  <c r="AN33" i="35"/>
  <c r="AN24" i="35"/>
  <c r="AN113" i="35"/>
  <c r="AN20" i="35"/>
  <c r="AN77" i="35"/>
  <c r="AN15" i="35"/>
  <c r="AN28" i="35"/>
  <c r="AN17" i="35"/>
  <c r="AN8" i="35"/>
  <c r="AN103" i="35"/>
  <c r="AN94" i="35"/>
  <c r="AN114" i="35"/>
  <c r="AN12" i="35"/>
  <c r="AN13" i="35"/>
  <c r="AN119" i="35"/>
  <c r="AN124" i="35"/>
  <c r="AN76" i="35"/>
  <c r="AN100" i="35"/>
  <c r="AN37" i="35"/>
  <c r="AN59" i="35"/>
  <c r="AN18" i="35"/>
  <c r="AN31" i="35"/>
  <c r="AN109" i="35"/>
  <c r="AN68" i="35"/>
  <c r="AN42" i="35"/>
  <c r="AN92" i="35"/>
  <c r="AN11" i="35"/>
  <c r="AN83" i="35"/>
  <c r="AN23" i="35"/>
  <c r="AN36" i="35"/>
  <c r="AN123" i="35"/>
  <c r="AN118" i="35"/>
  <c r="AN43" i="35"/>
  <c r="AN71" i="35"/>
  <c r="AN32" i="35"/>
  <c r="AN86" i="35"/>
  <c r="AN29" i="35"/>
  <c r="AN115" i="35"/>
  <c r="AN30" i="35"/>
  <c r="AN102" i="35"/>
  <c r="AN57" i="35"/>
  <c r="AN98" i="35"/>
  <c r="AN78" i="35"/>
  <c r="AN106" i="35"/>
  <c r="AN49" i="35"/>
  <c r="AN9" i="35"/>
  <c r="AN39" i="35"/>
  <c r="AN101" i="35"/>
  <c r="AN25" i="35"/>
  <c r="AN26" i="35"/>
  <c r="AN96" i="35"/>
  <c r="AN47" i="35"/>
  <c r="AN110" i="35"/>
  <c r="AN95" i="35"/>
  <c r="AN41" i="35"/>
  <c r="AN16" i="35"/>
  <c r="AN14" i="35"/>
  <c r="AN91" i="35"/>
  <c r="AN107" i="35"/>
  <c r="AN38" i="35"/>
  <c r="AN55" i="35"/>
  <c r="AN111" i="35"/>
  <c r="AN60" i="35"/>
  <c r="AN84" i="35"/>
  <c r="AN61" i="35"/>
  <c r="AN99" i="35"/>
  <c r="AN72" i="35"/>
  <c r="AN7" i="35"/>
  <c r="AN48" i="35"/>
  <c r="AN46" i="35"/>
  <c r="AN121" i="35"/>
  <c r="AN105" i="35"/>
  <c r="AN19" i="35"/>
  <c r="AN93" i="35"/>
  <c r="AN34" i="35"/>
  <c r="AN63" i="35"/>
  <c r="J45" i="15"/>
  <c r="AN82" i="35"/>
  <c r="N45" i="15"/>
  <c r="AN35" i="35"/>
  <c r="AN45" i="35"/>
  <c r="AN65" i="35"/>
  <c r="AN75" i="35"/>
  <c r="AN58" i="35"/>
  <c r="AN88" i="35"/>
  <c r="AN44" i="35"/>
  <c r="AN66" i="35"/>
  <c r="AN67" i="35"/>
  <c r="AN53" i="35"/>
  <c r="AN74" i="35"/>
  <c r="AN87" i="35"/>
  <c r="AN51" i="35"/>
  <c r="AN52" i="35"/>
  <c r="S87" i="35"/>
  <c r="S28" i="35"/>
  <c r="F61" i="15"/>
  <c r="U60" i="35"/>
  <c r="U118" i="35"/>
  <c r="U57" i="35"/>
  <c r="U30" i="35"/>
  <c r="U14" i="35"/>
  <c r="U101" i="35"/>
  <c r="U98" i="35"/>
  <c r="M26" i="15"/>
  <c r="U16" i="35"/>
  <c r="U17" i="35"/>
  <c r="U7" i="35"/>
  <c r="U107" i="35"/>
  <c r="U109" i="35"/>
  <c r="U79" i="35"/>
  <c r="U45" i="35"/>
  <c r="U53" i="35"/>
  <c r="U49" i="35"/>
  <c r="U86" i="35"/>
  <c r="U91" i="35"/>
  <c r="U23" i="35"/>
  <c r="U39" i="35"/>
  <c r="N26" i="15"/>
  <c r="U116" i="35"/>
  <c r="U63" i="35"/>
  <c r="U113" i="35"/>
  <c r="U100" i="35"/>
  <c r="U106" i="35"/>
  <c r="U115" i="35"/>
  <c r="U18" i="35"/>
  <c r="U66" i="35"/>
  <c r="U50" i="35"/>
  <c r="U8" i="35"/>
  <c r="U44" i="35"/>
  <c r="U11" i="35"/>
  <c r="U88" i="35"/>
  <c r="U35" i="35"/>
  <c r="U13" i="35"/>
  <c r="U24" i="35"/>
  <c r="U29" i="35"/>
  <c r="U59" i="35"/>
  <c r="U27" i="35"/>
  <c r="U56" i="35"/>
  <c r="U40" i="35"/>
  <c r="U38" i="35"/>
  <c r="L26" i="15"/>
  <c r="U32" i="35"/>
  <c r="U20" i="35"/>
  <c r="U111" i="35"/>
  <c r="U43" i="35"/>
  <c r="U81" i="35"/>
  <c r="U41" i="35"/>
  <c r="U97" i="35"/>
  <c r="U42" i="35"/>
  <c r="U19" i="35"/>
  <c r="U25" i="35"/>
  <c r="U68" i="35"/>
  <c r="U15" i="35"/>
  <c r="U67" i="35"/>
  <c r="U58" i="35"/>
  <c r="U95" i="35"/>
  <c r="U121" i="35"/>
  <c r="U33" i="35"/>
  <c r="U37" i="35"/>
  <c r="U110" i="35"/>
  <c r="U12" i="35"/>
  <c r="U52" i="35"/>
  <c r="U47" i="35"/>
  <c r="U99" i="35"/>
  <c r="U22" i="35"/>
  <c r="U104" i="35"/>
  <c r="U28" i="35"/>
  <c r="U70" i="35"/>
  <c r="U34" i="35"/>
  <c r="U84" i="35"/>
  <c r="U75" i="35"/>
  <c r="U94" i="35"/>
  <c r="U102" i="35"/>
  <c r="U48" i="35"/>
  <c r="U92" i="35"/>
  <c r="U105" i="35"/>
  <c r="U89" i="35"/>
  <c r="U55" i="35"/>
  <c r="U31" i="35"/>
  <c r="U65" i="35"/>
  <c r="U62" i="35"/>
  <c r="U96" i="35"/>
  <c r="U119" i="35"/>
  <c r="U72" i="35"/>
  <c r="U80" i="35"/>
  <c r="U124" i="35"/>
  <c r="U77" i="35"/>
  <c r="U103" i="35"/>
  <c r="U36" i="35"/>
  <c r="U122" i="35"/>
  <c r="U83" i="35"/>
  <c r="U114" i="35"/>
  <c r="U10" i="35"/>
  <c r="U90" i="35"/>
  <c r="U82" i="35"/>
  <c r="U85" i="35"/>
  <c r="U73" i="35"/>
  <c r="U108" i="35"/>
  <c r="U21" i="35"/>
  <c r="U71" i="35"/>
  <c r="U93" i="35"/>
  <c r="U46" i="35"/>
  <c r="U76" i="35"/>
  <c r="U74" i="35"/>
  <c r="U123" i="35"/>
  <c r="U117" i="35"/>
  <c r="U54" i="35"/>
  <c r="U78" i="35"/>
  <c r="U64" i="35"/>
  <c r="U26" i="35"/>
  <c r="U51" i="35"/>
  <c r="U9" i="35"/>
  <c r="U69" i="35"/>
  <c r="U61" i="35"/>
  <c r="U87" i="35"/>
  <c r="U120" i="35"/>
  <c r="CJ112" i="35"/>
  <c r="CJ59" i="35"/>
  <c r="CJ80" i="35"/>
  <c r="CJ92" i="35"/>
  <c r="CJ61" i="35"/>
  <c r="CJ123" i="35"/>
  <c r="CJ101" i="35"/>
  <c r="CJ8" i="35"/>
  <c r="CJ50" i="35"/>
  <c r="CJ102" i="35"/>
  <c r="CJ25" i="35"/>
  <c r="CJ14" i="35"/>
  <c r="CJ23" i="35"/>
  <c r="CJ56" i="35"/>
  <c r="CJ57" i="35"/>
  <c r="CJ29" i="35"/>
  <c r="CJ58" i="35"/>
  <c r="CJ73" i="35"/>
  <c r="CJ10" i="35"/>
  <c r="CJ26" i="35"/>
  <c r="CJ35" i="35"/>
  <c r="CJ39" i="35"/>
  <c r="CJ45" i="35"/>
  <c r="CJ20" i="35"/>
  <c r="CJ9" i="35"/>
  <c r="N93" i="15"/>
  <c r="CJ33" i="35"/>
  <c r="CJ38" i="35"/>
  <c r="CJ74" i="35"/>
  <c r="CJ105" i="35"/>
  <c r="CJ107" i="35"/>
  <c r="CJ48" i="35"/>
  <c r="CJ67" i="35"/>
  <c r="CJ37" i="35"/>
  <c r="CJ100" i="35"/>
  <c r="CJ82" i="35"/>
  <c r="CJ90" i="35"/>
  <c r="CJ108" i="35"/>
  <c r="CJ7" i="35"/>
  <c r="CJ117" i="35"/>
  <c r="CJ40" i="35"/>
  <c r="CJ15" i="35"/>
  <c r="CJ120" i="35"/>
  <c r="CJ69" i="35"/>
  <c r="AY112" i="35"/>
  <c r="AY101" i="35"/>
  <c r="AY71" i="35"/>
  <c r="AY119" i="35"/>
  <c r="AY23" i="35"/>
  <c r="AY121" i="35"/>
  <c r="AY118" i="35"/>
  <c r="AY104" i="35"/>
  <c r="AY82" i="35"/>
  <c r="AY49" i="35"/>
  <c r="AY117" i="35"/>
  <c r="AY60" i="35"/>
  <c r="AY26" i="35"/>
  <c r="AY19" i="35"/>
  <c r="AY106" i="35"/>
  <c r="AY85" i="35"/>
  <c r="M56" i="15"/>
  <c r="AY83" i="35"/>
  <c r="AY75" i="35"/>
  <c r="AY57" i="35"/>
  <c r="AY96" i="35"/>
  <c r="AY14" i="35"/>
  <c r="AY93" i="35"/>
  <c r="AY21" i="35"/>
  <c r="AY100" i="35"/>
  <c r="AY56" i="35"/>
  <c r="AY20" i="35"/>
  <c r="AY50" i="35"/>
  <c r="AY110" i="35"/>
  <c r="AY36" i="35"/>
  <c r="AY123" i="35"/>
  <c r="AY29" i="35"/>
  <c r="AY46" i="35"/>
  <c r="AY51" i="35"/>
  <c r="AY15" i="35"/>
  <c r="AY10" i="35"/>
  <c r="AY24" i="35"/>
  <c r="AY98" i="35"/>
  <c r="AY64" i="35"/>
  <c r="AY113" i="35"/>
  <c r="AY94" i="35"/>
  <c r="AY88" i="35"/>
  <c r="AY52" i="35"/>
  <c r="AY8" i="35"/>
  <c r="AY67" i="35"/>
  <c r="AN112" i="35"/>
  <c r="AN79" i="35"/>
  <c r="AN108" i="35"/>
  <c r="AN54" i="35"/>
  <c r="AN85" i="35"/>
  <c r="AN120" i="35"/>
  <c r="AN62" i="35"/>
  <c r="AN80" i="35"/>
  <c r="AN21" i="35"/>
  <c r="AN81" i="35"/>
  <c r="AN27" i="35"/>
  <c r="AN122" i="35"/>
  <c r="AN117" i="35"/>
  <c r="AN70" i="35"/>
  <c r="AN104" i="35"/>
  <c r="AN97" i="35"/>
  <c r="AN22" i="35"/>
  <c r="AN69" i="35"/>
  <c r="AN10" i="35"/>
  <c r="DA47" i="35"/>
  <c r="F60" i="15"/>
  <c r="L60" i="15"/>
  <c r="DD105" i="35"/>
  <c r="DD84" i="35"/>
  <c r="DD58" i="35"/>
  <c r="DA62" i="35"/>
  <c r="DA35" i="35"/>
  <c r="S97" i="35"/>
  <c r="S35" i="35"/>
  <c r="S64" i="35"/>
  <c r="S31" i="35"/>
  <c r="S93" i="35"/>
  <c r="S83" i="35"/>
  <c r="S121" i="35"/>
  <c r="S50" i="35"/>
  <c r="S98" i="35"/>
  <c r="S22" i="35"/>
  <c r="S40" i="35"/>
  <c r="BX99" i="35"/>
  <c r="BX57" i="35"/>
  <c r="BD58" i="35"/>
  <c r="BD68" i="35"/>
  <c r="BD97" i="35"/>
  <c r="BD14" i="35"/>
  <c r="BD22" i="35"/>
  <c r="BD67" i="35"/>
  <c r="BD95" i="35"/>
  <c r="BD117" i="35"/>
  <c r="L61" i="15"/>
  <c r="BD26" i="35"/>
  <c r="BD20" i="35"/>
  <c r="BD51" i="35"/>
  <c r="BD39" i="35"/>
  <c r="BD65" i="35"/>
  <c r="BD76" i="35"/>
  <c r="BD33" i="35"/>
  <c r="BD60" i="35"/>
  <c r="BD15" i="35"/>
  <c r="BD45" i="35"/>
  <c r="BD11" i="35"/>
  <c r="BD123" i="35"/>
  <c r="BD18" i="35"/>
  <c r="BD87" i="35"/>
  <c r="BD27" i="35"/>
  <c r="BD44" i="35"/>
  <c r="BD30" i="35"/>
  <c r="BD47" i="35"/>
  <c r="BD41" i="35"/>
  <c r="BD61" i="35"/>
  <c r="BD85" i="35"/>
  <c r="BD80" i="35"/>
  <c r="BD31" i="35"/>
  <c r="BD46" i="35"/>
  <c r="BD53" i="35"/>
  <c r="BD96" i="35"/>
  <c r="BD84" i="35"/>
  <c r="BD81" i="35"/>
  <c r="BD100" i="35"/>
  <c r="BD105" i="35"/>
  <c r="BD107" i="35"/>
  <c r="BD12" i="35"/>
  <c r="BD24" i="35"/>
  <c r="BD13" i="35"/>
  <c r="BD104" i="35"/>
  <c r="BD99" i="35"/>
  <c r="BD114" i="35"/>
  <c r="BD21" i="35"/>
  <c r="BD115" i="35"/>
  <c r="DA75" i="35"/>
  <c r="DA24" i="35"/>
  <c r="DA113" i="35"/>
  <c r="DA26" i="35"/>
  <c r="DA50" i="35"/>
  <c r="DA117" i="35"/>
  <c r="DA58" i="35"/>
  <c r="DA121" i="35"/>
  <c r="DA19" i="35"/>
  <c r="DA18" i="35"/>
  <c r="DA80" i="35"/>
  <c r="DA99" i="35"/>
  <c r="DA55" i="35"/>
  <c r="DA29" i="35"/>
  <c r="DA45" i="35"/>
  <c r="DA34" i="35"/>
  <c r="DA107" i="35"/>
  <c r="DA95" i="35"/>
  <c r="DA28" i="35"/>
  <c r="DA16" i="35"/>
  <c r="DA65" i="35"/>
  <c r="DA13" i="35"/>
  <c r="DA69" i="35"/>
  <c r="DA10" i="35"/>
  <c r="DA7" i="35"/>
  <c r="DA12" i="35"/>
  <c r="DA115" i="35"/>
  <c r="DA93" i="35"/>
  <c r="DA118" i="35"/>
  <c r="DA17" i="35"/>
  <c r="J110" i="15"/>
  <c r="DA81" i="35"/>
  <c r="DA94" i="35"/>
  <c r="DA46" i="35"/>
  <c r="DA44" i="35"/>
  <c r="DA84" i="35"/>
  <c r="DA101" i="35"/>
  <c r="DA108" i="35"/>
  <c r="DA27" i="35"/>
  <c r="DA111" i="35"/>
  <c r="DA64" i="35"/>
  <c r="DA120" i="35"/>
  <c r="DA39" i="35"/>
  <c r="DA97" i="35"/>
  <c r="DA88" i="35"/>
  <c r="DA102" i="35"/>
  <c r="DA25" i="35"/>
  <c r="DA67" i="35"/>
  <c r="DA14" i="35"/>
  <c r="DA70" i="35"/>
  <c r="DA38" i="35"/>
  <c r="DA79" i="35"/>
  <c r="M110" i="15"/>
  <c r="DA30" i="35"/>
  <c r="DA90" i="35"/>
  <c r="DA96" i="35"/>
  <c r="DA59" i="35"/>
  <c r="DA21" i="35"/>
  <c r="DA100" i="35"/>
  <c r="DA68" i="35"/>
  <c r="DA43" i="35"/>
  <c r="DA11" i="35"/>
  <c r="L110" i="15"/>
  <c r="DA20" i="35"/>
  <c r="DA76" i="35"/>
  <c r="DA36" i="35"/>
  <c r="DA72" i="35"/>
  <c r="DA51" i="35"/>
  <c r="DA87" i="35"/>
  <c r="DA114" i="35"/>
  <c r="DA60" i="35"/>
  <c r="DA85" i="35"/>
  <c r="DA22" i="35"/>
  <c r="DA78" i="35"/>
  <c r="DA8" i="35"/>
  <c r="DA42" i="35"/>
  <c r="DA122" i="35"/>
  <c r="DA116" i="35"/>
  <c r="DA66" i="35"/>
  <c r="DA124" i="35"/>
  <c r="DA110" i="35"/>
  <c r="DA37" i="35"/>
  <c r="DA48" i="35"/>
  <c r="DA105" i="35"/>
  <c r="BC80" i="35"/>
  <c r="BC8" i="35"/>
  <c r="BC96" i="35"/>
  <c r="BC66" i="35"/>
  <c r="N60" i="15"/>
  <c r="BC117" i="35"/>
  <c r="BC30" i="35"/>
  <c r="BC108" i="35"/>
  <c r="BC19" i="35"/>
  <c r="BC119" i="35"/>
  <c r="BC45" i="35"/>
  <c r="BC74" i="35"/>
  <c r="BC31" i="35"/>
  <c r="BC65" i="35"/>
  <c r="BC47" i="35"/>
  <c r="BC9" i="35"/>
  <c r="BC36" i="35"/>
  <c r="BC54" i="35"/>
  <c r="BC106" i="35"/>
  <c r="BC71" i="35"/>
  <c r="BC35" i="35"/>
  <c r="BC43" i="35"/>
  <c r="BC101" i="35"/>
  <c r="BC122" i="35"/>
  <c r="BC116" i="35"/>
  <c r="BC63" i="35"/>
  <c r="BC51" i="35"/>
  <c r="BC83" i="35"/>
  <c r="BC95" i="35"/>
  <c r="BC59" i="35"/>
  <c r="M60" i="15"/>
  <c r="BC85" i="35"/>
  <c r="BC92" i="35"/>
  <c r="BC34" i="35"/>
  <c r="BC98" i="35"/>
  <c r="DA61" i="35"/>
  <c r="DC63" i="35"/>
  <c r="DC103" i="35"/>
  <c r="DC55" i="35"/>
  <c r="DC24" i="35"/>
  <c r="DC52" i="35"/>
  <c r="DC77" i="35"/>
  <c r="DC11" i="35"/>
  <c r="DC81" i="35"/>
  <c r="DC69" i="35"/>
  <c r="DC45" i="35"/>
  <c r="DC86" i="35"/>
  <c r="DC44" i="35"/>
  <c r="DC85" i="35"/>
  <c r="DC20" i="35"/>
  <c r="DC90" i="35"/>
  <c r="DC35" i="35"/>
  <c r="DC66" i="35"/>
  <c r="DC119" i="35"/>
  <c r="DC65" i="35"/>
  <c r="DC80" i="35"/>
  <c r="DC32" i="35"/>
  <c r="DC38" i="35"/>
  <c r="DC7" i="35"/>
  <c r="DC101" i="35"/>
  <c r="DC58" i="35"/>
  <c r="DC49" i="35"/>
  <c r="DC60" i="35"/>
  <c r="DC41" i="35"/>
  <c r="DC21" i="35"/>
  <c r="DC110" i="35"/>
  <c r="DC87" i="35"/>
  <c r="DC124" i="35"/>
  <c r="DC76" i="35"/>
  <c r="DC107" i="35"/>
  <c r="DC72" i="35"/>
  <c r="DC57" i="35"/>
  <c r="DC67" i="35"/>
  <c r="DC120" i="35"/>
  <c r="DC50" i="35"/>
  <c r="DC109" i="35"/>
  <c r="DC56" i="35"/>
  <c r="DC30" i="35"/>
  <c r="DC74" i="35"/>
  <c r="DC70" i="35"/>
  <c r="DC22" i="35"/>
  <c r="DC31" i="35"/>
  <c r="DC97" i="35"/>
  <c r="DC108" i="35"/>
  <c r="DC59" i="35"/>
  <c r="DC16" i="35"/>
  <c r="DC43" i="35"/>
  <c r="DC8" i="35"/>
  <c r="DC91" i="35"/>
  <c r="N112" i="15"/>
  <c r="DC114" i="35"/>
  <c r="DC53" i="35"/>
  <c r="DC15" i="35"/>
  <c r="DC75" i="35"/>
  <c r="DC105" i="35"/>
  <c r="DC48" i="35"/>
  <c r="DC47" i="35"/>
  <c r="DC121" i="35"/>
  <c r="DC92" i="35"/>
  <c r="DC96" i="35"/>
  <c r="DC117" i="35"/>
  <c r="DC111" i="35"/>
  <c r="DC17" i="35"/>
  <c r="DC89" i="35"/>
  <c r="DC51" i="35"/>
  <c r="DC61" i="35"/>
  <c r="DC42" i="35"/>
  <c r="DC79" i="35"/>
  <c r="DC83" i="35"/>
  <c r="DC36" i="35"/>
  <c r="DC78" i="35"/>
  <c r="DC106" i="35"/>
  <c r="DC37" i="35"/>
  <c r="DC115" i="35"/>
  <c r="DC123" i="35"/>
  <c r="DC54" i="35"/>
  <c r="DC13" i="35"/>
  <c r="DC94" i="35"/>
  <c r="M112" i="15"/>
  <c r="DC29" i="35"/>
  <c r="DC98" i="35"/>
  <c r="DC82" i="35"/>
  <c r="DC26" i="35"/>
  <c r="DC34" i="35"/>
  <c r="DC40" i="35"/>
  <c r="DC68" i="35"/>
  <c r="DC84" i="35"/>
  <c r="DC9" i="35"/>
  <c r="DC118" i="35"/>
  <c r="DC102" i="35"/>
  <c r="DC99" i="35"/>
  <c r="DC116" i="35"/>
  <c r="DC39" i="35"/>
  <c r="DC33" i="35"/>
  <c r="L112" i="15"/>
  <c r="DC28" i="35"/>
  <c r="DC113" i="35"/>
  <c r="DC62" i="35"/>
  <c r="DC25" i="35"/>
  <c r="DC14" i="35"/>
  <c r="DC10" i="35"/>
  <c r="DC23" i="35"/>
  <c r="DC27" i="35"/>
  <c r="DC18" i="35"/>
  <c r="DC64" i="35"/>
  <c r="DC71" i="35"/>
  <c r="DC122" i="35"/>
  <c r="DC19" i="35"/>
  <c r="DC73" i="35"/>
  <c r="DC104" i="35"/>
  <c r="DC93" i="35"/>
  <c r="DC12" i="35"/>
  <c r="DC88" i="35"/>
  <c r="DC95" i="35"/>
  <c r="DC100" i="35"/>
  <c r="DC112" i="35"/>
  <c r="DC46" i="35"/>
  <c r="N112" i="35"/>
  <c r="N44" i="35"/>
  <c r="N107" i="35"/>
  <c r="N20" i="35"/>
  <c r="N98" i="35"/>
  <c r="N23" i="35"/>
  <c r="N113" i="35"/>
  <c r="N81" i="35"/>
  <c r="N36" i="35"/>
  <c r="N58" i="35"/>
  <c r="N32" i="35"/>
  <c r="N122" i="35"/>
  <c r="N47" i="35"/>
  <c r="N86" i="35"/>
  <c r="N97" i="35"/>
  <c r="N82" i="35"/>
  <c r="N27" i="35"/>
  <c r="N61" i="35"/>
  <c r="N57" i="35"/>
  <c r="J19" i="15"/>
  <c r="N40" i="35"/>
  <c r="N103" i="35"/>
  <c r="N14" i="35"/>
  <c r="N117" i="35"/>
  <c r="N60" i="35"/>
  <c r="N124" i="35"/>
  <c r="N13" i="35"/>
  <c r="N9" i="35"/>
  <c r="N63" i="35"/>
  <c r="N80" i="35"/>
  <c r="N88" i="35"/>
  <c r="N55" i="35"/>
  <c r="N42" i="35"/>
  <c r="N108" i="35"/>
  <c r="N25" i="35"/>
  <c r="N10" i="35"/>
  <c r="N19" i="35"/>
  <c r="N41" i="35"/>
  <c r="N75" i="35"/>
  <c r="N38" i="35"/>
  <c r="N95" i="35"/>
  <c r="N104" i="35"/>
  <c r="N123" i="35"/>
  <c r="N101" i="35"/>
  <c r="N111" i="35"/>
  <c r="N105" i="35"/>
  <c r="N29" i="35"/>
  <c r="N79" i="35"/>
  <c r="N15" i="35"/>
  <c r="N109" i="35"/>
  <c r="N94" i="35"/>
  <c r="N21" i="35"/>
  <c r="N59" i="35"/>
  <c r="N37" i="35"/>
  <c r="N118" i="35"/>
  <c r="N17" i="35"/>
  <c r="N62" i="35"/>
  <c r="N115" i="35"/>
  <c r="N22" i="35"/>
  <c r="N70" i="35"/>
  <c r="N39" i="35"/>
  <c r="N53" i="35"/>
  <c r="N102" i="35"/>
  <c r="N84" i="35"/>
  <c r="N31" i="35"/>
  <c r="N110" i="35"/>
  <c r="N93" i="35"/>
  <c r="N45" i="35"/>
  <c r="N85" i="35"/>
  <c r="N28" i="35"/>
  <c r="N34" i="35"/>
  <c r="N106" i="35"/>
  <c r="N77" i="35"/>
  <c r="N48" i="35"/>
  <c r="DD112" i="35"/>
  <c r="DD85" i="35"/>
  <c r="DD9" i="35"/>
  <c r="DD49" i="35"/>
  <c r="DD92" i="35"/>
  <c r="DD70" i="35"/>
  <c r="DD118" i="35"/>
  <c r="DD31" i="35"/>
  <c r="DD81" i="35"/>
  <c r="DD27" i="35"/>
  <c r="DD12" i="35"/>
  <c r="DD47" i="35"/>
  <c r="DD107" i="35"/>
  <c r="DD99" i="35"/>
  <c r="DD106" i="35"/>
  <c r="DD65" i="35"/>
  <c r="DD96" i="35"/>
  <c r="DD62" i="35"/>
  <c r="DD8" i="35"/>
  <c r="DD93" i="35"/>
  <c r="DD57" i="35"/>
  <c r="DD116" i="35"/>
  <c r="DD16" i="35"/>
  <c r="DD30" i="35"/>
  <c r="DD51" i="35"/>
  <c r="DD123" i="35"/>
  <c r="DD124" i="35"/>
  <c r="DD75" i="35"/>
  <c r="DD80" i="35"/>
  <c r="DD76" i="35"/>
  <c r="DD100" i="35"/>
  <c r="DD108" i="35"/>
  <c r="DD122" i="35"/>
  <c r="M113" i="15"/>
  <c r="DD97" i="35"/>
  <c r="DD26" i="35"/>
  <c r="DD20" i="35"/>
  <c r="DD68" i="35"/>
  <c r="DD101" i="35"/>
  <c r="DD73" i="35"/>
  <c r="DD14" i="35"/>
  <c r="DD13" i="35"/>
  <c r="DD43" i="35"/>
  <c r="DD88" i="35"/>
  <c r="DD25" i="35"/>
  <c r="DD74" i="35"/>
  <c r="DD64" i="35"/>
  <c r="DD121" i="35"/>
  <c r="DD42" i="35"/>
  <c r="DD35" i="35"/>
  <c r="DD60" i="35"/>
  <c r="DD89" i="35"/>
  <c r="DD95" i="35"/>
  <c r="DD39" i="35"/>
  <c r="DD23" i="35"/>
  <c r="DD38" i="35"/>
  <c r="DD11" i="35"/>
  <c r="DD120" i="35"/>
  <c r="DD71" i="35"/>
  <c r="DD66" i="35"/>
  <c r="L113" i="15"/>
  <c r="DD110" i="35"/>
  <c r="DD91" i="35"/>
  <c r="DD114" i="35"/>
  <c r="DD67" i="35"/>
  <c r="DD52" i="35"/>
  <c r="DD41" i="35"/>
  <c r="DD117" i="35"/>
  <c r="DD50" i="35"/>
  <c r="DD63" i="35"/>
  <c r="DD61" i="35"/>
  <c r="DD24" i="35"/>
  <c r="DD111" i="35"/>
  <c r="DD82" i="35"/>
  <c r="DD53" i="35"/>
  <c r="DD40" i="35"/>
  <c r="DD34" i="35"/>
  <c r="DD87" i="35"/>
  <c r="DD102" i="35"/>
  <c r="DD32" i="35"/>
  <c r="DD48" i="35"/>
  <c r="DD90" i="35"/>
  <c r="DD98" i="35"/>
  <c r="DD78" i="35"/>
  <c r="DD104" i="35"/>
  <c r="N113" i="15"/>
  <c r="DD17" i="35"/>
  <c r="DD21" i="35"/>
  <c r="DD46" i="35"/>
  <c r="DD10" i="35"/>
  <c r="DD7" i="35"/>
  <c r="DD113" i="35"/>
  <c r="DD72" i="35"/>
  <c r="DD15" i="35"/>
  <c r="DD109" i="35"/>
  <c r="DD19" i="35"/>
  <c r="DD86" i="35"/>
  <c r="DD119" i="35"/>
  <c r="DD94" i="35"/>
  <c r="DD59" i="35"/>
  <c r="DD77" i="35"/>
  <c r="DD55" i="35"/>
  <c r="DD44" i="35"/>
  <c r="DD56" i="35"/>
  <c r="DD33" i="35"/>
  <c r="P9" i="9"/>
  <c r="Q9" i="9"/>
  <c r="F17" i="4"/>
  <c r="D13" i="15"/>
  <c r="F13" i="15"/>
  <c r="J82" i="35"/>
  <c r="CJ43" i="35"/>
  <c r="CJ93" i="35"/>
  <c r="J93" i="15"/>
  <c r="CJ16" i="35"/>
  <c r="CJ113" i="35"/>
  <c r="N51" i="15"/>
  <c r="AT15" i="35"/>
  <c r="AT13" i="35"/>
  <c r="AT113" i="35"/>
  <c r="AT120" i="35"/>
  <c r="AT97" i="35"/>
  <c r="AT20" i="35"/>
  <c r="AT91" i="35"/>
  <c r="AT107" i="35"/>
  <c r="AT26" i="35"/>
  <c r="AT74" i="35"/>
  <c r="AT66" i="35"/>
  <c r="AT109" i="35"/>
  <c r="AT77" i="35"/>
  <c r="AT27" i="35"/>
  <c r="AT82" i="35"/>
  <c r="AT117" i="35"/>
  <c r="AT89" i="35"/>
  <c r="AT106" i="35"/>
  <c r="AT72" i="35"/>
  <c r="AT78" i="35"/>
  <c r="L51" i="15"/>
  <c r="AT46" i="35"/>
  <c r="AT79" i="35"/>
  <c r="AT37" i="35"/>
  <c r="AT16" i="35"/>
  <c r="AT53" i="35"/>
  <c r="M51" i="15"/>
  <c r="AT75" i="35"/>
  <c r="AT87" i="35"/>
  <c r="AT38" i="35"/>
  <c r="AT9" i="35"/>
  <c r="AT64" i="35"/>
  <c r="AT48" i="35"/>
  <c r="AT58" i="35"/>
  <c r="AT111" i="35"/>
  <c r="AT92" i="35"/>
  <c r="AT118" i="35"/>
  <c r="AT55" i="35"/>
  <c r="AT110" i="35"/>
  <c r="AT18" i="35"/>
  <c r="AT31" i="35"/>
  <c r="AT19" i="35"/>
  <c r="AT11" i="35"/>
  <c r="AT100" i="35"/>
  <c r="AT83" i="35"/>
  <c r="AT35" i="35"/>
  <c r="AT49" i="35"/>
  <c r="AT103" i="35"/>
  <c r="AT29" i="35"/>
  <c r="AT121" i="35"/>
  <c r="AT50" i="35"/>
  <c r="AT21" i="35"/>
  <c r="AT76" i="35"/>
  <c r="AT96" i="35"/>
  <c r="AT45" i="35"/>
  <c r="AT60" i="35"/>
  <c r="AT81" i="35"/>
  <c r="AT90" i="35"/>
  <c r="AT80" i="35"/>
  <c r="AT44" i="35"/>
  <c r="CJ41" i="35"/>
  <c r="BN48" i="35"/>
  <c r="BN25" i="35"/>
  <c r="BN31" i="35"/>
  <c r="BN98" i="35"/>
  <c r="BN90" i="35"/>
  <c r="BN56" i="35"/>
  <c r="BN74" i="35"/>
  <c r="BN95" i="35"/>
  <c r="BN114" i="35"/>
  <c r="BN37" i="35"/>
  <c r="BN32" i="35"/>
  <c r="BN51" i="35"/>
  <c r="BN82" i="35"/>
  <c r="BN11" i="35"/>
  <c r="BN68" i="35"/>
  <c r="BN79" i="35"/>
  <c r="BN81" i="35"/>
  <c r="BN100" i="35"/>
  <c r="BN21" i="35"/>
  <c r="BN44" i="35"/>
  <c r="BN55" i="35"/>
  <c r="BN23" i="35"/>
  <c r="BN118" i="35"/>
  <c r="BN49" i="35"/>
  <c r="BN78" i="35"/>
  <c r="BN62" i="35"/>
  <c r="BN88" i="35"/>
  <c r="BN89" i="35"/>
  <c r="BN109" i="35"/>
  <c r="BN28" i="35"/>
  <c r="BN22" i="35"/>
  <c r="BN36" i="35"/>
  <c r="BN26" i="35"/>
  <c r="BN97" i="35"/>
  <c r="BN119" i="35"/>
  <c r="BN54" i="35"/>
  <c r="BN67" i="35"/>
  <c r="BN66" i="35"/>
  <c r="BN92" i="35"/>
  <c r="BN101" i="35"/>
  <c r="BN40" i="35"/>
  <c r="BN9" i="35"/>
  <c r="BN110" i="35"/>
  <c r="BN65" i="35"/>
  <c r="BN124" i="35"/>
  <c r="BN46" i="35"/>
  <c r="BN70" i="35"/>
  <c r="BN85" i="35"/>
  <c r="BN93" i="35"/>
  <c r="BN8" i="35"/>
  <c r="BN15" i="35"/>
  <c r="N71" i="15"/>
  <c r="BN117" i="35"/>
  <c r="BN53" i="35"/>
  <c r="BN24" i="35"/>
  <c r="BN58" i="35"/>
  <c r="BN73" i="35"/>
  <c r="BN121" i="35"/>
  <c r="BN13" i="35"/>
  <c r="BN113" i="35"/>
  <c r="M71" i="15"/>
  <c r="BN14" i="35"/>
  <c r="BN72" i="35"/>
  <c r="BN63" i="35"/>
  <c r="BN42" i="35"/>
  <c r="BX12" i="35"/>
  <c r="H112" i="35"/>
  <c r="H86" i="35"/>
  <c r="H104" i="35"/>
  <c r="H56" i="35"/>
  <c r="H84" i="35"/>
  <c r="H67" i="35"/>
  <c r="H117" i="35"/>
  <c r="H42" i="35"/>
  <c r="H115" i="35"/>
  <c r="H39" i="35"/>
  <c r="H21" i="35"/>
  <c r="H91" i="35"/>
  <c r="H101" i="35"/>
  <c r="H44" i="35"/>
  <c r="H13" i="35"/>
  <c r="H92" i="35"/>
  <c r="H109" i="35"/>
  <c r="H28" i="35"/>
  <c r="H93" i="35"/>
  <c r="H29" i="35"/>
  <c r="H99" i="35"/>
  <c r="H77" i="35"/>
  <c r="H10" i="35"/>
  <c r="H53" i="35"/>
  <c r="F10" i="15"/>
  <c r="E99" i="35" s="1"/>
  <c r="E20" i="35"/>
  <c r="DI20" i="35" s="1"/>
  <c r="G23" i="15" s="1"/>
  <c r="H23" i="15" s="1"/>
  <c r="E108" i="35"/>
  <c r="DI108" i="35" s="1"/>
  <c r="G111" i="15" s="1"/>
  <c r="H111" i="15" s="1"/>
  <c r="AD83" i="35"/>
  <c r="AD111" i="35"/>
  <c r="AD46" i="35"/>
  <c r="AD58" i="35"/>
  <c r="AD15" i="35"/>
  <c r="AD89" i="35"/>
  <c r="AD67" i="35"/>
  <c r="AD85" i="35"/>
  <c r="AD57" i="35"/>
  <c r="AD81" i="35"/>
  <c r="AD23" i="35"/>
  <c r="AD107" i="35"/>
  <c r="AD53" i="35"/>
  <c r="AD101" i="35"/>
  <c r="AD19" i="35"/>
  <c r="AD49" i="35"/>
  <c r="AD120" i="35"/>
  <c r="J54" i="35"/>
  <c r="J87" i="35"/>
  <c r="J51" i="35"/>
  <c r="AD99" i="35"/>
  <c r="J118" i="35"/>
  <c r="J124" i="35"/>
  <c r="J26" i="35"/>
  <c r="J78" i="35"/>
  <c r="J86" i="35"/>
  <c r="J81" i="35"/>
  <c r="J7" i="35"/>
  <c r="J69" i="35"/>
  <c r="J95" i="35"/>
  <c r="J71" i="35"/>
  <c r="L15" i="15"/>
  <c r="J110" i="35"/>
  <c r="J68" i="35"/>
  <c r="J98" i="35"/>
  <c r="J36" i="35"/>
  <c r="J15" i="35"/>
  <c r="J115" i="35"/>
  <c r="J20" i="35"/>
  <c r="J76" i="35"/>
  <c r="J122" i="35"/>
  <c r="J105" i="35"/>
  <c r="J25" i="35"/>
  <c r="J31" i="35"/>
  <c r="J96" i="35"/>
  <c r="J61" i="35"/>
  <c r="J101" i="35"/>
  <c r="J38" i="35"/>
  <c r="J92" i="35"/>
  <c r="J117" i="35"/>
  <c r="J112" i="35"/>
  <c r="J24" i="35"/>
  <c r="J94" i="35"/>
  <c r="J34" i="35"/>
  <c r="J120" i="35"/>
  <c r="J85" i="35"/>
  <c r="J46" i="35"/>
  <c r="J106" i="35"/>
  <c r="J79" i="35"/>
  <c r="J121" i="35"/>
  <c r="J22" i="35"/>
  <c r="J73" i="35"/>
  <c r="J119" i="35"/>
  <c r="J58" i="35"/>
  <c r="J9" i="35"/>
  <c r="J41" i="35"/>
  <c r="J57" i="35"/>
  <c r="J80" i="35"/>
  <c r="J19" i="35"/>
  <c r="J44" i="35"/>
  <c r="J59" i="35"/>
  <c r="J27" i="35"/>
  <c r="J88" i="35"/>
  <c r="J111" i="35"/>
  <c r="J84" i="35"/>
  <c r="J64" i="35"/>
  <c r="J13" i="35"/>
  <c r="J103" i="35"/>
  <c r="J109" i="35"/>
  <c r="J72" i="35"/>
  <c r="J66" i="35"/>
  <c r="J91" i="35"/>
  <c r="J28" i="35"/>
  <c r="J43" i="35"/>
  <c r="J67" i="35"/>
  <c r="J17" i="35"/>
  <c r="J93" i="35"/>
  <c r="J33" i="35"/>
  <c r="J60" i="35"/>
  <c r="J114" i="35"/>
  <c r="J40" i="35"/>
  <c r="J65" i="35"/>
  <c r="J99" i="35"/>
  <c r="J55" i="35"/>
  <c r="J53" i="35"/>
  <c r="J100" i="35"/>
  <c r="J77" i="35"/>
  <c r="J42" i="35"/>
  <c r="J8" i="35"/>
  <c r="J30" i="35"/>
  <c r="J12" i="35"/>
  <c r="J62" i="35"/>
  <c r="J48" i="35"/>
  <c r="J75" i="35"/>
  <c r="J21" i="35"/>
  <c r="J50" i="35"/>
  <c r="J102" i="35"/>
  <c r="J70" i="35"/>
  <c r="J23" i="35"/>
  <c r="J56" i="35"/>
  <c r="J97" i="35"/>
  <c r="J108" i="35"/>
  <c r="J35" i="35"/>
  <c r="J83" i="35"/>
  <c r="J39" i="35"/>
  <c r="J89" i="35"/>
  <c r="M15" i="15"/>
  <c r="J11" i="35"/>
  <c r="J18" i="35"/>
  <c r="J104" i="35"/>
  <c r="J14" i="35"/>
  <c r="J29" i="35"/>
  <c r="DA104" i="35"/>
  <c r="DA53" i="35"/>
  <c r="DA91" i="35"/>
  <c r="DA31" i="35"/>
  <c r="DA71" i="35"/>
  <c r="DA56" i="35"/>
  <c r="DA57" i="35"/>
  <c r="DA73" i="35"/>
  <c r="DA49" i="35"/>
  <c r="DA32" i="35"/>
  <c r="DA15" i="35"/>
  <c r="DA40" i="35"/>
  <c r="DA98" i="35"/>
  <c r="DA82" i="35"/>
  <c r="DA112" i="35"/>
  <c r="N110" i="15"/>
  <c r="DA54" i="35"/>
  <c r="DA119" i="35"/>
  <c r="DA86" i="35"/>
  <c r="DA52" i="35"/>
  <c r="DA9" i="35"/>
  <c r="DA89" i="35"/>
  <c r="DA41" i="35"/>
  <c r="DA23" i="35"/>
  <c r="DA33" i="35"/>
  <c r="DA63" i="35"/>
  <c r="DA77" i="35"/>
  <c r="DA109" i="35"/>
  <c r="DA92" i="35"/>
  <c r="DA83" i="35"/>
  <c r="DA103" i="35"/>
  <c r="CJ49" i="35"/>
  <c r="CJ78" i="35"/>
  <c r="CJ122" i="35"/>
  <c r="CJ55" i="35"/>
  <c r="CJ46" i="35"/>
  <c r="CJ79" i="35"/>
  <c r="CJ24" i="35"/>
  <c r="CJ81" i="35"/>
  <c r="AT85" i="35"/>
  <c r="AT94" i="35"/>
  <c r="AT22" i="35"/>
  <c r="AT122" i="35"/>
  <c r="AT67" i="35"/>
  <c r="AT112" i="35"/>
  <c r="AT63" i="35"/>
  <c r="AT124" i="35"/>
  <c r="AT108" i="35"/>
  <c r="AT86" i="35"/>
  <c r="AT23" i="35"/>
  <c r="AT73" i="35"/>
  <c r="AT39" i="35"/>
  <c r="AT88" i="35"/>
  <c r="AT34" i="35"/>
  <c r="AT52" i="35"/>
  <c r="AT68" i="35"/>
  <c r="AT51" i="35"/>
  <c r="AT61" i="35"/>
  <c r="AT28" i="35"/>
  <c r="AT47" i="35"/>
  <c r="AT14" i="35"/>
  <c r="AT10" i="35"/>
  <c r="AT84" i="35"/>
  <c r="AT101" i="35"/>
  <c r="AT25" i="35"/>
  <c r="AY63" i="35"/>
  <c r="AT116" i="35"/>
  <c r="AT114" i="35"/>
  <c r="AT71" i="35"/>
  <c r="BN30" i="35"/>
  <c r="BN99" i="35"/>
  <c r="Y16" i="35"/>
  <c r="Y86" i="35"/>
  <c r="AY18" i="35"/>
  <c r="AY72" i="35"/>
  <c r="AT7" i="35"/>
  <c r="AT57" i="35"/>
  <c r="AT102" i="35"/>
  <c r="BN17" i="35"/>
  <c r="BN75" i="35"/>
  <c r="AY31" i="35"/>
  <c r="AY116" i="35"/>
  <c r="AT56" i="35"/>
  <c r="AT24" i="35"/>
  <c r="AT69" i="35"/>
  <c r="J26" i="15"/>
  <c r="L81" i="15"/>
  <c r="L93" i="15"/>
  <c r="G14" i="9"/>
  <c r="H14" i="9"/>
  <c r="G22" i="4"/>
  <c r="E18" i="15"/>
  <c r="G38" i="9"/>
  <c r="H38" i="9"/>
  <c r="G46" i="4"/>
  <c r="E42" i="15"/>
  <c r="G50" i="9"/>
  <c r="H50" i="9"/>
  <c r="G58" i="4"/>
  <c r="E54" i="15"/>
  <c r="G62" i="9"/>
  <c r="H62" i="9"/>
  <c r="G70" i="4"/>
  <c r="E66" i="15"/>
  <c r="G74" i="9"/>
  <c r="H74" i="9"/>
  <c r="G82" i="4"/>
  <c r="E78" i="15"/>
  <c r="F78" i="15"/>
  <c r="BU8" i="35"/>
  <c r="G86" i="9"/>
  <c r="H86" i="9"/>
  <c r="G94" i="4"/>
  <c r="E90" i="15"/>
  <c r="G98" i="9"/>
  <c r="H98" i="9"/>
  <c r="G106" i="4"/>
  <c r="E102" i="15"/>
  <c r="J15" i="15"/>
  <c r="AY47" i="35"/>
  <c r="AY53" i="35"/>
  <c r="AT105" i="35"/>
  <c r="AT119" i="35"/>
  <c r="AT54" i="35"/>
  <c r="BN94" i="35"/>
  <c r="BN108" i="35"/>
  <c r="BN41" i="35"/>
  <c r="BN33" i="35"/>
  <c r="BN59" i="35"/>
  <c r="BN103" i="35"/>
  <c r="BN120" i="35"/>
  <c r="BN52" i="35"/>
  <c r="BN47" i="35"/>
  <c r="BN50" i="35"/>
  <c r="BN104" i="35"/>
  <c r="BN7" i="35"/>
  <c r="BN27" i="35"/>
  <c r="BN20" i="35"/>
  <c r="BN69" i="35"/>
  <c r="BN83" i="35"/>
  <c r="BN106" i="35"/>
  <c r="BN38" i="35"/>
  <c r="BN29" i="35"/>
  <c r="BN60" i="35"/>
  <c r="BN71" i="35"/>
  <c r="BN107" i="35"/>
  <c r="BN45" i="35"/>
  <c r="BN80" i="35"/>
  <c r="BN87" i="35"/>
  <c r="J71" i="15"/>
  <c r="BN115" i="35"/>
  <c r="BN96" i="35"/>
  <c r="BN43" i="35"/>
  <c r="BN64" i="35"/>
  <c r="BN76" i="35"/>
  <c r="BN105" i="35"/>
  <c r="BN122" i="35"/>
  <c r="BN116" i="35"/>
  <c r="BN112" i="35"/>
  <c r="AY86" i="35"/>
  <c r="AY58" i="35"/>
  <c r="AT93" i="35"/>
  <c r="AT17" i="35"/>
  <c r="AT98" i="35"/>
  <c r="AY95" i="35"/>
  <c r="AY65" i="35"/>
  <c r="AT62" i="35"/>
  <c r="AT123" i="35"/>
  <c r="AT40" i="35"/>
  <c r="E114" i="9"/>
  <c r="F114" i="9"/>
  <c r="G114" i="9"/>
  <c r="H114" i="9"/>
  <c r="G122" i="4"/>
  <c r="E117" i="15"/>
  <c r="AY103" i="35"/>
  <c r="AY90" i="35"/>
  <c r="AT43" i="35"/>
  <c r="AT32" i="35"/>
  <c r="AT41" i="35"/>
  <c r="J112" i="15"/>
  <c r="L71" i="15"/>
  <c r="J113" i="15"/>
  <c r="BU29" i="35"/>
  <c r="BU64" i="35"/>
  <c r="BU11" i="35"/>
  <c r="BU68" i="35"/>
  <c r="BU58" i="35"/>
  <c r="BU54" i="35"/>
  <c r="BU112" i="35"/>
  <c r="BU19" i="35"/>
  <c r="BU107" i="35"/>
  <c r="BU31" i="35"/>
  <c r="BU12" i="35"/>
  <c r="BU91" i="35"/>
  <c r="BU18" i="35"/>
  <c r="BU33" i="35"/>
  <c r="BU34" i="35"/>
  <c r="BU83" i="35"/>
  <c r="N78" i="15"/>
  <c r="BU71" i="35"/>
  <c r="BU65" i="35"/>
  <c r="BU47" i="35"/>
  <c r="BU35" i="35"/>
  <c r="BU21" i="35"/>
  <c r="BU72" i="35"/>
  <c r="BU82" i="35"/>
  <c r="BU84" i="35"/>
  <c r="BU94" i="35"/>
  <c r="BU70" i="35"/>
  <c r="BU92" i="35"/>
  <c r="BU63" i="35"/>
  <c r="BU57" i="35"/>
  <c r="BU51" i="35"/>
  <c r="BU60" i="35"/>
  <c r="BU80" i="35"/>
  <c r="BU114" i="35"/>
  <c r="BU74" i="35"/>
  <c r="BU75" i="35"/>
  <c r="BU96" i="35"/>
  <c r="BU40" i="35"/>
  <c r="BU16" i="35"/>
  <c r="M8" i="35"/>
  <c r="M50" i="35"/>
  <c r="M9" i="35"/>
  <c r="M28" i="35"/>
  <c r="M67" i="35"/>
  <c r="M73" i="35"/>
  <c r="M35" i="35"/>
  <c r="M71" i="35"/>
  <c r="M21" i="35"/>
  <c r="M82" i="35"/>
  <c r="M113" i="35"/>
  <c r="M98" i="35"/>
  <c r="M43" i="35"/>
  <c r="M120" i="35"/>
  <c r="M27" i="35"/>
  <c r="M58" i="35"/>
  <c r="M36" i="35"/>
  <c r="M41" i="35"/>
  <c r="M61" i="35"/>
  <c r="M106" i="35"/>
  <c r="M97" i="35"/>
  <c r="M38" i="35"/>
  <c r="M76" i="35"/>
  <c r="M83" i="35"/>
  <c r="M63" i="35"/>
  <c r="M107" i="35"/>
  <c r="M51" i="35"/>
  <c r="M14" i="35"/>
  <c r="M102" i="35"/>
  <c r="M18" i="35"/>
  <c r="M80" i="35"/>
  <c r="M112" i="35"/>
  <c r="M7" i="35"/>
  <c r="M75" i="35"/>
  <c r="M99" i="35"/>
  <c r="N18" i="15"/>
  <c r="M32" i="35"/>
  <c r="M40" i="35"/>
  <c r="M96" i="35"/>
  <c r="M56" i="35"/>
  <c r="M10" i="35"/>
  <c r="M114" i="35"/>
  <c r="M90" i="35"/>
  <c r="L18" i="15"/>
  <c r="M57" i="35"/>
  <c r="M100" i="35"/>
  <c r="M108" i="35"/>
  <c r="M89" i="35"/>
  <c r="M18" i="15"/>
  <c r="J18" i="15"/>
  <c r="M118" i="35"/>
  <c r="M77" i="35"/>
  <c r="M30" i="35"/>
  <c r="M94" i="35"/>
  <c r="M87" i="35"/>
  <c r="M119" i="35"/>
  <c r="M91" i="35"/>
  <c r="M93" i="35"/>
  <c r="M15" i="35"/>
  <c r="M65" i="35"/>
  <c r="M69" i="35"/>
  <c r="M39" i="35"/>
  <c r="M70" i="35"/>
  <c r="M122" i="35"/>
  <c r="M68" i="35"/>
  <c r="M53" i="35"/>
  <c r="Y56" i="35"/>
  <c r="Y67" i="35"/>
  <c r="Y11" i="35"/>
  <c r="Y113" i="35"/>
  <c r="Y65" i="35"/>
  <c r="Y43" i="35"/>
  <c r="Y19" i="35"/>
  <c r="Y31" i="35"/>
  <c r="Y23" i="35"/>
  <c r="Y107" i="35"/>
  <c r="Y30" i="35"/>
  <c r="L30" i="15"/>
  <c r="Y45" i="35"/>
  <c r="Y48" i="35"/>
  <c r="Y73" i="35"/>
  <c r="Y71" i="35"/>
  <c r="Y117" i="35"/>
  <c r="Y89" i="35"/>
  <c r="Y111" i="35"/>
  <c r="Y14" i="35"/>
  <c r="Y124" i="35"/>
  <c r="Y51" i="35"/>
  <c r="N30" i="15"/>
  <c r="Y35" i="35"/>
  <c r="Y87" i="35"/>
  <c r="Y61" i="35"/>
  <c r="Y69" i="35"/>
  <c r="M30" i="15"/>
  <c r="Y12" i="35"/>
  <c r="Y75" i="35"/>
  <c r="Y106" i="35"/>
  <c r="Y13" i="35"/>
  <c r="Y80" i="35"/>
  <c r="Y95" i="35"/>
  <c r="Y49" i="35"/>
  <c r="Y85" i="35"/>
  <c r="Y66" i="35"/>
  <c r="Y36" i="35"/>
  <c r="Y68" i="35"/>
  <c r="Y58" i="35"/>
  <c r="Y118" i="35"/>
  <c r="Y96" i="35"/>
  <c r="Y32" i="35"/>
  <c r="J30" i="15"/>
  <c r="Y74" i="35"/>
  <c r="Y76" i="35"/>
  <c r="Y46" i="35"/>
  <c r="Y20" i="35"/>
  <c r="Y39" i="35"/>
  <c r="Y108" i="35"/>
  <c r="Y54" i="35"/>
  <c r="Y99" i="35"/>
  <c r="Y34" i="35"/>
  <c r="Y82" i="35"/>
  <c r="Y50" i="35"/>
  <c r="Y24" i="35"/>
  <c r="Y42" i="35"/>
  <c r="Y8" i="35"/>
  <c r="Y22" i="35"/>
  <c r="Y70" i="35"/>
  <c r="Y57" i="35"/>
  <c r="Y15" i="35"/>
  <c r="Y119" i="35"/>
  <c r="Y84" i="35"/>
  <c r="Y33" i="35"/>
  <c r="Y110" i="35"/>
  <c r="Y77" i="35"/>
  <c r="Y121" i="35"/>
  <c r="Y27" i="35"/>
  <c r="Y116" i="35"/>
  <c r="Y105" i="35"/>
  <c r="AD86" i="35"/>
  <c r="AD54" i="35"/>
  <c r="AD24" i="35"/>
  <c r="AD74" i="35"/>
  <c r="AD121" i="35"/>
  <c r="AD82" i="35"/>
  <c r="AD55" i="35"/>
  <c r="AD37" i="35"/>
  <c r="AD36" i="35"/>
  <c r="AD110" i="35"/>
  <c r="AD71" i="35"/>
  <c r="AD45" i="35"/>
  <c r="AD48" i="35"/>
  <c r="AD22" i="35"/>
  <c r="AD109" i="35"/>
  <c r="AD63" i="35"/>
  <c r="AD64" i="35"/>
  <c r="AD12" i="35"/>
  <c r="AD9" i="35"/>
  <c r="AD16" i="35"/>
  <c r="AD94" i="35"/>
  <c r="AD105" i="35"/>
  <c r="N35" i="15"/>
  <c r="AD42" i="35"/>
  <c r="AD62" i="35"/>
  <c r="AD84" i="35"/>
  <c r="AD14" i="35"/>
  <c r="AD50" i="35"/>
  <c r="AD119" i="35"/>
  <c r="AD7" i="35"/>
  <c r="AD116" i="35"/>
  <c r="AD33" i="35"/>
  <c r="AD114" i="35"/>
  <c r="AD72" i="35"/>
  <c r="AD69" i="35"/>
  <c r="AD70" i="35"/>
  <c r="AD124" i="35"/>
  <c r="AD20" i="35"/>
  <c r="AD28" i="35"/>
  <c r="AD11" i="35"/>
  <c r="AD39" i="35"/>
  <c r="AD90" i="35"/>
  <c r="AD97" i="35"/>
  <c r="AD34" i="35"/>
  <c r="AD123" i="35"/>
  <c r="AD30" i="35"/>
  <c r="AD8" i="35"/>
  <c r="AD60" i="35"/>
  <c r="AD95" i="35"/>
  <c r="AD75" i="35"/>
  <c r="AD80" i="35"/>
  <c r="AD68" i="35"/>
  <c r="AD10" i="35"/>
  <c r="AD26" i="35"/>
  <c r="AD77" i="35"/>
  <c r="AD61" i="35"/>
  <c r="M35" i="15"/>
  <c r="AD91" i="35"/>
  <c r="AD13" i="35"/>
  <c r="AD18" i="35"/>
  <c r="AD73" i="35"/>
  <c r="AD108" i="35"/>
  <c r="AD106" i="35"/>
  <c r="AD47" i="35"/>
  <c r="AD52" i="35"/>
  <c r="AD87" i="35"/>
  <c r="AD93" i="35"/>
  <c r="AD98" i="35"/>
  <c r="AD56" i="35"/>
  <c r="AD122" i="35"/>
  <c r="AD96" i="35"/>
  <c r="AD41" i="35"/>
  <c r="AD44" i="35"/>
  <c r="AD115" i="35"/>
  <c r="AD65" i="35"/>
  <c r="BU28" i="35"/>
  <c r="BU37" i="35"/>
  <c r="BU27" i="35"/>
  <c r="BU105" i="35"/>
  <c r="BU13" i="35"/>
  <c r="M78" i="15"/>
  <c r="BU101" i="35"/>
  <c r="AD29" i="35"/>
  <c r="AD59" i="35"/>
  <c r="AD112" i="35"/>
  <c r="E85" i="35"/>
  <c r="DI85" i="35" s="1"/>
  <c r="G88" i="15" s="1"/>
  <c r="H88" i="15" s="1"/>
  <c r="E74" i="35"/>
  <c r="E59" i="35"/>
  <c r="DI59" i="35" s="1"/>
  <c r="G62" i="15" s="1"/>
  <c r="H62" i="15" s="1"/>
  <c r="E102" i="35"/>
  <c r="DI102" i="35" s="1"/>
  <c r="G105" i="15" s="1"/>
  <c r="H105" i="15" s="1"/>
  <c r="E13" i="35"/>
  <c r="DI13" i="35" s="1"/>
  <c r="E75" i="35"/>
  <c r="DI75" i="35" s="1"/>
  <c r="E25" i="35"/>
  <c r="M10" i="15"/>
  <c r="E45" i="35"/>
  <c r="DI45" i="35" s="1"/>
  <c r="G48" i="15" s="1"/>
  <c r="H48" i="15" s="1"/>
  <c r="E72" i="35"/>
  <c r="DI72" i="35" s="1"/>
  <c r="G75" i="15" s="1"/>
  <c r="H75" i="15" s="1"/>
  <c r="E122" i="35"/>
  <c r="DI122" i="35" s="1"/>
  <c r="E110" i="35"/>
  <c r="DI110" i="35" s="1"/>
  <c r="E95" i="35"/>
  <c r="DI95" i="35" s="1"/>
  <c r="E78" i="35"/>
  <c r="E14" i="35"/>
  <c r="DI14" i="35" s="1"/>
  <c r="G17" i="15" s="1"/>
  <c r="H17" i="15" s="1"/>
  <c r="E36" i="35"/>
  <c r="E106" i="35"/>
  <c r="DI106" i="35" s="1"/>
  <c r="G109" i="15" s="1"/>
  <c r="H109" i="15" s="1"/>
  <c r="E60" i="35"/>
  <c r="O65" i="35"/>
  <c r="O27" i="35"/>
  <c r="O15" i="35"/>
  <c r="O35" i="35"/>
  <c r="O89" i="35"/>
  <c r="O91" i="35"/>
  <c r="O17" i="35"/>
  <c r="O45" i="35"/>
  <c r="O60" i="35"/>
  <c r="O61" i="35"/>
  <c r="O106" i="35"/>
  <c r="O96" i="35"/>
  <c r="O25" i="35"/>
  <c r="O117" i="35"/>
  <c r="O44" i="35"/>
  <c r="O40" i="35"/>
  <c r="O118" i="35"/>
  <c r="O83" i="35"/>
  <c r="O73" i="35"/>
  <c r="O109" i="35"/>
  <c r="O21" i="35"/>
  <c r="O31" i="35"/>
  <c r="O77" i="35"/>
  <c r="O122" i="35"/>
  <c r="O100" i="35"/>
  <c r="O80" i="35"/>
  <c r="O78" i="35"/>
  <c r="N20" i="15"/>
  <c r="O81" i="35"/>
  <c r="O99" i="35"/>
  <c r="O121" i="35"/>
  <c r="O55" i="35"/>
  <c r="O34" i="35"/>
  <c r="O28" i="35"/>
  <c r="O56" i="35"/>
  <c r="O22" i="35"/>
  <c r="O124" i="35"/>
  <c r="O97" i="35"/>
  <c r="O63" i="35"/>
  <c r="L20" i="15"/>
  <c r="O95" i="35"/>
  <c r="O37" i="35"/>
  <c r="O119" i="35"/>
  <c r="O59" i="35"/>
  <c r="O26" i="35"/>
  <c r="O42" i="35"/>
  <c r="O75" i="35"/>
  <c r="O93" i="35"/>
  <c r="O24" i="35"/>
  <c r="O64" i="35"/>
  <c r="O72" i="35"/>
  <c r="O12" i="35"/>
  <c r="O120" i="35"/>
  <c r="O52" i="35"/>
  <c r="O101" i="35"/>
  <c r="O88" i="35"/>
  <c r="O49" i="35"/>
  <c r="O19" i="35"/>
  <c r="O87" i="35"/>
  <c r="O79" i="35"/>
  <c r="O70" i="35"/>
  <c r="O111" i="35"/>
  <c r="O51" i="35"/>
  <c r="O84" i="35"/>
  <c r="O76" i="35"/>
  <c r="O9" i="35"/>
  <c r="O103" i="35"/>
  <c r="O47" i="35"/>
  <c r="O23" i="35"/>
  <c r="O66" i="35"/>
  <c r="J20" i="15"/>
  <c r="O92" i="35"/>
  <c r="O13" i="35"/>
  <c r="O39" i="35"/>
  <c r="O123" i="35"/>
  <c r="O46" i="35"/>
  <c r="O104" i="35"/>
  <c r="O53" i="35"/>
  <c r="O74" i="35"/>
  <c r="O113" i="35"/>
  <c r="O85" i="35"/>
  <c r="O54" i="35"/>
  <c r="O116" i="35"/>
  <c r="O94" i="35"/>
  <c r="O68" i="35"/>
  <c r="O102" i="35"/>
  <c r="O20" i="35"/>
  <c r="O36" i="35"/>
  <c r="O98" i="35"/>
  <c r="O18" i="35"/>
  <c r="O108" i="35"/>
  <c r="O8" i="35"/>
  <c r="O11" i="35"/>
  <c r="O71" i="35"/>
  <c r="O38" i="35"/>
  <c r="O110" i="35"/>
  <c r="O90" i="35"/>
  <c r="O43" i="35"/>
  <c r="O105" i="35"/>
  <c r="O41" i="35"/>
  <c r="O82" i="35"/>
  <c r="O57" i="35"/>
  <c r="O48" i="35"/>
  <c r="BU49" i="35"/>
  <c r="BU110" i="35"/>
  <c r="BU46" i="35"/>
  <c r="BU67" i="35"/>
  <c r="BU66" i="35"/>
  <c r="BU42" i="35"/>
  <c r="BU124" i="35"/>
  <c r="BU108" i="35"/>
  <c r="BU32" i="35"/>
  <c r="BU73" i="35"/>
  <c r="BU102" i="35"/>
  <c r="BU20" i="35"/>
  <c r="BU123" i="35"/>
  <c r="BU104" i="35"/>
  <c r="BU99" i="35"/>
  <c r="BU25" i="35"/>
  <c r="BU45" i="35"/>
  <c r="BU111" i="35"/>
  <c r="BU89" i="35"/>
  <c r="BU43" i="35"/>
  <c r="BU118" i="35"/>
  <c r="BU78" i="35"/>
  <c r="BU26" i="35"/>
  <c r="BU76" i="35"/>
  <c r="BU90" i="35"/>
  <c r="BU98" i="35"/>
  <c r="BU9" i="35"/>
  <c r="BU77" i="35"/>
  <c r="BU41" i="35"/>
  <c r="BU121" i="35"/>
  <c r="BX24" i="35"/>
  <c r="BX49" i="35"/>
  <c r="BX15" i="35"/>
  <c r="BX72" i="35"/>
  <c r="BX113" i="35"/>
  <c r="BX40" i="35"/>
  <c r="BX81" i="35"/>
  <c r="BX94" i="35"/>
  <c r="BX106" i="35"/>
  <c r="BX63" i="35"/>
  <c r="BX85" i="35"/>
  <c r="BX105" i="35"/>
  <c r="BX73" i="35"/>
  <c r="BX91" i="35"/>
  <c r="BX23" i="35"/>
  <c r="BX29" i="35"/>
  <c r="BX18" i="35"/>
  <c r="BX30" i="35"/>
  <c r="BX31" i="35"/>
  <c r="BX60" i="35"/>
  <c r="BX39" i="35"/>
  <c r="BX107" i="35"/>
  <c r="BX100" i="35"/>
  <c r="BX90" i="35"/>
  <c r="BX42" i="35"/>
  <c r="BX28" i="35"/>
  <c r="BX103" i="35"/>
  <c r="BX69" i="35"/>
  <c r="BX44" i="35"/>
  <c r="BX114" i="35"/>
  <c r="BX75" i="35"/>
  <c r="BX124" i="35"/>
  <c r="N81" i="15"/>
  <c r="BX83" i="35"/>
  <c r="BX97" i="35"/>
  <c r="BX108" i="35"/>
  <c r="BX54" i="35"/>
  <c r="BX120" i="35"/>
  <c r="BX38" i="35"/>
  <c r="BX64" i="35"/>
  <c r="BX74" i="35"/>
  <c r="BX36" i="35"/>
  <c r="BX98" i="35"/>
  <c r="BX65" i="35"/>
  <c r="BX110" i="35"/>
  <c r="BX101" i="35"/>
  <c r="BX96" i="35"/>
  <c r="BX21" i="35"/>
  <c r="BX20" i="35"/>
  <c r="BX32" i="35"/>
  <c r="BX26" i="35"/>
  <c r="BX48" i="35"/>
  <c r="BX10" i="35"/>
  <c r="BX71" i="35"/>
  <c r="BX11" i="35"/>
  <c r="BX34" i="35"/>
  <c r="BX14" i="35"/>
  <c r="BX122" i="35"/>
  <c r="BX52" i="35"/>
  <c r="BX17" i="35"/>
  <c r="M81" i="15"/>
  <c r="BX119" i="35"/>
  <c r="BX102" i="35"/>
  <c r="BX95" i="35"/>
  <c r="BX19" i="35"/>
  <c r="BX78" i="35"/>
  <c r="BX76" i="35"/>
  <c r="BX55" i="35"/>
  <c r="BX77" i="35"/>
  <c r="BX70" i="35"/>
  <c r="BX111" i="35"/>
  <c r="BX9" i="35"/>
  <c r="BX118" i="35"/>
  <c r="BX51" i="35"/>
  <c r="BX50" i="35"/>
  <c r="BX80" i="35"/>
  <c r="BX66" i="35"/>
  <c r="BX79" i="35"/>
  <c r="BX104" i="35"/>
  <c r="BX62" i="35"/>
  <c r="BX92" i="35"/>
  <c r="BX16" i="35"/>
  <c r="BX25" i="35"/>
  <c r="BX59" i="35"/>
  <c r="BX123" i="35"/>
  <c r="BX109" i="35"/>
  <c r="BX22" i="35"/>
  <c r="BX68" i="35"/>
  <c r="BX46" i="35"/>
  <c r="BX87" i="35"/>
  <c r="BX8" i="35"/>
  <c r="BX67" i="35"/>
  <c r="BX56" i="35"/>
  <c r="BX47" i="35"/>
  <c r="BX86" i="35"/>
  <c r="J81" i="15"/>
  <c r="BX84" i="35"/>
  <c r="BX117" i="35"/>
  <c r="BX112" i="35"/>
  <c r="BX115" i="35"/>
  <c r="BX7" i="35"/>
  <c r="BX116" i="35"/>
  <c r="BX61" i="35"/>
  <c r="BX58" i="35"/>
  <c r="BX45" i="35"/>
  <c r="BX33" i="35"/>
  <c r="BX37" i="35"/>
  <c r="BX27" i="35"/>
  <c r="BX93" i="35"/>
  <c r="BX53" i="35"/>
  <c r="BX89" i="35"/>
  <c r="P98" i="9"/>
  <c r="Q98" i="9"/>
  <c r="F106" i="4"/>
  <c r="D102" i="15"/>
  <c r="F102" i="15"/>
  <c r="N102" i="15"/>
  <c r="J78" i="15"/>
  <c r="BU113" i="35"/>
  <c r="BU115" i="35"/>
  <c r="BU116" i="35"/>
  <c r="BU117" i="35"/>
  <c r="BU53" i="35"/>
  <c r="BU85" i="35"/>
  <c r="BU79" i="35"/>
  <c r="AD113" i="35"/>
  <c r="AD21" i="35"/>
  <c r="AD38" i="35"/>
  <c r="AD32" i="35"/>
  <c r="AD76" i="35"/>
  <c r="AD104" i="35"/>
  <c r="E32" i="35"/>
  <c r="E88" i="35"/>
  <c r="DI88" i="35" s="1"/>
  <c r="G91" i="15" s="1"/>
  <c r="H91" i="15" s="1"/>
  <c r="BU120" i="35"/>
  <c r="BU10" i="35"/>
  <c r="BU52" i="35"/>
  <c r="BU22" i="35"/>
  <c r="BU109" i="35"/>
  <c r="BU7" i="35"/>
  <c r="E93" i="35"/>
  <c r="DI93" i="35" s="1"/>
  <c r="AD118" i="35"/>
  <c r="AD43" i="35"/>
  <c r="AD103" i="35"/>
  <c r="AD27" i="35"/>
  <c r="E119" i="35"/>
  <c r="DI119" i="35" s="1"/>
  <c r="BX13" i="35"/>
  <c r="BU86" i="35"/>
  <c r="BU56" i="35"/>
  <c r="BU69" i="35"/>
  <c r="BU38" i="35"/>
  <c r="BU106" i="35"/>
  <c r="BU93" i="35"/>
  <c r="BU62" i="35"/>
  <c r="BU88" i="35"/>
  <c r="Y102" i="35"/>
  <c r="Y38" i="35"/>
  <c r="AD35" i="35"/>
  <c r="AD17" i="35"/>
  <c r="AD40" i="35"/>
  <c r="AD79" i="35"/>
  <c r="H11" i="35"/>
  <c r="H89" i="35"/>
  <c r="H7" i="35"/>
  <c r="H33" i="35"/>
  <c r="H111" i="35"/>
  <c r="H34" i="35"/>
  <c r="H59" i="35"/>
  <c r="H113" i="35"/>
  <c r="H76" i="35"/>
  <c r="H106" i="35"/>
  <c r="H118" i="35"/>
  <c r="H15" i="35"/>
  <c r="H26" i="35"/>
  <c r="L13" i="15"/>
  <c r="H73" i="35"/>
  <c r="H27" i="35"/>
  <c r="H35" i="35"/>
  <c r="H45" i="35"/>
  <c r="H37" i="35"/>
  <c r="H103" i="35"/>
  <c r="H54" i="35"/>
  <c r="H97" i="35"/>
  <c r="H30" i="35"/>
  <c r="H14" i="35"/>
  <c r="H87" i="35"/>
  <c r="H98" i="35"/>
  <c r="H78" i="35"/>
  <c r="H48" i="35"/>
  <c r="H32" i="35"/>
  <c r="H61" i="35"/>
  <c r="H124" i="35"/>
  <c r="H64" i="35"/>
  <c r="H81" i="35"/>
  <c r="H122" i="35"/>
  <c r="H46" i="35"/>
  <c r="H43" i="35"/>
  <c r="H69" i="35"/>
  <c r="H66" i="35"/>
  <c r="H68" i="35"/>
  <c r="H47" i="35"/>
  <c r="H31" i="35"/>
  <c r="H58" i="35"/>
  <c r="H12" i="35"/>
  <c r="H49" i="35"/>
  <c r="H75" i="35"/>
  <c r="H74" i="35"/>
  <c r="H94" i="35"/>
  <c r="H62" i="35"/>
  <c r="H38" i="35"/>
  <c r="H100" i="35"/>
  <c r="BX82" i="35"/>
  <c r="O33" i="35"/>
  <c r="BU122" i="35"/>
  <c r="BU59" i="35"/>
  <c r="BU81" i="35"/>
  <c r="BU100" i="35"/>
  <c r="BU48" i="35"/>
  <c r="BU61" i="35"/>
  <c r="Y83" i="35"/>
  <c r="Y63" i="35"/>
  <c r="Y115" i="35"/>
  <c r="AD31" i="35"/>
  <c r="AD51" i="35"/>
  <c r="AD92" i="35"/>
  <c r="L35" i="15"/>
  <c r="AD102" i="35"/>
  <c r="E22" i="35"/>
  <c r="BX88" i="35"/>
  <c r="O30" i="35"/>
  <c r="Y59" i="35"/>
  <c r="N64" i="9"/>
  <c r="P64" i="9"/>
  <c r="Q64" i="9"/>
  <c r="F72" i="4"/>
  <c r="D68" i="15"/>
  <c r="F68" i="15"/>
  <c r="O64" i="9"/>
  <c r="O111" i="9"/>
  <c r="N111" i="9"/>
  <c r="E76" i="35"/>
  <c r="DI76" i="35" s="1"/>
  <c r="G79" i="15" s="1"/>
  <c r="H79" i="15" s="1"/>
  <c r="O19" i="9"/>
  <c r="N19" i="9"/>
  <c r="BU23" i="35"/>
  <c r="BU15" i="35"/>
  <c r="BU30" i="35"/>
  <c r="BU97" i="35"/>
  <c r="BU103" i="35"/>
  <c r="BU119" i="35"/>
  <c r="L78" i="15"/>
  <c r="BU44" i="35"/>
  <c r="BU55" i="35"/>
  <c r="BU39" i="35"/>
  <c r="Y18" i="35"/>
  <c r="Y92" i="35"/>
  <c r="Y109" i="35"/>
  <c r="AD117" i="35"/>
  <c r="AD88" i="35"/>
  <c r="AD66" i="35"/>
  <c r="E69" i="35"/>
  <c r="DI69" i="35" s="1"/>
  <c r="G72" i="15" s="1"/>
  <c r="H72" i="15" s="1"/>
  <c r="E91" i="35"/>
  <c r="BX41" i="35"/>
  <c r="O14" i="35"/>
  <c r="BU36" i="35"/>
  <c r="BU87" i="35"/>
  <c r="BU17" i="35"/>
  <c r="BU24" i="35"/>
  <c r="BU14" i="35"/>
  <c r="BU95" i="35"/>
  <c r="BU50" i="35"/>
  <c r="Y123" i="35"/>
  <c r="Y104" i="35"/>
  <c r="AD78" i="35"/>
  <c r="AD100" i="35"/>
  <c r="AD25" i="35"/>
  <c r="J35" i="15"/>
  <c r="E16" i="35"/>
  <c r="DI16" i="35" s="1"/>
  <c r="G19" i="15" s="1"/>
  <c r="H19" i="15" s="1"/>
  <c r="E57" i="35"/>
  <c r="DI57" i="35" s="1"/>
  <c r="G60" i="15" s="1"/>
  <c r="H60" i="15" s="1"/>
  <c r="BX121" i="35"/>
  <c r="BX43" i="35"/>
  <c r="S74" i="35"/>
  <c r="S26" i="35"/>
  <c r="S107" i="35"/>
  <c r="S80" i="35"/>
  <c r="S89" i="35"/>
  <c r="S24" i="35"/>
  <c r="S38" i="35"/>
  <c r="S46" i="35"/>
  <c r="S8" i="35"/>
  <c r="S120" i="35"/>
  <c r="S99" i="35"/>
  <c r="S42" i="35"/>
  <c r="S123" i="35"/>
  <c r="S53" i="35"/>
  <c r="L24" i="15"/>
  <c r="S58" i="35"/>
  <c r="S105" i="35"/>
  <c r="S109" i="35"/>
  <c r="S96" i="35"/>
  <c r="S17" i="35"/>
  <c r="S55" i="35"/>
  <c r="N24" i="15"/>
  <c r="S39" i="35"/>
  <c r="S100" i="35"/>
  <c r="S19" i="35"/>
  <c r="S72" i="35"/>
  <c r="S61" i="35"/>
  <c r="S23" i="35"/>
  <c r="S118" i="35"/>
  <c r="S44" i="35"/>
  <c r="S108" i="35"/>
  <c r="S25" i="35"/>
  <c r="S18" i="35"/>
  <c r="S119" i="35"/>
  <c r="S52" i="35"/>
  <c r="S69" i="35"/>
  <c r="S59" i="35"/>
  <c r="S114" i="35"/>
  <c r="S88" i="35"/>
  <c r="S111" i="35"/>
  <c r="S84" i="35"/>
  <c r="S68" i="35"/>
  <c r="S76" i="35"/>
  <c r="S116" i="35"/>
  <c r="S43" i="35"/>
  <c r="S86" i="35"/>
  <c r="S30" i="35"/>
  <c r="S16" i="35"/>
  <c r="S60" i="35"/>
  <c r="S77" i="35"/>
  <c r="S103" i="35"/>
  <c r="S49" i="35"/>
  <c r="S34" i="35"/>
  <c r="S81" i="35"/>
  <c r="S45" i="35"/>
  <c r="S75" i="35"/>
  <c r="S101" i="35"/>
  <c r="S106" i="35"/>
  <c r="S11" i="35"/>
  <c r="S7" i="35"/>
  <c r="S67" i="35"/>
  <c r="S71" i="35"/>
  <c r="S56" i="35"/>
  <c r="S73" i="35"/>
  <c r="S82" i="35"/>
  <c r="S79" i="35"/>
  <c r="S9" i="35"/>
  <c r="S115" i="35"/>
  <c r="S47" i="35"/>
  <c r="S90" i="35"/>
  <c r="S110" i="35"/>
  <c r="S66" i="35"/>
  <c r="S41" i="35"/>
  <c r="S57" i="35"/>
  <c r="S54" i="35"/>
  <c r="S124" i="35"/>
  <c r="S12" i="35"/>
  <c r="S85" i="35"/>
  <c r="S51" i="35"/>
  <c r="S20" i="35"/>
  <c r="S78" i="35"/>
  <c r="S29" i="35"/>
  <c r="S37" i="35"/>
  <c r="S15" i="35"/>
  <c r="S33" i="35"/>
  <c r="S92" i="35"/>
  <c r="S95" i="35"/>
  <c r="S13" i="35"/>
  <c r="S94" i="35"/>
  <c r="S122" i="35"/>
  <c r="S104" i="35"/>
  <c r="M24" i="15"/>
  <c r="J24" i="15"/>
  <c r="S32" i="35"/>
  <c r="S14" i="35"/>
  <c r="S10" i="35"/>
  <c r="S63" i="35"/>
  <c r="S36" i="35"/>
  <c r="S91" i="35"/>
  <c r="S117" i="35"/>
  <c r="S48" i="35"/>
  <c r="S102" i="35"/>
  <c r="S113" i="35"/>
  <c r="S21" i="35"/>
  <c r="S62" i="35"/>
  <c r="J107" i="35"/>
  <c r="N15" i="15"/>
  <c r="J63" i="35"/>
  <c r="J74" i="35"/>
  <c r="J45" i="35"/>
  <c r="J10" i="35"/>
  <c r="J116" i="35"/>
  <c r="J52" i="35"/>
  <c r="J113" i="35"/>
  <c r="J32" i="35"/>
  <c r="J49" i="35"/>
  <c r="J90" i="35"/>
  <c r="J47" i="35"/>
  <c r="J37" i="35"/>
  <c r="J123" i="35"/>
  <c r="J16" i="35"/>
  <c r="BC32" i="35"/>
  <c r="BC120" i="35"/>
  <c r="BC12" i="35"/>
  <c r="BC79" i="35"/>
  <c r="BC105" i="35"/>
  <c r="BD112" i="35"/>
  <c r="BD102" i="35"/>
  <c r="BD69" i="35"/>
  <c r="BD89" i="35"/>
  <c r="BD64" i="35"/>
  <c r="BD48" i="35"/>
  <c r="BD40" i="35"/>
  <c r="BD113" i="35"/>
  <c r="BD28" i="35"/>
  <c r="BD34" i="35"/>
  <c r="BD37" i="35"/>
  <c r="BD98" i="35"/>
  <c r="BD9" i="35"/>
  <c r="BD56" i="35"/>
  <c r="BD120" i="35"/>
  <c r="BD79" i="35"/>
  <c r="BD73" i="35"/>
  <c r="BD49" i="35"/>
  <c r="M61" i="15"/>
  <c r="BD17" i="35"/>
  <c r="BD83" i="35"/>
  <c r="BD52" i="35"/>
  <c r="BD71" i="35"/>
  <c r="N61" i="15"/>
  <c r="BD121" i="35"/>
  <c r="BD122" i="35"/>
  <c r="BD50" i="35"/>
  <c r="BD19" i="35"/>
  <c r="BD103" i="35"/>
  <c r="BD101" i="35"/>
  <c r="BD59" i="35"/>
  <c r="BD54" i="35"/>
  <c r="BD119" i="35"/>
  <c r="BD118" i="35"/>
  <c r="BD35" i="35"/>
  <c r="BD86" i="35"/>
  <c r="BD109" i="35"/>
  <c r="BD7" i="35"/>
  <c r="BD124" i="35"/>
  <c r="BD72" i="35"/>
  <c r="BD66" i="35"/>
  <c r="BD116" i="35"/>
  <c r="BD42" i="35"/>
  <c r="BD55" i="35"/>
  <c r="BD106" i="35"/>
  <c r="BD88" i="35"/>
  <c r="BD74" i="35"/>
  <c r="BD77" i="35"/>
  <c r="BD38" i="35"/>
  <c r="BD63" i="35"/>
  <c r="BD10" i="35"/>
  <c r="BD92" i="35"/>
  <c r="BD23" i="35"/>
  <c r="J61" i="15"/>
  <c r="BD75" i="35"/>
  <c r="BD82" i="35"/>
  <c r="BD36" i="35"/>
  <c r="BD94" i="35"/>
  <c r="BD91" i="35"/>
  <c r="BD108" i="35"/>
  <c r="BD90" i="35"/>
  <c r="BD16" i="35"/>
  <c r="BD62" i="35"/>
  <c r="BD110" i="35"/>
  <c r="BD32" i="35"/>
  <c r="BD43" i="35"/>
  <c r="BD57" i="35"/>
  <c r="BD8" i="35"/>
  <c r="BD70" i="35"/>
  <c r="BD29" i="35"/>
  <c r="DD69" i="35"/>
  <c r="DD37" i="35"/>
  <c r="DD28" i="35"/>
  <c r="DD79" i="35"/>
  <c r="DD103" i="35"/>
  <c r="DD18" i="35"/>
  <c r="DD36" i="35"/>
  <c r="DD54" i="35"/>
  <c r="DD83" i="35"/>
  <c r="DD115" i="35"/>
  <c r="DD29" i="35"/>
  <c r="BC91" i="35"/>
  <c r="BC87" i="35"/>
  <c r="BC82" i="35"/>
  <c r="BC29" i="35"/>
  <c r="N69" i="35"/>
  <c r="N12" i="35"/>
  <c r="N7" i="35"/>
  <c r="N65" i="35"/>
  <c r="L19" i="15"/>
  <c r="N11" i="35"/>
  <c r="N90" i="35"/>
  <c r="N49" i="35"/>
  <c r="N99" i="35"/>
  <c r="N68" i="35"/>
  <c r="N89" i="35"/>
  <c r="N8" i="35"/>
  <c r="N73" i="35"/>
  <c r="N119" i="35"/>
  <c r="N35" i="35"/>
  <c r="M19" i="15"/>
  <c r="N54" i="35"/>
  <c r="N56" i="35"/>
  <c r="N100" i="35"/>
  <c r="N74" i="35"/>
  <c r="N114" i="35"/>
  <c r="N72" i="35"/>
  <c r="N121" i="35"/>
  <c r="N30" i="35"/>
  <c r="N46" i="35"/>
  <c r="N19" i="15"/>
  <c r="N96" i="35"/>
  <c r="N43" i="35"/>
  <c r="N120" i="35"/>
  <c r="N66" i="35"/>
  <c r="N24" i="35"/>
  <c r="N26" i="35"/>
  <c r="N71" i="35"/>
  <c r="N91" i="35"/>
  <c r="N78" i="35"/>
  <c r="N33" i="35"/>
  <c r="N52" i="35"/>
  <c r="N18" i="35"/>
  <c r="N16" i="35"/>
  <c r="N67" i="35"/>
  <c r="N76" i="35"/>
  <c r="N50" i="35"/>
  <c r="N116" i="35"/>
  <c r="N51" i="35"/>
  <c r="N64" i="35"/>
  <c r="N92" i="35"/>
  <c r="N83" i="35"/>
  <c r="N87" i="35"/>
  <c r="P21" i="9"/>
  <c r="Q21" i="9"/>
  <c r="F29" i="4"/>
  <c r="D25" i="15"/>
  <c r="F25" i="15"/>
  <c r="T67" i="35"/>
  <c r="BC112" i="35"/>
  <c r="BC22" i="35"/>
  <c r="BC48" i="35"/>
  <c r="BC103" i="35"/>
  <c r="BC94" i="35"/>
  <c r="BC28" i="35"/>
  <c r="BC7" i="35"/>
  <c r="BC93" i="35"/>
  <c r="BC113" i="35"/>
  <c r="BC70" i="35"/>
  <c r="BC76" i="35"/>
  <c r="BC67" i="35"/>
  <c r="BC25" i="35"/>
  <c r="BC40" i="35"/>
  <c r="BC37" i="35"/>
  <c r="BC114" i="35"/>
  <c r="BC115" i="35"/>
  <c r="BC89" i="35"/>
  <c r="BC104" i="35"/>
  <c r="BC77" i="35"/>
  <c r="BC78" i="35"/>
  <c r="BC123" i="35"/>
  <c r="BC44" i="35"/>
  <c r="BC10" i="35"/>
  <c r="BC55" i="35"/>
  <c r="BC81" i="35"/>
  <c r="BC38" i="35"/>
  <c r="BC56" i="35"/>
  <c r="BC15" i="35"/>
  <c r="BC53" i="35"/>
  <c r="BC118" i="35"/>
  <c r="BC41" i="35"/>
  <c r="BC39" i="35"/>
  <c r="BC124" i="35"/>
  <c r="BC27" i="35"/>
  <c r="BC42" i="35"/>
  <c r="BC20" i="35"/>
  <c r="BC13" i="35"/>
  <c r="BC52" i="35"/>
  <c r="BC109" i="35"/>
  <c r="BC49" i="35"/>
  <c r="BC21" i="35"/>
  <c r="BC97" i="35"/>
  <c r="BC88" i="35"/>
  <c r="BC86" i="35"/>
  <c r="BC121" i="35"/>
  <c r="BC73" i="35"/>
  <c r="BC64" i="35"/>
  <c r="BC46" i="35"/>
  <c r="BC60" i="35"/>
  <c r="BC100" i="35"/>
  <c r="BC90" i="35"/>
  <c r="BC17" i="35"/>
  <c r="BC75" i="35"/>
  <c r="BC68" i="35"/>
  <c r="BC58" i="35"/>
  <c r="BC62" i="35"/>
  <c r="BC69" i="35"/>
  <c r="BC23" i="35"/>
  <c r="BC50" i="35"/>
  <c r="BC18" i="35"/>
  <c r="BC102" i="35"/>
  <c r="AT99" i="35"/>
  <c r="AT59" i="35"/>
  <c r="AT104" i="35"/>
  <c r="AT36" i="35"/>
  <c r="P102" i="9"/>
  <c r="Q102" i="9"/>
  <c r="F110" i="4"/>
  <c r="D106" i="15"/>
  <c r="F106" i="15"/>
  <c r="BC24" i="35"/>
  <c r="BC99" i="35"/>
  <c r="BC72" i="35"/>
  <c r="BC84" i="35"/>
  <c r="BC16" i="35"/>
  <c r="BD25" i="35"/>
  <c r="BD78" i="35"/>
  <c r="BD93" i="35"/>
  <c r="BD111" i="35"/>
  <c r="BC33" i="35"/>
  <c r="BC26" i="35"/>
  <c r="BC57" i="35"/>
  <c r="BC61" i="35"/>
  <c r="BC107" i="35"/>
  <c r="J60" i="15"/>
  <c r="BC14" i="35"/>
  <c r="BC110" i="35"/>
  <c r="BC111" i="35"/>
  <c r="BC11" i="35"/>
  <c r="DA123" i="35"/>
  <c r="DA74" i="35"/>
  <c r="DA106" i="35"/>
  <c r="O72" i="9"/>
  <c r="N72" i="9"/>
  <c r="P72" i="9"/>
  <c r="Q72" i="9"/>
  <c r="F80" i="4"/>
  <c r="D76" i="15"/>
  <c r="F76" i="15"/>
  <c r="P92" i="9"/>
  <c r="Q92" i="9"/>
  <c r="F100" i="4"/>
  <c r="D96" i="15"/>
  <c r="F96" i="15"/>
  <c r="N43" i="9"/>
  <c r="O43" i="9"/>
  <c r="N24" i="9"/>
  <c r="O24" i="9"/>
  <c r="P24" i="9"/>
  <c r="Q24" i="9"/>
  <c r="F32" i="4"/>
  <c r="D28" i="15"/>
  <c r="F28" i="15"/>
  <c r="W101" i="35"/>
  <c r="N35" i="9"/>
  <c r="O35" i="9"/>
  <c r="O45" i="9"/>
  <c r="N45" i="9"/>
  <c r="O53" i="9"/>
  <c r="N53" i="9"/>
  <c r="P96" i="9"/>
  <c r="Q96" i="9"/>
  <c r="F104" i="4"/>
  <c r="D100" i="15"/>
  <c r="F100" i="15"/>
  <c r="CQ77" i="35"/>
  <c r="N33" i="9"/>
  <c r="O33" i="9"/>
  <c r="O51" i="9"/>
  <c r="N51" i="9"/>
  <c r="N34" i="9"/>
  <c r="O34" i="9"/>
  <c r="AY40" i="35"/>
  <c r="AY73" i="35"/>
  <c r="AY92" i="35"/>
  <c r="AY33" i="35"/>
  <c r="AY84" i="35"/>
  <c r="N56" i="15"/>
  <c r="L56" i="15"/>
  <c r="AY34" i="35"/>
  <c r="AY44" i="35"/>
  <c r="AY27" i="35"/>
  <c r="AY35" i="35"/>
  <c r="AY66" i="35"/>
  <c r="AY114" i="35"/>
  <c r="AY28" i="35"/>
  <c r="AY69" i="35"/>
  <c r="AY81" i="35"/>
  <c r="AY109" i="35"/>
  <c r="J56" i="15"/>
  <c r="AY89" i="35"/>
  <c r="AY124" i="35"/>
  <c r="AY17" i="35"/>
  <c r="AY78" i="35"/>
  <c r="AY37" i="35"/>
  <c r="AY38" i="35"/>
  <c r="AY70" i="35"/>
  <c r="AY68" i="35"/>
  <c r="AY111" i="35"/>
  <c r="AY48" i="35"/>
  <c r="AY97" i="35"/>
  <c r="AY99" i="35"/>
  <c r="AY61" i="35"/>
  <c r="AY107" i="35"/>
  <c r="AY115" i="35"/>
  <c r="AY12" i="35"/>
  <c r="AY43" i="35"/>
  <c r="AY77" i="35"/>
  <c r="AY11" i="35"/>
  <c r="AY42" i="35"/>
  <c r="AY79" i="35"/>
  <c r="AY39" i="35"/>
  <c r="AY62" i="35"/>
  <c r="AY74" i="35"/>
  <c r="AY91" i="35"/>
  <c r="AY9" i="35"/>
  <c r="AY55" i="35"/>
  <c r="AY22" i="35"/>
  <c r="AY87" i="35"/>
  <c r="AY108" i="35"/>
  <c r="AY32" i="35"/>
  <c r="AY80" i="35"/>
  <c r="AY76" i="35"/>
  <c r="AY16" i="35"/>
  <c r="AY7" i="35"/>
  <c r="AY122" i="35"/>
  <c r="AY13" i="35"/>
  <c r="AY59" i="35"/>
  <c r="AY102" i="35"/>
  <c r="N101" i="9"/>
  <c r="O101" i="9"/>
  <c r="P69" i="9"/>
  <c r="Q69" i="9"/>
  <c r="F77" i="4"/>
  <c r="D73" i="15"/>
  <c r="F73" i="15"/>
  <c r="J73" i="15"/>
  <c r="CJ114" i="35"/>
  <c r="CJ31" i="35"/>
  <c r="CJ47" i="35"/>
  <c r="CJ51" i="35"/>
  <c r="CJ68" i="35"/>
  <c r="CJ121" i="35"/>
  <c r="CJ42" i="35"/>
  <c r="CJ72" i="35"/>
  <c r="CJ86" i="35"/>
  <c r="CJ52" i="35"/>
  <c r="CJ32" i="35"/>
  <c r="CJ30" i="35"/>
  <c r="CJ95" i="35"/>
  <c r="CJ106" i="35"/>
  <c r="CJ18" i="35"/>
  <c r="CJ110" i="35"/>
  <c r="CJ115" i="35"/>
  <c r="CJ118" i="35"/>
  <c r="CJ27" i="35"/>
  <c r="CJ104" i="35"/>
  <c r="CJ99" i="35"/>
  <c r="CJ103" i="35"/>
  <c r="CJ111" i="35"/>
  <c r="CJ66" i="35"/>
  <c r="CJ70" i="35"/>
  <c r="CJ21" i="35"/>
  <c r="CJ96" i="35"/>
  <c r="M93" i="15"/>
  <c r="CJ97" i="35"/>
  <c r="CJ119" i="35"/>
  <c r="CJ17" i="35"/>
  <c r="CJ87" i="35"/>
  <c r="CJ124" i="35"/>
  <c r="CJ76" i="35"/>
  <c r="CJ54" i="35"/>
  <c r="CJ22" i="35"/>
  <c r="CJ19" i="35"/>
  <c r="CJ53" i="35"/>
  <c r="CJ109" i="35"/>
  <c r="CJ89" i="35"/>
  <c r="CJ65" i="35"/>
  <c r="CJ62" i="35"/>
  <c r="CJ75" i="35"/>
  <c r="CJ34" i="35"/>
  <c r="CJ44" i="35"/>
  <c r="CJ116" i="35"/>
  <c r="CJ84" i="35"/>
  <c r="CJ88" i="35"/>
  <c r="CJ83" i="35"/>
  <c r="CJ64" i="35"/>
  <c r="CJ71" i="35"/>
  <c r="CJ77" i="35"/>
  <c r="CJ85" i="35"/>
  <c r="CJ91" i="35"/>
  <c r="CJ63" i="35"/>
  <c r="CJ13" i="35"/>
  <c r="CJ36" i="35"/>
  <c r="CJ94" i="35"/>
  <c r="CJ12" i="35"/>
  <c r="CJ11" i="35"/>
  <c r="CJ60" i="35"/>
  <c r="CJ98" i="35"/>
  <c r="CJ28" i="35"/>
  <c r="P61" i="9"/>
  <c r="Q61" i="9"/>
  <c r="F69" i="4"/>
  <c r="D65" i="15"/>
  <c r="F65" i="15"/>
  <c r="BH66" i="35"/>
  <c r="N44" i="9"/>
  <c r="P44" i="9"/>
  <c r="Q44" i="9"/>
  <c r="F52" i="4"/>
  <c r="D48" i="15"/>
  <c r="F48" i="15"/>
  <c r="P113" i="9"/>
  <c r="Q113" i="9"/>
  <c r="F121" i="4"/>
  <c r="D116" i="15"/>
  <c r="F116" i="15"/>
  <c r="P13" i="9"/>
  <c r="Q13" i="9"/>
  <c r="F21" i="4"/>
  <c r="D17" i="15"/>
  <c r="F17" i="15"/>
  <c r="P62" i="9"/>
  <c r="Q62" i="9"/>
  <c r="F70" i="4"/>
  <c r="D66" i="15"/>
  <c r="F66" i="15"/>
  <c r="N78" i="9"/>
  <c r="P78" i="9"/>
  <c r="Q78" i="9"/>
  <c r="F86" i="4"/>
  <c r="D82" i="15"/>
  <c r="F82" i="15"/>
  <c r="BY103" i="35"/>
  <c r="P93" i="9"/>
  <c r="Q93" i="9"/>
  <c r="F101" i="4"/>
  <c r="D97" i="15"/>
  <c r="F97" i="15"/>
  <c r="P23" i="9"/>
  <c r="Q23" i="9"/>
  <c r="F31" i="4"/>
  <c r="D27" i="15"/>
  <c r="F27" i="15"/>
  <c r="O112" i="9"/>
  <c r="P112" i="9"/>
  <c r="Q112" i="9"/>
  <c r="F120" i="4"/>
  <c r="BY19" i="35"/>
  <c r="BY118" i="35"/>
  <c r="BY47" i="35"/>
  <c r="BY108" i="35"/>
  <c r="BY59" i="35"/>
  <c r="BY110" i="35"/>
  <c r="BY111" i="35"/>
  <c r="BY22" i="35"/>
  <c r="BY80" i="35"/>
  <c r="BY13" i="35"/>
  <c r="BY21" i="35"/>
  <c r="BY45" i="35"/>
  <c r="BY115" i="35"/>
  <c r="BY74" i="35"/>
  <c r="BY27" i="35"/>
  <c r="BY41" i="35"/>
  <c r="BY39" i="35"/>
  <c r="BY54" i="35"/>
  <c r="BY8" i="35"/>
  <c r="BY92" i="35"/>
  <c r="BY106" i="35"/>
  <c r="BY33" i="35"/>
  <c r="BY72" i="35"/>
  <c r="BY119" i="35"/>
  <c r="BY57" i="35"/>
  <c r="BY60" i="35"/>
  <c r="BY86" i="35"/>
  <c r="BY82" i="35"/>
  <c r="BY24" i="35"/>
  <c r="BY104" i="35"/>
  <c r="BY51" i="35"/>
  <c r="BY123" i="35"/>
  <c r="BY113" i="35"/>
  <c r="BY38" i="35"/>
  <c r="BY73" i="35"/>
  <c r="BY84" i="35"/>
  <c r="BY71" i="35"/>
  <c r="BY81" i="35"/>
  <c r="BY70" i="35"/>
  <c r="BY85" i="35"/>
  <c r="BY12" i="35"/>
  <c r="BY30" i="35"/>
  <c r="BY35" i="35"/>
  <c r="BY17" i="35"/>
  <c r="BY67" i="35"/>
  <c r="BY26" i="35"/>
  <c r="BY11" i="35"/>
  <c r="BY95" i="35"/>
  <c r="BY61" i="35"/>
  <c r="BY64" i="35"/>
  <c r="BY49" i="35"/>
  <c r="BY20" i="35"/>
  <c r="BY116" i="35"/>
  <c r="L82" i="15"/>
  <c r="BY52" i="35"/>
  <c r="BY44" i="35"/>
  <c r="J82" i="15"/>
  <c r="BY32" i="35"/>
  <c r="BY42" i="35"/>
  <c r="BY65" i="35"/>
  <c r="BY90" i="35"/>
  <c r="BY88" i="35"/>
  <c r="BY91" i="35"/>
  <c r="BY79" i="35"/>
  <c r="BY97" i="35"/>
  <c r="BY99" i="35"/>
  <c r="BY78" i="35"/>
  <c r="BY114" i="35"/>
  <c r="BY29" i="35"/>
  <c r="BY37" i="35"/>
  <c r="BY75" i="35"/>
  <c r="BY93" i="35"/>
  <c r="BY53" i="35"/>
  <c r="BY109" i="35"/>
  <c r="BY10" i="35"/>
  <c r="BY16" i="35"/>
  <c r="BY46" i="35"/>
  <c r="BY102" i="35"/>
  <c r="BY25" i="35"/>
  <c r="BY55" i="35"/>
  <c r="BY94" i="35"/>
  <c r="BY18" i="35"/>
  <c r="BY87" i="35"/>
  <c r="BY66" i="35"/>
  <c r="BY56" i="35"/>
  <c r="BY121" i="35"/>
  <c r="BY34" i="35"/>
  <c r="N82" i="15"/>
  <c r="BY23" i="35"/>
  <c r="BY69" i="35"/>
  <c r="BY101" i="35"/>
  <c r="BY50" i="35"/>
  <c r="BY63" i="35"/>
  <c r="BY105" i="35"/>
  <c r="BY7" i="35"/>
  <c r="BY15" i="35"/>
  <c r="BY100" i="35"/>
  <c r="BY96" i="35"/>
  <c r="BY117" i="35"/>
  <c r="BY76" i="35"/>
  <c r="BY112" i="35"/>
  <c r="BY107" i="35"/>
  <c r="BY40" i="35"/>
  <c r="BY77" i="35"/>
  <c r="AL28" i="35"/>
  <c r="AL29" i="35"/>
  <c r="AL48" i="35"/>
  <c r="AL70" i="35"/>
  <c r="AL114" i="35"/>
  <c r="AL88" i="35"/>
  <c r="AL93" i="35"/>
  <c r="AL84" i="35"/>
  <c r="AL55" i="35"/>
  <c r="AL112" i="35"/>
  <c r="AL75" i="35"/>
  <c r="AL66" i="35"/>
  <c r="AL96" i="35"/>
  <c r="AL83" i="35"/>
  <c r="J43" i="15"/>
  <c r="AL44" i="35"/>
  <c r="AL73" i="35"/>
  <c r="AL17" i="35"/>
  <c r="AL27" i="35"/>
  <c r="AL26" i="35"/>
  <c r="AL39" i="35"/>
  <c r="AL77" i="35"/>
  <c r="AL14" i="35"/>
  <c r="AL64" i="35"/>
  <c r="AL76" i="35"/>
  <c r="AL110" i="35"/>
  <c r="AL91" i="35"/>
  <c r="AL43" i="35"/>
  <c r="AL72" i="35"/>
  <c r="AL113" i="35"/>
  <c r="AL69" i="35"/>
  <c r="AL12" i="35"/>
  <c r="M43" i="15"/>
  <c r="AL121" i="35"/>
  <c r="AL62" i="35"/>
  <c r="AL34" i="35"/>
  <c r="AL10" i="35"/>
  <c r="AL118" i="35"/>
  <c r="AL67" i="35"/>
  <c r="AL53" i="35"/>
  <c r="AL68" i="35"/>
  <c r="AL49" i="35"/>
  <c r="AL78" i="35"/>
  <c r="AL32" i="35"/>
  <c r="AL15" i="35"/>
  <c r="AL80" i="35"/>
  <c r="AL40" i="35"/>
  <c r="AL94" i="35"/>
  <c r="AL50" i="35"/>
  <c r="AL89" i="35"/>
  <c r="AL57" i="35"/>
  <c r="AL46" i="35"/>
  <c r="AL38" i="35"/>
  <c r="AL42" i="35"/>
  <c r="AL104" i="35"/>
  <c r="AL115" i="35"/>
  <c r="AL100" i="35"/>
  <c r="AL9" i="35"/>
  <c r="AL90" i="35"/>
  <c r="AL105" i="35"/>
  <c r="AL18" i="35"/>
  <c r="AL74" i="35"/>
  <c r="AL85" i="35"/>
  <c r="AL119" i="35"/>
  <c r="AL7" i="35"/>
  <c r="AL122" i="35"/>
  <c r="AL116" i="35"/>
  <c r="AL59" i="35"/>
  <c r="AL102" i="35"/>
  <c r="AL30" i="35"/>
  <c r="AL51" i="35"/>
  <c r="AL103" i="35"/>
  <c r="AL37" i="35"/>
  <c r="AL79" i="35"/>
  <c r="AL101" i="35"/>
  <c r="AL45" i="35"/>
  <c r="AL123" i="35"/>
  <c r="AL81" i="35"/>
  <c r="AL60" i="35"/>
  <c r="AL117" i="35"/>
  <c r="AL54" i="35"/>
  <c r="AL22" i="35"/>
  <c r="AL47" i="35"/>
  <c r="AL58" i="35"/>
  <c r="AL33" i="35"/>
  <c r="AL41" i="35"/>
  <c r="AL21" i="35"/>
  <c r="AL63" i="35"/>
  <c r="AL108" i="35"/>
  <c r="AL106" i="35"/>
  <c r="AL71" i="35"/>
  <c r="AL16" i="35"/>
  <c r="AL95" i="35"/>
  <c r="AL82" i="35"/>
  <c r="N43" i="15"/>
  <c r="AL8" i="35"/>
  <c r="AL52" i="35"/>
  <c r="AL35" i="35"/>
  <c r="AL111" i="35"/>
  <c r="AL61" i="35"/>
  <c r="AL107" i="35"/>
  <c r="AL36" i="35"/>
  <c r="AL56" i="35"/>
  <c r="AL24" i="35"/>
  <c r="AL31" i="35"/>
  <c r="AL86" i="35"/>
  <c r="AL99" i="35"/>
  <c r="AL98" i="35"/>
  <c r="AL25" i="35"/>
  <c r="AL92" i="35"/>
  <c r="AL97" i="35"/>
  <c r="AL124" i="35"/>
  <c r="AL20" i="35"/>
  <c r="AL23" i="35"/>
  <c r="AL11" i="35"/>
  <c r="AL87" i="35"/>
  <c r="CS16" i="35"/>
  <c r="CS72" i="35"/>
  <c r="CS55" i="35"/>
  <c r="CS18" i="35"/>
  <c r="CS95" i="35"/>
  <c r="CS21" i="35"/>
  <c r="CS85" i="35"/>
  <c r="CS82" i="35"/>
  <c r="L55" i="35"/>
  <c r="L93" i="35"/>
  <c r="L62" i="35"/>
  <c r="L103" i="35"/>
  <c r="L113" i="35"/>
  <c r="L99" i="35"/>
  <c r="L74" i="35"/>
  <c r="L31" i="35"/>
  <c r="L39" i="35"/>
  <c r="L58" i="35"/>
  <c r="L124" i="35"/>
  <c r="L82" i="35"/>
  <c r="L42" i="35"/>
  <c r="L65" i="35"/>
  <c r="L52" i="35"/>
  <c r="L59" i="35"/>
  <c r="L100" i="35"/>
  <c r="L33" i="35"/>
  <c r="L71" i="35"/>
  <c r="L23" i="35"/>
  <c r="L115" i="35"/>
  <c r="L40" i="35"/>
  <c r="L108" i="35"/>
  <c r="L90" i="35"/>
  <c r="L17" i="15"/>
  <c r="L45" i="35"/>
  <c r="L73" i="35"/>
  <c r="L41" i="35"/>
  <c r="L80" i="35"/>
  <c r="L15" i="35"/>
  <c r="L120" i="35"/>
  <c r="L114" i="35"/>
  <c r="L94" i="35"/>
  <c r="J17" i="15"/>
  <c r="L121" i="35"/>
  <c r="L27" i="35"/>
  <c r="L53" i="35"/>
  <c r="L66" i="35"/>
  <c r="L97" i="35"/>
  <c r="L79" i="35"/>
  <c r="L70" i="35"/>
  <c r="L109" i="35"/>
  <c r="L72" i="35"/>
  <c r="L46" i="35"/>
  <c r="L117" i="35"/>
  <c r="L56" i="35"/>
  <c r="L68" i="35"/>
  <c r="L7" i="35"/>
  <c r="L36" i="35"/>
  <c r="L67" i="35"/>
  <c r="L95" i="35"/>
  <c r="L35" i="35"/>
  <c r="L87" i="35"/>
  <c r="L112" i="35"/>
  <c r="L123" i="35"/>
  <c r="L48" i="35"/>
  <c r="L16" i="35"/>
  <c r="L88" i="35"/>
  <c r="L21" i="35"/>
  <c r="L20" i="35"/>
  <c r="L54" i="35"/>
  <c r="L34" i="35"/>
  <c r="L86" i="35"/>
  <c r="L22" i="35"/>
  <c r="L96" i="35"/>
  <c r="L105" i="35"/>
  <c r="L98" i="35"/>
  <c r="L64" i="35"/>
  <c r="N17" i="15"/>
  <c r="L44" i="35"/>
  <c r="L19" i="35"/>
  <c r="L89" i="35"/>
  <c r="L47" i="35"/>
  <c r="L8" i="35"/>
  <c r="L69" i="35"/>
  <c r="L25" i="35"/>
  <c r="L24" i="35"/>
  <c r="L106" i="35"/>
  <c r="L118" i="35"/>
  <c r="L29" i="35"/>
  <c r="L92" i="35"/>
  <c r="L104" i="35"/>
  <c r="L101" i="35"/>
  <c r="L85" i="35"/>
  <c r="L77" i="35"/>
  <c r="L91" i="35"/>
  <c r="L12" i="35"/>
  <c r="L116" i="35"/>
  <c r="L10" i="35"/>
  <c r="L43" i="35"/>
  <c r="L49" i="35"/>
  <c r="M17" i="15"/>
  <c r="L14" i="35"/>
  <c r="L83" i="35"/>
  <c r="L51" i="35"/>
  <c r="L102" i="35"/>
  <c r="L110" i="35"/>
  <c r="L37" i="35"/>
  <c r="L119" i="35"/>
  <c r="L17" i="35"/>
  <c r="L107" i="35"/>
  <c r="L26" i="35"/>
  <c r="L11" i="35"/>
  <c r="L63" i="35"/>
  <c r="L13" i="35"/>
  <c r="L76" i="35"/>
  <c r="L9" i="35"/>
  <c r="L18" i="35"/>
  <c r="L32" i="35"/>
  <c r="L38" i="35"/>
  <c r="L30" i="35"/>
  <c r="L78" i="35"/>
  <c r="L61" i="35"/>
  <c r="L84" i="35"/>
  <c r="AL109" i="35"/>
  <c r="N103" i="9"/>
  <c r="P103" i="9"/>
  <c r="Q103" i="9"/>
  <c r="F111" i="4"/>
  <c r="D107" i="15"/>
  <c r="F107" i="15"/>
  <c r="L75" i="35"/>
  <c r="L57" i="35"/>
  <c r="AL120" i="35"/>
  <c r="M101" i="35"/>
  <c r="M81" i="35"/>
  <c r="M37" i="35"/>
  <c r="M116" i="35"/>
  <c r="M59" i="35"/>
  <c r="M33" i="35"/>
  <c r="M52" i="35"/>
  <c r="M88" i="35"/>
  <c r="M44" i="35"/>
  <c r="M12" i="35"/>
  <c r="M24" i="35"/>
  <c r="M25" i="35"/>
  <c r="M111" i="35"/>
  <c r="M17" i="35"/>
  <c r="M46" i="35"/>
  <c r="M104" i="35"/>
  <c r="M49" i="35"/>
  <c r="M79" i="35"/>
  <c r="M45" i="35"/>
  <c r="M55" i="35"/>
  <c r="M121" i="35"/>
  <c r="M62" i="35"/>
  <c r="M109" i="35"/>
  <c r="M85" i="35"/>
  <c r="M54" i="35"/>
  <c r="M95" i="35"/>
  <c r="M66" i="35"/>
  <c r="M23" i="35"/>
  <c r="M19" i="35"/>
  <c r="M42" i="35"/>
  <c r="M84" i="35"/>
  <c r="M124" i="35"/>
  <c r="M22" i="35"/>
  <c r="M115" i="35"/>
  <c r="M16" i="35"/>
  <c r="M110" i="35"/>
  <c r="M48" i="35"/>
  <c r="M31" i="35"/>
  <c r="M78" i="35"/>
  <c r="M123" i="35"/>
  <c r="M64" i="35"/>
  <c r="M47" i="35"/>
  <c r="M60" i="35"/>
  <c r="M72" i="35"/>
  <c r="M29" i="35"/>
  <c r="M105" i="35"/>
  <c r="M92" i="35"/>
  <c r="M11" i="35"/>
  <c r="M20" i="35"/>
  <c r="M117" i="35"/>
  <c r="M86" i="35"/>
  <c r="M26" i="35"/>
  <c r="M74" i="35"/>
  <c r="M13" i="35"/>
  <c r="M34" i="35"/>
  <c r="M103" i="35"/>
  <c r="L122" i="35"/>
  <c r="L50" i="35"/>
  <c r="L43" i="15"/>
  <c r="L28" i="35"/>
  <c r="L60" i="35"/>
  <c r="AL19" i="35"/>
  <c r="AL65" i="35"/>
  <c r="AL13" i="35"/>
  <c r="O50" i="9"/>
  <c r="N50" i="9"/>
  <c r="W23" i="35"/>
  <c r="W74" i="35"/>
  <c r="W24" i="35"/>
  <c r="CM29" i="35"/>
  <c r="CM14" i="35"/>
  <c r="BH36" i="35"/>
  <c r="W63" i="35"/>
  <c r="W88" i="35"/>
  <c r="W64" i="35"/>
  <c r="W31" i="35"/>
  <c r="W97" i="35"/>
  <c r="W117" i="35"/>
  <c r="W76" i="35"/>
  <c r="W109" i="35"/>
  <c r="W123" i="35"/>
  <c r="W14" i="35"/>
  <c r="W70" i="35"/>
  <c r="W115" i="35"/>
  <c r="W32" i="35"/>
  <c r="W36" i="35"/>
  <c r="W93" i="35"/>
  <c r="W8" i="35"/>
  <c r="W78" i="35"/>
  <c r="W66" i="35"/>
  <c r="W48" i="35"/>
  <c r="W73" i="35"/>
  <c r="W112" i="35"/>
  <c r="W83" i="35"/>
  <c r="W68" i="35"/>
  <c r="N38" i="9"/>
  <c r="O38" i="9"/>
  <c r="BH78" i="35"/>
  <c r="BH49" i="35"/>
  <c r="BH59" i="35"/>
  <c r="BH46" i="35"/>
  <c r="BH81" i="35"/>
  <c r="BH121" i="35"/>
  <c r="BH26" i="35"/>
  <c r="BH116" i="35"/>
  <c r="BH72" i="35"/>
  <c r="BH98" i="35"/>
  <c r="BH11" i="35"/>
  <c r="BH73" i="35"/>
  <c r="BH53" i="35"/>
  <c r="BH30" i="35"/>
  <c r="BH111" i="35"/>
  <c r="BH105" i="35"/>
  <c r="BH71" i="35"/>
  <c r="BH68" i="35"/>
  <c r="BH124" i="35"/>
  <c r="BH80" i="35"/>
  <c r="BH123" i="35"/>
  <c r="N65" i="15"/>
  <c r="BH47" i="35"/>
  <c r="BH77" i="35"/>
  <c r="BH28" i="35"/>
  <c r="BH56" i="35"/>
  <c r="BH106" i="35"/>
  <c r="BH86" i="35"/>
  <c r="BH31" i="35"/>
  <c r="BH113" i="35"/>
  <c r="BH84" i="35"/>
  <c r="BH117" i="35"/>
  <c r="BH101" i="35"/>
  <c r="BH83" i="35"/>
  <c r="BH89" i="35"/>
  <c r="BH19" i="35"/>
  <c r="BH29" i="35"/>
  <c r="BH75" i="35"/>
  <c r="BH92" i="35"/>
  <c r="BH37" i="35"/>
  <c r="BH58" i="35"/>
  <c r="M65" i="15"/>
  <c r="BH74" i="35"/>
  <c r="BH18" i="35"/>
  <c r="BH65" i="35"/>
  <c r="BH114" i="35"/>
  <c r="BH115" i="35"/>
  <c r="CM37" i="35"/>
  <c r="CM62" i="35"/>
  <c r="CM107" i="35"/>
  <c r="CM106" i="35"/>
  <c r="CM65" i="35"/>
  <c r="N96" i="15"/>
  <c r="CM69" i="35"/>
  <c r="CM59" i="35"/>
  <c r="CM41" i="35"/>
  <c r="CM118" i="35"/>
  <c r="CM31" i="35"/>
  <c r="CM7" i="35"/>
  <c r="CM104" i="35"/>
  <c r="CM33" i="35"/>
  <c r="CM81" i="35"/>
  <c r="CM53" i="35"/>
  <c r="CM95" i="35"/>
  <c r="CM97" i="35"/>
  <c r="CM61" i="35"/>
  <c r="CM82" i="35"/>
  <c r="CM122" i="35"/>
  <c r="CM22" i="35"/>
  <c r="CM75" i="35"/>
  <c r="CM15" i="35"/>
  <c r="CM19" i="35"/>
  <c r="CM101" i="35"/>
  <c r="CM26" i="35"/>
  <c r="CM71" i="35"/>
  <c r="CM10" i="35"/>
  <c r="CM114" i="35"/>
  <c r="CM123" i="35"/>
  <c r="CM9" i="35"/>
  <c r="CM117" i="35"/>
  <c r="CM119" i="35"/>
  <c r="CM34" i="35"/>
  <c r="CM83" i="35"/>
  <c r="CM113" i="35"/>
  <c r="CM99" i="35"/>
  <c r="CM38" i="35"/>
  <c r="J96" i="15"/>
  <c r="CM124" i="35"/>
  <c r="CM60" i="35"/>
  <c r="CM84" i="35"/>
  <c r="CM96" i="35"/>
  <c r="CM110" i="35"/>
  <c r="CM11" i="35"/>
  <c r="CM17" i="35"/>
  <c r="CM28" i="35"/>
  <c r="CM63" i="35"/>
  <c r="CM88" i="35"/>
  <c r="CM79" i="35"/>
  <c r="CM87" i="35"/>
  <c r="CM115" i="35"/>
  <c r="CM80" i="35"/>
  <c r="CM66" i="35"/>
  <c r="CM35" i="35"/>
  <c r="CM86" i="35"/>
  <c r="CM93" i="35"/>
  <c r="CM23" i="35"/>
  <c r="CM16" i="35"/>
  <c r="CM57" i="35"/>
  <c r="CM67" i="35"/>
  <c r="CM58" i="35"/>
  <c r="CM21" i="35"/>
  <c r="CM52" i="35"/>
  <c r="CM120" i="35"/>
  <c r="CM70" i="35"/>
  <c r="CM51" i="35"/>
  <c r="CM108" i="35"/>
  <c r="CM111" i="35"/>
  <c r="CM46" i="35"/>
  <c r="CM47" i="35"/>
  <c r="CM39" i="35"/>
  <c r="CM92" i="35"/>
  <c r="CM40" i="35"/>
  <c r="CM74" i="35"/>
  <c r="CM103" i="35"/>
  <c r="CM68" i="35"/>
  <c r="CM8" i="35"/>
  <c r="CM121" i="35"/>
  <c r="CM13" i="35"/>
  <c r="CM48" i="35"/>
  <c r="CM12" i="35"/>
  <c r="CM94" i="35"/>
  <c r="CM36" i="35"/>
  <c r="CM42" i="35"/>
  <c r="CM25" i="35"/>
  <c r="CM76" i="35"/>
  <c r="CM55" i="35"/>
  <c r="CM45" i="35"/>
  <c r="CM91" i="35"/>
  <c r="CM32" i="35"/>
  <c r="CM90" i="35"/>
  <c r="CM109" i="35"/>
  <c r="CM78" i="35"/>
  <c r="CM20" i="35"/>
  <c r="CM98" i="35"/>
  <c r="CM85" i="35"/>
  <c r="CM24" i="35"/>
  <c r="CM105" i="35"/>
  <c r="CM89" i="35"/>
  <c r="CM56" i="35"/>
  <c r="M96" i="15"/>
  <c r="CM18" i="35"/>
  <c r="CM112" i="35"/>
  <c r="CM43" i="35"/>
  <c r="CM30" i="35"/>
  <c r="CM100" i="35"/>
  <c r="N104" i="9"/>
  <c r="O104" i="9"/>
  <c r="J28" i="15"/>
  <c r="W46" i="35"/>
  <c r="W114" i="35"/>
  <c r="W121" i="35"/>
  <c r="CM54" i="35"/>
  <c r="E40" i="35"/>
  <c r="DI40" i="35" s="1"/>
  <c r="G43" i="15" s="1"/>
  <c r="H43" i="15" s="1"/>
  <c r="E23" i="35"/>
  <c r="DI23" i="35" s="1"/>
  <c r="G26" i="15" s="1"/>
  <c r="H26" i="15" s="1"/>
  <c r="E50" i="35"/>
  <c r="E55" i="35"/>
  <c r="E124" i="35"/>
  <c r="L96" i="15"/>
  <c r="W104" i="35"/>
  <c r="W43" i="35"/>
  <c r="W102" i="35"/>
  <c r="W57" i="35"/>
  <c r="CM77" i="35"/>
  <c r="E21" i="35"/>
  <c r="DI21" i="35" s="1"/>
  <c r="G24" i="15" s="1"/>
  <c r="H24" i="15" s="1"/>
  <c r="E15" i="35"/>
  <c r="DI15" i="35" s="1"/>
  <c r="G18" i="15" s="1"/>
  <c r="H18" i="15" s="1"/>
  <c r="E47" i="35"/>
  <c r="E86" i="35"/>
  <c r="W10" i="35"/>
  <c r="W33" i="35"/>
  <c r="W18" i="35"/>
  <c r="W108" i="35"/>
  <c r="W81" i="35"/>
  <c r="W41" i="35"/>
  <c r="CM116" i="35"/>
  <c r="W49" i="35"/>
  <c r="W65" i="35"/>
  <c r="W16" i="35"/>
  <c r="W25" i="35"/>
  <c r="W79" i="35"/>
  <c r="CM49" i="35"/>
  <c r="E111" i="35"/>
  <c r="E118" i="35"/>
  <c r="E39" i="35"/>
  <c r="DI39" i="35" s="1"/>
  <c r="E24" i="35"/>
  <c r="E81" i="35"/>
  <c r="DI81" i="35" s="1"/>
  <c r="G84" i="15" s="1"/>
  <c r="H84" i="15" s="1"/>
  <c r="E34" i="35"/>
  <c r="E89" i="35"/>
  <c r="DI89" i="35" s="1"/>
  <c r="G92" i="15" s="1"/>
  <c r="H92" i="15" s="1"/>
  <c r="E46" i="35"/>
  <c r="E7" i="35"/>
  <c r="DI7" i="35" s="1"/>
  <c r="G10" i="15" s="1"/>
  <c r="H10" i="15" s="1"/>
  <c r="E70" i="35"/>
  <c r="DI70" i="35" s="1"/>
  <c r="G73" i="15" s="1"/>
  <c r="H73" i="15" s="1"/>
  <c r="E123" i="35"/>
  <c r="E117" i="35"/>
  <c r="E100" i="35"/>
  <c r="E64" i="35"/>
  <c r="E105" i="35"/>
  <c r="DI105" i="35" s="1"/>
  <c r="G108" i="15" s="1"/>
  <c r="H108" i="15" s="1"/>
  <c r="E94" i="35"/>
  <c r="N10" i="15"/>
  <c r="E19" i="35"/>
  <c r="E113" i="35"/>
  <c r="E62" i="35"/>
  <c r="DI62" i="35" s="1"/>
  <c r="G65" i="15" s="1"/>
  <c r="H65" i="15" s="1"/>
  <c r="E29" i="35"/>
  <c r="E48" i="35"/>
  <c r="DI48" i="35" s="1"/>
  <c r="G51" i="15" s="1"/>
  <c r="H51" i="15" s="1"/>
  <c r="E77" i="35"/>
  <c r="E109" i="35"/>
  <c r="E61" i="35"/>
  <c r="E11" i="35"/>
  <c r="E87" i="35"/>
  <c r="DI87" i="35" s="1"/>
  <c r="E115" i="35"/>
  <c r="E73" i="35"/>
  <c r="DI73" i="35" s="1"/>
  <c r="G76" i="15" s="1"/>
  <c r="H76" i="15" s="1"/>
  <c r="E26" i="35"/>
  <c r="E31" i="35"/>
  <c r="E30" i="35"/>
  <c r="DI30" i="35" s="1"/>
  <c r="G33" i="15" s="1"/>
  <c r="H33" i="15" s="1"/>
  <c r="E114" i="35"/>
  <c r="DI114" i="35" s="1"/>
  <c r="G116" i="15" s="1"/>
  <c r="H116" i="15" s="1"/>
  <c r="E18" i="35"/>
  <c r="E12" i="35"/>
  <c r="E68" i="35"/>
  <c r="E82" i="35"/>
  <c r="E9" i="35"/>
  <c r="E27" i="35"/>
  <c r="E28" i="35"/>
  <c r="E116" i="35"/>
  <c r="DI116" i="35" s="1"/>
  <c r="E101" i="35"/>
  <c r="DI101" i="35" s="1"/>
  <c r="E103" i="35"/>
  <c r="DI103" i="35" s="1"/>
  <c r="G106" i="15" s="1"/>
  <c r="H106" i="15" s="1"/>
  <c r="E104" i="35"/>
  <c r="DI104" i="35" s="1"/>
  <c r="G107" i="15" s="1"/>
  <c r="H107" i="15" s="1"/>
  <c r="E121" i="35"/>
  <c r="DI121" i="35" s="1"/>
  <c r="E44" i="35"/>
  <c r="DI44" i="35" s="1"/>
  <c r="G47" i="15" s="1"/>
  <c r="H47" i="15" s="1"/>
  <c r="E83" i="35"/>
  <c r="E49" i="35"/>
  <c r="E71" i="35"/>
  <c r="E37" i="35"/>
  <c r="E43" i="35"/>
  <c r="DI43" i="35" s="1"/>
  <c r="G46" i="15" s="1"/>
  <c r="E35" i="35"/>
  <c r="E66" i="35"/>
  <c r="DI66" i="35" s="1"/>
  <c r="G69" i="15" s="1"/>
  <c r="H69" i="15" s="1"/>
  <c r="E38" i="35"/>
  <c r="DI38" i="35" s="1"/>
  <c r="G41" i="15" s="1"/>
  <c r="H41" i="15" s="1"/>
  <c r="E98" i="35"/>
  <c r="DI98" i="35" s="1"/>
  <c r="E8" i="35"/>
  <c r="DI8" i="35" s="1"/>
  <c r="E10" i="35"/>
  <c r="DI10" i="35" s="1"/>
  <c r="G13" i="15" s="1"/>
  <c r="H13" i="15" s="1"/>
  <c r="E65" i="35"/>
  <c r="DI65" i="35" s="1"/>
  <c r="G68" i="15" s="1"/>
  <c r="H68" i="15" s="1"/>
  <c r="L10" i="15"/>
  <c r="E67" i="35"/>
  <c r="E58" i="35"/>
  <c r="J10" i="15"/>
  <c r="E90" i="35"/>
  <c r="DI90" i="35" s="1"/>
  <c r="G93" i="15" s="1"/>
  <c r="H93" i="15" s="1"/>
  <c r="E51" i="35"/>
  <c r="E63" i="35"/>
  <c r="DI63" i="35" s="1"/>
  <c r="G66" i="15" s="1"/>
  <c r="H66" i="15" s="1"/>
  <c r="E56" i="35"/>
  <c r="DI56" i="35" s="1"/>
  <c r="G59" i="15" s="1"/>
  <c r="H59" i="15" s="1"/>
  <c r="H90" i="35"/>
  <c r="H79" i="35"/>
  <c r="M13" i="15"/>
  <c r="H116" i="35"/>
  <c r="H71" i="35"/>
  <c r="H63" i="35"/>
  <c r="H9" i="35"/>
  <c r="H82" i="35"/>
  <c r="H8" i="35"/>
  <c r="H108" i="35"/>
  <c r="H51" i="35"/>
  <c r="N13" i="15"/>
  <c r="H95" i="35"/>
  <c r="H36" i="35"/>
  <c r="H119" i="35"/>
  <c r="H105" i="35"/>
  <c r="H19" i="35"/>
  <c r="H107" i="35"/>
  <c r="J13" i="15"/>
  <c r="H20" i="35"/>
  <c r="H60" i="35"/>
  <c r="H18" i="35"/>
  <c r="H72" i="35"/>
  <c r="H41" i="35"/>
  <c r="H23" i="35"/>
  <c r="H120" i="35"/>
  <c r="H85" i="35"/>
  <c r="H65" i="35"/>
  <c r="H80" i="35"/>
  <c r="H110" i="35"/>
  <c r="H40" i="35"/>
  <c r="H55" i="35"/>
  <c r="H24" i="35"/>
  <c r="H57" i="35"/>
  <c r="H50" i="35"/>
  <c r="H16" i="35"/>
  <c r="H114" i="35"/>
  <c r="H70" i="35"/>
  <c r="H88" i="35"/>
  <c r="H17" i="35"/>
  <c r="H83" i="35"/>
  <c r="H96" i="35"/>
  <c r="H102" i="35"/>
  <c r="H123" i="35"/>
  <c r="H121" i="35"/>
  <c r="H25" i="35"/>
  <c r="H52" i="35"/>
  <c r="H22" i="35"/>
  <c r="T31" i="35"/>
  <c r="T56" i="35"/>
  <c r="T83" i="35"/>
  <c r="T104" i="35"/>
  <c r="T15" i="35"/>
  <c r="T18" i="35"/>
  <c r="T74" i="35"/>
  <c r="T92" i="35"/>
  <c r="T64" i="35"/>
  <c r="T33" i="35"/>
  <c r="M25" i="15"/>
  <c r="T40" i="35"/>
  <c r="T90" i="35"/>
  <c r="T118" i="35"/>
  <c r="T53" i="35"/>
  <c r="T87" i="35"/>
  <c r="T12" i="35"/>
  <c r="T29" i="35"/>
  <c r="T114" i="35"/>
  <c r="T39" i="35"/>
  <c r="T122" i="35"/>
  <c r="T88" i="35"/>
  <c r="T107" i="35"/>
  <c r="T96" i="35"/>
  <c r="T113" i="35"/>
  <c r="T86" i="35"/>
  <c r="T70" i="35"/>
  <c r="T37" i="35"/>
  <c r="T48" i="35"/>
  <c r="T102" i="35"/>
  <c r="T41" i="35"/>
  <c r="T24" i="35"/>
  <c r="T28" i="35"/>
  <c r="T84" i="35"/>
  <c r="T20" i="35"/>
  <c r="N25" i="15"/>
  <c r="BP89" i="35"/>
  <c r="BP98" i="35"/>
  <c r="BP47" i="35"/>
  <c r="BP67" i="35"/>
  <c r="BP69" i="35"/>
  <c r="BP121" i="35"/>
  <c r="BP84" i="35"/>
  <c r="BP120" i="35"/>
  <c r="BP105" i="35"/>
  <c r="BP70" i="35"/>
  <c r="BP119" i="35"/>
  <c r="BP19" i="35"/>
  <c r="BP64" i="35"/>
  <c r="BP102" i="35"/>
  <c r="BP25" i="35"/>
  <c r="BP97" i="35"/>
  <c r="BP31" i="35"/>
  <c r="BP12" i="35"/>
  <c r="BP30" i="35"/>
  <c r="L73" i="15"/>
  <c r="BP66" i="35"/>
  <c r="BP59" i="35"/>
  <c r="BP38" i="35"/>
  <c r="BP90" i="35"/>
  <c r="O25" i="9"/>
  <c r="N25" i="9"/>
  <c r="O58" i="9"/>
  <c r="P58" i="9"/>
  <c r="Q58" i="9"/>
  <c r="F66" i="4"/>
  <c r="D62" i="15"/>
  <c r="F62" i="15"/>
  <c r="N65" i="9"/>
  <c r="P65" i="9"/>
  <c r="Q65" i="9"/>
  <c r="F73" i="4"/>
  <c r="D69" i="15"/>
  <c r="F69" i="15"/>
  <c r="O65" i="9"/>
  <c r="N73" i="9"/>
  <c r="O73" i="9"/>
  <c r="N30" i="9"/>
  <c r="O30" i="9"/>
  <c r="O46" i="9"/>
  <c r="P46" i="9"/>
  <c r="Q46" i="9"/>
  <c r="F54" i="4"/>
  <c r="D50" i="15"/>
  <c r="F50" i="15"/>
  <c r="O54" i="9"/>
  <c r="P54" i="9"/>
  <c r="Q54" i="9"/>
  <c r="F62" i="4"/>
  <c r="D58" i="15"/>
  <c r="F58" i="15"/>
  <c r="N105" i="9"/>
  <c r="P105" i="9"/>
  <c r="Q105" i="9"/>
  <c r="F113" i="4"/>
  <c r="D109" i="15"/>
  <c r="F109" i="15"/>
  <c r="O105" i="9"/>
  <c r="BS16" i="35"/>
  <c r="BS70" i="35"/>
  <c r="BS53" i="35"/>
  <c r="BS44" i="35"/>
  <c r="BS23" i="35"/>
  <c r="BS34" i="35"/>
  <c r="BS110" i="35"/>
  <c r="BS115" i="35"/>
  <c r="BS88" i="35"/>
  <c r="BS41" i="35"/>
  <c r="BS80" i="35"/>
  <c r="BS27" i="35"/>
  <c r="CQ35" i="35"/>
  <c r="CQ100" i="35"/>
  <c r="CQ13" i="35"/>
  <c r="P45" i="9"/>
  <c r="Q45" i="9"/>
  <c r="F53" i="4"/>
  <c r="D49" i="15"/>
  <c r="F49" i="15"/>
  <c r="DD45" i="35"/>
  <c r="DD22" i="35"/>
  <c r="O7" i="9"/>
  <c r="P7" i="9"/>
  <c r="K114" i="9"/>
  <c r="N17" i="9"/>
  <c r="P17" i="9"/>
  <c r="Q17" i="9"/>
  <c r="F25" i="4"/>
  <c r="D21" i="15"/>
  <c r="F21" i="15"/>
  <c r="O17" i="9"/>
  <c r="BK7" i="35"/>
  <c r="BK21" i="35"/>
  <c r="BK20" i="35"/>
  <c r="O115" i="35"/>
  <c r="O107" i="35"/>
  <c r="O50" i="35"/>
  <c r="O58" i="35"/>
  <c r="O67" i="35"/>
  <c r="O10" i="35"/>
  <c r="O16" i="35"/>
  <c r="O32" i="35"/>
  <c r="O112" i="35"/>
  <c r="O114" i="35"/>
  <c r="O62" i="35"/>
  <c r="O29" i="35"/>
  <c r="M20" i="15"/>
  <c r="O69" i="35"/>
  <c r="O86" i="35"/>
  <c r="O7" i="35"/>
  <c r="O32" i="9"/>
  <c r="N32" i="9"/>
  <c r="P32" i="9"/>
  <c r="Q32" i="9"/>
  <c r="F40" i="4"/>
  <c r="D36" i="15"/>
  <c r="F36" i="15"/>
  <c r="O12" i="9"/>
  <c r="P12" i="9"/>
  <c r="Q12" i="9"/>
  <c r="F20" i="4"/>
  <c r="D16" i="15"/>
  <c r="F16" i="15"/>
  <c r="AY54" i="35"/>
  <c r="AY41" i="35"/>
  <c r="AY120" i="35"/>
  <c r="AY105" i="35"/>
  <c r="AY25" i="35"/>
  <c r="AY45" i="35"/>
  <c r="AY30" i="35"/>
  <c r="BN77" i="35"/>
  <c r="BN34" i="35"/>
  <c r="BN84" i="35"/>
  <c r="BN12" i="35"/>
  <c r="BN123" i="35"/>
  <c r="BN39" i="35"/>
  <c r="BN111" i="35"/>
  <c r="BN57" i="35"/>
  <c r="BN86" i="35"/>
  <c r="BN102" i="35"/>
  <c r="BN18" i="35"/>
  <c r="BN10" i="35"/>
  <c r="BN35" i="35"/>
  <c r="BN61" i="35"/>
  <c r="BN91" i="35"/>
  <c r="BN19" i="35"/>
  <c r="BN16" i="35"/>
  <c r="P70" i="9"/>
  <c r="Q70" i="9"/>
  <c r="F78" i="4"/>
  <c r="D74" i="15"/>
  <c r="F74" i="15"/>
  <c r="S70" i="35"/>
  <c r="S27" i="35"/>
  <c r="CW77" i="35"/>
  <c r="CW79" i="35"/>
  <c r="CW59" i="35"/>
  <c r="O10" i="9"/>
  <c r="P10" i="9"/>
  <c r="Q10" i="9"/>
  <c r="F18" i="4"/>
  <c r="D14" i="15"/>
  <c r="F14" i="15"/>
  <c r="P43" i="9"/>
  <c r="Q43" i="9"/>
  <c r="F51" i="4"/>
  <c r="D47" i="15"/>
  <c r="F47" i="15"/>
  <c r="O59" i="9"/>
  <c r="P110" i="9"/>
  <c r="Q110" i="9"/>
  <c r="F118" i="4"/>
  <c r="D114" i="15"/>
  <c r="F114" i="15"/>
  <c r="O110" i="9"/>
  <c r="P71" i="9"/>
  <c r="Q71" i="9"/>
  <c r="F79" i="4"/>
  <c r="D75" i="15"/>
  <c r="F75" i="15"/>
  <c r="O36" i="9"/>
  <c r="N36" i="9"/>
  <c r="P60" i="9"/>
  <c r="Q60" i="9"/>
  <c r="F68" i="4"/>
  <c r="D64" i="15"/>
  <c r="F64" i="15"/>
  <c r="P66" i="9"/>
  <c r="Q66" i="9"/>
  <c r="F74" i="4"/>
  <c r="D70" i="15"/>
  <c r="F70" i="15"/>
  <c r="O90" i="9"/>
  <c r="N90" i="9"/>
  <c r="P90" i="9"/>
  <c r="Q90" i="9"/>
  <c r="F98" i="4"/>
  <c r="D94" i="15"/>
  <c r="F94" i="15"/>
  <c r="P51" i="9"/>
  <c r="Q51" i="9"/>
  <c r="F59" i="4"/>
  <c r="D55" i="15"/>
  <c r="F55" i="15"/>
  <c r="O29" i="9"/>
  <c r="N29" i="9"/>
  <c r="P29" i="9"/>
  <c r="Q29" i="9"/>
  <c r="F37" i="4"/>
  <c r="D33" i="15"/>
  <c r="F33" i="15"/>
  <c r="O37" i="9"/>
  <c r="N37" i="9"/>
  <c r="N91" i="9"/>
  <c r="O91" i="9"/>
  <c r="N97" i="9"/>
  <c r="P97" i="9"/>
  <c r="Q97" i="9"/>
  <c r="F105" i="4"/>
  <c r="D101" i="15"/>
  <c r="F101" i="15"/>
  <c r="J51" i="15"/>
  <c r="AT95" i="35"/>
  <c r="AT115" i="35"/>
  <c r="AT42" i="35"/>
  <c r="AT33" i="35"/>
  <c r="AT30" i="35"/>
  <c r="AT65" i="35"/>
  <c r="AT12" i="35"/>
  <c r="AT8" i="35"/>
  <c r="N59" i="9"/>
  <c r="O18" i="9"/>
  <c r="P18" i="9"/>
  <c r="Q18" i="9"/>
  <c r="F26" i="4"/>
  <c r="D22" i="15"/>
  <c r="F22" i="15"/>
  <c r="Y55" i="35"/>
  <c r="Y52" i="35"/>
  <c r="Y10" i="35"/>
  <c r="Y25" i="35"/>
  <c r="Y91" i="35"/>
  <c r="Y64" i="35"/>
  <c r="Y7" i="35"/>
  <c r="Y21" i="35"/>
  <c r="Y100" i="35"/>
  <c r="Y88" i="35"/>
  <c r="Y60" i="35"/>
  <c r="Y90" i="35"/>
  <c r="Y101" i="35"/>
  <c r="Y112" i="35"/>
  <c r="Y114" i="35"/>
  <c r="Y72" i="35"/>
  <c r="Y26" i="35"/>
  <c r="Y103" i="35"/>
  <c r="Y47" i="35"/>
  <c r="Y93" i="35"/>
  <c r="Y98" i="35"/>
  <c r="Y97" i="35"/>
  <c r="Y37" i="35"/>
  <c r="Y62" i="35"/>
  <c r="Y120" i="35"/>
  <c r="Y41" i="35"/>
  <c r="Y28" i="35"/>
  <c r="Y81" i="35"/>
  <c r="Y40" i="35"/>
  <c r="Y17" i="35"/>
  <c r="Y44" i="35"/>
  <c r="Y79" i="35"/>
  <c r="Y9" i="35"/>
  <c r="Y122" i="35"/>
  <c r="Y94" i="35"/>
  <c r="Y29" i="35"/>
  <c r="Y78" i="35"/>
  <c r="Y53" i="35"/>
  <c r="O79" i="9"/>
  <c r="N79" i="9"/>
  <c r="P79" i="9"/>
  <c r="Q79" i="9"/>
  <c r="F87" i="4"/>
  <c r="D83" i="15"/>
  <c r="F83" i="15"/>
  <c r="P94" i="9"/>
  <c r="AT70" i="35"/>
  <c r="N63" i="9"/>
  <c r="P63" i="9"/>
  <c r="Q63" i="9"/>
  <c r="F71" i="4"/>
  <c r="D67" i="15"/>
  <c r="F67" i="15"/>
  <c r="N8" i="9"/>
  <c r="O8" i="9"/>
  <c r="P40" i="9"/>
  <c r="Q40" i="9"/>
  <c r="F48" i="4"/>
  <c r="D44" i="15"/>
  <c r="F44" i="15"/>
  <c r="Q88" i="9"/>
  <c r="F96" i="4"/>
  <c r="D92" i="15"/>
  <c r="F92" i="15"/>
  <c r="Q94" i="9"/>
  <c r="F102" i="4"/>
  <c r="D98" i="15"/>
  <c r="F98" i="15"/>
  <c r="O107" i="9"/>
  <c r="N107" i="9"/>
  <c r="P27" i="9"/>
  <c r="Q27" i="9"/>
  <c r="F35" i="4"/>
  <c r="D31" i="15"/>
  <c r="F31" i="15"/>
  <c r="N48" i="9"/>
  <c r="O48" i="9"/>
  <c r="N68" i="9"/>
  <c r="P68" i="9"/>
  <c r="Q68" i="9"/>
  <c r="F76" i="4"/>
  <c r="D72" i="15"/>
  <c r="F72" i="15"/>
  <c r="O95" i="9"/>
  <c r="N95" i="9"/>
  <c r="Q99" i="9"/>
  <c r="F107" i="4"/>
  <c r="D103" i="15"/>
  <c r="F103" i="15"/>
  <c r="P76" i="9"/>
  <c r="Q76" i="9"/>
  <c r="F84" i="4"/>
  <c r="D80" i="15"/>
  <c r="F80" i="15"/>
  <c r="O28" i="9"/>
  <c r="P28" i="9"/>
  <c r="Q28" i="9"/>
  <c r="F36" i="4"/>
  <c r="D32" i="15"/>
  <c r="F32" i="15"/>
  <c r="N55" i="9"/>
  <c r="O55" i="9"/>
  <c r="O100" i="9"/>
  <c r="N100" i="9"/>
  <c r="P100" i="9"/>
  <c r="Q100" i="9"/>
  <c r="F108" i="4"/>
  <c r="D104" i="15"/>
  <c r="F104" i="15"/>
  <c r="O42" i="9"/>
  <c r="P42" i="9"/>
  <c r="Q42" i="9"/>
  <c r="F50" i="4"/>
  <c r="D46" i="15"/>
  <c r="F46" i="15"/>
  <c r="N49" i="9"/>
  <c r="O49" i="9"/>
  <c r="O76" i="9"/>
  <c r="J116" i="15"/>
  <c r="L116" i="15"/>
  <c r="N116" i="15"/>
  <c r="BS85" i="35"/>
  <c r="BS109" i="35"/>
  <c r="BS33" i="35"/>
  <c r="BS26" i="35"/>
  <c r="BS61" i="35"/>
  <c r="BS78" i="35"/>
  <c r="BS50" i="35"/>
  <c r="BS19" i="35"/>
  <c r="BS124" i="35"/>
  <c r="BS29" i="35"/>
  <c r="BS102" i="35"/>
  <c r="BS95" i="35"/>
  <c r="BS96" i="35"/>
  <c r="BS40" i="35"/>
  <c r="BS87" i="35"/>
  <c r="BS49" i="35"/>
  <c r="J76" i="15"/>
  <c r="BS66" i="35"/>
  <c r="BS72" i="35"/>
  <c r="BS77" i="35"/>
  <c r="BS63" i="35"/>
  <c r="BS58" i="35"/>
  <c r="BS45" i="35"/>
  <c r="BS93" i="35"/>
  <c r="BS99" i="35"/>
  <c r="BS32" i="35"/>
  <c r="BS42" i="35"/>
  <c r="BS25" i="35"/>
  <c r="BS76" i="35"/>
  <c r="L76" i="15"/>
  <c r="BS62" i="35"/>
  <c r="BS73" i="35"/>
  <c r="BS106" i="35"/>
  <c r="BS101" i="35"/>
  <c r="BS118" i="35"/>
  <c r="BS79" i="35"/>
  <c r="BS56" i="35"/>
  <c r="BS103" i="35"/>
  <c r="BS13" i="35"/>
  <c r="BS122" i="35"/>
  <c r="BS123" i="35"/>
  <c r="BS81" i="35"/>
  <c r="BS86" i="35"/>
  <c r="BS105" i="35"/>
  <c r="BS12" i="35"/>
  <c r="BS75" i="35"/>
  <c r="BS121" i="35"/>
  <c r="BS92" i="35"/>
  <c r="BS108" i="35"/>
  <c r="BS107" i="35"/>
  <c r="BS117" i="35"/>
  <c r="BS83" i="35"/>
  <c r="BS100" i="35"/>
  <c r="BS89" i="35"/>
  <c r="BS64" i="35"/>
  <c r="BS8" i="35"/>
  <c r="BS30" i="35"/>
  <c r="BS28" i="35"/>
  <c r="BS14" i="35"/>
  <c r="BS11" i="35"/>
  <c r="BS18" i="35"/>
  <c r="BS47" i="35"/>
  <c r="BS116" i="35"/>
  <c r="BS31" i="35"/>
  <c r="BS17" i="35"/>
  <c r="BS38" i="35"/>
  <c r="BS65" i="35"/>
  <c r="BS35" i="35"/>
  <c r="BS15" i="35"/>
  <c r="BS36" i="35"/>
  <c r="BS60" i="35"/>
  <c r="BS57" i="35"/>
  <c r="BS74" i="35"/>
  <c r="BS104" i="35"/>
  <c r="BS48" i="35"/>
  <c r="CQ58" i="35"/>
  <c r="BS91" i="35"/>
  <c r="BS82" i="35"/>
  <c r="BS69" i="35"/>
  <c r="BS39" i="35"/>
  <c r="AQ112" i="35"/>
  <c r="AQ101" i="35"/>
  <c r="AQ68" i="35"/>
  <c r="AQ69" i="35"/>
  <c r="AQ97" i="35"/>
  <c r="AQ18" i="35"/>
  <c r="AQ77" i="35"/>
  <c r="AQ51" i="35"/>
  <c r="AQ120" i="35"/>
  <c r="AQ92" i="35"/>
  <c r="AQ116" i="35"/>
  <c r="AQ44" i="35"/>
  <c r="AQ81" i="35"/>
  <c r="AQ32" i="35"/>
  <c r="AQ35" i="35"/>
  <c r="AQ31" i="35"/>
  <c r="AQ57" i="35"/>
  <c r="AQ25" i="35"/>
  <c r="AQ93" i="35"/>
  <c r="AQ36" i="35"/>
  <c r="AQ13" i="35"/>
  <c r="AQ10" i="35"/>
  <c r="AQ84" i="35"/>
  <c r="AQ28" i="35"/>
  <c r="AQ94" i="35"/>
  <c r="AQ88" i="35"/>
  <c r="AQ117" i="35"/>
  <c r="AQ16" i="35"/>
  <c r="AQ24" i="35"/>
  <c r="AQ99" i="35"/>
  <c r="AQ107" i="35"/>
  <c r="AQ102" i="35"/>
  <c r="AQ50" i="35"/>
  <c r="AQ49" i="35"/>
  <c r="AQ9" i="35"/>
  <c r="AQ55" i="35"/>
  <c r="AQ108" i="35"/>
  <c r="AQ38" i="35"/>
  <c r="AQ47" i="35"/>
  <c r="AQ115" i="35"/>
  <c r="AQ98" i="35"/>
  <c r="AQ45" i="35"/>
  <c r="AQ56" i="35"/>
  <c r="AQ79" i="35"/>
  <c r="AQ61" i="35"/>
  <c r="AQ34" i="35"/>
  <c r="AQ66" i="35"/>
  <c r="AQ109" i="35"/>
  <c r="AQ114" i="35"/>
  <c r="AQ91" i="35"/>
  <c r="AQ122" i="35"/>
  <c r="AQ106" i="35"/>
  <c r="AQ65" i="35"/>
  <c r="AQ86" i="35"/>
  <c r="AQ27" i="35"/>
  <c r="AQ54" i="35"/>
  <c r="AQ58" i="35"/>
  <c r="AQ33" i="35"/>
  <c r="AQ43" i="35"/>
  <c r="AQ87" i="35"/>
  <c r="AQ21" i="35"/>
  <c r="AQ42" i="35"/>
  <c r="AQ74" i="35"/>
  <c r="AQ63" i="35"/>
  <c r="AQ17" i="35"/>
  <c r="AQ103" i="35"/>
  <c r="AQ14" i="35"/>
  <c r="AQ105" i="35"/>
  <c r="AQ26" i="35"/>
  <c r="AQ104" i="35"/>
  <c r="AQ90" i="35"/>
  <c r="AQ124" i="35"/>
  <c r="AQ64" i="35"/>
  <c r="AQ95" i="35"/>
  <c r="AQ85" i="35"/>
  <c r="AQ83" i="35"/>
  <c r="AQ19" i="35"/>
  <c r="AQ72" i="35"/>
  <c r="AQ39" i="35"/>
  <c r="AQ29" i="35"/>
  <c r="AQ41" i="35"/>
  <c r="AQ59" i="35"/>
  <c r="AQ71" i="35"/>
  <c r="AQ23" i="35"/>
  <c r="AQ123" i="35"/>
  <c r="AQ73" i="35"/>
  <c r="AQ7" i="35"/>
  <c r="AQ82" i="35"/>
  <c r="AQ52" i="35"/>
  <c r="AQ96" i="35"/>
  <c r="AQ76" i="35"/>
  <c r="AQ60" i="35"/>
  <c r="AQ67" i="35"/>
  <c r="AQ48" i="35"/>
  <c r="AQ15" i="35"/>
  <c r="AQ75" i="35"/>
  <c r="AQ78" i="35"/>
  <c r="AQ119" i="35"/>
  <c r="AQ40" i="35"/>
  <c r="N48" i="15"/>
  <c r="AQ118" i="35"/>
  <c r="AQ53" i="35"/>
  <c r="AQ80" i="35"/>
  <c r="AQ22" i="35"/>
  <c r="AQ30" i="35"/>
  <c r="J48" i="15"/>
  <c r="AQ110" i="35"/>
  <c r="AQ8" i="35"/>
  <c r="AQ111" i="35"/>
  <c r="AQ37" i="35"/>
  <c r="AQ89" i="35"/>
  <c r="M48" i="15"/>
  <c r="AQ121" i="35"/>
  <c r="AQ70" i="35"/>
  <c r="AQ12" i="35"/>
  <c r="AQ62" i="35"/>
  <c r="AQ20" i="35"/>
  <c r="L48" i="15"/>
  <c r="AQ46" i="35"/>
  <c r="AQ100" i="35"/>
  <c r="AQ11" i="35"/>
  <c r="AQ113" i="35"/>
  <c r="P49" i="9"/>
  <c r="Q49" i="9"/>
  <c r="F57" i="4"/>
  <c r="D53" i="15"/>
  <c r="F53" i="15"/>
  <c r="CQ86" i="35"/>
  <c r="BS97" i="35"/>
  <c r="BS59" i="35"/>
  <c r="BS54" i="35"/>
  <c r="BS112" i="35"/>
  <c r="BP36" i="35"/>
  <c r="BP54" i="35"/>
  <c r="BP22" i="35"/>
  <c r="BP68" i="35"/>
  <c r="CS108" i="35"/>
  <c r="CS51" i="35"/>
  <c r="CQ50" i="35"/>
  <c r="CQ106" i="35"/>
  <c r="CQ99" i="35"/>
  <c r="CQ65" i="35"/>
  <c r="CQ41" i="35"/>
  <c r="CQ113" i="35"/>
  <c r="CQ71" i="35"/>
  <c r="CQ27" i="35"/>
  <c r="CQ53" i="35"/>
  <c r="CQ40" i="35"/>
  <c r="CQ61" i="35"/>
  <c r="CQ16" i="35"/>
  <c r="CQ64" i="35"/>
  <c r="CQ70" i="35"/>
  <c r="CQ121" i="35"/>
  <c r="CQ51" i="35"/>
  <c r="N100" i="15"/>
  <c r="CQ32" i="35"/>
  <c r="CQ34" i="35"/>
  <c r="CQ57" i="35"/>
  <c r="CQ54" i="35"/>
  <c r="CQ81" i="35"/>
  <c r="CQ104" i="35"/>
  <c r="CQ7" i="35"/>
  <c r="CQ95" i="35"/>
  <c r="CQ124" i="35"/>
  <c r="L100" i="15"/>
  <c r="CQ22" i="35"/>
  <c r="CQ55" i="35"/>
  <c r="CQ20" i="35"/>
  <c r="CQ90" i="35"/>
  <c r="CQ107" i="35"/>
  <c r="CQ45" i="35"/>
  <c r="CQ108" i="35"/>
  <c r="CQ78" i="35"/>
  <c r="CQ25" i="35"/>
  <c r="CQ37" i="35"/>
  <c r="CQ19" i="35"/>
  <c r="CQ117" i="35"/>
  <c r="CQ105" i="35"/>
  <c r="CQ23" i="35"/>
  <c r="CQ89" i="35"/>
  <c r="CQ46" i="35"/>
  <c r="CQ111" i="35"/>
  <c r="CQ80" i="35"/>
  <c r="CQ26" i="35"/>
  <c r="CQ24" i="35"/>
  <c r="CQ28" i="35"/>
  <c r="CQ115" i="35"/>
  <c r="CQ47" i="35"/>
  <c r="CQ56" i="35"/>
  <c r="CQ109" i="35"/>
  <c r="CQ112" i="35"/>
  <c r="CQ114" i="35"/>
  <c r="CQ62" i="35"/>
  <c r="CQ59" i="35"/>
  <c r="CQ15" i="35"/>
  <c r="CQ11" i="35"/>
  <c r="CQ33" i="35"/>
  <c r="CQ82" i="35"/>
  <c r="CQ83" i="35"/>
  <c r="CQ39" i="35"/>
  <c r="CQ36" i="35"/>
  <c r="CQ79" i="35"/>
  <c r="CQ60" i="35"/>
  <c r="CQ21" i="35"/>
  <c r="CQ9" i="35"/>
  <c r="CQ116" i="35"/>
  <c r="CQ122" i="35"/>
  <c r="CQ72" i="35"/>
  <c r="CQ52" i="35"/>
  <c r="CQ120" i="35"/>
  <c r="CQ14" i="35"/>
  <c r="CQ69" i="35"/>
  <c r="CQ84" i="35"/>
  <c r="CQ49" i="35"/>
  <c r="CQ30" i="35"/>
  <c r="CQ10" i="35"/>
  <c r="CQ123" i="35"/>
  <c r="CQ42" i="35"/>
  <c r="CQ98" i="35"/>
  <c r="CQ44" i="35"/>
  <c r="CQ29" i="35"/>
  <c r="CQ43" i="35"/>
  <c r="CQ118" i="35"/>
  <c r="J100" i="15"/>
  <c r="CQ76" i="35"/>
  <c r="CQ74" i="35"/>
  <c r="CQ102" i="35"/>
  <c r="CQ48" i="35"/>
  <c r="CQ85" i="35"/>
  <c r="CQ67" i="35"/>
  <c r="CQ73" i="35"/>
  <c r="CQ87" i="35"/>
  <c r="CQ17" i="35"/>
  <c r="CQ66" i="35"/>
  <c r="CQ75" i="35"/>
  <c r="CQ94" i="35"/>
  <c r="CQ38" i="35"/>
  <c r="CQ18" i="35"/>
  <c r="CQ88" i="35"/>
  <c r="CQ91" i="35"/>
  <c r="CQ8" i="35"/>
  <c r="CQ119" i="35"/>
  <c r="CQ96" i="35"/>
  <c r="CQ92" i="35"/>
  <c r="CQ63" i="35"/>
  <c r="CQ68" i="35"/>
  <c r="CW89" i="35"/>
  <c r="CW9" i="35"/>
  <c r="CW82" i="35"/>
  <c r="CW26" i="35"/>
  <c r="CW95" i="35"/>
  <c r="CW108" i="35"/>
  <c r="CW65" i="35"/>
  <c r="CW61" i="35"/>
  <c r="CW42" i="35"/>
  <c r="M106" i="15"/>
  <c r="CW101" i="35"/>
  <c r="CW54" i="35"/>
  <c r="CW123" i="35"/>
  <c r="CW94" i="35"/>
  <c r="CW83" i="35"/>
  <c r="CW70" i="35"/>
  <c r="CW47" i="35"/>
  <c r="CW110" i="35"/>
  <c r="CW32" i="35"/>
  <c r="CW71" i="35"/>
  <c r="CW37" i="35"/>
  <c r="CW60" i="35"/>
  <c r="CW85" i="35"/>
  <c r="CW81" i="35"/>
  <c r="CW34" i="35"/>
  <c r="CW17" i="35"/>
  <c r="CW14" i="35"/>
  <c r="CW24" i="35"/>
  <c r="CW51" i="35"/>
  <c r="CW22" i="35"/>
  <c r="CW15" i="35"/>
  <c r="CW31" i="35"/>
  <c r="CW55" i="35"/>
  <c r="CW8" i="35"/>
  <c r="CW45" i="35"/>
  <c r="CW20" i="35"/>
  <c r="CW43" i="35"/>
  <c r="CW25" i="35"/>
  <c r="CW86" i="35"/>
  <c r="CW46" i="35"/>
  <c r="CW39" i="35"/>
  <c r="CW53" i="35"/>
  <c r="CW69" i="35"/>
  <c r="CW10" i="35"/>
  <c r="CW21" i="35"/>
  <c r="CW33" i="35"/>
  <c r="CW64" i="35"/>
  <c r="CW72" i="35"/>
  <c r="CW35" i="35"/>
  <c r="CW29" i="35"/>
  <c r="CW103" i="35"/>
  <c r="CW114" i="35"/>
  <c r="N106" i="15"/>
  <c r="CW111" i="35"/>
  <c r="CW87" i="35"/>
  <c r="CW48" i="35"/>
  <c r="CW124" i="35"/>
  <c r="CW58" i="35"/>
  <c r="CW107" i="35"/>
  <c r="CW76" i="35"/>
  <c r="CW16" i="35"/>
  <c r="CW113" i="35"/>
  <c r="J106" i="15"/>
  <c r="CW23" i="35"/>
  <c r="CW13" i="35"/>
  <c r="CW36" i="35"/>
  <c r="CW109" i="35"/>
  <c r="CW41" i="35"/>
  <c r="CW90" i="35"/>
  <c r="CW75" i="35"/>
  <c r="CW27" i="35"/>
  <c r="CW44" i="35"/>
  <c r="CW104" i="35"/>
  <c r="CW50" i="35"/>
  <c r="CW93" i="35"/>
  <c r="CW122" i="35"/>
  <c r="CW119" i="35"/>
  <c r="CW63" i="35"/>
  <c r="CW100" i="35"/>
  <c r="CW7" i="35"/>
  <c r="CW12" i="35"/>
  <c r="CW73" i="35"/>
  <c r="CW105" i="35"/>
  <c r="CW30" i="35"/>
  <c r="CW88" i="35"/>
  <c r="CW67" i="35"/>
  <c r="CW38" i="35"/>
  <c r="CW98" i="35"/>
  <c r="CW84" i="35"/>
  <c r="CW18" i="35"/>
  <c r="CW19" i="35"/>
  <c r="CW116" i="35"/>
  <c r="CW92" i="35"/>
  <c r="CW80" i="35"/>
  <c r="CW121" i="35"/>
  <c r="CW120" i="35"/>
  <c r="CW68" i="35"/>
  <c r="CW115" i="35"/>
  <c r="CW57" i="35"/>
  <c r="L106" i="15"/>
  <c r="CW66" i="35"/>
  <c r="CW106" i="35"/>
  <c r="CW117" i="35"/>
  <c r="CW74" i="35"/>
  <c r="CW28" i="35"/>
  <c r="CW97" i="35"/>
  <c r="CW78" i="35"/>
  <c r="CW112" i="35"/>
  <c r="CW91" i="35"/>
  <c r="CW56" i="35"/>
  <c r="CW118" i="35"/>
  <c r="CW52" i="35"/>
  <c r="CS11" i="35"/>
  <c r="CS111" i="35"/>
  <c r="CW99" i="35"/>
  <c r="CQ101" i="35"/>
  <c r="M100" i="15"/>
  <c r="BS24" i="35"/>
  <c r="BS113" i="35"/>
  <c r="BS9" i="35"/>
  <c r="BP85" i="35"/>
  <c r="BP65" i="35"/>
  <c r="BP57" i="35"/>
  <c r="CS107" i="35"/>
  <c r="M116" i="15"/>
  <c r="CW40" i="35"/>
  <c r="CQ93" i="35"/>
  <c r="BS10" i="35"/>
  <c r="BS67" i="35"/>
  <c r="BS111" i="35"/>
  <c r="CS50" i="35"/>
  <c r="CS90" i="35"/>
  <c r="CS9" i="35"/>
  <c r="CS98" i="35"/>
  <c r="CS122" i="35"/>
  <c r="CS117" i="35"/>
  <c r="CS86" i="35"/>
  <c r="CS30" i="35"/>
  <c r="CS33" i="35"/>
  <c r="CS115" i="35"/>
  <c r="CS7" i="35"/>
  <c r="CS67" i="35"/>
  <c r="CS64" i="35"/>
  <c r="J102" i="15"/>
  <c r="CS35" i="35"/>
  <c r="CS44" i="35"/>
  <c r="CS69" i="35"/>
  <c r="CS42" i="35"/>
  <c r="CS66" i="35"/>
  <c r="CS109" i="35"/>
  <c r="CS94" i="35"/>
  <c r="CS60" i="35"/>
  <c r="CS49" i="35"/>
  <c r="CS13" i="35"/>
  <c r="CS45" i="35"/>
  <c r="CS27" i="35"/>
  <c r="CS83" i="35"/>
  <c r="CS121" i="35"/>
  <c r="CS105" i="35"/>
  <c r="CS17" i="35"/>
  <c r="CS120" i="35"/>
  <c r="CS25" i="35"/>
  <c r="CS48" i="35"/>
  <c r="CS24" i="35"/>
  <c r="CS46" i="35"/>
  <c r="CS34" i="35"/>
  <c r="CS80" i="35"/>
  <c r="CS89" i="35"/>
  <c r="CS68" i="35"/>
  <c r="CS23" i="35"/>
  <c r="CS112" i="35"/>
  <c r="CS106" i="35"/>
  <c r="CS103" i="35"/>
  <c r="CS56" i="35"/>
  <c r="CS88" i="35"/>
  <c r="CS43" i="35"/>
  <c r="CS65" i="35"/>
  <c r="CS20" i="35"/>
  <c r="CS92" i="35"/>
  <c r="CS113" i="35"/>
  <c r="CS118" i="35"/>
  <c r="CS99" i="35"/>
  <c r="CS61" i="35"/>
  <c r="CS93" i="35"/>
  <c r="CS110" i="35"/>
  <c r="CS12" i="35"/>
  <c r="CS74" i="35"/>
  <c r="CS76" i="35"/>
  <c r="CS37" i="35"/>
  <c r="CS97" i="35"/>
  <c r="CS100" i="35"/>
  <c r="CS91" i="35"/>
  <c r="CS58" i="35"/>
  <c r="L102" i="15"/>
  <c r="CS59" i="35"/>
  <c r="CS32" i="35"/>
  <c r="CS81" i="35"/>
  <c r="CS116" i="35"/>
  <c r="CS38" i="35"/>
  <c r="CS28" i="35"/>
  <c r="CS101" i="35"/>
  <c r="CS14" i="35"/>
  <c r="CS39" i="35"/>
  <c r="CS73" i="35"/>
  <c r="CS54" i="35"/>
  <c r="CS124" i="35"/>
  <c r="CS8" i="35"/>
  <c r="CS53" i="35"/>
  <c r="CS26" i="35"/>
  <c r="CS70" i="35"/>
  <c r="CS40" i="35"/>
  <c r="CS62" i="35"/>
  <c r="CS36" i="35"/>
  <c r="CS52" i="35"/>
  <c r="CS63" i="35"/>
  <c r="CS104" i="35"/>
  <c r="CS71" i="35"/>
  <c r="CS114" i="35"/>
  <c r="CS119" i="35"/>
  <c r="CS47" i="35"/>
  <c r="CS78" i="35"/>
  <c r="CS87" i="35"/>
  <c r="CS41" i="35"/>
  <c r="CS77" i="35"/>
  <c r="M102" i="15"/>
  <c r="CW49" i="35"/>
  <c r="CQ12" i="35"/>
  <c r="BS52" i="35"/>
  <c r="BS90" i="35"/>
  <c r="BS51" i="35"/>
  <c r="BS114" i="35"/>
  <c r="CS22" i="35"/>
  <c r="CS102" i="35"/>
  <c r="BP63" i="35"/>
  <c r="BP75" i="35"/>
  <c r="BP116" i="35"/>
  <c r="BP104" i="35"/>
  <c r="BP42" i="35"/>
  <c r="BP122" i="35"/>
  <c r="BP87" i="35"/>
  <c r="BP11" i="35"/>
  <c r="BP117" i="35"/>
  <c r="BP20" i="35"/>
  <c r="BP118" i="35"/>
  <c r="BP103" i="35"/>
  <c r="BP39" i="35"/>
  <c r="BP106" i="35"/>
  <c r="BP80" i="35"/>
  <c r="BP56" i="35"/>
  <c r="BP109" i="35"/>
  <c r="BP40" i="35"/>
  <c r="M73" i="15"/>
  <c r="BP24" i="35"/>
  <c r="BP96" i="35"/>
  <c r="BP111" i="35"/>
  <c r="BP10" i="35"/>
  <c r="BP94" i="35"/>
  <c r="BP13" i="35"/>
  <c r="BP73" i="35"/>
  <c r="BP114" i="35"/>
  <c r="BP58" i="35"/>
  <c r="BP37" i="35"/>
  <c r="BP44" i="35"/>
  <c r="BP32" i="35"/>
  <c r="BP45" i="35"/>
  <c r="BP61" i="35"/>
  <c r="BP81" i="35"/>
  <c r="BP91" i="35"/>
  <c r="BP34" i="35"/>
  <c r="BP82" i="35"/>
  <c r="BP100" i="35"/>
  <c r="BP41" i="35"/>
  <c r="BP55" i="35"/>
  <c r="BP35" i="35"/>
  <c r="BP99" i="35"/>
  <c r="BP8" i="35"/>
  <c r="BP51" i="35"/>
  <c r="BP108" i="35"/>
  <c r="N73" i="15"/>
  <c r="BP9" i="35"/>
  <c r="BP101" i="35"/>
  <c r="BP43" i="35"/>
  <c r="BP107" i="35"/>
  <c r="BP124" i="35"/>
  <c r="BP62" i="35"/>
  <c r="BP17" i="35"/>
  <c r="BP83" i="35"/>
  <c r="BP72" i="35"/>
  <c r="BP16" i="35"/>
  <c r="BP18" i="35"/>
  <c r="BP48" i="35"/>
  <c r="BP46" i="35"/>
  <c r="BP78" i="35"/>
  <c r="BP27" i="35"/>
  <c r="BP28" i="35"/>
  <c r="BP79" i="35"/>
  <c r="BP50" i="35"/>
  <c r="BP112" i="35"/>
  <c r="BP53" i="35"/>
  <c r="BP23" i="35"/>
  <c r="BP110" i="35"/>
  <c r="BP88" i="35"/>
  <c r="BP93" i="35"/>
  <c r="BP29" i="35"/>
  <c r="BP52" i="35"/>
  <c r="BP15" i="35"/>
  <c r="BP71" i="35"/>
  <c r="P35" i="9"/>
  <c r="Q35" i="9"/>
  <c r="F43" i="4"/>
  <c r="D39" i="15"/>
  <c r="F39" i="15"/>
  <c r="P36" i="9"/>
  <c r="Q36" i="9"/>
  <c r="F44" i="4"/>
  <c r="D40" i="15"/>
  <c r="F40" i="15"/>
  <c r="AI33" i="35"/>
  <c r="CW62" i="35"/>
  <c r="CQ97" i="35"/>
  <c r="BS7" i="35"/>
  <c r="BS94" i="35"/>
  <c r="BS46" i="35"/>
  <c r="BS43" i="35"/>
  <c r="BP76" i="35"/>
  <c r="BP92" i="35"/>
  <c r="BP74" i="35"/>
  <c r="BP21" i="35"/>
  <c r="CS123" i="35"/>
  <c r="CS15" i="35"/>
  <c r="CW96" i="35"/>
  <c r="CQ31" i="35"/>
  <c r="BS120" i="35"/>
  <c r="N76" i="15"/>
  <c r="BS55" i="35"/>
  <c r="BS21" i="35"/>
  <c r="BP26" i="35"/>
  <c r="BP77" i="35"/>
  <c r="BP95" i="35"/>
  <c r="BP49" i="35"/>
  <c r="CS96" i="35"/>
  <c r="CS84" i="35"/>
  <c r="CW102" i="35"/>
  <c r="CQ103" i="35"/>
  <c r="BS98" i="35"/>
  <c r="BS71" i="35"/>
  <c r="BS37" i="35"/>
  <c r="BS20" i="35"/>
  <c r="BP113" i="35"/>
  <c r="BP33" i="35"/>
  <c r="BP14" i="35"/>
  <c r="BP60" i="35"/>
  <c r="CS57" i="35"/>
  <c r="CS29" i="35"/>
  <c r="CS79" i="35"/>
  <c r="M76" i="15"/>
  <c r="CW11" i="35"/>
  <c r="CQ110" i="35"/>
  <c r="BS119" i="35"/>
  <c r="BS84" i="35"/>
  <c r="BS22" i="35"/>
  <c r="BS68" i="35"/>
  <c r="BP123" i="35"/>
  <c r="BP86" i="35"/>
  <c r="BP115" i="35"/>
  <c r="BP7" i="35"/>
  <c r="CS19" i="35"/>
  <c r="CS75" i="35"/>
  <c r="CS10" i="35"/>
  <c r="CS31" i="35"/>
  <c r="BK30" i="35"/>
  <c r="BK24" i="35"/>
  <c r="L68" i="15"/>
  <c r="BK46" i="35"/>
  <c r="BK25" i="35"/>
  <c r="BK113" i="35"/>
  <c r="BK90" i="35"/>
  <c r="BK71" i="35"/>
  <c r="BK75" i="35"/>
  <c r="BK87" i="35"/>
  <c r="BK84" i="35"/>
  <c r="BK18" i="35"/>
  <c r="BK104" i="35"/>
  <c r="BK119" i="35"/>
  <c r="BK62" i="35"/>
  <c r="BK97" i="35"/>
  <c r="BK122" i="35"/>
  <c r="BK63" i="35"/>
  <c r="BK47" i="35"/>
  <c r="BK38" i="35"/>
  <c r="BK48" i="35"/>
  <c r="BK107" i="35"/>
  <c r="BK54" i="35"/>
  <c r="BK50" i="35"/>
  <c r="BK83" i="35"/>
  <c r="BK110" i="35"/>
  <c r="BK65" i="35"/>
  <c r="BK92" i="35"/>
  <c r="BK43" i="35"/>
  <c r="BK73" i="35"/>
  <c r="M68" i="15"/>
  <c r="BK94" i="35"/>
  <c r="BK91" i="35"/>
  <c r="BK78" i="35"/>
  <c r="BK86" i="35"/>
  <c r="BK13" i="35"/>
  <c r="BK9" i="35"/>
  <c r="BK17" i="35"/>
  <c r="BK58" i="35"/>
  <c r="BK118" i="35"/>
  <c r="BK79" i="35"/>
  <c r="BK100" i="35"/>
  <c r="BK81" i="35"/>
  <c r="BK106" i="35"/>
  <c r="BK80" i="35"/>
  <c r="BK67" i="35"/>
  <c r="BK52" i="35"/>
  <c r="BK68" i="35"/>
  <c r="BK11" i="35"/>
  <c r="BK56" i="35"/>
  <c r="BK37" i="35"/>
  <c r="BK77" i="35"/>
  <c r="BK27" i="35"/>
  <c r="BK109" i="35"/>
  <c r="BK95" i="35"/>
  <c r="BK15" i="35"/>
  <c r="BK16" i="35"/>
  <c r="BK41" i="35"/>
  <c r="BK44" i="35"/>
  <c r="BK60" i="35"/>
  <c r="BK55" i="35"/>
  <c r="BK49" i="35"/>
  <c r="BK8" i="35"/>
  <c r="BK76" i="35"/>
  <c r="BK93" i="35"/>
  <c r="BK117" i="35"/>
  <c r="BK36" i="35"/>
  <c r="BK105" i="35"/>
  <c r="BK19" i="35"/>
  <c r="BK14" i="35"/>
  <c r="BK89" i="35"/>
  <c r="BK72" i="35"/>
  <c r="BK120" i="35"/>
  <c r="BK12" i="35"/>
  <c r="BK66" i="35"/>
  <c r="BK39" i="35"/>
  <c r="BK31" i="35"/>
  <c r="BK96" i="35"/>
  <c r="BK82" i="35"/>
  <c r="BK40" i="35"/>
  <c r="BK101" i="35"/>
  <c r="BK45" i="35"/>
  <c r="BK61" i="35"/>
  <c r="BK26" i="35"/>
  <c r="BK74" i="35"/>
  <c r="BK121" i="35"/>
  <c r="BK115" i="35"/>
  <c r="BK124" i="35"/>
  <c r="BK51" i="35"/>
  <c r="BK53" i="35"/>
  <c r="BK64" i="35"/>
  <c r="BK103" i="35"/>
  <c r="BK114" i="35"/>
  <c r="BK85" i="35"/>
  <c r="BK98" i="35"/>
  <c r="BK28" i="35"/>
  <c r="BK102" i="35"/>
  <c r="BK42" i="35"/>
  <c r="BK99" i="35"/>
  <c r="BK35" i="35"/>
  <c r="J68" i="15"/>
  <c r="BK57" i="35"/>
  <c r="BK108" i="35"/>
  <c r="BK23" i="35"/>
  <c r="BK123" i="35"/>
  <c r="BK22" i="35"/>
  <c r="BK59" i="35"/>
  <c r="N68" i="15"/>
  <c r="BK70" i="35"/>
  <c r="BK116" i="35"/>
  <c r="BK88" i="35"/>
  <c r="BK34" i="35"/>
  <c r="BK69" i="35"/>
  <c r="BK32" i="35"/>
  <c r="BK112" i="35"/>
  <c r="BK33" i="35"/>
  <c r="BK29" i="35"/>
  <c r="BK10" i="35"/>
  <c r="BK111" i="35"/>
  <c r="P53" i="9"/>
  <c r="Q53" i="9"/>
  <c r="F61" i="4"/>
  <c r="D57" i="15"/>
  <c r="F57" i="15"/>
  <c r="P37" i="9"/>
  <c r="Q37" i="9"/>
  <c r="F45" i="4"/>
  <c r="D41" i="15"/>
  <c r="F41" i="15"/>
  <c r="T82" i="35"/>
  <c r="T17" i="35"/>
  <c r="T117" i="35"/>
  <c r="T89" i="35"/>
  <c r="T32" i="35"/>
  <c r="T112" i="35"/>
  <c r="W92" i="35"/>
  <c r="W11" i="35"/>
  <c r="W90" i="35"/>
  <c r="P104" i="9"/>
  <c r="Q104" i="9"/>
  <c r="F112" i="4"/>
  <c r="D108" i="15"/>
  <c r="F108" i="15"/>
  <c r="BH62" i="35"/>
  <c r="BH48" i="35"/>
  <c r="BH112" i="35"/>
  <c r="BH118" i="35"/>
  <c r="BH110" i="35"/>
  <c r="BH33" i="35"/>
  <c r="BH109" i="35"/>
  <c r="BH70" i="35"/>
  <c r="P38" i="9"/>
  <c r="Q38" i="9"/>
  <c r="F46" i="4"/>
  <c r="D42" i="15"/>
  <c r="F42" i="15"/>
  <c r="AK123" i="35"/>
  <c r="W19" i="35"/>
  <c r="W35" i="35"/>
  <c r="W52" i="35"/>
  <c r="BY120" i="35"/>
  <c r="BY9" i="35"/>
  <c r="BY98" i="35"/>
  <c r="BY31" i="35"/>
  <c r="BY62" i="35"/>
  <c r="BY28" i="35"/>
  <c r="BY43" i="35"/>
  <c r="BY122" i="35"/>
  <c r="J65" i="15"/>
  <c r="BH57" i="35"/>
  <c r="BH61" i="35"/>
  <c r="BH41" i="35"/>
  <c r="T62" i="35"/>
  <c r="T68" i="35"/>
  <c r="T8" i="35"/>
  <c r="T100" i="35"/>
  <c r="T76" i="35"/>
  <c r="T120" i="35"/>
  <c r="BH24" i="35"/>
  <c r="W107" i="35"/>
  <c r="W50" i="35"/>
  <c r="W69" i="35"/>
  <c r="BH45" i="35"/>
  <c r="BH90" i="35"/>
  <c r="BH9" i="35"/>
  <c r="BH51" i="35"/>
  <c r="BH119" i="35"/>
  <c r="BH7" i="35"/>
  <c r="BH94" i="35"/>
  <c r="BH100" i="35"/>
  <c r="BH64" i="35"/>
  <c r="BH27" i="35"/>
  <c r="W29" i="35"/>
  <c r="W13" i="35"/>
  <c r="W56" i="35"/>
  <c r="P19" i="9"/>
  <c r="Q19" i="9"/>
  <c r="F27" i="4"/>
  <c r="D23" i="15"/>
  <c r="F23" i="15"/>
  <c r="BH14" i="35"/>
  <c r="BH22" i="35"/>
  <c r="BH54" i="35"/>
  <c r="BH79" i="35"/>
  <c r="V101" i="35"/>
  <c r="V13" i="35"/>
  <c r="M27" i="15"/>
  <c r="V105" i="35"/>
  <c r="V109" i="35"/>
  <c r="V99" i="35"/>
  <c r="V8" i="35"/>
  <c r="V15" i="35"/>
  <c r="V40" i="35"/>
  <c r="V34" i="35"/>
  <c r="V96" i="35"/>
  <c r="V59" i="35"/>
  <c r="V27" i="35"/>
  <c r="V30" i="35"/>
  <c r="V81" i="35"/>
  <c r="V73" i="35"/>
  <c r="V80" i="35"/>
  <c r="V62" i="35"/>
  <c r="V103" i="35"/>
  <c r="V114" i="35"/>
  <c r="V85" i="35"/>
  <c r="V88" i="35"/>
  <c r="V10" i="35"/>
  <c r="V7" i="35"/>
  <c r="V53" i="35"/>
  <c r="V86" i="35"/>
  <c r="V11" i="35"/>
  <c r="V118" i="35"/>
  <c r="V77" i="35"/>
  <c r="V55" i="35"/>
  <c r="V92" i="35"/>
  <c r="V43" i="35"/>
  <c r="V51" i="35"/>
  <c r="V32" i="35"/>
  <c r="V17" i="35"/>
  <c r="L27" i="15"/>
  <c r="V33" i="35"/>
  <c r="V106" i="35"/>
  <c r="V113" i="35"/>
  <c r="V75" i="35"/>
  <c r="V123" i="35"/>
  <c r="V64" i="35"/>
  <c r="V72" i="35"/>
  <c r="V26" i="35"/>
  <c r="V66" i="35"/>
  <c r="V82" i="35"/>
  <c r="V79" i="35"/>
  <c r="V65" i="35"/>
  <c r="V107" i="35"/>
  <c r="V104" i="35"/>
  <c r="V110" i="35"/>
  <c r="V124" i="35"/>
  <c r="V14" i="35"/>
  <c r="V36" i="35"/>
  <c r="V44" i="35"/>
  <c r="V37" i="35"/>
  <c r="V122" i="35"/>
  <c r="V120" i="35"/>
  <c r="V24" i="35"/>
  <c r="V29" i="35"/>
  <c r="V102" i="35"/>
  <c r="V98" i="35"/>
  <c r="V115" i="35"/>
  <c r="V9" i="35"/>
  <c r="V63" i="35"/>
  <c r="V25" i="35"/>
  <c r="V58" i="35"/>
  <c r="V69" i="35"/>
  <c r="V117" i="35"/>
  <c r="V89" i="35"/>
  <c r="V112" i="35"/>
  <c r="V39" i="35"/>
  <c r="V121" i="35"/>
  <c r="V50" i="35"/>
  <c r="V54" i="35"/>
  <c r="V78" i="35"/>
  <c r="V38" i="35"/>
  <c r="V100" i="35"/>
  <c r="V93" i="35"/>
  <c r="V21" i="35"/>
  <c r="V49" i="35"/>
  <c r="V70" i="35"/>
  <c r="V84" i="35"/>
  <c r="V47" i="35"/>
  <c r="V119" i="35"/>
  <c r="V31" i="35"/>
  <c r="V45" i="35"/>
  <c r="V111" i="35"/>
  <c r="J27" i="15"/>
  <c r="V56" i="35"/>
  <c r="V68" i="35"/>
  <c r="V116" i="35"/>
  <c r="V87" i="35"/>
  <c r="V22" i="35"/>
  <c r="V42" i="35"/>
  <c r="V91" i="35"/>
  <c r="V12" i="35"/>
  <c r="V18" i="35"/>
  <c r="V83" i="35"/>
  <c r="V19" i="35"/>
  <c r="V76" i="35"/>
  <c r="V94" i="35"/>
  <c r="V35" i="35"/>
  <c r="V95" i="35"/>
  <c r="V57" i="35"/>
  <c r="V48" i="35"/>
  <c r="V28" i="35"/>
  <c r="V52" i="35"/>
  <c r="V23" i="35"/>
  <c r="V90" i="35"/>
  <c r="V60" i="35"/>
  <c r="V108" i="35"/>
  <c r="V41" i="35"/>
  <c r="V20" i="35"/>
  <c r="V74" i="35"/>
  <c r="V71" i="35"/>
  <c r="V16" i="35"/>
  <c r="N27" i="15"/>
  <c r="V67" i="35"/>
  <c r="V46" i="35"/>
  <c r="V97" i="35"/>
  <c r="V61" i="35"/>
  <c r="W7" i="35"/>
  <c r="W30" i="35"/>
  <c r="W37" i="35"/>
  <c r="M28" i="15"/>
  <c r="W110" i="35"/>
  <c r="W26" i="35"/>
  <c r="W124" i="35"/>
  <c r="W84" i="35"/>
  <c r="W85" i="35"/>
  <c r="W99" i="35"/>
  <c r="W12" i="35"/>
  <c r="W34" i="35"/>
  <c r="W9" i="35"/>
  <c r="W75" i="35"/>
  <c r="W53" i="35"/>
  <c r="W61" i="35"/>
  <c r="W105" i="35"/>
  <c r="W58" i="35"/>
  <c r="W62" i="35"/>
  <c r="W72" i="35"/>
  <c r="W94" i="35"/>
  <c r="W82" i="35"/>
  <c r="W91" i="35"/>
  <c r="W51" i="35"/>
  <c r="W59" i="35"/>
  <c r="W98" i="35"/>
  <c r="W103" i="35"/>
  <c r="W100" i="35"/>
  <c r="W86" i="35"/>
  <c r="W106" i="35"/>
  <c r="N28" i="15"/>
  <c r="W87" i="35"/>
  <c r="W21" i="35"/>
  <c r="W120" i="35"/>
  <c r="W111" i="35"/>
  <c r="W54" i="35"/>
  <c r="W118" i="35"/>
  <c r="W47" i="35"/>
  <c r="T77" i="35"/>
  <c r="T14" i="35"/>
  <c r="T97" i="35"/>
  <c r="T66" i="35"/>
  <c r="T121" i="35"/>
  <c r="T119" i="35"/>
  <c r="BH21" i="35"/>
  <c r="W40" i="35"/>
  <c r="W15" i="35"/>
  <c r="BH82" i="35"/>
  <c r="BH50" i="35"/>
  <c r="BH88" i="35"/>
  <c r="BH23" i="35"/>
  <c r="BH39" i="35"/>
  <c r="BH10" i="35"/>
  <c r="BH95" i="35"/>
  <c r="BH35" i="35"/>
  <c r="BH32" i="35"/>
  <c r="BH15" i="35"/>
  <c r="W80" i="35"/>
  <c r="W96" i="35"/>
  <c r="W17" i="35"/>
  <c r="W77" i="35"/>
  <c r="W95" i="35"/>
  <c r="CN89" i="35"/>
  <c r="CN63" i="35"/>
  <c r="CN39" i="35"/>
  <c r="CN23" i="35"/>
  <c r="CN61" i="35"/>
  <c r="CN50" i="35"/>
  <c r="CN45" i="35"/>
  <c r="CN93" i="35"/>
  <c r="CN73" i="35"/>
  <c r="CN60" i="35"/>
  <c r="M97" i="15"/>
  <c r="CN92" i="35"/>
  <c r="CN106" i="35"/>
  <c r="CN90" i="35"/>
  <c r="CN76" i="35"/>
  <c r="CN8" i="35"/>
  <c r="CN91" i="35"/>
  <c r="CN22" i="35"/>
  <c r="CN75" i="35"/>
  <c r="CN21" i="35"/>
  <c r="CN79" i="35"/>
  <c r="CN68" i="35"/>
  <c r="CN109" i="35"/>
  <c r="CN44" i="35"/>
  <c r="CN65" i="35"/>
  <c r="CN13" i="35"/>
  <c r="CN123" i="35"/>
  <c r="CN114" i="35"/>
  <c r="CN98" i="35"/>
  <c r="CN87" i="35"/>
  <c r="CN43" i="35"/>
  <c r="CN26" i="35"/>
  <c r="CN48" i="35"/>
  <c r="CN58" i="35"/>
  <c r="CN97" i="35"/>
  <c r="CN56" i="35"/>
  <c r="CN19" i="35"/>
  <c r="CN54" i="35"/>
  <c r="CN24" i="35"/>
  <c r="CN20" i="35"/>
  <c r="CN37" i="35"/>
  <c r="CN111" i="35"/>
  <c r="CN113" i="35"/>
  <c r="CN101" i="35"/>
  <c r="CN10" i="35"/>
  <c r="CN86" i="35"/>
  <c r="J97" i="15"/>
  <c r="CN33" i="35"/>
  <c r="CN38" i="35"/>
  <c r="CN110" i="35"/>
  <c r="CN47" i="35"/>
  <c r="CN35" i="35"/>
  <c r="CN71" i="35"/>
  <c r="CN107" i="35"/>
  <c r="CN17" i="35"/>
  <c r="CN9" i="35"/>
  <c r="CN122" i="35"/>
  <c r="CN124" i="35"/>
  <c r="CN52" i="35"/>
  <c r="CN41" i="35"/>
  <c r="CN120" i="35"/>
  <c r="CN84" i="35"/>
  <c r="CN83" i="35"/>
  <c r="CN95" i="35"/>
  <c r="CN94" i="35"/>
  <c r="CN36" i="35"/>
  <c r="CN53" i="35"/>
  <c r="CN14" i="35"/>
  <c r="CN42" i="35"/>
  <c r="N97" i="15"/>
  <c r="CN30" i="35"/>
  <c r="CN119" i="35"/>
  <c r="CN85" i="35"/>
  <c r="CN59" i="35"/>
  <c r="CN69" i="35"/>
  <c r="CN105" i="35"/>
  <c r="CN115" i="35"/>
  <c r="CN81" i="35"/>
  <c r="L97" i="15"/>
  <c r="CN99" i="35"/>
  <c r="CN66" i="35"/>
  <c r="CN32" i="35"/>
  <c r="CN88" i="35"/>
  <c r="CN67" i="35"/>
  <c r="CN74" i="35"/>
  <c r="CN72" i="35"/>
  <c r="CN29" i="35"/>
  <c r="CN40" i="35"/>
  <c r="CN16" i="35"/>
  <c r="CN117" i="35"/>
  <c r="CN118" i="35"/>
  <c r="CN7" i="35"/>
  <c r="CN62" i="35"/>
  <c r="CN64" i="35"/>
  <c r="CN96" i="35"/>
  <c r="CN112" i="35"/>
  <c r="CN102" i="35"/>
  <c r="CN116" i="35"/>
  <c r="CN57" i="35"/>
  <c r="CN82" i="35"/>
  <c r="CN103" i="35"/>
  <c r="CN11" i="35"/>
  <c r="CN121" i="35"/>
  <c r="CN18" i="35"/>
  <c r="CN15" i="35"/>
  <c r="CN108" i="35"/>
  <c r="CN80" i="35"/>
  <c r="CN25" i="35"/>
  <c r="CN34" i="35"/>
  <c r="CN31" i="35"/>
  <c r="CN100" i="35"/>
  <c r="CN77" i="35"/>
  <c r="CN55" i="35"/>
  <c r="CN46" i="35"/>
  <c r="CN12" i="35"/>
  <c r="CN27" i="35"/>
  <c r="CN104" i="35"/>
  <c r="CN51" i="35"/>
  <c r="CN28" i="35"/>
  <c r="CN70" i="35"/>
  <c r="CN49" i="35"/>
  <c r="CN78" i="35"/>
  <c r="P101" i="9"/>
  <c r="Q101" i="9"/>
  <c r="F109" i="4"/>
  <c r="D105" i="15"/>
  <c r="F105" i="15"/>
  <c r="P111" i="9"/>
  <c r="Q111" i="9"/>
  <c r="F119" i="4"/>
  <c r="D115" i="15"/>
  <c r="F115" i="15"/>
  <c r="BH12" i="35"/>
  <c r="T19" i="35"/>
  <c r="T73" i="35"/>
  <c r="T63" i="35"/>
  <c r="T44" i="35"/>
  <c r="T111" i="35"/>
  <c r="T51" i="35"/>
  <c r="W71" i="35"/>
  <c r="W55" i="35"/>
  <c r="BH40" i="35"/>
  <c r="BH17" i="35"/>
  <c r="BH52" i="35"/>
  <c r="BH44" i="35"/>
  <c r="BH60" i="35"/>
  <c r="BH63" i="35"/>
  <c r="BH120" i="35"/>
  <c r="BH69" i="35"/>
  <c r="BH25" i="35"/>
  <c r="BH8" i="35"/>
  <c r="W113" i="35"/>
  <c r="W45" i="35"/>
  <c r="W39" i="35"/>
  <c r="W38" i="35"/>
  <c r="W22" i="35"/>
  <c r="BH103" i="35"/>
  <c r="P34" i="9"/>
  <c r="Q34" i="9"/>
  <c r="F42" i="4"/>
  <c r="D38" i="15"/>
  <c r="F38" i="15"/>
  <c r="T22" i="35"/>
  <c r="T42" i="35"/>
  <c r="T52" i="35"/>
  <c r="L25" i="15"/>
  <c r="T57" i="35"/>
  <c r="W20" i="35"/>
  <c r="BH16" i="35"/>
  <c r="BH43" i="35"/>
  <c r="BH42" i="35"/>
  <c r="BH107" i="35"/>
  <c r="BH13" i="35"/>
  <c r="BH20" i="35"/>
  <c r="BH97" i="35"/>
  <c r="BH87" i="35"/>
  <c r="L65" i="15"/>
  <c r="BH102" i="35"/>
  <c r="W44" i="35"/>
  <c r="W67" i="35"/>
  <c r="W28" i="35"/>
  <c r="W60" i="35"/>
  <c r="W27" i="35"/>
  <c r="BI112" i="35"/>
  <c r="BI101" i="35"/>
  <c r="BI109" i="35"/>
  <c r="BI28" i="35"/>
  <c r="BI45" i="35"/>
  <c r="BI75" i="35"/>
  <c r="BI23" i="35"/>
  <c r="BI17" i="35"/>
  <c r="BI22" i="35"/>
  <c r="BI96" i="35"/>
  <c r="BI111" i="35"/>
  <c r="BI55" i="35"/>
  <c r="BI24" i="35"/>
  <c r="BI73" i="35"/>
  <c r="BI9" i="35"/>
  <c r="BI82" i="35"/>
  <c r="BI116" i="35"/>
  <c r="BI19" i="35"/>
  <c r="BI43" i="35"/>
  <c r="BI14" i="35"/>
  <c r="BI95" i="35"/>
  <c r="BI71" i="35"/>
  <c r="BI26" i="35"/>
  <c r="BI48" i="35"/>
  <c r="BI114" i="35"/>
  <c r="BI66" i="35"/>
  <c r="BI106" i="35"/>
  <c r="J66" i="15"/>
  <c r="BI21" i="35"/>
  <c r="BI104" i="35"/>
  <c r="BI13" i="35"/>
  <c r="BI62" i="35"/>
  <c r="BI63" i="35"/>
  <c r="BI108" i="35"/>
  <c r="BI7" i="35"/>
  <c r="BI89" i="35"/>
  <c r="BI72" i="35"/>
  <c r="BI29" i="35"/>
  <c r="BI99" i="35"/>
  <c r="BI38" i="35"/>
  <c r="BI10" i="35"/>
  <c r="BI102" i="35"/>
  <c r="BI98" i="35"/>
  <c r="BI65" i="35"/>
  <c r="BI39" i="35"/>
  <c r="BI42" i="35"/>
  <c r="BI121" i="35"/>
  <c r="BI64" i="35"/>
  <c r="BI90" i="35"/>
  <c r="BI49" i="35"/>
  <c r="BI110" i="35"/>
  <c r="BI32" i="35"/>
  <c r="BI46" i="35"/>
  <c r="BI44" i="35"/>
  <c r="BI69" i="35"/>
  <c r="BI88" i="35"/>
  <c r="BI107" i="35"/>
  <c r="BI86" i="35"/>
  <c r="BI52" i="35"/>
  <c r="BI59" i="35"/>
  <c r="BI92" i="35"/>
  <c r="BI36" i="35"/>
  <c r="BI34" i="35"/>
  <c r="BI85" i="35"/>
  <c r="BI50" i="35"/>
  <c r="BI31" i="35"/>
  <c r="BI25" i="35"/>
  <c r="BI94" i="35"/>
  <c r="BI93" i="35"/>
  <c r="BI80" i="35"/>
  <c r="BI60" i="35"/>
  <c r="BI76" i="35"/>
  <c r="BI40" i="35"/>
  <c r="BI79" i="35"/>
  <c r="BI58" i="35"/>
  <c r="BI54" i="35"/>
  <c r="BI41" i="35"/>
  <c r="BI56" i="35"/>
  <c r="BI124" i="35"/>
  <c r="BI83" i="35"/>
  <c r="BI8" i="35"/>
  <c r="BI15" i="35"/>
  <c r="BI57" i="35"/>
  <c r="N66" i="15"/>
  <c r="BI51" i="35"/>
  <c r="BI20" i="35"/>
  <c r="BI53" i="35"/>
  <c r="BI74" i="35"/>
  <c r="BI122" i="35"/>
  <c r="BI68" i="35"/>
  <c r="BI18" i="35"/>
  <c r="BI77" i="35"/>
  <c r="BI78" i="35"/>
  <c r="BI113" i="35"/>
  <c r="BI123" i="35"/>
  <c r="BI27" i="35"/>
  <c r="BI81" i="35"/>
  <c r="BI91" i="35"/>
  <c r="BI30" i="35"/>
  <c r="BI33" i="35"/>
  <c r="BI16" i="35"/>
  <c r="BI70" i="35"/>
  <c r="BI87" i="35"/>
  <c r="BI120" i="35"/>
  <c r="BI100" i="35"/>
  <c r="BI119" i="35"/>
  <c r="BI117" i="35"/>
  <c r="M66" i="15"/>
  <c r="BI47" i="35"/>
  <c r="BI35" i="35"/>
  <c r="BI61" i="35"/>
  <c r="BI84" i="35"/>
  <c r="BI118" i="35"/>
  <c r="BI103" i="35"/>
  <c r="BI37" i="35"/>
  <c r="BI67" i="35"/>
  <c r="BI97" i="35"/>
  <c r="BI105" i="35"/>
  <c r="BI11" i="35"/>
  <c r="L66" i="15"/>
  <c r="BI115" i="35"/>
  <c r="BI12" i="35"/>
  <c r="BH96" i="35"/>
  <c r="BH55" i="35"/>
  <c r="BH67" i="35"/>
  <c r="BH76" i="35"/>
  <c r="T21" i="35"/>
  <c r="T10" i="35"/>
  <c r="T98" i="35"/>
  <c r="T124" i="35"/>
  <c r="T16" i="35"/>
  <c r="T94" i="35"/>
  <c r="T71" i="35"/>
  <c r="T85" i="35"/>
  <c r="T30" i="35"/>
  <c r="T115" i="35"/>
  <c r="T65" i="35"/>
  <c r="T91" i="35"/>
  <c r="T78" i="35"/>
  <c r="T109" i="35"/>
  <c r="T54" i="35"/>
  <c r="T106" i="35"/>
  <c r="T59" i="35"/>
  <c r="T123" i="35"/>
  <c r="T11" i="35"/>
  <c r="T46" i="35"/>
  <c r="T99" i="35"/>
  <c r="T34" i="35"/>
  <c r="T103" i="35"/>
  <c r="T23" i="35"/>
  <c r="T49" i="35"/>
  <c r="T27" i="35"/>
  <c r="T36" i="35"/>
  <c r="T43" i="35"/>
  <c r="T7" i="35"/>
  <c r="T47" i="35"/>
  <c r="T58" i="35"/>
  <c r="T50" i="35"/>
  <c r="T116" i="35"/>
  <c r="T79" i="35"/>
  <c r="T81" i="35"/>
  <c r="T95" i="35"/>
  <c r="T93" i="35"/>
  <c r="T38" i="35"/>
  <c r="T69" i="35"/>
  <c r="T35" i="35"/>
  <c r="T60" i="35"/>
  <c r="T61" i="35"/>
  <c r="T108" i="35"/>
  <c r="T9" i="35"/>
  <c r="T75" i="35"/>
  <c r="T105" i="35"/>
  <c r="T13" i="35"/>
  <c r="T110" i="35"/>
  <c r="T45" i="35"/>
  <c r="T101" i="35"/>
  <c r="T55" i="35"/>
  <c r="J25" i="15"/>
  <c r="T80" i="35"/>
  <c r="T26" i="35"/>
  <c r="T25" i="35"/>
  <c r="T72" i="35"/>
  <c r="W122" i="35"/>
  <c r="W42" i="35"/>
  <c r="BH34" i="35"/>
  <c r="BH38" i="35"/>
  <c r="BH104" i="35"/>
  <c r="BH122" i="35"/>
  <c r="BH93" i="35"/>
  <c r="BH85" i="35"/>
  <c r="BH108" i="35"/>
  <c r="BH91" i="35"/>
  <c r="BH99" i="35"/>
  <c r="L28" i="15"/>
  <c r="W116" i="35"/>
  <c r="W89" i="35"/>
  <c r="W119" i="35"/>
  <c r="BY124" i="35"/>
  <c r="BY68" i="35"/>
  <c r="BY58" i="35"/>
  <c r="BY36" i="35"/>
  <c r="M82" i="15"/>
  <c r="BY48" i="35"/>
  <c r="BY14" i="35"/>
  <c r="BY89" i="35"/>
  <c r="BY83" i="35"/>
  <c r="L111" i="35"/>
  <c r="L81" i="35"/>
  <c r="P33" i="9"/>
  <c r="Q33" i="9"/>
  <c r="F41" i="4"/>
  <c r="D37" i="15"/>
  <c r="F37" i="15"/>
  <c r="CM44" i="35"/>
  <c r="CM73" i="35"/>
  <c r="CM50" i="35"/>
  <c r="CM27" i="35"/>
  <c r="CM102" i="35"/>
  <c r="CM64" i="35"/>
  <c r="CM72" i="35"/>
  <c r="AS30" i="35"/>
  <c r="AS67" i="35"/>
  <c r="AS57" i="35"/>
  <c r="AS112" i="35"/>
  <c r="AS20" i="35"/>
  <c r="AS7" i="35"/>
  <c r="AS53" i="35"/>
  <c r="AS72" i="35"/>
  <c r="AS91" i="35"/>
  <c r="AS74" i="35"/>
  <c r="AS50" i="35"/>
  <c r="AS87" i="35"/>
  <c r="AS102" i="35"/>
  <c r="AS43" i="35"/>
  <c r="AS78" i="35"/>
  <c r="AS56" i="35"/>
  <c r="AS122" i="35"/>
  <c r="AS12" i="35"/>
  <c r="AS84" i="35"/>
  <c r="L50" i="15"/>
  <c r="AS103" i="35"/>
  <c r="AS9" i="35"/>
  <c r="AS32" i="35"/>
  <c r="AS62" i="35"/>
  <c r="AS100" i="35"/>
  <c r="AS106" i="35"/>
  <c r="AS111" i="35"/>
  <c r="AS80" i="35"/>
  <c r="AS115" i="35"/>
  <c r="AS94" i="35"/>
  <c r="AS79" i="35"/>
  <c r="AS24" i="35"/>
  <c r="AS64" i="35"/>
  <c r="AS28" i="35"/>
  <c r="AS29" i="35"/>
  <c r="AS117" i="35"/>
  <c r="AS61" i="35"/>
  <c r="AS11" i="35"/>
  <c r="AS97" i="35"/>
  <c r="AS95" i="35"/>
  <c r="AS33" i="35"/>
  <c r="AS118" i="35"/>
  <c r="AS96" i="35"/>
  <c r="AS25" i="35"/>
  <c r="AS52" i="35"/>
  <c r="AS27" i="35"/>
  <c r="AS13" i="35"/>
  <c r="M50" i="15"/>
  <c r="AS15" i="35"/>
  <c r="AS107" i="35"/>
  <c r="AS35" i="35"/>
  <c r="AS58" i="35"/>
  <c r="AS37" i="35"/>
  <c r="AS59" i="35"/>
  <c r="AS69" i="35"/>
  <c r="AS34" i="35"/>
  <c r="AS116" i="35"/>
  <c r="AS114" i="35"/>
  <c r="AS85" i="35"/>
  <c r="AS17" i="35"/>
  <c r="AS119" i="35"/>
  <c r="AS71" i="35"/>
  <c r="AS19" i="35"/>
  <c r="AS26" i="35"/>
  <c r="AS39" i="35"/>
  <c r="AS38" i="35"/>
  <c r="AS51" i="35"/>
  <c r="AS120" i="35"/>
  <c r="AS44" i="35"/>
  <c r="AS83" i="35"/>
  <c r="AS105" i="35"/>
  <c r="AS88" i="35"/>
  <c r="AS16" i="35"/>
  <c r="AS18" i="35"/>
  <c r="AS22" i="35"/>
  <c r="AS10" i="35"/>
  <c r="AS41" i="35"/>
  <c r="AS75" i="35"/>
  <c r="AS65" i="35"/>
  <c r="AS101" i="35"/>
  <c r="AS8" i="35"/>
  <c r="AS98" i="35"/>
  <c r="AS121" i="35"/>
  <c r="AS110" i="35"/>
  <c r="J50" i="15"/>
  <c r="AS124" i="35"/>
  <c r="AS81" i="35"/>
  <c r="AS42" i="35"/>
  <c r="AS48" i="35"/>
  <c r="AS113" i="35"/>
  <c r="AS55" i="35"/>
  <c r="AS77" i="35"/>
  <c r="AS123" i="35"/>
  <c r="AS40" i="35"/>
  <c r="AS14" i="35"/>
  <c r="AS66" i="35"/>
  <c r="AS99" i="35"/>
  <c r="AS76" i="35"/>
  <c r="AS68" i="35"/>
  <c r="AS89" i="35"/>
  <c r="AS47" i="35"/>
  <c r="AS23" i="35"/>
  <c r="AS45" i="35"/>
  <c r="N50" i="15"/>
  <c r="AS54" i="35"/>
  <c r="AS73" i="35"/>
  <c r="AS70" i="35"/>
  <c r="AS21" i="35"/>
  <c r="AS109" i="35"/>
  <c r="AS60" i="35"/>
  <c r="AS90" i="35"/>
  <c r="AS82" i="35"/>
  <c r="AS104" i="35"/>
  <c r="AS92" i="35"/>
  <c r="AS86" i="35"/>
  <c r="AS31" i="35"/>
  <c r="AS36" i="35"/>
  <c r="AS46" i="35"/>
  <c r="AS108" i="35"/>
  <c r="AS93" i="35"/>
  <c r="AS49" i="35"/>
  <c r="AS63" i="35"/>
  <c r="K55" i="35"/>
  <c r="K17" i="35"/>
  <c r="M16" i="15"/>
  <c r="K93" i="35"/>
  <c r="K51" i="35"/>
  <c r="K58" i="35"/>
  <c r="K45" i="35"/>
  <c r="K66" i="35"/>
  <c r="K109" i="35"/>
  <c r="K10" i="35"/>
  <c r="K19" i="35"/>
  <c r="K37" i="35"/>
  <c r="K100" i="35"/>
  <c r="K16" i="35"/>
  <c r="K35" i="35"/>
  <c r="K13" i="35"/>
  <c r="K96" i="35"/>
  <c r="K94" i="35"/>
  <c r="K43" i="35"/>
  <c r="N16" i="15"/>
  <c r="K79" i="35"/>
  <c r="K87" i="35"/>
  <c r="L16" i="15"/>
  <c r="K91" i="35"/>
  <c r="K28" i="35"/>
  <c r="K95" i="35"/>
  <c r="K98" i="35"/>
  <c r="K36" i="35"/>
  <c r="K38" i="35"/>
  <c r="K62" i="35"/>
  <c r="K106" i="35"/>
  <c r="K8" i="35"/>
  <c r="K123" i="35"/>
  <c r="K92" i="35"/>
  <c r="K74" i="35"/>
  <c r="K27" i="35"/>
  <c r="K108" i="35"/>
  <c r="K54" i="35"/>
  <c r="K84" i="35"/>
  <c r="K78" i="35"/>
  <c r="K86" i="35"/>
  <c r="K26" i="35"/>
  <c r="K105" i="35"/>
  <c r="K102" i="35"/>
  <c r="K52" i="35"/>
  <c r="K20" i="35"/>
  <c r="K60" i="35"/>
  <c r="K72" i="35"/>
  <c r="K97" i="35"/>
  <c r="K49" i="35"/>
  <c r="K56" i="35"/>
  <c r="K64" i="35"/>
  <c r="K115" i="35"/>
  <c r="K71" i="35"/>
  <c r="K113" i="35"/>
  <c r="K15" i="35"/>
  <c r="K119" i="35"/>
  <c r="K118" i="35"/>
  <c r="K83" i="35"/>
  <c r="K104" i="35"/>
  <c r="K57" i="35"/>
  <c r="K67" i="35"/>
  <c r="J16" i="15"/>
  <c r="K99" i="35"/>
  <c r="K88" i="35"/>
  <c r="K21" i="35"/>
  <c r="K53" i="35"/>
  <c r="K111" i="35"/>
  <c r="K70" i="35"/>
  <c r="K50" i="35"/>
  <c r="K12" i="35"/>
  <c r="K22" i="35"/>
  <c r="K30" i="35"/>
  <c r="K110" i="35"/>
  <c r="K80" i="35"/>
  <c r="K14" i="35"/>
  <c r="K121" i="35"/>
  <c r="K34" i="35"/>
  <c r="K9" i="35"/>
  <c r="K77" i="35"/>
  <c r="K24" i="35"/>
  <c r="K33" i="35"/>
  <c r="K117" i="35"/>
  <c r="K76" i="35"/>
  <c r="K69" i="35"/>
  <c r="K23" i="35"/>
  <c r="K120" i="35"/>
  <c r="K44" i="35"/>
  <c r="K116" i="35"/>
  <c r="K73" i="35"/>
  <c r="K7" i="35"/>
  <c r="K81" i="35"/>
  <c r="K101" i="35"/>
  <c r="K75" i="35"/>
  <c r="K122" i="35"/>
  <c r="K65" i="35"/>
  <c r="K25" i="35"/>
  <c r="K103" i="35"/>
  <c r="K107" i="35"/>
  <c r="K32" i="35"/>
  <c r="K59" i="35"/>
  <c r="K89" i="35"/>
  <c r="K63" i="35"/>
  <c r="K46" i="35"/>
  <c r="K42" i="35"/>
  <c r="K68" i="35"/>
  <c r="K29" i="35"/>
  <c r="K18" i="35"/>
  <c r="K124" i="35"/>
  <c r="K40" i="35"/>
  <c r="K39" i="35"/>
  <c r="K114" i="35"/>
  <c r="K85" i="35"/>
  <c r="K31" i="35"/>
  <c r="K11" i="35"/>
  <c r="K112" i="35"/>
  <c r="K90" i="35"/>
  <c r="K41" i="35"/>
  <c r="K48" i="35"/>
  <c r="K61" i="35"/>
  <c r="K47" i="35"/>
  <c r="K82" i="35"/>
  <c r="BA75" i="35"/>
  <c r="BA42" i="35"/>
  <c r="BA52" i="35"/>
  <c r="BA87" i="35"/>
  <c r="N58" i="15"/>
  <c r="BA90" i="35"/>
  <c r="BA80" i="35"/>
  <c r="BA60" i="35"/>
  <c r="BA123" i="35"/>
  <c r="BA14" i="35"/>
  <c r="BA99" i="35"/>
  <c r="BA45" i="35"/>
  <c r="BA116" i="35"/>
  <c r="BA118" i="35"/>
  <c r="BA54" i="35"/>
  <c r="BA55" i="35"/>
  <c r="BA114" i="35"/>
  <c r="BA46" i="35"/>
  <c r="BA12" i="35"/>
  <c r="BA101" i="35"/>
  <c r="BA73" i="35"/>
  <c r="BA64" i="35"/>
  <c r="BA97" i="35"/>
  <c r="BA48" i="35"/>
  <c r="BA89" i="35"/>
  <c r="BA71" i="35"/>
  <c r="BA44" i="35"/>
  <c r="BA106" i="35"/>
  <c r="BA108" i="35"/>
  <c r="BA53" i="35"/>
  <c r="BA113" i="35"/>
  <c r="BA33" i="35"/>
  <c r="BA78" i="35"/>
  <c r="BA91" i="35"/>
  <c r="BA34" i="35"/>
  <c r="BA103" i="35"/>
  <c r="BA98" i="35"/>
  <c r="BA21" i="35"/>
  <c r="BA120" i="35"/>
  <c r="BA23" i="35"/>
  <c r="BA63" i="35"/>
  <c r="BA95" i="35"/>
  <c r="BA77" i="35"/>
  <c r="BA18" i="35"/>
  <c r="BA72" i="35"/>
  <c r="BA92" i="35"/>
  <c r="BA31" i="35"/>
  <c r="BA112" i="35"/>
  <c r="BA115" i="35"/>
  <c r="BA96" i="35"/>
  <c r="BA119" i="35"/>
  <c r="BA67" i="35"/>
  <c r="BA61" i="35"/>
  <c r="BA35" i="35"/>
  <c r="BA22" i="35"/>
  <c r="BA117" i="35"/>
  <c r="BA9" i="35"/>
  <c r="BA88" i="35"/>
  <c r="BA121" i="35"/>
  <c r="BA8" i="35"/>
  <c r="BA79" i="35"/>
  <c r="BA69" i="35"/>
  <c r="BA25" i="35"/>
  <c r="BA124" i="35"/>
  <c r="BA59" i="35"/>
  <c r="BA16" i="35"/>
  <c r="BA122" i="35"/>
  <c r="BA10" i="35"/>
  <c r="BA32" i="35"/>
  <c r="BA68" i="35"/>
  <c r="BA83" i="35"/>
  <c r="BA93" i="35"/>
  <c r="BA76" i="35"/>
  <c r="BA111" i="35"/>
  <c r="BA84" i="35"/>
  <c r="BA105" i="35"/>
  <c r="BA13" i="35"/>
  <c r="BA41" i="35"/>
  <c r="M58" i="15"/>
  <c r="BA94" i="35"/>
  <c r="BA58" i="35"/>
  <c r="BA85" i="35"/>
  <c r="BA38" i="35"/>
  <c r="BA20" i="35"/>
  <c r="BA57" i="35"/>
  <c r="BA36" i="35"/>
  <c r="BA51" i="35"/>
  <c r="BA40" i="35"/>
  <c r="BA24" i="35"/>
  <c r="BA47" i="35"/>
  <c r="BA19" i="35"/>
  <c r="BA100" i="35"/>
  <c r="BA56" i="35"/>
  <c r="BA66" i="35"/>
  <c r="BA30" i="35"/>
  <c r="J58" i="15"/>
  <c r="BA86" i="35"/>
  <c r="BA81" i="35"/>
  <c r="BA39" i="35"/>
  <c r="BA109" i="35"/>
  <c r="BA62" i="35"/>
  <c r="BA50" i="35"/>
  <c r="BA15" i="35"/>
  <c r="BA43" i="35"/>
  <c r="BA17" i="35"/>
  <c r="BA37" i="35"/>
  <c r="BA110" i="35"/>
  <c r="BA29" i="35"/>
  <c r="BA65" i="35"/>
  <c r="BA7" i="35"/>
  <c r="BA28" i="35"/>
  <c r="BA49" i="35"/>
  <c r="BA107" i="35"/>
  <c r="BA70" i="35"/>
  <c r="BA26" i="35"/>
  <c r="BA104" i="35"/>
  <c r="BA82" i="35"/>
  <c r="BA11" i="35"/>
  <c r="BA74" i="35"/>
  <c r="BA102" i="35"/>
  <c r="BA27" i="35"/>
  <c r="L58" i="15"/>
  <c r="Q100" i="35"/>
  <c r="Q41" i="35"/>
  <c r="Q43" i="35"/>
  <c r="Q56" i="35"/>
  <c r="Q37" i="35"/>
  <c r="Q116" i="35"/>
  <c r="Q93" i="35"/>
  <c r="J22" i="15"/>
  <c r="Q95" i="35"/>
  <c r="Q13" i="35"/>
  <c r="Q76" i="35"/>
  <c r="Q105" i="35"/>
  <c r="Q108" i="35"/>
  <c r="Q73" i="35"/>
  <c r="Q124" i="35"/>
  <c r="Q71" i="35"/>
  <c r="Q57" i="35"/>
  <c r="Q89" i="35"/>
  <c r="Q61" i="35"/>
  <c r="Q19" i="35"/>
  <c r="Q66" i="35"/>
  <c r="Q68" i="35"/>
  <c r="Q109" i="35"/>
  <c r="Q58" i="35"/>
  <c r="Q123" i="35"/>
  <c r="Q17" i="35"/>
  <c r="Q51" i="35"/>
  <c r="Q52" i="35"/>
  <c r="Q84" i="35"/>
  <c r="Q16" i="35"/>
  <c r="Q74" i="35"/>
  <c r="Q60" i="35"/>
  <c r="Q29" i="35"/>
  <c r="Q33" i="35"/>
  <c r="Q8" i="35"/>
  <c r="Q44" i="35"/>
  <c r="Q28" i="35"/>
  <c r="Q34" i="35"/>
  <c r="Q120" i="35"/>
  <c r="Q47" i="35"/>
  <c r="Q87" i="35"/>
  <c r="Q92" i="35"/>
  <c r="Q48" i="35"/>
  <c r="Q27" i="35"/>
  <c r="Q112" i="35"/>
  <c r="Q113" i="35"/>
  <c r="Q81" i="35"/>
  <c r="Q75" i="35"/>
  <c r="Q96" i="35"/>
  <c r="Q26" i="35"/>
  <c r="Q31" i="35"/>
  <c r="Q121" i="35"/>
  <c r="Q23" i="35"/>
  <c r="Q54" i="35"/>
  <c r="Q82" i="35"/>
  <c r="Q72" i="35"/>
  <c r="Q45" i="35"/>
  <c r="Q85" i="35"/>
  <c r="Q80" i="35"/>
  <c r="Q79" i="35"/>
  <c r="Q103" i="35"/>
  <c r="Q7" i="35"/>
  <c r="Q35" i="35"/>
  <c r="Q36" i="35"/>
  <c r="Q12" i="35"/>
  <c r="Q88" i="35"/>
  <c r="Q32" i="35"/>
  <c r="Q98" i="35"/>
  <c r="Q122" i="35"/>
  <c r="Q50" i="35"/>
  <c r="Q102" i="35"/>
  <c r="Q21" i="35"/>
  <c r="Q42" i="35"/>
  <c r="Q90" i="35"/>
  <c r="Q67" i="35"/>
  <c r="Q119" i="35"/>
  <c r="Q111" i="35"/>
  <c r="Q91" i="35"/>
  <c r="Q78" i="35"/>
  <c r="Q101" i="35"/>
  <c r="Q24" i="35"/>
  <c r="Q22" i="35"/>
  <c r="Q20" i="35"/>
  <c r="Q106" i="35"/>
  <c r="M22" i="15"/>
  <c r="Q25" i="35"/>
  <c r="Q94" i="35"/>
  <c r="Q38" i="35"/>
  <c r="Q49" i="35"/>
  <c r="Q86" i="35"/>
  <c r="Q114" i="35"/>
  <c r="Q118" i="35"/>
  <c r="Q99" i="35"/>
  <c r="Q69" i="35"/>
  <c r="Q53" i="35"/>
  <c r="Q83" i="35"/>
  <c r="Q107" i="35"/>
  <c r="Q117" i="35"/>
  <c r="Q55" i="35"/>
  <c r="Q64" i="35"/>
  <c r="N22" i="15"/>
  <c r="Q97" i="35"/>
  <c r="Q11" i="35"/>
  <c r="Q70" i="35"/>
  <c r="Q115" i="35"/>
  <c r="Q39" i="35"/>
  <c r="Q63" i="35"/>
  <c r="Q40" i="35"/>
  <c r="Q9" i="35"/>
  <c r="Q10" i="35"/>
  <c r="Q30" i="35"/>
  <c r="Q77" i="35"/>
  <c r="L22" i="15"/>
  <c r="Q46" i="35"/>
  <c r="Q14" i="35"/>
  <c r="Q65" i="35"/>
  <c r="Q110" i="35"/>
  <c r="Q18" i="35"/>
  <c r="Q62" i="35"/>
  <c r="Q15" i="35"/>
  <c r="Q59" i="35"/>
  <c r="Q104" i="35"/>
  <c r="AI110" i="35"/>
  <c r="AI84" i="35"/>
  <c r="AI45" i="35"/>
  <c r="AI38" i="35"/>
  <c r="AI118" i="35"/>
  <c r="AI25" i="35"/>
  <c r="AI13" i="35"/>
  <c r="AI95" i="35"/>
  <c r="AI65" i="35"/>
  <c r="AI86" i="35"/>
  <c r="AI112" i="35"/>
  <c r="AI109" i="35"/>
  <c r="AI21" i="35"/>
  <c r="AI108" i="35"/>
  <c r="AI26" i="35"/>
  <c r="AI29" i="35"/>
  <c r="AI98" i="35"/>
  <c r="AI51" i="35"/>
  <c r="AI54" i="35"/>
  <c r="AI48" i="35"/>
  <c r="AI91" i="35"/>
  <c r="AI70" i="35"/>
  <c r="AI85" i="35"/>
  <c r="AI61" i="35"/>
  <c r="AI76" i="35"/>
  <c r="AI72" i="35"/>
  <c r="AI50" i="35"/>
  <c r="AI28" i="35"/>
  <c r="AI96" i="35"/>
  <c r="AI41" i="35"/>
  <c r="AI78" i="35"/>
  <c r="CX12" i="35"/>
  <c r="CX29" i="35"/>
  <c r="CX79" i="35"/>
  <c r="CX105" i="35"/>
  <c r="CX75" i="35"/>
  <c r="CX30" i="35"/>
  <c r="CX108" i="35"/>
  <c r="CX109" i="35"/>
  <c r="CX71" i="35"/>
  <c r="M107" i="15"/>
  <c r="CX65" i="35"/>
  <c r="CX40" i="35"/>
  <c r="CX46" i="35"/>
  <c r="CX120" i="35"/>
  <c r="J107" i="15"/>
  <c r="CX25" i="35"/>
  <c r="CX121" i="35"/>
  <c r="CX42" i="35"/>
  <c r="CX13" i="35"/>
  <c r="CX11" i="35"/>
  <c r="CX14" i="35"/>
  <c r="CX10" i="35"/>
  <c r="CX54" i="35"/>
  <c r="CX20" i="35"/>
  <c r="CX106" i="35"/>
  <c r="CX85" i="35"/>
  <c r="CX90" i="35"/>
  <c r="CX78" i="35"/>
  <c r="CX44" i="35"/>
  <c r="CX116" i="35"/>
  <c r="CX119" i="35"/>
  <c r="CX64" i="35"/>
  <c r="CX80" i="35"/>
  <c r="CX35" i="35"/>
  <c r="CX114" i="35"/>
  <c r="CX110" i="35"/>
  <c r="CX7" i="35"/>
  <c r="CX72" i="35"/>
  <c r="CX23" i="35"/>
  <c r="CX27" i="35"/>
  <c r="CX38" i="35"/>
  <c r="CX100" i="35"/>
  <c r="CX74" i="35"/>
  <c r="CX26" i="35"/>
  <c r="CX88" i="35"/>
  <c r="CX81" i="35"/>
  <c r="CX8" i="35"/>
  <c r="CX104" i="35"/>
  <c r="CX48" i="35"/>
  <c r="CX43" i="35"/>
  <c r="CX15" i="35"/>
  <c r="CX47" i="35"/>
  <c r="CX36" i="35"/>
  <c r="CX34" i="35"/>
  <c r="CX76" i="35"/>
  <c r="CX95" i="35"/>
  <c r="CX124" i="35"/>
  <c r="CX32" i="35"/>
  <c r="CX51" i="35"/>
  <c r="CX103" i="35"/>
  <c r="CX17" i="35"/>
  <c r="CX99" i="35"/>
  <c r="CX9" i="35"/>
  <c r="CX66" i="35"/>
  <c r="CX107" i="35"/>
  <c r="CX60" i="35"/>
  <c r="CX22" i="35"/>
  <c r="CX86" i="35"/>
  <c r="CX69" i="35"/>
  <c r="CX84" i="35"/>
  <c r="CX50" i="35"/>
  <c r="CX28" i="35"/>
  <c r="CX53" i="35"/>
  <c r="CX18" i="35"/>
  <c r="CX87" i="35"/>
  <c r="CX21" i="35"/>
  <c r="CX31" i="35"/>
  <c r="L107" i="15"/>
  <c r="CX92" i="35"/>
  <c r="CX39" i="35"/>
  <c r="CX91" i="35"/>
  <c r="CX102" i="35"/>
  <c r="CX55" i="35"/>
  <c r="N107" i="15"/>
  <c r="CX93" i="35"/>
  <c r="CX111" i="35"/>
  <c r="CX63" i="35"/>
  <c r="CX96" i="35"/>
  <c r="CX123" i="35"/>
  <c r="CX24" i="35"/>
  <c r="CX118" i="35"/>
  <c r="CX45" i="35"/>
  <c r="CX94" i="35"/>
  <c r="CX112" i="35"/>
  <c r="CX16" i="35"/>
  <c r="CX89" i="35"/>
  <c r="CX37" i="35"/>
  <c r="CX70" i="35"/>
  <c r="CX101" i="35"/>
  <c r="CX57" i="35"/>
  <c r="CX115" i="35"/>
  <c r="CX19" i="35"/>
  <c r="CX49" i="35"/>
  <c r="CX67" i="35"/>
  <c r="CX82" i="35"/>
  <c r="CX52" i="35"/>
  <c r="CX98" i="35"/>
  <c r="CX41" i="35"/>
  <c r="CX33" i="35"/>
  <c r="CX62" i="35"/>
  <c r="CX59" i="35"/>
  <c r="CX97" i="35"/>
  <c r="CX68" i="35"/>
  <c r="CX58" i="35"/>
  <c r="CX61" i="35"/>
  <c r="CX56" i="35"/>
  <c r="CX83" i="35"/>
  <c r="CX77" i="35"/>
  <c r="CX122" i="35"/>
  <c r="CX73" i="35"/>
  <c r="CX113" i="35"/>
  <c r="CX117" i="35"/>
  <c r="AJ82" i="35"/>
  <c r="AJ43" i="35"/>
  <c r="AJ35" i="35"/>
  <c r="AJ120" i="35"/>
  <c r="AJ123" i="35"/>
  <c r="AJ111" i="35"/>
  <c r="AJ99" i="35"/>
  <c r="AJ7" i="35"/>
  <c r="AJ90" i="35"/>
  <c r="AJ31" i="35"/>
  <c r="AJ85" i="35"/>
  <c r="AJ121" i="35"/>
  <c r="AJ96" i="35"/>
  <c r="AJ81" i="35"/>
  <c r="AJ104" i="35"/>
  <c r="AJ47" i="35"/>
  <c r="AJ100" i="35"/>
  <c r="AJ53" i="35"/>
  <c r="AJ36" i="35"/>
  <c r="AJ40" i="35"/>
  <c r="M41" i="15"/>
  <c r="AJ50" i="35"/>
  <c r="AJ91" i="35"/>
  <c r="AJ13" i="35"/>
  <c r="AJ88" i="35"/>
  <c r="AJ56" i="35"/>
  <c r="AJ101" i="35"/>
  <c r="AJ102" i="35"/>
  <c r="AJ49" i="35"/>
  <c r="AJ75" i="35"/>
  <c r="AJ68" i="35"/>
  <c r="AJ59" i="35"/>
  <c r="AJ106" i="35"/>
  <c r="AJ38" i="35"/>
  <c r="AJ48" i="35"/>
  <c r="AJ115" i="35"/>
  <c r="AJ64" i="35"/>
  <c r="AJ25" i="35"/>
  <c r="AJ32" i="35"/>
  <c r="AJ15" i="35"/>
  <c r="AJ27" i="35"/>
  <c r="AJ41" i="35"/>
  <c r="AJ21" i="35"/>
  <c r="AJ37" i="35"/>
  <c r="AJ94" i="35"/>
  <c r="AJ63" i="35"/>
  <c r="AJ93" i="35"/>
  <c r="AJ12" i="35"/>
  <c r="AJ98" i="35"/>
  <c r="AJ114" i="35"/>
  <c r="AJ42" i="35"/>
  <c r="AJ20" i="35"/>
  <c r="AJ109" i="35"/>
  <c r="AJ19" i="35"/>
  <c r="AJ45" i="35"/>
  <c r="L41" i="15"/>
  <c r="AJ23" i="35"/>
  <c r="AJ72" i="35"/>
  <c r="AJ61" i="35"/>
  <c r="AJ80" i="35"/>
  <c r="AJ119" i="35"/>
  <c r="AJ58" i="35"/>
  <c r="AJ113" i="35"/>
  <c r="AJ51" i="35"/>
  <c r="AJ92" i="35"/>
  <c r="AJ66" i="35"/>
  <c r="AJ54" i="35"/>
  <c r="AJ77" i="35"/>
  <c r="AJ84" i="35"/>
  <c r="AJ26" i="35"/>
  <c r="AJ69" i="35"/>
  <c r="AJ46" i="35"/>
  <c r="AJ97" i="35"/>
  <c r="AJ30" i="35"/>
  <c r="AJ34" i="35"/>
  <c r="AJ33" i="35"/>
  <c r="AJ78" i="35"/>
  <c r="AJ89" i="35"/>
  <c r="AJ14" i="35"/>
  <c r="AJ24" i="35"/>
  <c r="AJ17" i="35"/>
  <c r="AJ22" i="35"/>
  <c r="AJ55" i="35"/>
  <c r="AJ83" i="35"/>
  <c r="AJ9" i="35"/>
  <c r="AJ74" i="35"/>
  <c r="AJ16" i="35"/>
  <c r="AJ11" i="35"/>
  <c r="AJ76" i="35"/>
  <c r="AJ79" i="35"/>
  <c r="AJ122" i="35"/>
  <c r="AJ117" i="35"/>
  <c r="AJ52" i="35"/>
  <c r="AJ108" i="35"/>
  <c r="AJ62" i="35"/>
  <c r="AJ29" i="35"/>
  <c r="AJ57" i="35"/>
  <c r="AJ60" i="35"/>
  <c r="AJ10" i="35"/>
  <c r="AJ110" i="35"/>
  <c r="AJ112" i="35"/>
  <c r="AJ8" i="35"/>
  <c r="AJ105" i="35"/>
  <c r="AJ65" i="35"/>
  <c r="AJ103" i="35"/>
  <c r="J41" i="15"/>
  <c r="N41" i="15"/>
  <c r="AJ39" i="35"/>
  <c r="AJ95" i="35"/>
  <c r="AJ86" i="35"/>
  <c r="AJ44" i="35"/>
  <c r="AJ124" i="35"/>
  <c r="AJ107" i="35"/>
  <c r="AJ18" i="35"/>
  <c r="AJ28" i="35"/>
  <c r="AJ118" i="35"/>
  <c r="AJ70" i="35"/>
  <c r="AJ71" i="35"/>
  <c r="AJ73" i="35"/>
  <c r="AJ87" i="35"/>
  <c r="AJ116" i="35"/>
  <c r="AJ67" i="35"/>
  <c r="CY112" i="35"/>
  <c r="CY121" i="35"/>
  <c r="CY14" i="35"/>
  <c r="CY122" i="35"/>
  <c r="CY109" i="35"/>
  <c r="CY87" i="35"/>
  <c r="CY108" i="35"/>
  <c r="CY13" i="35"/>
  <c r="CY43" i="35"/>
  <c r="CY114" i="35"/>
  <c r="CY113" i="35"/>
  <c r="CY93" i="35"/>
  <c r="CY71" i="35"/>
  <c r="CY63" i="35"/>
  <c r="CY49" i="35"/>
  <c r="CY115" i="35"/>
  <c r="CY118" i="35"/>
  <c r="CY35" i="35"/>
  <c r="CY75" i="35"/>
  <c r="CY56" i="35"/>
  <c r="CY12" i="35"/>
  <c r="CY33" i="35"/>
  <c r="CY98" i="35"/>
  <c r="CY52" i="35"/>
  <c r="CY73" i="35"/>
  <c r="CY96" i="35"/>
  <c r="CY57" i="35"/>
  <c r="CY78" i="35"/>
  <c r="CY82" i="35"/>
  <c r="CY51" i="35"/>
  <c r="CY39" i="35"/>
  <c r="CY124" i="35"/>
  <c r="CY80" i="35"/>
  <c r="CY86" i="35"/>
  <c r="CY47" i="35"/>
  <c r="CY42" i="35"/>
  <c r="CY61" i="35"/>
  <c r="CY9" i="35"/>
  <c r="CY95" i="35"/>
  <c r="CY119" i="35"/>
  <c r="CY16" i="35"/>
  <c r="CY30" i="35"/>
  <c r="CY94" i="35"/>
  <c r="CY69" i="35"/>
  <c r="CY81" i="35"/>
  <c r="CY103" i="35"/>
  <c r="J108" i="15"/>
  <c r="CY50" i="35"/>
  <c r="CY34" i="35"/>
  <c r="CY65" i="35"/>
  <c r="CY41" i="35"/>
  <c r="CY58" i="35"/>
  <c r="CY29" i="35"/>
  <c r="CY79" i="35"/>
  <c r="CY76" i="35"/>
  <c r="CY91" i="35"/>
  <c r="CY100" i="35"/>
  <c r="CY7" i="35"/>
  <c r="CY27" i="35"/>
  <c r="CY83" i="35"/>
  <c r="CY74" i="35"/>
  <c r="CY67" i="35"/>
  <c r="CY55" i="35"/>
  <c r="CY117" i="35"/>
  <c r="CY38" i="35"/>
  <c r="CY18" i="35"/>
  <c r="CY59" i="35"/>
  <c r="CY23" i="35"/>
  <c r="CY32" i="35"/>
  <c r="CY26" i="35"/>
  <c r="CY46" i="35"/>
  <c r="CY45" i="35"/>
  <c r="CY70" i="35"/>
  <c r="CY24" i="35"/>
  <c r="CY36" i="35"/>
  <c r="CY54" i="35"/>
  <c r="CY90" i="35"/>
  <c r="CY85" i="35"/>
  <c r="CY107" i="35"/>
  <c r="CY44" i="35"/>
  <c r="CY101" i="35"/>
  <c r="CY66" i="35"/>
  <c r="CY84" i="35"/>
  <c r="CY28" i="35"/>
  <c r="CY17" i="35"/>
  <c r="CY92" i="35"/>
  <c r="CY19" i="35"/>
  <c r="CY60" i="35"/>
  <c r="N108" i="15"/>
  <c r="CY68" i="35"/>
  <c r="CY21" i="35"/>
  <c r="CY123" i="35"/>
  <c r="CY48" i="35"/>
  <c r="CY104" i="35"/>
  <c r="CY20" i="35"/>
  <c r="CY72" i="35"/>
  <c r="L108" i="15"/>
  <c r="CY31" i="35"/>
  <c r="CY25" i="35"/>
  <c r="CY110" i="35"/>
  <c r="CY116" i="35"/>
  <c r="CY62" i="35"/>
  <c r="CY102" i="35"/>
  <c r="CY15" i="35"/>
  <c r="CY106" i="35"/>
  <c r="CY111" i="35"/>
  <c r="CY11" i="35"/>
  <c r="CY99" i="35"/>
  <c r="CY64" i="35"/>
  <c r="CY8" i="35"/>
  <c r="CY37" i="35"/>
  <c r="CY105" i="35"/>
  <c r="CY40" i="35"/>
  <c r="CY22" i="35"/>
  <c r="CY10" i="35"/>
  <c r="CY97" i="35"/>
  <c r="CY89" i="35"/>
  <c r="CY53" i="35"/>
  <c r="CY120" i="35"/>
  <c r="CY88" i="35"/>
  <c r="M108" i="15"/>
  <c r="CY77" i="35"/>
  <c r="N42" i="15"/>
  <c r="AK86" i="35"/>
  <c r="AK103" i="35"/>
  <c r="AK29" i="35"/>
  <c r="AK102" i="35"/>
  <c r="AK78" i="35"/>
  <c r="AK23" i="35"/>
  <c r="AK118" i="35"/>
  <c r="AK60" i="35"/>
  <c r="AK48" i="35"/>
  <c r="AK54" i="35"/>
  <c r="AK90" i="35"/>
  <c r="AK124" i="35"/>
  <c r="AK47" i="35"/>
  <c r="AK59" i="35"/>
  <c r="AK70" i="35"/>
  <c r="AK92" i="35"/>
  <c r="AK107" i="35"/>
  <c r="AK122" i="35"/>
  <c r="AK77" i="35"/>
  <c r="AK115" i="35"/>
  <c r="AK65" i="35"/>
  <c r="AK42" i="35"/>
  <c r="AK74" i="35"/>
  <c r="AK7" i="35"/>
  <c r="AK106" i="35"/>
  <c r="AK22" i="35"/>
  <c r="M42" i="15"/>
  <c r="AK82" i="35"/>
  <c r="AK120" i="35"/>
  <c r="BW78" i="35"/>
  <c r="BW49" i="35"/>
  <c r="J80" i="15"/>
  <c r="BW85" i="35"/>
  <c r="BW108" i="35"/>
  <c r="BW14" i="35"/>
  <c r="BW92" i="35"/>
  <c r="BW38" i="35"/>
  <c r="BW43" i="35"/>
  <c r="BW83" i="35"/>
  <c r="BW41" i="35"/>
  <c r="BW113" i="35"/>
  <c r="BW122" i="35"/>
  <c r="BW107" i="35"/>
  <c r="N80" i="15"/>
  <c r="BW59" i="35"/>
  <c r="BW9" i="35"/>
  <c r="BW71" i="35"/>
  <c r="BW64" i="35"/>
  <c r="BW79" i="35"/>
  <c r="BW87" i="35"/>
  <c r="BW25" i="35"/>
  <c r="BW39" i="35"/>
  <c r="BW18" i="35"/>
  <c r="BW27" i="35"/>
  <c r="BW48" i="35"/>
  <c r="BW33" i="35"/>
  <c r="BW97" i="35"/>
  <c r="BW81" i="35"/>
  <c r="BW105" i="35"/>
  <c r="BW100" i="35"/>
  <c r="BW101" i="35"/>
  <c r="BW55" i="35"/>
  <c r="BW89" i="35"/>
  <c r="BW13" i="35"/>
  <c r="BW80" i="35"/>
  <c r="BW99" i="35"/>
  <c r="BW23" i="35"/>
  <c r="BW74" i="35"/>
  <c r="BW19" i="35"/>
  <c r="BW11" i="35"/>
  <c r="BW120" i="35"/>
  <c r="BW93" i="35"/>
  <c r="BW56" i="35"/>
  <c r="M80" i="15"/>
  <c r="BW70" i="35"/>
  <c r="BW32" i="35"/>
  <c r="BW7" i="35"/>
  <c r="BW21" i="35"/>
  <c r="BW58" i="35"/>
  <c r="BW118" i="35"/>
  <c r="BW57" i="35"/>
  <c r="BW45" i="35"/>
  <c r="BW52" i="35"/>
  <c r="BW90" i="35"/>
  <c r="BW37" i="35"/>
  <c r="BW36" i="35"/>
  <c r="BW40" i="35"/>
  <c r="BW51" i="35"/>
  <c r="BW12" i="35"/>
  <c r="BW20" i="35"/>
  <c r="BW96" i="35"/>
  <c r="BW103" i="35"/>
  <c r="BW60" i="35"/>
  <c r="BW95" i="35"/>
  <c r="BW77" i="35"/>
  <c r="BW76" i="35"/>
  <c r="BW50" i="35"/>
  <c r="BW104" i="35"/>
  <c r="BW112" i="35"/>
  <c r="BW62" i="35"/>
  <c r="BW98" i="35"/>
  <c r="BW86" i="35"/>
  <c r="BW31" i="35"/>
  <c r="BW67" i="35"/>
  <c r="BW15" i="35"/>
  <c r="BW8" i="35"/>
  <c r="BW82" i="35"/>
  <c r="BW69" i="35"/>
  <c r="BW88" i="35"/>
  <c r="BW46" i="35"/>
  <c r="BW73" i="35"/>
  <c r="BW116" i="35"/>
  <c r="BW124" i="35"/>
  <c r="BW16" i="35"/>
  <c r="BW29" i="35"/>
  <c r="BW28" i="35"/>
  <c r="BW84" i="35"/>
  <c r="L80" i="15"/>
  <c r="BW114" i="35"/>
  <c r="BW63" i="35"/>
  <c r="BW34" i="35"/>
  <c r="BW119" i="35"/>
  <c r="BW17" i="35"/>
  <c r="BW53" i="35"/>
  <c r="BW91" i="35"/>
  <c r="BW117" i="35"/>
  <c r="BW10" i="35"/>
  <c r="BW121" i="35"/>
  <c r="BW44" i="35"/>
  <c r="BW61" i="35"/>
  <c r="BW72" i="35"/>
  <c r="BW109" i="35"/>
  <c r="BW106" i="35"/>
  <c r="BW24" i="35"/>
  <c r="BW65" i="35"/>
  <c r="BW54" i="35"/>
  <c r="BW47" i="35"/>
  <c r="BW75" i="35"/>
  <c r="BW26" i="35"/>
  <c r="BW30" i="35"/>
  <c r="BW115" i="35"/>
  <c r="BW111" i="35"/>
  <c r="BW68" i="35"/>
  <c r="BW123" i="35"/>
  <c r="BW35" i="35"/>
  <c r="BW102" i="35"/>
  <c r="BW42" i="35"/>
  <c r="BW94" i="35"/>
  <c r="BW22" i="35"/>
  <c r="BW110" i="35"/>
  <c r="BW66" i="35"/>
  <c r="DE112" i="35"/>
  <c r="DE101" i="35"/>
  <c r="DE50" i="35"/>
  <c r="DE116" i="35"/>
  <c r="DE121" i="35"/>
  <c r="DE105" i="35"/>
  <c r="DE122" i="35"/>
  <c r="DE93" i="35"/>
  <c r="DE62" i="35"/>
  <c r="DE106" i="35"/>
  <c r="DE7" i="35"/>
  <c r="DE98" i="35"/>
  <c r="DE18" i="35"/>
  <c r="DE44" i="35"/>
  <c r="DE123" i="35"/>
  <c r="DE35" i="35"/>
  <c r="DE82" i="35"/>
  <c r="DE80" i="35"/>
  <c r="J114" i="15"/>
  <c r="DE110" i="35"/>
  <c r="DE75" i="35"/>
  <c r="DE92" i="35"/>
  <c r="DE68" i="35"/>
  <c r="DE124" i="35"/>
  <c r="DE15" i="35"/>
  <c r="DE47" i="35"/>
  <c r="DE86" i="35"/>
  <c r="DE16" i="35"/>
  <c r="DE21" i="35"/>
  <c r="DE22" i="35"/>
  <c r="DE107" i="35"/>
  <c r="DE42" i="35"/>
  <c r="DE51" i="35"/>
  <c r="M114" i="15"/>
  <c r="DE13" i="35"/>
  <c r="DE85" i="35"/>
  <c r="DE113" i="35"/>
  <c r="DE71" i="35"/>
  <c r="DE76" i="35"/>
  <c r="DE37" i="35"/>
  <c r="DE103" i="35"/>
  <c r="DE115" i="35"/>
  <c r="DE73" i="35"/>
  <c r="DE74" i="35"/>
  <c r="DE66" i="35"/>
  <c r="DE30" i="35"/>
  <c r="DE23" i="35"/>
  <c r="DE95" i="35"/>
  <c r="DE34" i="35"/>
  <c r="DE31" i="35"/>
  <c r="DE20" i="35"/>
  <c r="DE14" i="35"/>
  <c r="DE70" i="35"/>
  <c r="DE39" i="35"/>
  <c r="DE104" i="35"/>
  <c r="DE94" i="35"/>
  <c r="DE12" i="35"/>
  <c r="DE108" i="35"/>
  <c r="DE109" i="35"/>
  <c r="DE114" i="35"/>
  <c r="DE65" i="35"/>
  <c r="DE46" i="35"/>
  <c r="DE48" i="35"/>
  <c r="DE97" i="35"/>
  <c r="DE36" i="35"/>
  <c r="DE79" i="35"/>
  <c r="DE119" i="35"/>
  <c r="DE32" i="35"/>
  <c r="DE19" i="35"/>
  <c r="DE78" i="35"/>
  <c r="DE38" i="35"/>
  <c r="DE60" i="35"/>
  <c r="DE33" i="35"/>
  <c r="DE72" i="35"/>
  <c r="DE24" i="35"/>
  <c r="DE91" i="35"/>
  <c r="DE40" i="35"/>
  <c r="DE99" i="35"/>
  <c r="DE69" i="35"/>
  <c r="DE55" i="35"/>
  <c r="DE8" i="35"/>
  <c r="DE25" i="35"/>
  <c r="DE58" i="35"/>
  <c r="DE9" i="35"/>
  <c r="DE11" i="35"/>
  <c r="DE29" i="35"/>
  <c r="N114" i="15"/>
  <c r="DE84" i="35"/>
  <c r="DE118" i="35"/>
  <c r="DE61" i="35"/>
  <c r="DE81" i="35"/>
  <c r="DE63" i="35"/>
  <c r="DE96" i="35"/>
  <c r="L114" i="15"/>
  <c r="DE45" i="35"/>
  <c r="DE49" i="35"/>
  <c r="DE83" i="35"/>
  <c r="DE117" i="35"/>
  <c r="DE77" i="35"/>
  <c r="DE56" i="35"/>
  <c r="DE10" i="35"/>
  <c r="DE87" i="35"/>
  <c r="DE17" i="35"/>
  <c r="DE89" i="35"/>
  <c r="DE67" i="35"/>
  <c r="DE111" i="35"/>
  <c r="DE41" i="35"/>
  <c r="DE120" i="35"/>
  <c r="DE54" i="35"/>
  <c r="DE100" i="35"/>
  <c r="DE90" i="35"/>
  <c r="DE53" i="35"/>
  <c r="DE64" i="35"/>
  <c r="DE57" i="35"/>
  <c r="DE28" i="35"/>
  <c r="DE88" i="35"/>
  <c r="DE52" i="35"/>
  <c r="DE59" i="35"/>
  <c r="DE27" i="35"/>
  <c r="DE26" i="35"/>
  <c r="DE43" i="35"/>
  <c r="DE102" i="35"/>
  <c r="BJ47" i="35"/>
  <c r="BJ30" i="35"/>
  <c r="BJ16" i="35"/>
  <c r="BJ43" i="35"/>
  <c r="BJ89" i="35"/>
  <c r="BJ124" i="35"/>
  <c r="BJ81" i="35"/>
  <c r="BJ77" i="35"/>
  <c r="BJ60" i="35"/>
  <c r="BJ78" i="35"/>
  <c r="J67" i="15"/>
  <c r="BJ25" i="35"/>
  <c r="BJ36" i="35"/>
  <c r="BJ117" i="35"/>
  <c r="BJ75" i="35"/>
  <c r="BJ62" i="35"/>
  <c r="BJ57" i="35"/>
  <c r="BJ99" i="35"/>
  <c r="BJ35" i="35"/>
  <c r="BJ79" i="35"/>
  <c r="BJ70" i="35"/>
  <c r="BJ67" i="35"/>
  <c r="BJ95" i="35"/>
  <c r="BJ98" i="35"/>
  <c r="BJ101" i="35"/>
  <c r="BJ76" i="35"/>
  <c r="BJ104" i="35"/>
  <c r="BJ49" i="35"/>
  <c r="BJ26" i="35"/>
  <c r="BJ122" i="35"/>
  <c r="BJ53" i="35"/>
  <c r="BJ93" i="35"/>
  <c r="BJ118" i="35"/>
  <c r="BJ46" i="35"/>
  <c r="BJ51" i="35"/>
  <c r="BJ18" i="35"/>
  <c r="BJ100" i="35"/>
  <c r="BJ72" i="35"/>
  <c r="BJ109" i="35"/>
  <c r="BJ9" i="35"/>
  <c r="BJ68" i="35"/>
  <c r="BJ73" i="35"/>
  <c r="BJ64" i="35"/>
  <c r="BJ28" i="35"/>
  <c r="BJ52" i="35"/>
  <c r="BJ63" i="35"/>
  <c r="BJ82" i="35"/>
  <c r="BJ123" i="35"/>
  <c r="BJ113" i="35"/>
  <c r="BJ86" i="35"/>
  <c r="BJ7" i="35"/>
  <c r="BJ106" i="35"/>
  <c r="BJ83" i="35"/>
  <c r="BJ22" i="35"/>
  <c r="BJ115" i="35"/>
  <c r="BJ121" i="35"/>
  <c r="BJ19" i="35"/>
  <c r="BJ56" i="35"/>
  <c r="L67" i="15"/>
  <c r="BJ71" i="35"/>
  <c r="BJ21" i="35"/>
  <c r="BJ114" i="35"/>
  <c r="BJ38" i="35"/>
  <c r="BJ103" i="35"/>
  <c r="BJ55" i="35"/>
  <c r="BJ59" i="35"/>
  <c r="BJ87" i="35"/>
  <c r="BJ29" i="35"/>
  <c r="BJ90" i="35"/>
  <c r="BJ65" i="35"/>
  <c r="BJ50" i="35"/>
  <c r="BJ107" i="35"/>
  <c r="BJ66" i="35"/>
  <c r="BJ94" i="35"/>
  <c r="BJ96" i="35"/>
  <c r="BJ120" i="35"/>
  <c r="BJ44" i="35"/>
  <c r="BJ15" i="35"/>
  <c r="BJ39" i="35"/>
  <c r="BJ8" i="35"/>
  <c r="BJ40" i="35"/>
  <c r="BJ91" i="35"/>
  <c r="BJ54" i="35"/>
  <c r="BJ23" i="35"/>
  <c r="BJ34" i="35"/>
  <c r="BJ74" i="35"/>
  <c r="N67" i="15"/>
  <c r="BJ33" i="35"/>
  <c r="BJ31" i="35"/>
  <c r="BJ24" i="35"/>
  <c r="BJ92" i="35"/>
  <c r="BJ48" i="35"/>
  <c r="BJ108" i="35"/>
  <c r="BJ88" i="35"/>
  <c r="BJ12" i="35"/>
  <c r="BJ41" i="35"/>
  <c r="BJ61" i="35"/>
  <c r="BJ14" i="35"/>
  <c r="BJ69" i="35"/>
  <c r="BJ32" i="35"/>
  <c r="BJ110" i="35"/>
  <c r="BJ20" i="35"/>
  <c r="BJ11" i="35"/>
  <c r="BJ119" i="35"/>
  <c r="BJ13" i="35"/>
  <c r="BJ17" i="35"/>
  <c r="BJ102" i="35"/>
  <c r="BJ10" i="35"/>
  <c r="BJ45" i="35"/>
  <c r="BJ37" i="35"/>
  <c r="BJ97" i="35"/>
  <c r="BJ42" i="35"/>
  <c r="BJ111" i="35"/>
  <c r="BJ112" i="35"/>
  <c r="BJ105" i="35"/>
  <c r="BJ116" i="35"/>
  <c r="BJ80" i="35"/>
  <c r="BJ27" i="35"/>
  <c r="BJ85" i="35"/>
  <c r="BJ58" i="35"/>
  <c r="BJ84" i="35"/>
  <c r="M67" i="15"/>
  <c r="L21" i="15"/>
  <c r="P112" i="35"/>
  <c r="P92" i="35"/>
  <c r="P101" i="35"/>
  <c r="P44" i="35"/>
  <c r="J21" i="15"/>
  <c r="P105" i="35"/>
  <c r="P66" i="35"/>
  <c r="P83" i="35"/>
  <c r="P78" i="35"/>
  <c r="P35" i="35"/>
  <c r="P62" i="35"/>
  <c r="P67" i="35"/>
  <c r="P42" i="35"/>
  <c r="P24" i="35"/>
  <c r="P25" i="35"/>
  <c r="P19" i="35"/>
  <c r="P111" i="35"/>
  <c r="P95" i="35"/>
  <c r="P50" i="35"/>
  <c r="P85" i="35"/>
  <c r="P26" i="35"/>
  <c r="P64" i="35"/>
  <c r="P54" i="35"/>
  <c r="P29" i="35"/>
  <c r="P87" i="35"/>
  <c r="P21" i="35"/>
  <c r="P15" i="35"/>
  <c r="P91" i="35"/>
  <c r="P72" i="35"/>
  <c r="P88" i="35"/>
  <c r="P55" i="35"/>
  <c r="P121" i="35"/>
  <c r="P58" i="35"/>
  <c r="P90" i="35"/>
  <c r="P46" i="35"/>
  <c r="P94" i="35"/>
  <c r="P84" i="35"/>
  <c r="P48" i="35"/>
  <c r="P43" i="35"/>
  <c r="P39" i="35"/>
  <c r="P40" i="35"/>
  <c r="P109" i="35"/>
  <c r="P98" i="35"/>
  <c r="P11" i="35"/>
  <c r="P93" i="35"/>
  <c r="P115" i="35"/>
  <c r="P20" i="35"/>
  <c r="P31" i="35"/>
  <c r="P114" i="35"/>
  <c r="P97" i="35"/>
  <c r="P80" i="35"/>
  <c r="P107" i="35"/>
  <c r="P117" i="35"/>
  <c r="P63" i="35"/>
  <c r="P33" i="35"/>
  <c r="P49" i="35"/>
  <c r="P18" i="35"/>
  <c r="P96" i="35"/>
  <c r="P61" i="35"/>
  <c r="P14" i="35"/>
  <c r="N21" i="15"/>
  <c r="P28" i="35"/>
  <c r="P60" i="35"/>
  <c r="P82" i="35"/>
  <c r="P9" i="35"/>
  <c r="P38" i="35"/>
  <c r="P104" i="35"/>
  <c r="P12" i="35"/>
  <c r="P119" i="35"/>
  <c r="P75" i="35"/>
  <c r="P59" i="35"/>
  <c r="P113" i="35"/>
  <c r="P123" i="35"/>
  <c r="P7" i="35"/>
  <c r="P53" i="35"/>
  <c r="P81" i="35"/>
  <c r="P47" i="35"/>
  <c r="P37" i="35"/>
  <c r="P110" i="35"/>
  <c r="P74" i="35"/>
  <c r="P68" i="35"/>
  <c r="P22" i="35"/>
  <c r="P89" i="35"/>
  <c r="P106" i="35"/>
  <c r="P16" i="35"/>
  <c r="P45" i="35"/>
  <c r="P69" i="35"/>
  <c r="P70" i="35"/>
  <c r="P51" i="35"/>
  <c r="P13" i="35"/>
  <c r="P30" i="35"/>
  <c r="P36" i="35"/>
  <c r="P124" i="35"/>
  <c r="P76" i="35"/>
  <c r="P99" i="35"/>
  <c r="P118" i="35"/>
  <c r="P71" i="35"/>
  <c r="P56" i="35"/>
  <c r="P116" i="35"/>
  <c r="P41" i="35"/>
  <c r="P17" i="35"/>
  <c r="P79" i="35"/>
  <c r="P32" i="35"/>
  <c r="P57" i="35"/>
  <c r="P77" i="35"/>
  <c r="P65" i="35"/>
  <c r="P27" i="35"/>
  <c r="P52" i="35"/>
  <c r="P10" i="35"/>
  <c r="P34" i="35"/>
  <c r="P23" i="35"/>
  <c r="P8" i="35"/>
  <c r="M21" i="15"/>
  <c r="P122" i="35"/>
  <c r="P102" i="35"/>
  <c r="P73" i="35"/>
  <c r="P100" i="35"/>
  <c r="P108" i="35"/>
  <c r="P86" i="35"/>
  <c r="P103" i="35"/>
  <c r="P120" i="35"/>
  <c r="BE91" i="35"/>
  <c r="BE38" i="35"/>
  <c r="BE78" i="35"/>
  <c r="BE79" i="35"/>
  <c r="BE29" i="35"/>
  <c r="BE92" i="35"/>
  <c r="BE57" i="35"/>
  <c r="BE56" i="35"/>
  <c r="BE109" i="35"/>
  <c r="BE39" i="35"/>
  <c r="BE9" i="35"/>
  <c r="BE105" i="35"/>
  <c r="BE89" i="35"/>
  <c r="BE62" i="35"/>
  <c r="BE41" i="35"/>
  <c r="BE87" i="35"/>
  <c r="BE81" i="35"/>
  <c r="BE71" i="35"/>
  <c r="BE44" i="35"/>
  <c r="BE63" i="35"/>
  <c r="BE73" i="35"/>
  <c r="BE113" i="35"/>
  <c r="J62" i="15"/>
  <c r="BE28" i="35"/>
  <c r="BE55" i="35"/>
  <c r="BE30" i="35"/>
  <c r="BE88" i="35"/>
  <c r="BE120" i="35"/>
  <c r="BE26" i="35"/>
  <c r="BE108" i="35"/>
  <c r="BE96" i="35"/>
  <c r="BE80" i="35"/>
  <c r="BE99" i="35"/>
  <c r="BE23" i="35"/>
  <c r="BE54" i="35"/>
  <c r="BE83" i="35"/>
  <c r="BE66" i="35"/>
  <c r="BE122" i="35"/>
  <c r="BE51" i="35"/>
  <c r="BE20" i="35"/>
  <c r="BE22" i="35"/>
  <c r="BE21" i="35"/>
  <c r="BE43" i="35"/>
  <c r="BE24" i="35"/>
  <c r="BE76" i="35"/>
  <c r="BE33" i="35"/>
  <c r="L62" i="15"/>
  <c r="BE59" i="35"/>
  <c r="BE69" i="35"/>
  <c r="BE111" i="35"/>
  <c r="BE101" i="35"/>
  <c r="BE61" i="35"/>
  <c r="BE82" i="35"/>
  <c r="BE85" i="35"/>
  <c r="BE53" i="35"/>
  <c r="N62" i="15"/>
  <c r="BE119" i="35"/>
  <c r="BE124" i="35"/>
  <c r="BE45" i="35"/>
  <c r="BE34" i="35"/>
  <c r="BE7" i="35"/>
  <c r="BE11" i="35"/>
  <c r="BE94" i="35"/>
  <c r="BE25" i="35"/>
  <c r="BE52" i="35"/>
  <c r="M62" i="15"/>
  <c r="BE86" i="35"/>
  <c r="BE49" i="35"/>
  <c r="BE42" i="35"/>
  <c r="BE114" i="35"/>
  <c r="BE19" i="35"/>
  <c r="BE37" i="35"/>
  <c r="BE31" i="35"/>
  <c r="BE75" i="35"/>
  <c r="BE32" i="35"/>
  <c r="BE35" i="35"/>
  <c r="BE103" i="35"/>
  <c r="BE64" i="35"/>
  <c r="BE118" i="35"/>
  <c r="BE116" i="35"/>
  <c r="BE112" i="35"/>
  <c r="BE100" i="35"/>
  <c r="BE47" i="35"/>
  <c r="BE12" i="35"/>
  <c r="BE67" i="35"/>
  <c r="BE60" i="35"/>
  <c r="BE102" i="35"/>
  <c r="BE84" i="35"/>
  <c r="BE65" i="35"/>
  <c r="BE77" i="35"/>
  <c r="BE72" i="35"/>
  <c r="BE14" i="35"/>
  <c r="BE15" i="35"/>
  <c r="BE68" i="35"/>
  <c r="BE8" i="35"/>
  <c r="BE115" i="35"/>
  <c r="BE121" i="35"/>
  <c r="BE46" i="35"/>
  <c r="BE123" i="35"/>
  <c r="BE36" i="35"/>
  <c r="BE27" i="35"/>
  <c r="BE110" i="35"/>
  <c r="BE98" i="35"/>
  <c r="BE74" i="35"/>
  <c r="BE70" i="35"/>
  <c r="BE104" i="35"/>
  <c r="BE48" i="35"/>
  <c r="BE97" i="35"/>
  <c r="BE106" i="35"/>
  <c r="BE90" i="35"/>
  <c r="BE117" i="35"/>
  <c r="BE17" i="35"/>
  <c r="BE10" i="35"/>
  <c r="BE50" i="35"/>
  <c r="BE16" i="35"/>
  <c r="BE107" i="35"/>
  <c r="BE93" i="35"/>
  <c r="BE58" i="35"/>
  <c r="BE13" i="35"/>
  <c r="BE18" i="35"/>
  <c r="BE40" i="35"/>
  <c r="BE95" i="35"/>
  <c r="AO105" i="35"/>
  <c r="AO103" i="35"/>
  <c r="AO44" i="35"/>
  <c r="AO25" i="35"/>
  <c r="AO46" i="35"/>
  <c r="AO57" i="35"/>
  <c r="AO14" i="35"/>
  <c r="AO99" i="35"/>
  <c r="AO84" i="35"/>
  <c r="AO15" i="35"/>
  <c r="AO102" i="35"/>
  <c r="AO63" i="35"/>
  <c r="AO70" i="35"/>
  <c r="AO87" i="35"/>
  <c r="AO122" i="35"/>
  <c r="AO78" i="35"/>
  <c r="M46" i="15"/>
  <c r="AO17" i="35"/>
  <c r="AO74" i="35"/>
  <c r="AO16" i="35"/>
  <c r="AO89" i="35"/>
  <c r="AO112" i="35"/>
  <c r="AO107" i="35"/>
  <c r="AO27" i="35"/>
  <c r="AO45" i="35"/>
  <c r="AO91" i="35"/>
  <c r="AO80" i="35"/>
  <c r="AO115" i="35"/>
  <c r="AO13" i="35"/>
  <c r="AO51" i="35"/>
  <c r="AO30" i="35"/>
  <c r="AO29" i="35"/>
  <c r="AO72" i="35"/>
  <c r="AO93" i="35"/>
  <c r="AO11" i="35"/>
  <c r="AO18" i="35"/>
  <c r="AO67" i="35"/>
  <c r="AO49" i="35"/>
  <c r="AO61" i="35"/>
  <c r="AO97" i="35"/>
  <c r="AO83" i="35"/>
  <c r="N46" i="15"/>
  <c r="AO36" i="35"/>
  <c r="AO22" i="35"/>
  <c r="AO114" i="35"/>
  <c r="AO52" i="35"/>
  <c r="AO77" i="35"/>
  <c r="AO108" i="35"/>
  <c r="AO85" i="35"/>
  <c r="AO41" i="35"/>
  <c r="AO101" i="35"/>
  <c r="AO120" i="35"/>
  <c r="AO111" i="35"/>
  <c r="AO116" i="35"/>
  <c r="J46" i="15"/>
  <c r="AO98" i="35"/>
  <c r="AO94" i="35"/>
  <c r="AO65" i="35"/>
  <c r="AO12" i="35"/>
  <c r="AO53" i="35"/>
  <c r="AO123" i="35"/>
  <c r="AO96" i="35"/>
  <c r="AO42" i="35"/>
  <c r="AO117" i="35"/>
  <c r="AO110" i="35"/>
  <c r="AO21" i="35"/>
  <c r="AO109" i="35"/>
  <c r="AO28" i="35"/>
  <c r="AO71" i="35"/>
  <c r="AO54" i="35"/>
  <c r="AO121" i="35"/>
  <c r="AO76" i="35"/>
  <c r="AO33" i="35"/>
  <c r="AO100" i="35"/>
  <c r="AO69" i="35"/>
  <c r="AO39" i="35"/>
  <c r="AO26" i="35"/>
  <c r="AO79" i="35"/>
  <c r="AO10" i="35"/>
  <c r="AO58" i="35"/>
  <c r="AO81" i="35"/>
  <c r="AO8" i="35"/>
  <c r="AO62" i="35"/>
  <c r="AO82" i="35"/>
  <c r="AO92" i="35"/>
  <c r="AO34" i="35"/>
  <c r="AO113" i="35"/>
  <c r="AO104" i="35"/>
  <c r="AO88" i="35"/>
  <c r="AO60" i="35"/>
  <c r="AO9" i="35"/>
  <c r="AO50" i="35"/>
  <c r="AO106" i="35"/>
  <c r="AO75" i="35"/>
  <c r="AO23" i="35"/>
  <c r="AO90" i="35"/>
  <c r="AO32" i="35"/>
  <c r="L46" i="15"/>
  <c r="AO56" i="35"/>
  <c r="AO24" i="35"/>
  <c r="AO66" i="35"/>
  <c r="AO95" i="35"/>
  <c r="AO119" i="35"/>
  <c r="AO48" i="35"/>
  <c r="AO64" i="35"/>
  <c r="AO86" i="35"/>
  <c r="AO38" i="35"/>
  <c r="AO59" i="35"/>
  <c r="AO37" i="35"/>
  <c r="AO118" i="35"/>
  <c r="AO7" i="35"/>
  <c r="AO43" i="35"/>
  <c r="AO73" i="35"/>
  <c r="AO19" i="35"/>
  <c r="AO68" i="35"/>
  <c r="AO55" i="35"/>
  <c r="AO20" i="35"/>
  <c r="AO40" i="35"/>
  <c r="AO35" i="35"/>
  <c r="AO124" i="35"/>
  <c r="AO47" i="35"/>
  <c r="AO31" i="35"/>
  <c r="I48" i="35"/>
  <c r="I79" i="35"/>
  <c r="I93" i="35"/>
  <c r="I98" i="35"/>
  <c r="I68" i="35"/>
  <c r="I50" i="35"/>
  <c r="I62" i="35"/>
  <c r="I59" i="35"/>
  <c r="I63" i="35"/>
  <c r="I55" i="35"/>
  <c r="I85" i="35"/>
  <c r="I71" i="35"/>
  <c r="I16" i="35"/>
  <c r="I35" i="35"/>
  <c r="I40" i="35"/>
  <c r="I21" i="35"/>
  <c r="I122" i="35"/>
  <c r="I22" i="35"/>
  <c r="I24" i="35"/>
  <c r="I58" i="35"/>
  <c r="I51" i="35"/>
  <c r="I11" i="35"/>
  <c r="I30" i="35"/>
  <c r="I31" i="35"/>
  <c r="I101" i="35"/>
  <c r="I43" i="35"/>
  <c r="I17" i="35"/>
  <c r="I19" i="35"/>
  <c r="I61" i="35"/>
  <c r="I105" i="35"/>
  <c r="I44" i="35"/>
  <c r="I78" i="35"/>
  <c r="I36" i="35"/>
  <c r="I81" i="35"/>
  <c r="I80" i="35"/>
  <c r="I116" i="35"/>
  <c r="I34" i="35"/>
  <c r="I27" i="35"/>
  <c r="N14" i="15"/>
  <c r="I115" i="35"/>
  <c r="I46" i="35"/>
  <c r="I38" i="35"/>
  <c r="I23" i="35"/>
  <c r="I28" i="35"/>
  <c r="I92" i="35"/>
  <c r="I103" i="35"/>
  <c r="I100" i="35"/>
  <c r="I49" i="35"/>
  <c r="I33" i="35"/>
  <c r="I25" i="35"/>
  <c r="I108" i="35"/>
  <c r="I65" i="35"/>
  <c r="I106" i="35"/>
  <c r="I117" i="35"/>
  <c r="I29" i="35"/>
  <c r="I66" i="35"/>
  <c r="I56" i="35"/>
  <c r="I26" i="35"/>
  <c r="I123" i="35"/>
  <c r="I107" i="35"/>
  <c r="I64" i="35"/>
  <c r="I77" i="35"/>
  <c r="I10" i="35"/>
  <c r="I104" i="35"/>
  <c r="I110" i="35"/>
  <c r="I47" i="35"/>
  <c r="I67" i="35"/>
  <c r="I53" i="35"/>
  <c r="I124" i="35"/>
  <c r="I32" i="35"/>
  <c r="I87" i="35"/>
  <c r="I20" i="35"/>
  <c r="I113" i="35"/>
  <c r="I91" i="35"/>
  <c r="I90" i="35"/>
  <c r="I114" i="35"/>
  <c r="I121" i="35"/>
  <c r="I57" i="35"/>
  <c r="I75" i="35"/>
  <c r="I102" i="35"/>
  <c r="I73" i="35"/>
  <c r="I15" i="35"/>
  <c r="I69" i="35"/>
  <c r="I109" i="35"/>
  <c r="I9" i="35"/>
  <c r="I42" i="35"/>
  <c r="I88" i="35"/>
  <c r="I74" i="35"/>
  <c r="I120" i="35"/>
  <c r="I86" i="35"/>
  <c r="I89" i="35"/>
  <c r="I13" i="35"/>
  <c r="I18" i="35"/>
  <c r="I60" i="35"/>
  <c r="I82" i="35"/>
  <c r="I12" i="35"/>
  <c r="I76" i="35"/>
  <c r="I84" i="35"/>
  <c r="I97" i="35"/>
  <c r="I70" i="35"/>
  <c r="I119" i="35"/>
  <c r="I8" i="35"/>
  <c r="I83" i="35"/>
  <c r="M14" i="15"/>
  <c r="I45" i="35"/>
  <c r="I112" i="35"/>
  <c r="I95" i="35"/>
  <c r="I99" i="35"/>
  <c r="I52" i="35"/>
  <c r="I111" i="35"/>
  <c r="I39" i="35"/>
  <c r="I72" i="35"/>
  <c r="I41" i="35"/>
  <c r="I118" i="35"/>
  <c r="L14" i="15"/>
  <c r="I96" i="35"/>
  <c r="I94" i="35"/>
  <c r="J14" i="15"/>
  <c r="I14" i="35"/>
  <c r="I54" i="35"/>
  <c r="I37" i="35"/>
  <c r="I7" i="35"/>
  <c r="CZ112" i="35"/>
  <c r="CZ43" i="35"/>
  <c r="CZ118" i="35"/>
  <c r="CZ38" i="35"/>
  <c r="CZ44" i="35"/>
  <c r="CZ47" i="35"/>
  <c r="CZ102" i="35"/>
  <c r="CZ91" i="35"/>
  <c r="CZ122" i="35"/>
  <c r="CZ84" i="35"/>
  <c r="CZ65" i="35"/>
  <c r="CZ96" i="35"/>
  <c r="CZ63" i="35"/>
  <c r="CZ37" i="35"/>
  <c r="CZ13" i="35"/>
  <c r="CZ66" i="35"/>
  <c r="CZ30" i="35"/>
  <c r="CZ55" i="35"/>
  <c r="L109" i="15"/>
  <c r="CZ18" i="35"/>
  <c r="CZ99" i="35"/>
  <c r="CZ48" i="35"/>
  <c r="CZ57" i="35"/>
  <c r="CZ25" i="35"/>
  <c r="CZ61" i="35"/>
  <c r="CZ31" i="35"/>
  <c r="CZ70" i="35"/>
  <c r="CZ54" i="35"/>
  <c r="CZ21" i="35"/>
  <c r="CZ62" i="35"/>
  <c r="CZ121" i="35"/>
  <c r="CZ104" i="35"/>
  <c r="CZ16" i="35"/>
  <c r="CZ101" i="35"/>
  <c r="CZ79" i="35"/>
  <c r="CZ81" i="35"/>
  <c r="CZ59" i="35"/>
  <c r="CZ94" i="35"/>
  <c r="CZ23" i="35"/>
  <c r="CZ67" i="35"/>
  <c r="CZ113" i="35"/>
  <c r="CZ53" i="35"/>
  <c r="M109" i="15"/>
  <c r="CZ50" i="35"/>
  <c r="CZ34" i="35"/>
  <c r="CZ26" i="35"/>
  <c r="CZ95" i="35"/>
  <c r="CZ69" i="35"/>
  <c r="CZ106" i="35"/>
  <c r="CZ39" i="35"/>
  <c r="CZ88" i="35"/>
  <c r="CZ97" i="35"/>
  <c r="CZ123" i="35"/>
  <c r="CZ28" i="35"/>
  <c r="CZ117" i="35"/>
  <c r="CZ120" i="35"/>
  <c r="CZ111" i="35"/>
  <c r="CZ8" i="35"/>
  <c r="CZ77" i="35"/>
  <c r="CZ40" i="35"/>
  <c r="CZ58" i="35"/>
  <c r="CZ45" i="35"/>
  <c r="CZ78" i="35"/>
  <c r="CZ98" i="35"/>
  <c r="CZ27" i="35"/>
  <c r="CZ107" i="35"/>
  <c r="CZ15" i="35"/>
  <c r="CZ115" i="35"/>
  <c r="CZ20" i="35"/>
  <c r="CZ119" i="35"/>
  <c r="CZ82" i="35"/>
  <c r="CZ33" i="35"/>
  <c r="CZ46" i="35"/>
  <c r="CZ10" i="35"/>
  <c r="CZ17" i="35"/>
  <c r="CZ100" i="35"/>
  <c r="CZ93" i="35"/>
  <c r="CZ105" i="35"/>
  <c r="CZ114" i="35"/>
  <c r="CZ103" i="35"/>
  <c r="CZ35" i="35"/>
  <c r="CZ68" i="35"/>
  <c r="CZ80" i="35"/>
  <c r="CZ11" i="35"/>
  <c r="CZ109" i="35"/>
  <c r="CZ116" i="35"/>
  <c r="CZ12" i="35"/>
  <c r="CZ71" i="35"/>
  <c r="CZ7" i="35"/>
  <c r="CZ64" i="35"/>
  <c r="CZ86" i="35"/>
  <c r="CZ56" i="35"/>
  <c r="CZ108" i="35"/>
  <c r="CZ24" i="35"/>
  <c r="CZ73" i="35"/>
  <c r="N109" i="15"/>
  <c r="CZ90" i="35"/>
  <c r="CZ74" i="35"/>
  <c r="CZ89" i="35"/>
  <c r="CZ36" i="35"/>
  <c r="CZ60" i="35"/>
  <c r="CZ52" i="35"/>
  <c r="CZ51" i="35"/>
  <c r="CZ92" i="35"/>
  <c r="J109" i="15"/>
  <c r="CZ75" i="35"/>
  <c r="CZ19" i="35"/>
  <c r="CZ83" i="35"/>
  <c r="CZ22" i="35"/>
  <c r="CZ9" i="35"/>
  <c r="CZ72" i="35"/>
  <c r="CZ29" i="35"/>
  <c r="CZ76" i="35"/>
  <c r="CZ124" i="35"/>
  <c r="CZ85" i="35"/>
  <c r="CZ87" i="35"/>
  <c r="CZ42" i="35"/>
  <c r="CZ49" i="35"/>
  <c r="CZ32" i="35"/>
  <c r="CZ110" i="35"/>
  <c r="CZ41" i="35"/>
  <c r="CZ14" i="35"/>
  <c r="CU111" i="35"/>
  <c r="CU45" i="35"/>
  <c r="CU41" i="35"/>
  <c r="CU58" i="35"/>
  <c r="CU78" i="35"/>
  <c r="CU122" i="35"/>
  <c r="CU33" i="35"/>
  <c r="L104" i="15"/>
  <c r="CU65" i="35"/>
  <c r="CU121" i="35"/>
  <c r="CU62" i="35"/>
  <c r="CU103" i="35"/>
  <c r="CU86" i="35"/>
  <c r="CU63" i="35"/>
  <c r="CU53" i="35"/>
  <c r="CU37" i="35"/>
  <c r="CU88" i="35"/>
  <c r="CU76" i="35"/>
  <c r="CU115" i="35"/>
  <c r="CU95" i="35"/>
  <c r="CU105" i="35"/>
  <c r="CU80" i="35"/>
  <c r="CU73" i="35"/>
  <c r="CU109" i="35"/>
  <c r="J104" i="15"/>
  <c r="CU77" i="35"/>
  <c r="CU36" i="35"/>
  <c r="CU8" i="35"/>
  <c r="CU40" i="35"/>
  <c r="CU123" i="35"/>
  <c r="CU25" i="35"/>
  <c r="CU16" i="35"/>
  <c r="CU68" i="35"/>
  <c r="CU50" i="35"/>
  <c r="CU32" i="35"/>
  <c r="CU52" i="35"/>
  <c r="CU85" i="35"/>
  <c r="CU46" i="35"/>
  <c r="CU34" i="35"/>
  <c r="CU54" i="35"/>
  <c r="CU49" i="35"/>
  <c r="CU101" i="35"/>
  <c r="CU9" i="35"/>
  <c r="CU124" i="35"/>
  <c r="CU55" i="35"/>
  <c r="CU110" i="35"/>
  <c r="CU51" i="35"/>
  <c r="CU35" i="35"/>
  <c r="CU59" i="35"/>
  <c r="CU30" i="35"/>
  <c r="CU116" i="35"/>
  <c r="CU107" i="35"/>
  <c r="CU112" i="35"/>
  <c r="CU92" i="35"/>
  <c r="CU98" i="35"/>
  <c r="CU69" i="35"/>
  <c r="CU57" i="35"/>
  <c r="CU99" i="35"/>
  <c r="CU120" i="35"/>
  <c r="CU71" i="35"/>
  <c r="CU10" i="35"/>
  <c r="CU117" i="35"/>
  <c r="CU91" i="35"/>
  <c r="CU17" i="35"/>
  <c r="CU28" i="35"/>
  <c r="CU72" i="35"/>
  <c r="CU96" i="35"/>
  <c r="CU108" i="35"/>
  <c r="CU100" i="35"/>
  <c r="CU89" i="35"/>
  <c r="CU64" i="35"/>
  <c r="CU39" i="35"/>
  <c r="CU104" i="35"/>
  <c r="CU70" i="35"/>
  <c r="CU22" i="35"/>
  <c r="CU113" i="35"/>
  <c r="CU106" i="35"/>
  <c r="CU56" i="35"/>
  <c r="CU14" i="35"/>
  <c r="CU97" i="35"/>
  <c r="CU82" i="35"/>
  <c r="N104" i="15"/>
  <c r="CU94" i="35"/>
  <c r="CU47" i="35"/>
  <c r="CU48" i="35"/>
  <c r="CU87" i="35"/>
  <c r="CU75" i="35"/>
  <c r="CU79" i="35"/>
  <c r="CU20" i="35"/>
  <c r="CU12" i="35"/>
  <c r="CU18" i="35"/>
  <c r="CU11" i="35"/>
  <c r="CU60" i="35"/>
  <c r="CU83" i="35"/>
  <c r="CU24" i="35"/>
  <c r="CU44" i="35"/>
  <c r="CU43" i="35"/>
  <c r="CU21" i="35"/>
  <c r="CU81" i="35"/>
  <c r="CU84" i="35"/>
  <c r="CU27" i="35"/>
  <c r="CU42" i="35"/>
  <c r="CU38" i="35"/>
  <c r="CU119" i="35"/>
  <c r="CU118" i="35"/>
  <c r="CU90" i="35"/>
  <c r="CU74" i="35"/>
  <c r="CU61" i="35"/>
  <c r="CU93" i="35"/>
  <c r="CU102" i="35"/>
  <c r="CU29" i="35"/>
  <c r="M104" i="15"/>
  <c r="CU26" i="35"/>
  <c r="CU13" i="35"/>
  <c r="CU19" i="35"/>
  <c r="CU67" i="35"/>
  <c r="CU31" i="35"/>
  <c r="CU7" i="35"/>
  <c r="CU15" i="35"/>
  <c r="CU114" i="35"/>
  <c r="CU66" i="35"/>
  <c r="CU23" i="35"/>
  <c r="CK112" i="35"/>
  <c r="CK35" i="35"/>
  <c r="N94" i="15"/>
  <c r="CK102" i="35"/>
  <c r="CK67" i="35"/>
  <c r="CK65" i="35"/>
  <c r="CK41" i="35"/>
  <c r="CK80" i="35"/>
  <c r="CK74" i="35"/>
  <c r="CK109" i="35"/>
  <c r="CK115" i="35"/>
  <c r="CK85" i="35"/>
  <c r="CK40" i="35"/>
  <c r="CK57" i="35"/>
  <c r="CK32" i="35"/>
  <c r="CK30" i="35"/>
  <c r="CK63" i="35"/>
  <c r="CK8" i="35"/>
  <c r="CK99" i="35"/>
  <c r="CK101" i="35"/>
  <c r="CK49" i="35"/>
  <c r="CK75" i="35"/>
  <c r="CK89" i="35"/>
  <c r="CK68" i="35"/>
  <c r="CK69" i="35"/>
  <c r="CK48" i="35"/>
  <c r="CK66" i="35"/>
  <c r="CK97" i="35"/>
  <c r="CK82" i="35"/>
  <c r="CK43" i="35"/>
  <c r="CK116" i="35"/>
  <c r="CK106" i="35"/>
  <c r="CK120" i="35"/>
  <c r="CK52" i="35"/>
  <c r="CK22" i="35"/>
  <c r="CK113" i="35"/>
  <c r="CK53" i="35"/>
  <c r="CK21" i="35"/>
  <c r="CK77" i="35"/>
  <c r="CK50" i="35"/>
  <c r="CK55" i="35"/>
  <c r="CK25" i="35"/>
  <c r="CK108" i="35"/>
  <c r="CK100" i="35"/>
  <c r="CK111" i="35"/>
  <c r="CK91" i="35"/>
  <c r="CK58" i="35"/>
  <c r="CK9" i="35"/>
  <c r="CK56" i="35"/>
  <c r="CK122" i="35"/>
  <c r="CK10" i="35"/>
  <c r="CK71" i="35"/>
  <c r="CK14" i="35"/>
  <c r="CK31" i="35"/>
  <c r="CK81" i="35"/>
  <c r="CK47" i="35"/>
  <c r="CK121" i="35"/>
  <c r="CK61" i="35"/>
  <c r="CK73" i="35"/>
  <c r="CK95" i="35"/>
  <c r="CK7" i="35"/>
  <c r="CK94" i="35"/>
  <c r="CK33" i="35"/>
  <c r="CK83" i="35"/>
  <c r="CK26" i="35"/>
  <c r="CK44" i="35"/>
  <c r="CK62" i="35"/>
  <c r="CK45" i="35"/>
  <c r="CK119" i="35"/>
  <c r="CK98" i="35"/>
  <c r="CK103" i="35"/>
  <c r="CK42" i="35"/>
  <c r="CK39" i="35"/>
  <c r="CK18" i="35"/>
  <c r="CK70" i="35"/>
  <c r="CK114" i="35"/>
  <c r="M94" i="15"/>
  <c r="CK87" i="35"/>
  <c r="CK64" i="35"/>
  <c r="CK59" i="35"/>
  <c r="CK38" i="35"/>
  <c r="CK110" i="35"/>
  <c r="CK12" i="35"/>
  <c r="CK107" i="35"/>
  <c r="CK19" i="35"/>
  <c r="CK37" i="35"/>
  <c r="CK51" i="35"/>
  <c r="CK29" i="35"/>
  <c r="CK78" i="35"/>
  <c r="CK54" i="35"/>
  <c r="CK13" i="35"/>
  <c r="CK46" i="35"/>
  <c r="CK24" i="35"/>
  <c r="CK20" i="35"/>
  <c r="CK15" i="35"/>
  <c r="CK117" i="35"/>
  <c r="CK90" i="35"/>
  <c r="CK17" i="35"/>
  <c r="CK93" i="35"/>
  <c r="CK86" i="35"/>
  <c r="CK92" i="35"/>
  <c r="CK16" i="35"/>
  <c r="CK124" i="35"/>
  <c r="CK34" i="35"/>
  <c r="CK123" i="35"/>
  <c r="CK76" i="35"/>
  <c r="CK118" i="35"/>
  <c r="J94" i="15"/>
  <c r="CK104" i="35"/>
  <c r="CK36" i="35"/>
  <c r="CK23" i="35"/>
  <c r="CK79" i="35"/>
  <c r="CK88" i="35"/>
  <c r="CK28" i="35"/>
  <c r="CK84" i="35"/>
  <c r="CK11" i="35"/>
  <c r="CK27" i="35"/>
  <c r="CK105" i="35"/>
  <c r="CK60" i="35"/>
  <c r="L94" i="15"/>
  <c r="CK96" i="35"/>
  <c r="CK72" i="35"/>
  <c r="Q7" i="9"/>
  <c r="P25" i="9"/>
  <c r="Q25" i="9"/>
  <c r="F33" i="4"/>
  <c r="D29" i="15"/>
  <c r="F29" i="15"/>
  <c r="P50" i="9"/>
  <c r="Q50" i="9"/>
  <c r="F58" i="4"/>
  <c r="D54" i="15"/>
  <c r="F54" i="15"/>
  <c r="BQ95" i="35"/>
  <c r="BQ17" i="35"/>
  <c r="BQ18" i="35"/>
  <c r="BQ9" i="35"/>
  <c r="BQ27" i="35"/>
  <c r="BQ70" i="35"/>
  <c r="BQ110" i="35"/>
  <c r="BQ65" i="35"/>
  <c r="BQ109" i="35"/>
  <c r="BQ21" i="35"/>
  <c r="BQ102" i="35"/>
  <c r="BQ13" i="35"/>
  <c r="BQ58" i="35"/>
  <c r="BQ115" i="35"/>
  <c r="BQ44" i="35"/>
  <c r="BQ57" i="35"/>
  <c r="BQ22" i="35"/>
  <c r="BQ55" i="35"/>
  <c r="BQ33" i="35"/>
  <c r="BQ80" i="35"/>
  <c r="BQ56" i="35"/>
  <c r="BQ46" i="35"/>
  <c r="BQ41" i="35"/>
  <c r="BQ98" i="35"/>
  <c r="BQ28" i="35"/>
  <c r="BQ39" i="35"/>
  <c r="BQ117" i="35"/>
  <c r="BQ35" i="35"/>
  <c r="BQ54" i="35"/>
  <c r="BQ61" i="35"/>
  <c r="BQ62" i="35"/>
  <c r="BQ34" i="35"/>
  <c r="L74" i="15"/>
  <c r="BQ82" i="35"/>
  <c r="BQ50" i="35"/>
  <c r="BQ84" i="35"/>
  <c r="BQ75" i="35"/>
  <c r="BQ66" i="35"/>
  <c r="BQ10" i="35"/>
  <c r="BQ43" i="35"/>
  <c r="BQ67" i="35"/>
  <c r="BQ76" i="35"/>
  <c r="N74" i="15"/>
  <c r="BQ114" i="35"/>
  <c r="BQ96" i="35"/>
  <c r="BQ23" i="35"/>
  <c r="BQ107" i="35"/>
  <c r="BQ16" i="35"/>
  <c r="BQ74" i="35"/>
  <c r="BQ92" i="35"/>
  <c r="BQ79" i="35"/>
  <c r="BQ14" i="35"/>
  <c r="BQ52" i="35"/>
  <c r="BQ47" i="35"/>
  <c r="BQ68" i="35"/>
  <c r="BQ64" i="35"/>
  <c r="BQ89" i="35"/>
  <c r="BQ30" i="35"/>
  <c r="BQ103" i="35"/>
  <c r="BQ59" i="35"/>
  <c r="BQ53" i="35"/>
  <c r="BQ63" i="35"/>
  <c r="BQ69" i="35"/>
  <c r="BQ121" i="35"/>
  <c r="BQ48" i="35"/>
  <c r="BQ42" i="35"/>
  <c r="BQ120" i="35"/>
  <c r="BQ11" i="35"/>
  <c r="BQ101" i="35"/>
  <c r="BQ94" i="35"/>
  <c r="BQ77" i="35"/>
  <c r="BQ31" i="35"/>
  <c r="BQ51" i="35"/>
  <c r="BQ40" i="35"/>
  <c r="BQ71" i="35"/>
  <c r="BQ93" i="35"/>
  <c r="BQ8" i="35"/>
  <c r="BQ81" i="35"/>
  <c r="BQ99" i="35"/>
  <c r="BQ25" i="35"/>
  <c r="BQ123" i="35"/>
  <c r="BQ7" i="35"/>
  <c r="BQ111" i="35"/>
  <c r="BQ83" i="35"/>
  <c r="BQ88" i="35"/>
  <c r="BQ87" i="35"/>
  <c r="BQ124" i="35"/>
  <c r="BQ24" i="35"/>
  <c r="BQ36" i="35"/>
  <c r="BQ100" i="35"/>
  <c r="BQ15" i="35"/>
  <c r="BQ60" i="35"/>
  <c r="BQ26" i="35"/>
  <c r="BQ49" i="35"/>
  <c r="BQ119" i="35"/>
  <c r="BQ112" i="35"/>
  <c r="BQ90" i="35"/>
  <c r="BQ72" i="35"/>
  <c r="BQ104" i="35"/>
  <c r="M74" i="15"/>
  <c r="BQ32" i="35"/>
  <c r="BQ91" i="35"/>
  <c r="BQ29" i="35"/>
  <c r="BQ38" i="35"/>
  <c r="BQ37" i="35"/>
  <c r="BQ78" i="35"/>
  <c r="BQ97" i="35"/>
  <c r="BQ113" i="35"/>
  <c r="BQ116" i="35"/>
  <c r="BQ86" i="35"/>
  <c r="BQ118" i="35"/>
  <c r="BQ106" i="35"/>
  <c r="BQ122" i="35"/>
  <c r="BQ45" i="35"/>
  <c r="BQ12" i="35"/>
  <c r="BQ108" i="35"/>
  <c r="BQ20" i="35"/>
  <c r="BQ73" i="35"/>
  <c r="BQ19" i="35"/>
  <c r="BQ85" i="35"/>
  <c r="BQ105" i="35"/>
  <c r="J74" i="15"/>
  <c r="P48" i="9"/>
  <c r="Q48" i="9"/>
  <c r="F56" i="4"/>
  <c r="D52" i="15"/>
  <c r="F52" i="15"/>
  <c r="BR102" i="35"/>
  <c r="BR32" i="35"/>
  <c r="N75" i="15"/>
  <c r="BR104" i="35"/>
  <c r="BR103" i="35"/>
  <c r="BR79" i="35"/>
  <c r="BR75" i="35"/>
  <c r="BR16" i="35"/>
  <c r="BR123" i="35"/>
  <c r="BR21" i="35"/>
  <c r="BR94" i="35"/>
  <c r="BR69" i="35"/>
  <c r="BR28" i="35"/>
  <c r="BR64" i="35"/>
  <c r="BR96" i="35"/>
  <c r="BR24" i="35"/>
  <c r="BR111" i="35"/>
  <c r="BR51" i="35"/>
  <c r="BR115" i="35"/>
  <c r="BR58" i="35"/>
  <c r="BR20" i="35"/>
  <c r="BR124" i="35"/>
  <c r="BR40" i="35"/>
  <c r="BR120" i="35"/>
  <c r="BR99" i="35"/>
  <c r="BR53" i="35"/>
  <c r="BR13" i="35"/>
  <c r="BR70" i="35"/>
  <c r="BR118" i="35"/>
  <c r="BR14" i="35"/>
  <c r="BR91" i="35"/>
  <c r="BR116" i="35"/>
  <c r="BR87" i="35"/>
  <c r="BR11" i="35"/>
  <c r="BR36" i="35"/>
  <c r="M75" i="15"/>
  <c r="BR55" i="35"/>
  <c r="BR17" i="35"/>
  <c r="BR105" i="35"/>
  <c r="BR10" i="35"/>
  <c r="BR12" i="35"/>
  <c r="L75" i="15"/>
  <c r="BR119" i="35"/>
  <c r="BR76" i="35"/>
  <c r="BR15" i="35"/>
  <c r="BR33" i="35"/>
  <c r="BR93" i="35"/>
  <c r="BR97" i="35"/>
  <c r="BR63" i="35"/>
  <c r="BR37" i="35"/>
  <c r="BR74" i="35"/>
  <c r="BR46" i="35"/>
  <c r="BR62" i="35"/>
  <c r="BR61" i="35"/>
  <c r="BR71" i="35"/>
  <c r="BR23" i="35"/>
  <c r="BR26" i="35"/>
  <c r="BR27" i="35"/>
  <c r="BR47" i="35"/>
  <c r="BR52" i="35"/>
  <c r="BR107" i="35"/>
  <c r="BR95" i="35"/>
  <c r="BR98" i="35"/>
  <c r="BR50" i="35"/>
  <c r="BR49" i="35"/>
  <c r="BR88" i="35"/>
  <c r="BR25" i="35"/>
  <c r="BR68" i="35"/>
  <c r="BR81" i="35"/>
  <c r="BR65" i="35"/>
  <c r="BR41" i="35"/>
  <c r="BR45" i="35"/>
  <c r="BR110" i="35"/>
  <c r="BR39" i="35"/>
  <c r="BR7" i="35"/>
  <c r="BR43" i="35"/>
  <c r="BR31" i="35"/>
  <c r="BR18" i="35"/>
  <c r="BR92" i="35"/>
  <c r="BR108" i="35"/>
  <c r="BR77" i="35"/>
  <c r="BR113" i="35"/>
  <c r="BR80" i="35"/>
  <c r="BR67" i="35"/>
  <c r="BR35" i="35"/>
  <c r="BR72" i="35"/>
  <c r="BR100" i="35"/>
  <c r="BR42" i="35"/>
  <c r="BR82" i="35"/>
  <c r="BR29" i="35"/>
  <c r="BR85" i="35"/>
  <c r="BR121" i="35"/>
  <c r="BR101" i="35"/>
  <c r="BR38" i="35"/>
  <c r="BR117" i="35"/>
  <c r="BR8" i="35"/>
  <c r="BR122" i="35"/>
  <c r="BR84" i="35"/>
  <c r="BR54" i="35"/>
  <c r="BR60" i="35"/>
  <c r="BR112" i="35"/>
  <c r="BR106" i="35"/>
  <c r="BR114" i="35"/>
  <c r="BR59" i="35"/>
  <c r="BR30" i="35"/>
  <c r="BR73" i="35"/>
  <c r="BR9" i="35"/>
  <c r="BR66" i="35"/>
  <c r="BR90" i="35"/>
  <c r="BR22" i="35"/>
  <c r="BR19" i="35"/>
  <c r="BR57" i="35"/>
  <c r="BR48" i="35"/>
  <c r="BR109" i="35"/>
  <c r="BR83" i="35"/>
  <c r="BR56" i="35"/>
  <c r="J75" i="15"/>
  <c r="BR89" i="35"/>
  <c r="BR78" i="35"/>
  <c r="BR44" i="35"/>
  <c r="BR34" i="35"/>
  <c r="BR86" i="35"/>
  <c r="AE112" i="35"/>
  <c r="AE117" i="35"/>
  <c r="AE59" i="35"/>
  <c r="AE39" i="35"/>
  <c r="AE96" i="35"/>
  <c r="AE109" i="35"/>
  <c r="AE56" i="35"/>
  <c r="AE108" i="35"/>
  <c r="AE101" i="35"/>
  <c r="AE35" i="35"/>
  <c r="AE54" i="35"/>
  <c r="AE69" i="35"/>
  <c r="AE80" i="35"/>
  <c r="AE57" i="35"/>
  <c r="AE53" i="35"/>
  <c r="AE77" i="35"/>
  <c r="AE73" i="35"/>
  <c r="AE104" i="35"/>
  <c r="AE15" i="35"/>
  <c r="AE44" i="35"/>
  <c r="AE49" i="35"/>
  <c r="AE87" i="35"/>
  <c r="AE10" i="35"/>
  <c r="AE103" i="35"/>
  <c r="AE110" i="35"/>
  <c r="AE23" i="35"/>
  <c r="AE38" i="35"/>
  <c r="J36" i="15"/>
  <c r="AE78" i="35"/>
  <c r="AE76" i="35"/>
  <c r="AE21" i="35"/>
  <c r="AE48" i="35"/>
  <c r="AE70" i="35"/>
  <c r="AE116" i="35"/>
  <c r="AE91" i="35"/>
  <c r="AE42" i="35"/>
  <c r="AE27" i="35"/>
  <c r="AE7" i="35"/>
  <c r="AE66" i="35"/>
  <c r="AE24" i="35"/>
  <c r="AE95" i="35"/>
  <c r="AE32" i="35"/>
  <c r="AE51" i="35"/>
  <c r="AE8" i="35"/>
  <c r="AE84" i="35"/>
  <c r="AE61" i="35"/>
  <c r="AE46" i="35"/>
  <c r="AE85" i="35"/>
  <c r="AE124" i="35"/>
  <c r="AE26" i="35"/>
  <c r="AE41" i="35"/>
  <c r="AE29" i="35"/>
  <c r="AE119" i="35"/>
  <c r="AE75" i="35"/>
  <c r="AE64" i="35"/>
  <c r="AE89" i="35"/>
  <c r="AE97" i="35"/>
  <c r="AE55" i="35"/>
  <c r="AE123" i="35"/>
  <c r="AE115" i="35"/>
  <c r="AE99" i="35"/>
  <c r="AE17" i="35"/>
  <c r="AE83" i="35"/>
  <c r="AE88" i="35"/>
  <c r="AE107" i="35"/>
  <c r="AE16" i="35"/>
  <c r="AE22" i="35"/>
  <c r="AE98" i="35"/>
  <c r="AE45" i="35"/>
  <c r="AE37" i="35"/>
  <c r="AE114" i="35"/>
  <c r="AE72" i="35"/>
  <c r="AE113" i="35"/>
  <c r="AE25" i="35"/>
  <c r="AE18" i="35"/>
  <c r="AE40" i="35"/>
  <c r="AE30" i="35"/>
  <c r="AE20" i="35"/>
  <c r="AE63" i="35"/>
  <c r="AE122" i="35"/>
  <c r="AE31" i="35"/>
  <c r="AE12" i="35"/>
  <c r="AE71" i="35"/>
  <c r="AE90" i="35"/>
  <c r="AE102" i="35"/>
  <c r="AE62" i="35"/>
  <c r="M36" i="15"/>
  <c r="AE60" i="35"/>
  <c r="AE47" i="35"/>
  <c r="AE68" i="35"/>
  <c r="AE65" i="35"/>
  <c r="AE92" i="35"/>
  <c r="AE111" i="35"/>
  <c r="N36" i="15"/>
  <c r="AE79" i="35"/>
  <c r="AE43" i="35"/>
  <c r="AE93" i="35"/>
  <c r="AE34" i="35"/>
  <c r="AE121" i="35"/>
  <c r="AE33" i="35"/>
  <c r="AE67" i="35"/>
  <c r="AE100" i="35"/>
  <c r="AE13" i="35"/>
  <c r="AE28" i="35"/>
  <c r="AE36" i="35"/>
  <c r="AE120" i="35"/>
  <c r="AE50" i="35"/>
  <c r="AE81" i="35"/>
  <c r="AE94" i="35"/>
  <c r="AE74" i="35"/>
  <c r="AE86" i="35"/>
  <c r="AE82" i="35"/>
  <c r="AE11" i="35"/>
  <c r="AE19" i="35"/>
  <c r="AE105" i="35"/>
  <c r="AE118" i="35"/>
  <c r="AE9" i="35"/>
  <c r="AE106" i="35"/>
  <c r="AE52" i="35"/>
  <c r="AE14" i="35"/>
  <c r="L36" i="15"/>
  <c r="AE58" i="35"/>
  <c r="AR92" i="35"/>
  <c r="AR119" i="35"/>
  <c r="AR74" i="35"/>
  <c r="AR35" i="35"/>
  <c r="AR83" i="35"/>
  <c r="AR94" i="35"/>
  <c r="AR99" i="35"/>
  <c r="AR11" i="35"/>
  <c r="AR20" i="35"/>
  <c r="AR7" i="35"/>
  <c r="AR30" i="35"/>
  <c r="AR40" i="35"/>
  <c r="AR18" i="35"/>
  <c r="AR88" i="35"/>
  <c r="AR67" i="35"/>
  <c r="AR48" i="35"/>
  <c r="AR96" i="35"/>
  <c r="AR116" i="35"/>
  <c r="N49" i="15"/>
  <c r="AR23" i="35"/>
  <c r="AR13" i="35"/>
  <c r="AR17" i="35"/>
  <c r="AR61" i="35"/>
  <c r="AR26" i="35"/>
  <c r="AR62" i="35"/>
  <c r="AR98" i="35"/>
  <c r="AR39" i="35"/>
  <c r="AR45" i="35"/>
  <c r="AR79" i="35"/>
  <c r="AR25" i="35"/>
  <c r="AR111" i="35"/>
  <c r="AR90" i="35"/>
  <c r="AR105" i="35"/>
  <c r="AR69" i="35"/>
  <c r="AR46" i="35"/>
  <c r="AR78" i="35"/>
  <c r="AR82" i="35"/>
  <c r="AR24" i="35"/>
  <c r="AR32" i="35"/>
  <c r="AR14" i="35"/>
  <c r="L49" i="15"/>
  <c r="AR103" i="35"/>
  <c r="AR42" i="35"/>
  <c r="AR8" i="35"/>
  <c r="AR66" i="35"/>
  <c r="AR102" i="35"/>
  <c r="AR76" i="35"/>
  <c r="AR47" i="35"/>
  <c r="AR101" i="35"/>
  <c r="AR91" i="35"/>
  <c r="AR12" i="35"/>
  <c r="AR81" i="35"/>
  <c r="AR72" i="35"/>
  <c r="AR27" i="35"/>
  <c r="AR100" i="35"/>
  <c r="AR118" i="35"/>
  <c r="AR16" i="35"/>
  <c r="AR56" i="35"/>
  <c r="AR95" i="35"/>
  <c r="AR86" i="35"/>
  <c r="AR15" i="35"/>
  <c r="AR63" i="35"/>
  <c r="AR53" i="35"/>
  <c r="AR120" i="35"/>
  <c r="AR36" i="35"/>
  <c r="AR58" i="35"/>
  <c r="J49" i="15"/>
  <c r="AR38" i="35"/>
  <c r="AR55" i="35"/>
  <c r="AR59" i="35"/>
  <c r="AR37" i="35"/>
  <c r="AR84" i="35"/>
  <c r="AR122" i="35"/>
  <c r="AR73" i="35"/>
  <c r="AR9" i="35"/>
  <c r="AR49" i="35"/>
  <c r="AR68" i="35"/>
  <c r="AR21" i="35"/>
  <c r="AR71" i="35"/>
  <c r="AR124" i="35"/>
  <c r="AR77" i="35"/>
  <c r="AR10" i="35"/>
  <c r="AR107" i="35"/>
  <c r="AR93" i="35"/>
  <c r="AR19" i="35"/>
  <c r="AR52" i="35"/>
  <c r="AR121" i="35"/>
  <c r="M49" i="15"/>
  <c r="AR22" i="35"/>
  <c r="AR113" i="35"/>
  <c r="AR43" i="35"/>
  <c r="AR87" i="35"/>
  <c r="AR97" i="35"/>
  <c r="AR117" i="35"/>
  <c r="AR50" i="35"/>
  <c r="AR31" i="35"/>
  <c r="AR28" i="35"/>
  <c r="AR112" i="35"/>
  <c r="AR65" i="35"/>
  <c r="AR110" i="35"/>
  <c r="AR123" i="35"/>
  <c r="AR115" i="35"/>
  <c r="AR89" i="35"/>
  <c r="AR44" i="35"/>
  <c r="AR85" i="35"/>
  <c r="AR64" i="35"/>
  <c r="AR34" i="35"/>
  <c r="AR54" i="35"/>
  <c r="AR80" i="35"/>
  <c r="AR114" i="35"/>
  <c r="AR104" i="35"/>
  <c r="AR60" i="35"/>
  <c r="AR70" i="35"/>
  <c r="AR33" i="35"/>
  <c r="AR108" i="35"/>
  <c r="AR51" i="35"/>
  <c r="AR57" i="35"/>
  <c r="AR29" i="35"/>
  <c r="AR75" i="35"/>
  <c r="AR109" i="35"/>
  <c r="AR106" i="35"/>
  <c r="AR41" i="35"/>
  <c r="Z76" i="35"/>
  <c r="Z8" i="35"/>
  <c r="Z101" i="35"/>
  <c r="Z50" i="35"/>
  <c r="Z124" i="35"/>
  <c r="Z86" i="35"/>
  <c r="Z11" i="35"/>
  <c r="Z53" i="35"/>
  <c r="Z119" i="35"/>
  <c r="Z40" i="35"/>
  <c r="Z93" i="35"/>
  <c r="Z32" i="35"/>
  <c r="Z103" i="35"/>
  <c r="Z24" i="35"/>
  <c r="Z15" i="35"/>
  <c r="Z87" i="35"/>
  <c r="Z120" i="35"/>
  <c r="Z21" i="35"/>
  <c r="M31" i="15"/>
  <c r="Z51" i="35"/>
  <c r="Z45" i="35"/>
  <c r="Z102" i="35"/>
  <c r="Z117" i="35"/>
  <c r="Z26" i="35"/>
  <c r="Z25" i="35"/>
  <c r="Z47" i="35"/>
  <c r="L31" i="15"/>
  <c r="Z42" i="35"/>
  <c r="Z70" i="35"/>
  <c r="Z108" i="35"/>
  <c r="Z62" i="35"/>
  <c r="Z111" i="35"/>
  <c r="Z113" i="35"/>
  <c r="Z33" i="35"/>
  <c r="Z66" i="35"/>
  <c r="Z88" i="35"/>
  <c r="Z97" i="35"/>
  <c r="Z91" i="35"/>
  <c r="Z85" i="35"/>
  <c r="Z12" i="35"/>
  <c r="Z73" i="35"/>
  <c r="Z67" i="35"/>
  <c r="Z78" i="35"/>
  <c r="Z83" i="35"/>
  <c r="Z96" i="35"/>
  <c r="Z82" i="35"/>
  <c r="Z99" i="35"/>
  <c r="Z63" i="35"/>
  <c r="Z79" i="35"/>
  <c r="Z81" i="35"/>
  <c r="Z10" i="35"/>
  <c r="Z90" i="35"/>
  <c r="Z36" i="35"/>
  <c r="Z54" i="35"/>
  <c r="Z52" i="35"/>
  <c r="Z60" i="35"/>
  <c r="Z123" i="35"/>
  <c r="Z80" i="35"/>
  <c r="Z94" i="35"/>
  <c r="Z75" i="35"/>
  <c r="Z89" i="35"/>
  <c r="Z114" i="35"/>
  <c r="Z105" i="35"/>
  <c r="Z20" i="35"/>
  <c r="Z29" i="35"/>
  <c r="Z43" i="35"/>
  <c r="Z104" i="35"/>
  <c r="Z46" i="35"/>
  <c r="Z58" i="35"/>
  <c r="Z84" i="35"/>
  <c r="Z14" i="35"/>
  <c r="Z74" i="35"/>
  <c r="Z55" i="35"/>
  <c r="Z38" i="35"/>
  <c r="Z19" i="35"/>
  <c r="Z56" i="35"/>
  <c r="Z39" i="35"/>
  <c r="Z61" i="35"/>
  <c r="Z49" i="35"/>
  <c r="Z64" i="35"/>
  <c r="Z35" i="35"/>
  <c r="Z95" i="35"/>
  <c r="Z48" i="35"/>
  <c r="Z115" i="35"/>
  <c r="N31" i="15"/>
  <c r="Z77" i="35"/>
  <c r="Z107" i="35"/>
  <c r="Z18" i="35"/>
  <c r="Z92" i="35"/>
  <c r="Z122" i="35"/>
  <c r="Z34" i="35"/>
  <c r="Z109" i="35"/>
  <c r="Z71" i="35"/>
  <c r="Z7" i="35"/>
  <c r="Z13" i="35"/>
  <c r="Z28" i="35"/>
  <c r="Z116" i="35"/>
  <c r="Z44" i="35"/>
  <c r="Z16" i="35"/>
  <c r="Z121" i="35"/>
  <c r="Z37" i="35"/>
  <c r="J31" i="15"/>
  <c r="Z65" i="35"/>
  <c r="Z68" i="35"/>
  <c r="Z23" i="35"/>
  <c r="Z112" i="35"/>
  <c r="Z27" i="35"/>
  <c r="Z118" i="35"/>
  <c r="Z30" i="35"/>
  <c r="Z57" i="35"/>
  <c r="Z72" i="35"/>
  <c r="Z41" i="35"/>
  <c r="Z100" i="35"/>
  <c r="Z59" i="35"/>
  <c r="Z98" i="35"/>
  <c r="Z22" i="35"/>
  <c r="Z31" i="35"/>
  <c r="Z17" i="35"/>
  <c r="Z106" i="35"/>
  <c r="Z69" i="35"/>
  <c r="Z9" i="35"/>
  <c r="Z110" i="35"/>
  <c r="BZ112" i="35"/>
  <c r="BZ70" i="35"/>
  <c r="BZ40" i="35"/>
  <c r="BZ13" i="35"/>
  <c r="BZ121" i="35"/>
  <c r="BZ111" i="35"/>
  <c r="BZ30" i="35"/>
  <c r="BZ18" i="35"/>
  <c r="BZ106" i="35"/>
  <c r="BZ63" i="35"/>
  <c r="BZ38" i="35"/>
  <c r="BZ20" i="35"/>
  <c r="BZ94" i="35"/>
  <c r="BZ41" i="35"/>
  <c r="BZ115" i="35"/>
  <c r="BZ76" i="35"/>
  <c r="BZ47" i="35"/>
  <c r="BZ62" i="35"/>
  <c r="BZ26" i="35"/>
  <c r="BZ52" i="35"/>
  <c r="BZ55" i="35"/>
  <c r="BZ117" i="35"/>
  <c r="BZ118" i="35"/>
  <c r="BZ60" i="35"/>
  <c r="BZ9" i="35"/>
  <c r="BZ27" i="35"/>
  <c r="BZ124" i="35"/>
  <c r="BZ34" i="35"/>
  <c r="BZ82" i="35"/>
  <c r="BZ16" i="35"/>
  <c r="BZ45" i="35"/>
  <c r="BZ87" i="35"/>
  <c r="BZ39" i="35"/>
  <c r="BZ57" i="35"/>
  <c r="BZ15" i="35"/>
  <c r="BZ24" i="35"/>
  <c r="BZ67" i="35"/>
  <c r="BZ110" i="35"/>
  <c r="BZ56" i="35"/>
  <c r="M83" i="15"/>
  <c r="BZ21" i="35"/>
  <c r="BZ93" i="35"/>
  <c r="BZ113" i="35"/>
  <c r="BZ29" i="35"/>
  <c r="BZ84" i="35"/>
  <c r="BZ65" i="35"/>
  <c r="BZ74" i="35"/>
  <c r="BZ120" i="35"/>
  <c r="BZ103" i="35"/>
  <c r="BZ48" i="35"/>
  <c r="BZ116" i="35"/>
  <c r="BZ66" i="35"/>
  <c r="BZ104" i="35"/>
  <c r="BZ44" i="35"/>
  <c r="BZ28" i="35"/>
  <c r="BZ89" i="35"/>
  <c r="BZ36" i="35"/>
  <c r="BZ31" i="35"/>
  <c r="BZ68" i="35"/>
  <c r="BZ17" i="35"/>
  <c r="BZ59" i="35"/>
  <c r="BZ61" i="35"/>
  <c r="N83" i="15"/>
  <c r="BZ19" i="35"/>
  <c r="BZ79" i="35"/>
  <c r="BZ92" i="35"/>
  <c r="BZ49" i="35"/>
  <c r="BZ75" i="35"/>
  <c r="BZ73" i="35"/>
  <c r="BZ86" i="35"/>
  <c r="BZ105" i="35"/>
  <c r="BZ37" i="35"/>
  <c r="BZ109" i="35"/>
  <c r="BZ90" i="35"/>
  <c r="BZ7" i="35"/>
  <c r="BZ107" i="35"/>
  <c r="BZ11" i="35"/>
  <c r="BZ100" i="35"/>
  <c r="BZ83" i="35"/>
  <c r="BZ69" i="35"/>
  <c r="BZ58" i="35"/>
  <c r="BZ98" i="35"/>
  <c r="BZ43" i="35"/>
  <c r="BZ64" i="35"/>
  <c r="BZ99" i="35"/>
  <c r="BZ108" i="35"/>
  <c r="BZ88" i="35"/>
  <c r="BZ97" i="35"/>
  <c r="BZ102" i="35"/>
  <c r="BZ53" i="35"/>
  <c r="BZ71" i="35"/>
  <c r="BZ114" i="35"/>
  <c r="BZ25" i="35"/>
  <c r="BZ23" i="35"/>
  <c r="BZ12" i="35"/>
  <c r="J83" i="15"/>
  <c r="BZ123" i="35"/>
  <c r="BZ22" i="35"/>
  <c r="BZ96" i="35"/>
  <c r="BZ80" i="35"/>
  <c r="BZ8" i="35"/>
  <c r="BZ50" i="35"/>
  <c r="BZ101" i="35"/>
  <c r="BZ122" i="35"/>
  <c r="BZ78" i="35"/>
  <c r="BZ91" i="35"/>
  <c r="BZ95" i="35"/>
  <c r="BZ85" i="35"/>
  <c r="BZ54" i="35"/>
  <c r="BZ72" i="35"/>
  <c r="BZ35" i="35"/>
  <c r="BZ46" i="35"/>
  <c r="BZ33" i="35"/>
  <c r="BZ42" i="35"/>
  <c r="BZ51" i="35"/>
  <c r="BZ77" i="35"/>
  <c r="BZ81" i="35"/>
  <c r="BZ32" i="35"/>
  <c r="L83" i="15"/>
  <c r="BZ14" i="35"/>
  <c r="BZ119" i="35"/>
  <c r="BZ10" i="35"/>
  <c r="AB73" i="35"/>
  <c r="AB44" i="35"/>
  <c r="AB124" i="35"/>
  <c r="AB18" i="35"/>
  <c r="AB82" i="35"/>
  <c r="AB118" i="35"/>
  <c r="AB11" i="35"/>
  <c r="AB26" i="35"/>
  <c r="AB48" i="35"/>
  <c r="AB77" i="35"/>
  <c r="AB92" i="35"/>
  <c r="AB52" i="35"/>
  <c r="AB32" i="35"/>
  <c r="AB114" i="35"/>
  <c r="AB50" i="35"/>
  <c r="AB62" i="35"/>
  <c r="AB10" i="35"/>
  <c r="AB43" i="35"/>
  <c r="AB63" i="35"/>
  <c r="AB96" i="35"/>
  <c r="AB97" i="35"/>
  <c r="N33" i="15"/>
  <c r="AB23" i="35"/>
  <c r="AB120" i="35"/>
  <c r="AB86" i="35"/>
  <c r="AB13" i="35"/>
  <c r="AB27" i="35"/>
  <c r="AB66" i="35"/>
  <c r="AB64" i="35"/>
  <c r="AB123" i="35"/>
  <c r="AB91" i="35"/>
  <c r="AB115" i="35"/>
  <c r="AB51" i="35"/>
  <c r="J33" i="15"/>
  <c r="AB99" i="35"/>
  <c r="AB122" i="35"/>
  <c r="AB24" i="35"/>
  <c r="AB35" i="35"/>
  <c r="AB58" i="35"/>
  <c r="AB46" i="35"/>
  <c r="AB70" i="35"/>
  <c r="AB78" i="35"/>
  <c r="AB106" i="35"/>
  <c r="AB17" i="35"/>
  <c r="AB30" i="35"/>
  <c r="AB65" i="35"/>
  <c r="AB94" i="35"/>
  <c r="AB76" i="35"/>
  <c r="AB84" i="35"/>
  <c r="AB67" i="35"/>
  <c r="AB7" i="35"/>
  <c r="AB107" i="35"/>
  <c r="AB60" i="35"/>
  <c r="AB47" i="35"/>
  <c r="AB45" i="35"/>
  <c r="AB109" i="35"/>
  <c r="AB72" i="35"/>
  <c r="AB93" i="35"/>
  <c r="AB100" i="35"/>
  <c r="AB83" i="35"/>
  <c r="AB71" i="35"/>
  <c r="AB22" i="35"/>
  <c r="AB80" i="35"/>
  <c r="AB15" i="35"/>
  <c r="AB38" i="35"/>
  <c r="AB87" i="35"/>
  <c r="AB111" i="35"/>
  <c r="AB61" i="35"/>
  <c r="AB90" i="35"/>
  <c r="AB54" i="35"/>
  <c r="AB53" i="35"/>
  <c r="AB39" i="35"/>
  <c r="M33" i="15"/>
  <c r="AB117" i="35"/>
  <c r="AB112" i="35"/>
  <c r="AB9" i="35"/>
  <c r="AB102" i="35"/>
  <c r="AB20" i="35"/>
  <c r="AB34" i="35"/>
  <c r="AB116" i="35"/>
  <c r="AB56" i="35"/>
  <c r="AB108" i="35"/>
  <c r="AB36" i="35"/>
  <c r="AB75" i="35"/>
  <c r="AB37" i="35"/>
  <c r="AB103" i="35"/>
  <c r="AB21" i="35"/>
  <c r="AB68" i="35"/>
  <c r="AB16" i="35"/>
  <c r="AB110" i="35"/>
  <c r="AB74" i="35"/>
  <c r="AB31" i="35"/>
  <c r="AB85" i="35"/>
  <c r="AB8" i="35"/>
  <c r="AB121" i="35"/>
  <c r="AB41" i="35"/>
  <c r="AB42" i="35"/>
  <c r="AB101" i="35"/>
  <c r="AB119" i="35"/>
  <c r="AB98" i="35"/>
  <c r="AB88" i="35"/>
  <c r="AB95" i="35"/>
  <c r="AB40" i="35"/>
  <c r="AB113" i="35"/>
  <c r="AB104" i="35"/>
  <c r="AB105" i="35"/>
  <c r="AB33" i="35"/>
  <c r="AB57" i="35"/>
  <c r="AB59" i="35"/>
  <c r="AB79" i="35"/>
  <c r="AB28" i="35"/>
  <c r="AB19" i="35"/>
  <c r="AB81" i="35"/>
  <c r="AB69" i="35"/>
  <c r="AB14" i="35"/>
  <c r="AB12" i="35"/>
  <c r="AB29" i="35"/>
  <c r="AB55" i="35"/>
  <c r="AB89" i="35"/>
  <c r="AB25" i="35"/>
  <c r="AB49" i="35"/>
  <c r="L33" i="15"/>
  <c r="O83" i="9"/>
  <c r="P83" i="9"/>
  <c r="Q83" i="9"/>
  <c r="F91" i="4"/>
  <c r="D87" i="15"/>
  <c r="F87" i="15"/>
  <c r="O84" i="9"/>
  <c r="P84" i="9"/>
  <c r="Q84" i="9"/>
  <c r="F92" i="4"/>
  <c r="D88" i="15"/>
  <c r="F88" i="15"/>
  <c r="O82" i="9"/>
  <c r="P82" i="9"/>
  <c r="Q82" i="9"/>
  <c r="F90" i="4"/>
  <c r="D86" i="15"/>
  <c r="F86" i="15"/>
  <c r="O85" i="9"/>
  <c r="P85" i="9"/>
  <c r="Q85" i="9"/>
  <c r="F93" i="4"/>
  <c r="D89" i="15"/>
  <c r="F89" i="15"/>
  <c r="O87" i="9"/>
  <c r="P87" i="9"/>
  <c r="Q87" i="9"/>
  <c r="F95" i="4"/>
  <c r="D91" i="15"/>
  <c r="F91" i="15"/>
  <c r="O80" i="9"/>
  <c r="P80" i="9"/>
  <c r="Q80" i="9"/>
  <c r="F88" i="4"/>
  <c r="D84" i="15"/>
  <c r="F84" i="15"/>
  <c r="O81" i="9"/>
  <c r="P81" i="9"/>
  <c r="Q81" i="9"/>
  <c r="F89" i="4"/>
  <c r="D85" i="15"/>
  <c r="F85" i="15"/>
  <c r="O86" i="9"/>
  <c r="P86" i="9"/>
  <c r="Q86" i="9"/>
  <c r="F94" i="4"/>
  <c r="D90" i="15"/>
  <c r="F90" i="15"/>
  <c r="P55" i="9"/>
  <c r="Q55" i="9"/>
  <c r="F63" i="4"/>
  <c r="D59" i="15"/>
  <c r="F59" i="15"/>
  <c r="P107" i="9"/>
  <c r="Q107" i="9"/>
  <c r="F115" i="4"/>
  <c r="D111" i="15"/>
  <c r="F111" i="15"/>
  <c r="P30" i="9"/>
  <c r="Q30" i="9"/>
  <c r="F38" i="4"/>
  <c r="D34" i="15"/>
  <c r="F34" i="15"/>
  <c r="CI16" i="35"/>
  <c r="CI48" i="35"/>
  <c r="CI64" i="35"/>
  <c r="CI76" i="35"/>
  <c r="CI112" i="35"/>
  <c r="CI124" i="35"/>
  <c r="CI58" i="35"/>
  <c r="CI26" i="35"/>
  <c r="CI35" i="35"/>
  <c r="CI56" i="35"/>
  <c r="CI122" i="35"/>
  <c r="CI36" i="35"/>
  <c r="CI83" i="35"/>
  <c r="CI84" i="35"/>
  <c r="CI32" i="35"/>
  <c r="CI59" i="35"/>
  <c r="CI88" i="35"/>
  <c r="CI42" i="35"/>
  <c r="CI72" i="35"/>
  <c r="CI91" i="35"/>
  <c r="CI63" i="35"/>
  <c r="CI104" i="35"/>
  <c r="CI66" i="35"/>
  <c r="L92" i="15"/>
  <c r="CI87" i="35"/>
  <c r="CI20" i="35"/>
  <c r="CI81" i="35"/>
  <c r="CI71" i="35"/>
  <c r="CI73" i="35"/>
  <c r="CI95" i="35"/>
  <c r="CI33" i="35"/>
  <c r="CI67" i="35"/>
  <c r="CI50" i="35"/>
  <c r="CI121" i="35"/>
  <c r="CI79" i="35"/>
  <c r="CI41" i="35"/>
  <c r="CI38" i="35"/>
  <c r="CI47" i="35"/>
  <c r="CI21" i="35"/>
  <c r="CI90" i="35"/>
  <c r="CI92" i="35"/>
  <c r="CI68" i="35"/>
  <c r="CI74" i="35"/>
  <c r="CI29" i="35"/>
  <c r="CI22" i="35"/>
  <c r="CI96" i="35"/>
  <c r="CI86" i="35"/>
  <c r="CI24" i="35"/>
  <c r="CI117" i="35"/>
  <c r="CI51" i="35"/>
  <c r="CI45" i="35"/>
  <c r="CI13" i="35"/>
  <c r="CI55" i="35"/>
  <c r="CI61" i="35"/>
  <c r="CI94" i="35"/>
  <c r="CI10" i="35"/>
  <c r="CI97" i="35"/>
  <c r="CI14" i="35"/>
  <c r="CI27" i="35"/>
  <c r="CI37" i="35"/>
  <c r="CI28" i="35"/>
  <c r="CI119" i="35"/>
  <c r="CI18" i="35"/>
  <c r="CI100" i="35"/>
  <c r="CI69" i="35"/>
  <c r="CI108" i="35"/>
  <c r="CI103" i="35"/>
  <c r="CI115" i="35"/>
  <c r="J92" i="15"/>
  <c r="CI60" i="35"/>
  <c r="CI19" i="35"/>
  <c r="CI101" i="35"/>
  <c r="CI98" i="35"/>
  <c r="N92" i="15"/>
  <c r="CI9" i="35"/>
  <c r="CI57" i="35"/>
  <c r="CI77" i="35"/>
  <c r="CI62" i="35"/>
  <c r="CI89" i="35"/>
  <c r="CI8" i="35"/>
  <c r="CI70" i="35"/>
  <c r="CI43" i="35"/>
  <c r="CI25" i="35"/>
  <c r="CI116" i="35"/>
  <c r="CI34" i="35"/>
  <c r="CI99" i="35"/>
  <c r="CI107" i="35"/>
  <c r="CI53" i="35"/>
  <c r="CI15" i="35"/>
  <c r="CI118" i="35"/>
  <c r="CI113" i="35"/>
  <c r="CI82" i="35"/>
  <c r="CI120" i="35"/>
  <c r="CI11" i="35"/>
  <c r="CI109" i="35"/>
  <c r="CI78" i="35"/>
  <c r="CI65" i="35"/>
  <c r="CI23" i="35"/>
  <c r="CI7" i="35"/>
  <c r="CI12" i="35"/>
  <c r="CI93" i="35"/>
  <c r="CI49" i="35"/>
  <c r="CI105" i="35"/>
  <c r="CI110" i="35"/>
  <c r="CI75" i="35"/>
  <c r="CI31" i="35"/>
  <c r="CI54" i="35"/>
  <c r="CI85" i="35"/>
  <c r="CI52" i="35"/>
  <c r="CI106" i="35"/>
  <c r="CI30" i="35"/>
  <c r="M92" i="15"/>
  <c r="CI40" i="35"/>
  <c r="CI102" i="35"/>
  <c r="CI123" i="35"/>
  <c r="CI114" i="35"/>
  <c r="CI46" i="35"/>
  <c r="CI17" i="35"/>
  <c r="CI111" i="35"/>
  <c r="CI80" i="35"/>
  <c r="CI39" i="35"/>
  <c r="CI44" i="35"/>
  <c r="CR62" i="35"/>
  <c r="CR56" i="35"/>
  <c r="CR15" i="35"/>
  <c r="CR35" i="35"/>
  <c r="CR71" i="35"/>
  <c r="CR120" i="35"/>
  <c r="L101" i="15"/>
  <c r="CR61" i="35"/>
  <c r="CR27" i="35"/>
  <c r="CR118" i="35"/>
  <c r="CR60" i="35"/>
  <c r="CR101" i="35"/>
  <c r="CR49" i="35"/>
  <c r="CR12" i="35"/>
  <c r="CR14" i="35"/>
  <c r="CR81" i="35"/>
  <c r="CR32" i="35"/>
  <c r="CR42" i="35"/>
  <c r="CR75" i="35"/>
  <c r="CR65" i="35"/>
  <c r="CR117" i="35"/>
  <c r="CR52" i="35"/>
  <c r="CR115" i="35"/>
  <c r="CR124" i="35"/>
  <c r="CR20" i="35"/>
  <c r="CR11" i="35"/>
  <c r="CR23" i="35"/>
  <c r="CR59" i="35"/>
  <c r="CR8" i="35"/>
  <c r="CR28" i="35"/>
  <c r="CR113" i="35"/>
  <c r="CR78" i="35"/>
  <c r="CR104" i="35"/>
  <c r="CR68" i="35"/>
  <c r="CR53" i="35"/>
  <c r="CR110" i="35"/>
  <c r="CR83" i="35"/>
  <c r="CR107" i="35"/>
  <c r="CR85" i="35"/>
  <c r="CR9" i="35"/>
  <c r="CR34" i="35"/>
  <c r="CR79" i="35"/>
  <c r="CR76" i="35"/>
  <c r="CR31" i="35"/>
  <c r="CR25" i="35"/>
  <c r="CR51" i="35"/>
  <c r="CR48" i="35"/>
  <c r="CR38" i="35"/>
  <c r="CR89" i="35"/>
  <c r="CR73" i="35"/>
  <c r="CR82" i="35"/>
  <c r="CR94" i="35"/>
  <c r="CR47" i="35"/>
  <c r="CR123" i="35"/>
  <c r="CR70" i="35"/>
  <c r="CR86" i="35"/>
  <c r="CR74" i="35"/>
  <c r="N101" i="15"/>
  <c r="CR106" i="35"/>
  <c r="CR43" i="35"/>
  <c r="CR116" i="35"/>
  <c r="CR102" i="35"/>
  <c r="CR92" i="35"/>
  <c r="CR7" i="35"/>
  <c r="CR46" i="35"/>
  <c r="CR80" i="35"/>
  <c r="CR93" i="35"/>
  <c r="CR40" i="35"/>
  <c r="CR99" i="35"/>
  <c r="CR72" i="35"/>
  <c r="CR67" i="35"/>
  <c r="CR121" i="35"/>
  <c r="CR22" i="35"/>
  <c r="CR21" i="35"/>
  <c r="CR13" i="35"/>
  <c r="CR97" i="35"/>
  <c r="CR36" i="35"/>
  <c r="CR54" i="35"/>
  <c r="CR103" i="35"/>
  <c r="CR58" i="35"/>
  <c r="CR100" i="35"/>
  <c r="CR39" i="35"/>
  <c r="CR18" i="35"/>
  <c r="CR91" i="35"/>
  <c r="CR26" i="35"/>
  <c r="CR109" i="35"/>
  <c r="CR108" i="35"/>
  <c r="CR98" i="35"/>
  <c r="CR66" i="35"/>
  <c r="CR114" i="35"/>
  <c r="CR87" i="35"/>
  <c r="CR37" i="35"/>
  <c r="CR112" i="35"/>
  <c r="CR63" i="35"/>
  <c r="CR45" i="35"/>
  <c r="CR10" i="35"/>
  <c r="CR16" i="35"/>
  <c r="CR33" i="35"/>
  <c r="CR19" i="35"/>
  <c r="CR55" i="35"/>
  <c r="CR50" i="35"/>
  <c r="CR90" i="35"/>
  <c r="J101" i="15"/>
  <c r="CR111" i="35"/>
  <c r="CR88" i="35"/>
  <c r="CR96" i="35"/>
  <c r="CR30" i="35"/>
  <c r="CR95" i="35"/>
  <c r="CR77" i="35"/>
  <c r="CR122" i="35"/>
  <c r="CR64" i="35"/>
  <c r="CR57" i="35"/>
  <c r="CR84" i="35"/>
  <c r="CR29" i="35"/>
  <c r="CR69" i="35"/>
  <c r="CR105" i="35"/>
  <c r="CR44" i="35"/>
  <c r="CR24" i="35"/>
  <c r="M101" i="15"/>
  <c r="CR41" i="35"/>
  <c r="CR119" i="35"/>
  <c r="CR17" i="35"/>
  <c r="P73" i="9"/>
  <c r="Q73" i="9"/>
  <c r="F81" i="4"/>
  <c r="D77" i="15"/>
  <c r="F77" i="15"/>
  <c r="AA112" i="35"/>
  <c r="AA124" i="35"/>
  <c r="AA38" i="35"/>
  <c r="AA35" i="35"/>
  <c r="AA43" i="35"/>
  <c r="AA78" i="35"/>
  <c r="AA53" i="35"/>
  <c r="AA120" i="35"/>
  <c r="AA97" i="35"/>
  <c r="AA115" i="35"/>
  <c r="AA23" i="35"/>
  <c r="AA122" i="35"/>
  <c r="AA49" i="35"/>
  <c r="AA117" i="35"/>
  <c r="AA32" i="35"/>
  <c r="AA71" i="35"/>
  <c r="AA81" i="35"/>
  <c r="AA59" i="35"/>
  <c r="AA101" i="35"/>
  <c r="AA54" i="35"/>
  <c r="AA57" i="35"/>
  <c r="AA121" i="35"/>
  <c r="AA47" i="35"/>
  <c r="AA18" i="35"/>
  <c r="AA7" i="35"/>
  <c r="AA74" i="35"/>
  <c r="AA27" i="35"/>
  <c r="AA44" i="35"/>
  <c r="AA68" i="35"/>
  <c r="L32" i="15"/>
  <c r="AA41" i="35"/>
  <c r="AA96" i="35"/>
  <c r="AA17" i="35"/>
  <c r="AA72" i="35"/>
  <c r="AA29" i="35"/>
  <c r="AA55" i="35"/>
  <c r="AA28" i="35"/>
  <c r="AA66" i="35"/>
  <c r="AA36" i="35"/>
  <c r="AA8" i="35"/>
  <c r="AA21" i="35"/>
  <c r="AA82" i="35"/>
  <c r="AA75" i="35"/>
  <c r="AA51" i="35"/>
  <c r="AA114" i="35"/>
  <c r="AA73" i="35"/>
  <c r="AA60" i="35"/>
  <c r="AA98" i="35"/>
  <c r="AA107" i="35"/>
  <c r="AA86" i="35"/>
  <c r="AA80" i="35"/>
  <c r="AA63" i="35"/>
  <c r="AA22" i="35"/>
  <c r="AA91" i="35"/>
  <c r="AA99" i="35"/>
  <c r="AA33" i="35"/>
  <c r="AA111" i="35"/>
  <c r="AA90" i="35"/>
  <c r="AA58" i="35"/>
  <c r="AA77" i="35"/>
  <c r="AA118" i="35"/>
  <c r="AA14" i="35"/>
  <c r="AA105" i="35"/>
  <c r="AA62" i="35"/>
  <c r="AA108" i="35"/>
  <c r="AA119" i="35"/>
  <c r="AA39" i="35"/>
  <c r="AA106" i="35"/>
  <c r="AA83" i="35"/>
  <c r="AA31" i="35"/>
  <c r="AA109" i="35"/>
  <c r="AA26" i="35"/>
  <c r="N32" i="15"/>
  <c r="AA9" i="35"/>
  <c r="AA48" i="35"/>
  <c r="AA10" i="35"/>
  <c r="AA93" i="35"/>
  <c r="AA13" i="35"/>
  <c r="AA84" i="35"/>
  <c r="AA92" i="35"/>
  <c r="AA24" i="35"/>
  <c r="AA87" i="35"/>
  <c r="AA12" i="35"/>
  <c r="AA100" i="35"/>
  <c r="AA65" i="35"/>
  <c r="AA94" i="35"/>
  <c r="AA11" i="35"/>
  <c r="AA16" i="35"/>
  <c r="AA76" i="35"/>
  <c r="AA116" i="35"/>
  <c r="AA25" i="35"/>
  <c r="AA102" i="35"/>
  <c r="AA64" i="35"/>
  <c r="AA110" i="35"/>
  <c r="AA45" i="35"/>
  <c r="M32" i="15"/>
  <c r="AA95" i="35"/>
  <c r="AA113" i="35"/>
  <c r="AA30" i="35"/>
  <c r="AA20" i="35"/>
  <c r="AA40" i="35"/>
  <c r="AA34" i="35"/>
  <c r="AA79" i="35"/>
  <c r="AA123" i="35"/>
  <c r="AA52" i="35"/>
  <c r="AA85" i="35"/>
  <c r="AA88" i="35"/>
  <c r="AA67" i="35"/>
  <c r="AA103" i="35"/>
  <c r="AA61" i="35"/>
  <c r="AA46" i="35"/>
  <c r="AA37" i="35"/>
  <c r="AA89" i="35"/>
  <c r="AA50" i="35"/>
  <c r="J32" i="15"/>
  <c r="AA70" i="35"/>
  <c r="AA104" i="35"/>
  <c r="AA19" i="35"/>
  <c r="AA15" i="35"/>
  <c r="AA42" i="35"/>
  <c r="AA56" i="35"/>
  <c r="AA69" i="35"/>
  <c r="AX15" i="35"/>
  <c r="AX53" i="35"/>
  <c r="AX12" i="35"/>
  <c r="AX55" i="35"/>
  <c r="AX24" i="35"/>
  <c r="AX75" i="35"/>
  <c r="AX11" i="35"/>
  <c r="AX14" i="35"/>
  <c r="AX17" i="35"/>
  <c r="AX65" i="35"/>
  <c r="AX39" i="35"/>
  <c r="M55" i="15"/>
  <c r="AX30" i="35"/>
  <c r="AX85" i="35"/>
  <c r="AX25" i="35"/>
  <c r="J55" i="15"/>
  <c r="AX124" i="35"/>
  <c r="AX114" i="35"/>
  <c r="AX106" i="35"/>
  <c r="AX119" i="35"/>
  <c r="AX31" i="35"/>
  <c r="AX89" i="35"/>
  <c r="AX122" i="35"/>
  <c r="AX66" i="35"/>
  <c r="AX101" i="35"/>
  <c r="AX67" i="35"/>
  <c r="AX13" i="35"/>
  <c r="AX93" i="35"/>
  <c r="AX82" i="35"/>
  <c r="AX46" i="35"/>
  <c r="AX33" i="35"/>
  <c r="AX42" i="35"/>
  <c r="AX49" i="35"/>
  <c r="AX97" i="35"/>
  <c r="AX116" i="35"/>
  <c r="AX72" i="35"/>
  <c r="AX34" i="35"/>
  <c r="AX44" i="35"/>
  <c r="AX61" i="35"/>
  <c r="N55" i="15"/>
  <c r="AX115" i="35"/>
  <c r="AX111" i="35"/>
  <c r="AX84" i="35"/>
  <c r="AX81" i="35"/>
  <c r="AX70" i="35"/>
  <c r="AX40" i="35"/>
  <c r="AX38" i="35"/>
  <c r="AX88" i="35"/>
  <c r="AX41" i="35"/>
  <c r="AX73" i="35"/>
  <c r="AX104" i="35"/>
  <c r="AX57" i="35"/>
  <c r="AX20" i="35"/>
  <c r="AX21" i="35"/>
  <c r="L55" i="15"/>
  <c r="AX59" i="35"/>
  <c r="AX80" i="35"/>
  <c r="AX91" i="35"/>
  <c r="AX58" i="35"/>
  <c r="AX8" i="35"/>
  <c r="AX121" i="35"/>
  <c r="AX29" i="35"/>
  <c r="AX105" i="35"/>
  <c r="AX118" i="35"/>
  <c r="AX32" i="35"/>
  <c r="AX100" i="35"/>
  <c r="AX35" i="35"/>
  <c r="AX68" i="35"/>
  <c r="AX16" i="35"/>
  <c r="AX98" i="35"/>
  <c r="AX110" i="35"/>
  <c r="AX18" i="35"/>
  <c r="AX96" i="35"/>
  <c r="AX71" i="35"/>
  <c r="AX95" i="35"/>
  <c r="AX60" i="35"/>
  <c r="AX43" i="35"/>
  <c r="AX99" i="35"/>
  <c r="AX36" i="35"/>
  <c r="AX54" i="35"/>
  <c r="AX112" i="35"/>
  <c r="AX94" i="35"/>
  <c r="AX120" i="35"/>
  <c r="AX10" i="35"/>
  <c r="AX27" i="35"/>
  <c r="AX123" i="35"/>
  <c r="AX90" i="35"/>
  <c r="AX62" i="35"/>
  <c r="AX113" i="35"/>
  <c r="AX22" i="35"/>
  <c r="AX45" i="35"/>
  <c r="AX77" i="35"/>
  <c r="AX76" i="35"/>
  <c r="AX74" i="35"/>
  <c r="AX92" i="35"/>
  <c r="AX51" i="35"/>
  <c r="AX26" i="35"/>
  <c r="AX87" i="35"/>
  <c r="AX23" i="35"/>
  <c r="AX48" i="35"/>
  <c r="AX103" i="35"/>
  <c r="AX86" i="35"/>
  <c r="AX52" i="35"/>
  <c r="AX78" i="35"/>
  <c r="AX102" i="35"/>
  <c r="AX28" i="35"/>
  <c r="AX107" i="35"/>
  <c r="AX69" i="35"/>
  <c r="AX56" i="35"/>
  <c r="AX7" i="35"/>
  <c r="AX19" i="35"/>
  <c r="AX47" i="35"/>
  <c r="AX79" i="35"/>
  <c r="AX64" i="35"/>
  <c r="AX50" i="35"/>
  <c r="AX83" i="35"/>
  <c r="AX108" i="35"/>
  <c r="AX9" i="35"/>
  <c r="AX63" i="35"/>
  <c r="AX109" i="35"/>
  <c r="AX117" i="35"/>
  <c r="AX37" i="35"/>
  <c r="CT28" i="35"/>
  <c r="CT39" i="35"/>
  <c r="CT100" i="35"/>
  <c r="CT57" i="35"/>
  <c r="CT98" i="35"/>
  <c r="CT37" i="35"/>
  <c r="CT77" i="35"/>
  <c r="CT45" i="35"/>
  <c r="CT122" i="35"/>
  <c r="CT56" i="35"/>
  <c r="CT26" i="35"/>
  <c r="CT59" i="35"/>
  <c r="CT58" i="35"/>
  <c r="CT61" i="35"/>
  <c r="CT51" i="35"/>
  <c r="CT47" i="35"/>
  <c r="CT16" i="35"/>
  <c r="CT89" i="35"/>
  <c r="CT109" i="35"/>
  <c r="CT90" i="35"/>
  <c r="CT76" i="35"/>
  <c r="CT75" i="35"/>
  <c r="CT103" i="35"/>
  <c r="CT118" i="35"/>
  <c r="CT66" i="35"/>
  <c r="CT80" i="35"/>
  <c r="CT13" i="35"/>
  <c r="CT33" i="35"/>
  <c r="CT60" i="35"/>
  <c r="CT27" i="35"/>
  <c r="CT95" i="35"/>
  <c r="CT31" i="35"/>
  <c r="CT104" i="35"/>
  <c r="CT121" i="35"/>
  <c r="CT107" i="35"/>
  <c r="CT34" i="35"/>
  <c r="CT25" i="35"/>
  <c r="CT69" i="35"/>
  <c r="CT15" i="35"/>
  <c r="CT11" i="35"/>
  <c r="N103" i="15"/>
  <c r="CT102" i="35"/>
  <c r="CT72" i="35"/>
  <c r="CT87" i="35"/>
  <c r="CT12" i="35"/>
  <c r="CT119" i="35"/>
  <c r="CT63" i="35"/>
  <c r="CT44" i="35"/>
  <c r="CT42" i="35"/>
  <c r="CT78" i="35"/>
  <c r="CT110" i="35"/>
  <c r="CT112" i="35"/>
  <c r="L103" i="15"/>
  <c r="CT120" i="35"/>
  <c r="CT105" i="35"/>
  <c r="CT116" i="35"/>
  <c r="CT22" i="35"/>
  <c r="CT84" i="35"/>
  <c r="CT64" i="35"/>
  <c r="CT97" i="35"/>
  <c r="CT52" i="35"/>
  <c r="CT88" i="35"/>
  <c r="CT35" i="35"/>
  <c r="CT74" i="35"/>
  <c r="CT55" i="35"/>
  <c r="J103" i="15"/>
  <c r="CT18" i="35"/>
  <c r="CT62" i="35"/>
  <c r="CT70" i="35"/>
  <c r="CT101" i="35"/>
  <c r="CT93" i="35"/>
  <c r="CT86" i="35"/>
  <c r="CT94" i="35"/>
  <c r="CT24" i="35"/>
  <c r="CT41" i="35"/>
  <c r="CT29" i="35"/>
  <c r="CT106" i="35"/>
  <c r="CT48" i="35"/>
  <c r="CT96" i="35"/>
  <c r="CT68" i="35"/>
  <c r="CT85" i="35"/>
  <c r="CT115" i="35"/>
  <c r="CT38" i="35"/>
  <c r="CT99" i="35"/>
  <c r="CT14" i="35"/>
  <c r="CT81" i="35"/>
  <c r="CT50" i="35"/>
  <c r="CT114" i="35"/>
  <c r="CT71" i="35"/>
  <c r="CT20" i="35"/>
  <c r="CT46" i="35"/>
  <c r="CT17" i="35"/>
  <c r="CT123" i="35"/>
  <c r="CT8" i="35"/>
  <c r="CT111" i="35"/>
  <c r="CT30" i="35"/>
  <c r="CT83" i="35"/>
  <c r="CT79" i="35"/>
  <c r="CT108" i="35"/>
  <c r="CT40" i="35"/>
  <c r="CT43" i="35"/>
  <c r="CT7" i="35"/>
  <c r="CT73" i="35"/>
  <c r="CT92" i="35"/>
  <c r="CT19" i="35"/>
  <c r="CT49" i="35"/>
  <c r="CT21" i="35"/>
  <c r="CT65" i="35"/>
  <c r="CT32" i="35"/>
  <c r="CT117" i="35"/>
  <c r="CT91" i="35"/>
  <c r="M103" i="15"/>
  <c r="CT113" i="35"/>
  <c r="CT36" i="35"/>
  <c r="CT53" i="35"/>
  <c r="CT9" i="35"/>
  <c r="CT82" i="35"/>
  <c r="CT23" i="35"/>
  <c r="CT124" i="35"/>
  <c r="CT10" i="35"/>
  <c r="CT67" i="35"/>
  <c r="CT54" i="35"/>
  <c r="P95" i="9"/>
  <c r="Q95" i="9"/>
  <c r="F103" i="4"/>
  <c r="D99" i="15"/>
  <c r="F99" i="15"/>
  <c r="AM57" i="35"/>
  <c r="AM83" i="35"/>
  <c r="AM108" i="35"/>
  <c r="AM74" i="35"/>
  <c r="AM21" i="35"/>
  <c r="AM100" i="35"/>
  <c r="AM111" i="35"/>
  <c r="AM106" i="35"/>
  <c r="M44" i="15"/>
  <c r="AM95" i="35"/>
  <c r="AM41" i="35"/>
  <c r="AM49" i="35"/>
  <c r="N44" i="15"/>
  <c r="AM70" i="35"/>
  <c r="AM89" i="35"/>
  <c r="AM117" i="35"/>
  <c r="AM115" i="35"/>
  <c r="AM113" i="35"/>
  <c r="AM112" i="35"/>
  <c r="AM102" i="35"/>
  <c r="AM46" i="35"/>
  <c r="AM97" i="35"/>
  <c r="AM47" i="35"/>
  <c r="AM68" i="35"/>
  <c r="AM66" i="35"/>
  <c r="AM98" i="35"/>
  <c r="AM20" i="35"/>
  <c r="AM48" i="35"/>
  <c r="AM18" i="35"/>
  <c r="AM67" i="35"/>
  <c r="AM105" i="35"/>
  <c r="AM19" i="35"/>
  <c r="AM7" i="35"/>
  <c r="AM62" i="35"/>
  <c r="AM61" i="35"/>
  <c r="AM123" i="35"/>
  <c r="AM8" i="35"/>
  <c r="AM30" i="35"/>
  <c r="AM80" i="35"/>
  <c r="AM25" i="35"/>
  <c r="AM27" i="35"/>
  <c r="AM16" i="35"/>
  <c r="AM64" i="35"/>
  <c r="AM81" i="35"/>
  <c r="AM121" i="35"/>
  <c r="AM11" i="35"/>
  <c r="AM79" i="35"/>
  <c r="AM107" i="35"/>
  <c r="AM86" i="35"/>
  <c r="AM26" i="35"/>
  <c r="AM101" i="35"/>
  <c r="AM35" i="35"/>
  <c r="AM110" i="35"/>
  <c r="AM32" i="35"/>
  <c r="AM13" i="35"/>
  <c r="AM76" i="35"/>
  <c r="AM17" i="35"/>
  <c r="AM22" i="35"/>
  <c r="AM44" i="35"/>
  <c r="AM40" i="35"/>
  <c r="AM43" i="35"/>
  <c r="AM29" i="35"/>
  <c r="AM51" i="35"/>
  <c r="AM24" i="35"/>
  <c r="AM28" i="35"/>
  <c r="AM88" i="35"/>
  <c r="AM75" i="35"/>
  <c r="AM38" i="35"/>
  <c r="AM114" i="35"/>
  <c r="AM85" i="35"/>
  <c r="AM56" i="35"/>
  <c r="AM82" i="35"/>
  <c r="AM60" i="35"/>
  <c r="AM37" i="35"/>
  <c r="AM72" i="35"/>
  <c r="AM92" i="35"/>
  <c r="J44" i="15"/>
  <c r="AM103" i="35"/>
  <c r="AM59" i="35"/>
  <c r="AM14" i="35"/>
  <c r="AM124" i="35"/>
  <c r="AM34" i="35"/>
  <c r="AM119" i="35"/>
  <c r="AM109" i="35"/>
  <c r="AM99" i="35"/>
  <c r="AM78" i="35"/>
  <c r="AM96" i="35"/>
  <c r="AM42" i="35"/>
  <c r="AM31" i="35"/>
  <c r="AM69" i="35"/>
  <c r="AM116" i="35"/>
  <c r="AM73" i="35"/>
  <c r="AM122" i="35"/>
  <c r="AM55" i="35"/>
  <c r="AM15" i="35"/>
  <c r="AM91" i="35"/>
  <c r="AM36" i="35"/>
  <c r="AM71" i="35"/>
  <c r="AM90" i="35"/>
  <c r="AM12" i="35"/>
  <c r="AM23" i="35"/>
  <c r="AM94" i="35"/>
  <c r="AM77" i="35"/>
  <c r="AM39" i="35"/>
  <c r="L44" i="15"/>
  <c r="AM104" i="35"/>
  <c r="AM53" i="35"/>
  <c r="AM50" i="35"/>
  <c r="AM10" i="35"/>
  <c r="AM93" i="35"/>
  <c r="AM54" i="35"/>
  <c r="AM87" i="35"/>
  <c r="AM65" i="35"/>
  <c r="AM45" i="35"/>
  <c r="AM9" i="35"/>
  <c r="AM33" i="35"/>
  <c r="AM52" i="35"/>
  <c r="AM58" i="35"/>
  <c r="AM63" i="35"/>
  <c r="AM120" i="35"/>
  <c r="AM118" i="35"/>
  <c r="AM84" i="35"/>
  <c r="AP83" i="35"/>
  <c r="AP40" i="35"/>
  <c r="AP30" i="35"/>
  <c r="AP111" i="35"/>
  <c r="AP56" i="35"/>
  <c r="AP18" i="35"/>
  <c r="AP28" i="35"/>
  <c r="AP50" i="35"/>
  <c r="AP97" i="35"/>
  <c r="AP123" i="35"/>
  <c r="AP98" i="35"/>
  <c r="AP39" i="35"/>
  <c r="AP65" i="35"/>
  <c r="AP41" i="35"/>
  <c r="AP89" i="35"/>
  <c r="AP33" i="35"/>
  <c r="AP24" i="35"/>
  <c r="AP109" i="35"/>
  <c r="AP27" i="35"/>
  <c r="AP78" i="35"/>
  <c r="AP43" i="35"/>
  <c r="AP69" i="35"/>
  <c r="AP106" i="35"/>
  <c r="AP32" i="35"/>
  <c r="AP53" i="35"/>
  <c r="AP105" i="35"/>
  <c r="AP22" i="35"/>
  <c r="AP67" i="35"/>
  <c r="AP66" i="35"/>
  <c r="AP117" i="35"/>
  <c r="AP96" i="35"/>
  <c r="AP36" i="35"/>
  <c r="AP114" i="35"/>
  <c r="AP74" i="35"/>
  <c r="AP12" i="35"/>
  <c r="AP55" i="35"/>
  <c r="AP70" i="35"/>
  <c r="AP48" i="35"/>
  <c r="AP71" i="35"/>
  <c r="AP85" i="35"/>
  <c r="AP102" i="35"/>
  <c r="AP124" i="35"/>
  <c r="AP118" i="35"/>
  <c r="AP21" i="35"/>
  <c r="AP119" i="35"/>
  <c r="AP68" i="35"/>
  <c r="AP58" i="35"/>
  <c r="AP17" i="35"/>
  <c r="AP31" i="35"/>
  <c r="AP94" i="35"/>
  <c r="AP8" i="35"/>
  <c r="AP16" i="35"/>
  <c r="AP35" i="35"/>
  <c r="AP113" i="35"/>
  <c r="AP88" i="35"/>
  <c r="AP116" i="35"/>
  <c r="AP38" i="35"/>
  <c r="AP115" i="35"/>
  <c r="AP45" i="35"/>
  <c r="AP99" i="35"/>
  <c r="AP63" i="35"/>
  <c r="AP82" i="35"/>
  <c r="AP29" i="35"/>
  <c r="AP90" i="35"/>
  <c r="AP110" i="35"/>
  <c r="AP23" i="35"/>
  <c r="M47" i="15"/>
  <c r="AP44" i="35"/>
  <c r="AP122" i="35"/>
  <c r="AP72" i="35"/>
  <c r="AP75" i="35"/>
  <c r="AP42" i="35"/>
  <c r="AP100" i="35"/>
  <c r="AP60" i="35"/>
  <c r="AP11" i="35"/>
  <c r="AP37" i="35"/>
  <c r="AP76" i="35"/>
  <c r="AP87" i="35"/>
  <c r="AP26" i="35"/>
  <c r="AP84" i="35"/>
  <c r="AP121" i="35"/>
  <c r="AP46" i="35"/>
  <c r="AP7" i="35"/>
  <c r="AP52" i="35"/>
  <c r="AP108" i="35"/>
  <c r="AP80" i="35"/>
  <c r="AP91" i="35"/>
  <c r="AP59" i="35"/>
  <c r="N47" i="15"/>
  <c r="AP101" i="35"/>
  <c r="AP73" i="35"/>
  <c r="AP49" i="35"/>
  <c r="AP57" i="35"/>
  <c r="AP51" i="35"/>
  <c r="AP86" i="35"/>
  <c r="AP54" i="35"/>
  <c r="AP112" i="35"/>
  <c r="AP25" i="35"/>
  <c r="AP79" i="35"/>
  <c r="AP103" i="35"/>
  <c r="AP14" i="35"/>
  <c r="AP10" i="35"/>
  <c r="AP107" i="35"/>
  <c r="AP9" i="35"/>
  <c r="AP95" i="35"/>
  <c r="AP19" i="35"/>
  <c r="AP104" i="35"/>
  <c r="AP120" i="35"/>
  <c r="AP77" i="35"/>
  <c r="AP15" i="35"/>
  <c r="AP47" i="35"/>
  <c r="AP81" i="35"/>
  <c r="AP92" i="35"/>
  <c r="AP20" i="35"/>
  <c r="AP34" i="35"/>
  <c r="J47" i="15"/>
  <c r="AP62" i="35"/>
  <c r="AP64" i="35"/>
  <c r="AP13" i="35"/>
  <c r="AP93" i="35"/>
  <c r="AP61" i="35"/>
  <c r="L47" i="15"/>
  <c r="AV16" i="35"/>
  <c r="AV117" i="35"/>
  <c r="AV42" i="35"/>
  <c r="AV70" i="35"/>
  <c r="AV74" i="35"/>
  <c r="AV50" i="35"/>
  <c r="AV111" i="35"/>
  <c r="AV7" i="35"/>
  <c r="AV26" i="35"/>
  <c r="AV79" i="35"/>
  <c r="AV86" i="35"/>
  <c r="AV98" i="35"/>
  <c r="AV69" i="35"/>
  <c r="AV59" i="35"/>
  <c r="AV15" i="35"/>
  <c r="AV25" i="35"/>
  <c r="AV73" i="35"/>
  <c r="AV66" i="35"/>
  <c r="M53" i="15"/>
  <c r="AV84" i="35"/>
  <c r="AV27" i="35"/>
  <c r="AV36" i="35"/>
  <c r="AV55" i="35"/>
  <c r="AV64" i="35"/>
  <c r="AV100" i="35"/>
  <c r="AV88" i="35"/>
  <c r="AV8" i="35"/>
  <c r="AV78" i="35"/>
  <c r="AV54" i="35"/>
  <c r="AV113" i="35"/>
  <c r="AV34" i="35"/>
  <c r="AV85" i="35"/>
  <c r="AV33" i="35"/>
  <c r="AV49" i="35"/>
  <c r="AV17" i="35"/>
  <c r="AV57" i="35"/>
  <c r="AV61" i="35"/>
  <c r="AV31" i="35"/>
  <c r="AV56" i="35"/>
  <c r="AV122" i="35"/>
  <c r="AV68" i="35"/>
  <c r="AV114" i="35"/>
  <c r="AV91" i="35"/>
  <c r="AV110" i="35"/>
  <c r="AV123" i="35"/>
  <c r="AV108" i="35"/>
  <c r="L53" i="15"/>
  <c r="AV124" i="35"/>
  <c r="AV13" i="35"/>
  <c r="AV75" i="35"/>
  <c r="AV30" i="35"/>
  <c r="AV77" i="35"/>
  <c r="AV92" i="35"/>
  <c r="AV96" i="35"/>
  <c r="N53" i="15"/>
  <c r="AV83" i="35"/>
  <c r="AV104" i="35"/>
  <c r="AV106" i="35"/>
  <c r="AV40" i="35"/>
  <c r="AV119" i="35"/>
  <c r="AV107" i="35"/>
  <c r="AV29" i="35"/>
  <c r="AV10" i="35"/>
  <c r="AV39" i="35"/>
  <c r="AV99" i="35"/>
  <c r="AV89" i="35"/>
  <c r="AV58" i="35"/>
  <c r="AV14" i="35"/>
  <c r="AV52" i="35"/>
  <c r="AV102" i="35"/>
  <c r="AV94" i="35"/>
  <c r="AV115" i="35"/>
  <c r="AV47" i="35"/>
  <c r="AV120" i="35"/>
  <c r="AV87" i="35"/>
  <c r="AV43" i="35"/>
  <c r="AV22" i="35"/>
  <c r="AV44" i="35"/>
  <c r="AV118" i="35"/>
  <c r="AV21" i="35"/>
  <c r="AV19" i="35"/>
  <c r="AV53" i="35"/>
  <c r="AV12" i="35"/>
  <c r="AV97" i="35"/>
  <c r="AV38" i="35"/>
  <c r="AV116" i="35"/>
  <c r="AV112" i="35"/>
  <c r="AV24" i="35"/>
  <c r="AV93" i="35"/>
  <c r="AV23" i="35"/>
  <c r="AV63" i="35"/>
  <c r="AV121" i="35"/>
  <c r="AV35" i="35"/>
  <c r="AV20" i="35"/>
  <c r="AV51" i="35"/>
  <c r="AV72" i="35"/>
  <c r="AV101" i="35"/>
  <c r="AV81" i="35"/>
  <c r="AV18" i="35"/>
  <c r="AV90" i="35"/>
  <c r="AV28" i="35"/>
  <c r="AV95" i="35"/>
  <c r="AV65" i="35"/>
  <c r="AV105" i="35"/>
  <c r="AV41" i="35"/>
  <c r="AV80" i="35"/>
  <c r="AV37" i="35"/>
  <c r="AV60" i="35"/>
  <c r="AV62" i="35"/>
  <c r="AV71" i="35"/>
  <c r="AV76" i="35"/>
  <c r="AV109" i="35"/>
  <c r="AV32" i="35"/>
  <c r="AV67" i="35"/>
  <c r="AV82" i="35"/>
  <c r="AV48" i="35"/>
  <c r="AV103" i="35"/>
  <c r="AV45" i="35"/>
  <c r="AV9" i="35"/>
  <c r="AV11" i="35"/>
  <c r="J53" i="15"/>
  <c r="AV46" i="35"/>
  <c r="P59" i="9"/>
  <c r="Q59" i="9"/>
  <c r="F67" i="4"/>
  <c r="D63" i="15"/>
  <c r="F63" i="15"/>
  <c r="BM112" i="35"/>
  <c r="BM80" i="35"/>
  <c r="BM109" i="35"/>
  <c r="BM49" i="35"/>
  <c r="BM92" i="35"/>
  <c r="BM118" i="35"/>
  <c r="BM54" i="35"/>
  <c r="BM87" i="35"/>
  <c r="BM103" i="35"/>
  <c r="BM45" i="35"/>
  <c r="BM79" i="35"/>
  <c r="BM10" i="35"/>
  <c r="BM123" i="35"/>
  <c r="BM98" i="35"/>
  <c r="BM84" i="35"/>
  <c r="BM68" i="35"/>
  <c r="BM32" i="35"/>
  <c r="BM48" i="35"/>
  <c r="BM72" i="35"/>
  <c r="BM102" i="35"/>
  <c r="BM12" i="35"/>
  <c r="BM31" i="35"/>
  <c r="BM119" i="35"/>
  <c r="BM116" i="35"/>
  <c r="BM107" i="35"/>
  <c r="BM124" i="35"/>
  <c r="BM57" i="35"/>
  <c r="BM69" i="35"/>
  <c r="BM17" i="35"/>
  <c r="BM14" i="35"/>
  <c r="BM41" i="35"/>
  <c r="BM28" i="35"/>
  <c r="BM81" i="35"/>
  <c r="BM94" i="35"/>
  <c r="M70" i="15"/>
  <c r="BM95" i="35"/>
  <c r="BM117" i="35"/>
  <c r="BM11" i="35"/>
  <c r="BM40" i="35"/>
  <c r="BM43" i="35"/>
  <c r="BM86" i="35"/>
  <c r="BM56" i="35"/>
  <c r="BM122" i="35"/>
  <c r="BM55" i="35"/>
  <c r="BM113" i="35"/>
  <c r="BM16" i="35"/>
  <c r="BM50" i="35"/>
  <c r="BM21" i="35"/>
  <c r="BM67" i="35"/>
  <c r="BM30" i="35"/>
  <c r="J70" i="15"/>
  <c r="BM18" i="35"/>
  <c r="BM37" i="35"/>
  <c r="BM62" i="35"/>
  <c r="BM96" i="35"/>
  <c r="BM35" i="35"/>
  <c r="BM59" i="35"/>
  <c r="BM65" i="35"/>
  <c r="BM22" i="35"/>
  <c r="BM47" i="35"/>
  <c r="BM106" i="35"/>
  <c r="BM101" i="35"/>
  <c r="BM33" i="35"/>
  <c r="BM88" i="35"/>
  <c r="BM46" i="35"/>
  <c r="BM25" i="35"/>
  <c r="BM89" i="35"/>
  <c r="BM121" i="35"/>
  <c r="BM85" i="35"/>
  <c r="BM64" i="35"/>
  <c r="BM83" i="35"/>
  <c r="BM82" i="35"/>
  <c r="BM53" i="35"/>
  <c r="BM36" i="35"/>
  <c r="BM34" i="35"/>
  <c r="BM51" i="35"/>
  <c r="BM38" i="35"/>
  <c r="BM20" i="35"/>
  <c r="BM13" i="35"/>
  <c r="BM104" i="35"/>
  <c r="BM29" i="35"/>
  <c r="BM8" i="35"/>
  <c r="BM66" i="35"/>
  <c r="BM73" i="35"/>
  <c r="BM77" i="35"/>
  <c r="BM97" i="35"/>
  <c r="BM93" i="35"/>
  <c r="BM74" i="35"/>
  <c r="BM24" i="35"/>
  <c r="BM75" i="35"/>
  <c r="BM71" i="35"/>
  <c r="BM27" i="35"/>
  <c r="BM61" i="35"/>
  <c r="BM44" i="35"/>
  <c r="BM110" i="35"/>
  <c r="BM120" i="35"/>
  <c r="BM91" i="35"/>
  <c r="BM76" i="35"/>
  <c r="BM78" i="35"/>
  <c r="BM23" i="35"/>
  <c r="BM42" i="35"/>
  <c r="BM111" i="35"/>
  <c r="BM60" i="35"/>
  <c r="BM58" i="35"/>
  <c r="BM99" i="35"/>
  <c r="BM9" i="35"/>
  <c r="BM108" i="35"/>
  <c r="BM115" i="35"/>
  <c r="BM52" i="35"/>
  <c r="BM90" i="35"/>
  <c r="BM7" i="35"/>
  <c r="BM100" i="35"/>
  <c r="BM105" i="35"/>
  <c r="BM15" i="35"/>
  <c r="BM19" i="35"/>
  <c r="BM26" i="35"/>
  <c r="BM63" i="35"/>
  <c r="BM70" i="35"/>
  <c r="BM39" i="35"/>
  <c r="BM114" i="35"/>
  <c r="N70" i="15"/>
  <c r="L70" i="15"/>
  <c r="BL73" i="35"/>
  <c r="M69" i="15"/>
  <c r="BL45" i="35"/>
  <c r="BL105" i="35"/>
  <c r="BL46" i="35"/>
  <c r="BL26" i="35"/>
  <c r="BL76" i="35"/>
  <c r="BL33" i="35"/>
  <c r="BL114" i="35"/>
  <c r="BL35" i="35"/>
  <c r="BL80" i="35"/>
  <c r="BL98" i="35"/>
  <c r="BL50" i="35"/>
  <c r="BL78" i="35"/>
  <c r="BL22" i="35"/>
  <c r="BL90" i="35"/>
  <c r="BL44" i="35"/>
  <c r="BL118" i="35"/>
  <c r="BL111" i="35"/>
  <c r="BL82" i="35"/>
  <c r="BL12" i="35"/>
  <c r="BL104" i="35"/>
  <c r="BL15" i="35"/>
  <c r="BL81" i="35"/>
  <c r="BL40" i="35"/>
  <c r="BL38" i="35"/>
  <c r="BL68" i="35"/>
  <c r="BL100" i="35"/>
  <c r="BL116" i="35"/>
  <c r="BL19" i="35"/>
  <c r="BL107" i="35"/>
  <c r="BL49" i="35"/>
  <c r="BL69" i="35"/>
  <c r="J69" i="15"/>
  <c r="BL10" i="35"/>
  <c r="BL17" i="35"/>
  <c r="BL28" i="35"/>
  <c r="BL59" i="35"/>
  <c r="BL42" i="35"/>
  <c r="BL27" i="35"/>
  <c r="BL41" i="35"/>
  <c r="BL120" i="35"/>
  <c r="BL85" i="35"/>
  <c r="BL93" i="35"/>
  <c r="BL18" i="35"/>
  <c r="BL113" i="35"/>
  <c r="BL72" i="35"/>
  <c r="BL102" i="35"/>
  <c r="BL75" i="35"/>
  <c r="BL62" i="35"/>
  <c r="BL124" i="35"/>
  <c r="BL21" i="35"/>
  <c r="BL83" i="35"/>
  <c r="BL117" i="35"/>
  <c r="BL109" i="35"/>
  <c r="BL77" i="35"/>
  <c r="BL92" i="35"/>
  <c r="BL29" i="35"/>
  <c r="BL56" i="35"/>
  <c r="BL88" i="35"/>
  <c r="BL110" i="35"/>
  <c r="BL9" i="35"/>
  <c r="BL25" i="35"/>
  <c r="BL71" i="35"/>
  <c r="BL53" i="35"/>
  <c r="BL20" i="35"/>
  <c r="BL24" i="35"/>
  <c r="BL103" i="35"/>
  <c r="BL57" i="35"/>
  <c r="BL54" i="35"/>
  <c r="BL122" i="35"/>
  <c r="BL61" i="35"/>
  <c r="BL65" i="35"/>
  <c r="BL39" i="35"/>
  <c r="BL55" i="35"/>
  <c r="BL30" i="35"/>
  <c r="BL79" i="35"/>
  <c r="BL60" i="35"/>
  <c r="BL99" i="35"/>
  <c r="BL123" i="35"/>
  <c r="BL112" i="35"/>
  <c r="BL13" i="35"/>
  <c r="BL89" i="35"/>
  <c r="BL31" i="35"/>
  <c r="BL64" i="35"/>
  <c r="BL63" i="35"/>
  <c r="BL70" i="35"/>
  <c r="BL48" i="35"/>
  <c r="BL8" i="35"/>
  <c r="BL51" i="35"/>
  <c r="BL37" i="35"/>
  <c r="BL43" i="35"/>
  <c r="BL34" i="35"/>
  <c r="BL14" i="35"/>
  <c r="BL97" i="35"/>
  <c r="BL16" i="35"/>
  <c r="BL74" i="35"/>
  <c r="BL94" i="35"/>
  <c r="BL115" i="35"/>
  <c r="BL23" i="35"/>
  <c r="BL96" i="35"/>
  <c r="L69" i="15"/>
  <c r="BL101" i="35"/>
  <c r="BL121" i="35"/>
  <c r="BL66" i="35"/>
  <c r="BL32" i="35"/>
  <c r="BL108" i="35"/>
  <c r="BL87" i="35"/>
  <c r="N69" i="15"/>
  <c r="BL11" i="35"/>
  <c r="BL47" i="35"/>
  <c r="BL7" i="35"/>
  <c r="BL119" i="35"/>
  <c r="BL106" i="35"/>
  <c r="BL67" i="35"/>
  <c r="BL58" i="35"/>
  <c r="BL52" i="35"/>
  <c r="BL86" i="35"/>
  <c r="BL84" i="35"/>
  <c r="BL91" i="35"/>
  <c r="BL95" i="35"/>
  <c r="BL36" i="35"/>
  <c r="BO112" i="35"/>
  <c r="BO48" i="35"/>
  <c r="BO45" i="35"/>
  <c r="BO34" i="35"/>
  <c r="BO32" i="35"/>
  <c r="BO85" i="35"/>
  <c r="BO99" i="35"/>
  <c r="BO124" i="35"/>
  <c r="BO9" i="35"/>
  <c r="J72" i="15"/>
  <c r="BO19" i="35"/>
  <c r="BO96" i="35"/>
  <c r="BO121" i="35"/>
  <c r="BO38" i="35"/>
  <c r="BO39" i="35"/>
  <c r="BO119" i="35"/>
  <c r="BO73" i="35"/>
  <c r="BO62" i="35"/>
  <c r="BO90" i="35"/>
  <c r="BO78" i="35"/>
  <c r="BO46" i="35"/>
  <c r="BO37" i="35"/>
  <c r="BO94" i="35"/>
  <c r="BO63" i="35"/>
  <c r="BO89" i="35"/>
  <c r="BO76" i="35"/>
  <c r="BO100" i="35"/>
  <c r="BO103" i="35"/>
  <c r="BO29" i="35"/>
  <c r="BO68" i="35"/>
  <c r="BO8" i="35"/>
  <c r="BO69" i="35"/>
  <c r="BO108" i="35"/>
  <c r="BO120" i="35"/>
  <c r="BO117" i="35"/>
  <c r="BO10" i="35"/>
  <c r="N72" i="15"/>
  <c r="BO44" i="35"/>
  <c r="BO58" i="35"/>
  <c r="BO55" i="35"/>
  <c r="BO92" i="35"/>
  <c r="BO59" i="35"/>
  <c r="BO53" i="35"/>
  <c r="BO111" i="35"/>
  <c r="BO28" i="35"/>
  <c r="BO70" i="35"/>
  <c r="BO52" i="35"/>
  <c r="BO104" i="35"/>
  <c r="BO107" i="35"/>
  <c r="BO115" i="35"/>
  <c r="BO83" i="35"/>
  <c r="BO82" i="35"/>
  <c r="BO101" i="35"/>
  <c r="BO65" i="35"/>
  <c r="BO110" i="35"/>
  <c r="BO40" i="35"/>
  <c r="BO11" i="35"/>
  <c r="BO54" i="35"/>
  <c r="BO79" i="35"/>
  <c r="BO23" i="35"/>
  <c r="BO72" i="35"/>
  <c r="BO56" i="35"/>
  <c r="BO27" i="35"/>
  <c r="BO81" i="35"/>
  <c r="BO21" i="35"/>
  <c r="BO61" i="35"/>
  <c r="BO49" i="35"/>
  <c r="BO26" i="35"/>
  <c r="BO80" i="35"/>
  <c r="BO22" i="35"/>
  <c r="BO67" i="35"/>
  <c r="BO7" i="35"/>
  <c r="BO35" i="35"/>
  <c r="BO114" i="35"/>
  <c r="BO71" i="35"/>
  <c r="BO113" i="35"/>
  <c r="BO86" i="35"/>
  <c r="BO66" i="35"/>
  <c r="BO74" i="35"/>
  <c r="BO47" i="35"/>
  <c r="BO14" i="35"/>
  <c r="BO24" i="35"/>
  <c r="M72" i="15"/>
  <c r="BO31" i="35"/>
  <c r="BO109" i="35"/>
  <c r="BO43" i="35"/>
  <c r="BO102" i="35"/>
  <c r="BO95" i="35"/>
  <c r="BO36" i="35"/>
  <c r="BO64" i="35"/>
  <c r="BO97" i="35"/>
  <c r="BO91" i="35"/>
  <c r="BO105" i="35"/>
  <c r="BO122" i="35"/>
  <c r="BO116" i="35"/>
  <c r="BO60" i="35"/>
  <c r="BO30" i="35"/>
  <c r="BO75" i="35"/>
  <c r="BO33" i="35"/>
  <c r="BO13" i="35"/>
  <c r="BO77" i="35"/>
  <c r="BO87" i="35"/>
  <c r="BO51" i="35"/>
  <c r="BO88" i="35"/>
  <c r="BO25" i="35"/>
  <c r="BO50" i="35"/>
  <c r="BO106" i="35"/>
  <c r="BO41" i="35"/>
  <c r="BO42" i="35"/>
  <c r="BO16" i="35"/>
  <c r="BO12" i="35"/>
  <c r="BO17" i="35"/>
  <c r="BO93" i="35"/>
  <c r="BO98" i="35"/>
  <c r="BO84" i="35"/>
  <c r="BO15" i="35"/>
  <c r="BO20" i="35"/>
  <c r="BO118" i="35"/>
  <c r="BO57" i="35"/>
  <c r="BO18" i="35"/>
  <c r="L72" i="15"/>
  <c r="BO123" i="35"/>
  <c r="P8" i="9"/>
  <c r="Q8" i="9"/>
  <c r="F16" i="4"/>
  <c r="D12" i="15"/>
  <c r="F12" i="15"/>
  <c r="N75" i="9"/>
  <c r="P75" i="9"/>
  <c r="Q75" i="9"/>
  <c r="F83" i="4"/>
  <c r="D79" i="15"/>
  <c r="F79" i="15"/>
  <c r="BG50" i="35"/>
  <c r="BG119" i="35"/>
  <c r="BG53" i="35"/>
  <c r="BG16" i="35"/>
  <c r="BG14" i="35"/>
  <c r="BG86" i="35"/>
  <c r="BG104" i="35"/>
  <c r="BG70" i="35"/>
  <c r="BG101" i="35"/>
  <c r="BG31" i="35"/>
  <c r="BG45" i="35"/>
  <c r="BG88" i="35"/>
  <c r="BG118" i="35"/>
  <c r="BG19" i="35"/>
  <c r="BG62" i="35"/>
  <c r="BG124" i="35"/>
  <c r="BG87" i="35"/>
  <c r="BG98" i="35"/>
  <c r="BG65" i="35"/>
  <c r="BG111" i="35"/>
  <c r="BG15" i="35"/>
  <c r="BG71" i="35"/>
  <c r="BG82" i="35"/>
  <c r="BG110" i="35"/>
  <c r="BG7" i="35"/>
  <c r="BG75" i="35"/>
  <c r="BG30" i="35"/>
  <c r="BG32" i="35"/>
  <c r="BG27" i="35"/>
  <c r="BG123" i="35"/>
  <c r="BG38" i="35"/>
  <c r="BG102" i="35"/>
  <c r="L64" i="15"/>
  <c r="BG10" i="35"/>
  <c r="BG17" i="35"/>
  <c r="BG97" i="35"/>
  <c r="BG25" i="35"/>
  <c r="BG106" i="35"/>
  <c r="BG66" i="35"/>
  <c r="BG49" i="35"/>
  <c r="BG114" i="35"/>
  <c r="BG107" i="35"/>
  <c r="BG84" i="35"/>
  <c r="BG78" i="35"/>
  <c r="BG68" i="35"/>
  <c r="BG46" i="35"/>
  <c r="BG93" i="35"/>
  <c r="N64" i="15"/>
  <c r="BG81" i="35"/>
  <c r="BG54" i="35"/>
  <c r="M64" i="15"/>
  <c r="BG26" i="35"/>
  <c r="BG90" i="35"/>
  <c r="BG20" i="35"/>
  <c r="BG80" i="35"/>
  <c r="BG24" i="35"/>
  <c r="BG51" i="35"/>
  <c r="BG67" i="35"/>
  <c r="BG55" i="35"/>
  <c r="BG47" i="35"/>
  <c r="BG29" i="35"/>
  <c r="BG23" i="35"/>
  <c r="BG21" i="35"/>
  <c r="BG91" i="35"/>
  <c r="BG36" i="35"/>
  <c r="BG61" i="35"/>
  <c r="BG117" i="35"/>
  <c r="BG105" i="35"/>
  <c r="BG57" i="35"/>
  <c r="BG56" i="35"/>
  <c r="BG77" i="35"/>
  <c r="BG83" i="35"/>
  <c r="BG35" i="35"/>
  <c r="BG92" i="35"/>
  <c r="BG22" i="35"/>
  <c r="BG52" i="35"/>
  <c r="BG96" i="35"/>
  <c r="BG42" i="35"/>
  <c r="BG44" i="35"/>
  <c r="BG72" i="35"/>
  <c r="BG74" i="35"/>
  <c r="BG103" i="35"/>
  <c r="BG121" i="35"/>
  <c r="BG100" i="35"/>
  <c r="BG112" i="35"/>
  <c r="BG122" i="35"/>
  <c r="BG95" i="35"/>
  <c r="BG58" i="35"/>
  <c r="BG63" i="35"/>
  <c r="BG69" i="35"/>
  <c r="BG113" i="35"/>
  <c r="BG39" i="35"/>
  <c r="BG9" i="35"/>
  <c r="BG37" i="35"/>
  <c r="BG85" i="35"/>
  <c r="BG34" i="35"/>
  <c r="BG120" i="35"/>
  <c r="BG12" i="35"/>
  <c r="BG73" i="35"/>
  <c r="BG28" i="35"/>
  <c r="BG94" i="35"/>
  <c r="BG59" i="35"/>
  <c r="BG60" i="35"/>
  <c r="BG89" i="35"/>
  <c r="BG76" i="35"/>
  <c r="BG11" i="35"/>
  <c r="BG33" i="35"/>
  <c r="BG48" i="35"/>
  <c r="BG41" i="35"/>
  <c r="BG13" i="35"/>
  <c r="BG116" i="35"/>
  <c r="BG18" i="35"/>
  <c r="BG79" i="35"/>
  <c r="BG108" i="35"/>
  <c r="BG40" i="35"/>
  <c r="BG64" i="35"/>
  <c r="BG43" i="35"/>
  <c r="BG115" i="35"/>
  <c r="BG109" i="35"/>
  <c r="J64" i="15"/>
  <c r="BG99" i="35"/>
  <c r="BG8" i="35"/>
  <c r="CO117" i="35"/>
  <c r="CO69" i="35"/>
  <c r="CO99" i="35"/>
  <c r="CO32" i="35"/>
  <c r="CO97" i="35"/>
  <c r="CO118" i="35"/>
  <c r="CO40" i="35"/>
  <c r="CO53" i="35"/>
  <c r="M98" i="15"/>
  <c r="CO26" i="35"/>
  <c r="J98" i="15"/>
  <c r="CO90" i="35"/>
  <c r="CO59" i="35"/>
  <c r="L98" i="15"/>
  <c r="CO12" i="35"/>
  <c r="CO20" i="35"/>
  <c r="CO103" i="35"/>
  <c r="CO75" i="35"/>
  <c r="CO37" i="35"/>
  <c r="CO15" i="35"/>
  <c r="CO30" i="35"/>
  <c r="CO93" i="35"/>
  <c r="CO101" i="35"/>
  <c r="CO55" i="35"/>
  <c r="CO77" i="35"/>
  <c r="CO120" i="35"/>
  <c r="CO71" i="35"/>
  <c r="CO65" i="35"/>
  <c r="CO43" i="35"/>
  <c r="CO81" i="35"/>
  <c r="CO94" i="35"/>
  <c r="CO111" i="35"/>
  <c r="CO27" i="35"/>
  <c r="CO92" i="35"/>
  <c r="CO121" i="35"/>
  <c r="CO95" i="35"/>
  <c r="CO105" i="35"/>
  <c r="CO67" i="35"/>
  <c r="CO122" i="35"/>
  <c r="CO44" i="35"/>
  <c r="CO14" i="35"/>
  <c r="CO62" i="35"/>
  <c r="CO17" i="35"/>
  <c r="CO83" i="35"/>
  <c r="CO39" i="35"/>
  <c r="CO100" i="35"/>
  <c r="CO73" i="35"/>
  <c r="CO11" i="35"/>
  <c r="CO58" i="35"/>
  <c r="CO66" i="35"/>
  <c r="CO52" i="35"/>
  <c r="CO63" i="35"/>
  <c r="CO76" i="35"/>
  <c r="CO46" i="35"/>
  <c r="CO114" i="35"/>
  <c r="CO115" i="35"/>
  <c r="CO29" i="35"/>
  <c r="CO124" i="35"/>
  <c r="CO109" i="35"/>
  <c r="CO102" i="35"/>
  <c r="CO10" i="35"/>
  <c r="CO50" i="35"/>
  <c r="CO57" i="35"/>
  <c r="CO72" i="35"/>
  <c r="CO85" i="35"/>
  <c r="CO13" i="35"/>
  <c r="CO48" i="35"/>
  <c r="CO38" i="35"/>
  <c r="CO96" i="35"/>
  <c r="CO64" i="35"/>
  <c r="CO78" i="35"/>
  <c r="CO19" i="35"/>
  <c r="CO24" i="35"/>
  <c r="CO104" i="35"/>
  <c r="CO56" i="35"/>
  <c r="CO7" i="35"/>
  <c r="CO28" i="35"/>
  <c r="CO106" i="35"/>
  <c r="CO49" i="35"/>
  <c r="CO34" i="35"/>
  <c r="CO123" i="35"/>
  <c r="CO74" i="35"/>
  <c r="CO116" i="35"/>
  <c r="CO45" i="35"/>
  <c r="CO33" i="35"/>
  <c r="CO51" i="35"/>
  <c r="CO47" i="35"/>
  <c r="N98" i="15"/>
  <c r="CO9" i="35"/>
  <c r="CO61" i="35"/>
  <c r="CO91" i="35"/>
  <c r="CO22" i="35"/>
  <c r="CO82" i="35"/>
  <c r="CO16" i="35"/>
  <c r="CO79" i="35"/>
  <c r="CO21" i="35"/>
  <c r="CO80" i="35"/>
  <c r="CO108" i="35"/>
  <c r="CO89" i="35"/>
  <c r="CO110" i="35"/>
  <c r="CO88" i="35"/>
  <c r="CO41" i="35"/>
  <c r="CO113" i="35"/>
  <c r="CO31" i="35"/>
  <c r="CO70" i="35"/>
  <c r="CO8" i="35"/>
  <c r="CO68" i="35"/>
  <c r="CO54" i="35"/>
  <c r="CO98" i="35"/>
  <c r="CO42" i="35"/>
  <c r="CO84" i="35"/>
  <c r="CO87" i="35"/>
  <c r="CO36" i="35"/>
  <c r="CO18" i="35"/>
  <c r="CO119" i="35"/>
  <c r="CO35" i="35"/>
  <c r="CO86" i="35"/>
  <c r="CO23" i="35"/>
  <c r="CO60" i="35"/>
  <c r="CO25" i="35"/>
  <c r="CO107" i="35"/>
  <c r="CO112" i="35"/>
  <c r="P91" i="9"/>
  <c r="Q91" i="9"/>
  <c r="F99" i="4"/>
  <c r="D95" i="15"/>
  <c r="F95" i="15"/>
  <c r="CV73" i="35"/>
  <c r="CV102" i="35"/>
  <c r="CV55" i="35"/>
  <c r="CV14" i="35"/>
  <c r="CV54" i="35"/>
  <c r="CV109" i="35"/>
  <c r="CV123" i="35"/>
  <c r="CV16" i="35"/>
  <c r="CV21" i="35"/>
  <c r="CV117" i="35"/>
  <c r="CV25" i="35"/>
  <c r="CV112" i="35"/>
  <c r="CV17" i="35"/>
  <c r="CV65" i="35"/>
  <c r="M105" i="15"/>
  <c r="CV8" i="35"/>
  <c r="CV122" i="35"/>
  <c r="CV34" i="35"/>
  <c r="CV88" i="35"/>
  <c r="CV51" i="35"/>
  <c r="CV83" i="35"/>
  <c r="CV50" i="35"/>
  <c r="CV24" i="35"/>
  <c r="CV78" i="35"/>
  <c r="CV46" i="35"/>
  <c r="CV39" i="35"/>
  <c r="CV74" i="35"/>
  <c r="CV75" i="35"/>
  <c r="CV66" i="35"/>
  <c r="CV121" i="35"/>
  <c r="CV56" i="35"/>
  <c r="CV100" i="35"/>
  <c r="CV43" i="35"/>
  <c r="CV94" i="35"/>
  <c r="CV13" i="35"/>
  <c r="CV40" i="35"/>
  <c r="CV106" i="35"/>
  <c r="CV33" i="35"/>
  <c r="CV60" i="35"/>
  <c r="CV10" i="35"/>
  <c r="CV97" i="35"/>
  <c r="CV26" i="35"/>
  <c r="CV61" i="35"/>
  <c r="CV85" i="35"/>
  <c r="CV116" i="35"/>
  <c r="CV68" i="35"/>
  <c r="CV104" i="35"/>
  <c r="CV30" i="35"/>
  <c r="CV69" i="35"/>
  <c r="CV71" i="35"/>
  <c r="CV111" i="35"/>
  <c r="CV84" i="35"/>
  <c r="CV105" i="35"/>
  <c r="CV59" i="35"/>
  <c r="CV79" i="35"/>
  <c r="CV67" i="35"/>
  <c r="CV114" i="35"/>
  <c r="CV77" i="35"/>
  <c r="CV32" i="35"/>
  <c r="CV89" i="35"/>
  <c r="N105" i="15"/>
  <c r="CV41" i="35"/>
  <c r="CV36" i="35"/>
  <c r="CV113" i="35"/>
  <c r="L105" i="15"/>
  <c r="CV23" i="35"/>
  <c r="CV22" i="35"/>
  <c r="CV92" i="35"/>
  <c r="CV62" i="35"/>
  <c r="CV19" i="35"/>
  <c r="CV29" i="35"/>
  <c r="CV72" i="35"/>
  <c r="CV52" i="35"/>
  <c r="CV107" i="35"/>
  <c r="CV87" i="35"/>
  <c r="CV98" i="35"/>
  <c r="CV38" i="35"/>
  <c r="CV42" i="35"/>
  <c r="CV35" i="35"/>
  <c r="CV76" i="35"/>
  <c r="CV90" i="35"/>
  <c r="CV64" i="35"/>
  <c r="CV27" i="35"/>
  <c r="CV124" i="35"/>
  <c r="CV93" i="35"/>
  <c r="CV45" i="35"/>
  <c r="CV118" i="35"/>
  <c r="CV57" i="35"/>
  <c r="CV103" i="35"/>
  <c r="CV82" i="35"/>
  <c r="CV80" i="35"/>
  <c r="CV96" i="35"/>
  <c r="CV11" i="35"/>
  <c r="CV70" i="35"/>
  <c r="CV115" i="35"/>
  <c r="CV99" i="35"/>
  <c r="CV49" i="35"/>
  <c r="CV15" i="35"/>
  <c r="CV95" i="35"/>
  <c r="CV7" i="35"/>
  <c r="CV86" i="35"/>
  <c r="CV44" i="35"/>
  <c r="CV47" i="35"/>
  <c r="CV12" i="35"/>
  <c r="CV108" i="35"/>
  <c r="CV58" i="35"/>
  <c r="CV28" i="35"/>
  <c r="CV91" i="35"/>
  <c r="CV119" i="35"/>
  <c r="J105" i="15"/>
  <c r="CV101" i="35"/>
  <c r="CV53" i="35"/>
  <c r="CV110" i="35"/>
  <c r="CV18" i="35"/>
  <c r="CV9" i="35"/>
  <c r="CV48" i="35"/>
  <c r="CV37" i="35"/>
  <c r="CV31" i="35"/>
  <c r="CV81" i="35"/>
  <c r="CV20" i="35"/>
  <c r="CV63" i="35"/>
  <c r="CV120" i="35"/>
  <c r="AK35" i="35"/>
  <c r="L42" i="15"/>
  <c r="AK8" i="35"/>
  <c r="AK50" i="35"/>
  <c r="AK16" i="35"/>
  <c r="AK30" i="35"/>
  <c r="AK63" i="35"/>
  <c r="AK81" i="35"/>
  <c r="J42" i="15"/>
  <c r="AK87" i="35"/>
  <c r="AI117" i="35"/>
  <c r="AI73" i="35"/>
  <c r="AI69" i="35"/>
  <c r="AI36" i="35"/>
  <c r="AI8" i="35"/>
  <c r="AI101" i="35"/>
  <c r="AI14" i="35"/>
  <c r="AI58" i="35"/>
  <c r="AI46" i="35"/>
  <c r="AI37" i="35"/>
  <c r="AI60" i="35"/>
  <c r="AH46" i="35"/>
  <c r="AH103" i="35"/>
  <c r="AH60" i="35"/>
  <c r="AH95" i="35"/>
  <c r="AH54" i="35"/>
  <c r="AH62" i="35"/>
  <c r="AH92" i="35"/>
  <c r="AH94" i="35"/>
  <c r="AH30" i="35"/>
  <c r="AH8" i="35"/>
  <c r="AH111" i="35"/>
  <c r="AH93" i="35"/>
  <c r="AH75" i="35"/>
  <c r="AH20" i="35"/>
  <c r="AH74" i="35"/>
  <c r="AH68" i="35"/>
  <c r="AH51" i="35"/>
  <c r="AH91" i="35"/>
  <c r="AH50" i="35"/>
  <c r="L39" i="15"/>
  <c r="AH70" i="35"/>
  <c r="AH24" i="35"/>
  <c r="AH96" i="35"/>
  <c r="AH71" i="35"/>
  <c r="AH118" i="35"/>
  <c r="AH89" i="35"/>
  <c r="AH66" i="35"/>
  <c r="AH106" i="35"/>
  <c r="AH80" i="35"/>
  <c r="AH107" i="35"/>
  <c r="AH38" i="35"/>
  <c r="AH67" i="35"/>
  <c r="AH39" i="35"/>
  <c r="AH58" i="35"/>
  <c r="AH26" i="35"/>
  <c r="AH49" i="35"/>
  <c r="AH44" i="35"/>
  <c r="AH14" i="35"/>
  <c r="AH53" i="35"/>
  <c r="AH34" i="35"/>
  <c r="AH56" i="35"/>
  <c r="AH83" i="35"/>
  <c r="AH123" i="35"/>
  <c r="AH90" i="35"/>
  <c r="AH19" i="35"/>
  <c r="AH10" i="35"/>
  <c r="AH105" i="35"/>
  <c r="AH114" i="35"/>
  <c r="AH88" i="35"/>
  <c r="AH98" i="35"/>
  <c r="AH25" i="35"/>
  <c r="AH87" i="35"/>
  <c r="AH18" i="35"/>
  <c r="AH31" i="35"/>
  <c r="AH42" i="35"/>
  <c r="AH117" i="35"/>
  <c r="AH55" i="35"/>
  <c r="AH112" i="35"/>
  <c r="AH101" i="35"/>
  <c r="AH12" i="35"/>
  <c r="AH63" i="35"/>
  <c r="AH77" i="35"/>
  <c r="AH108" i="35"/>
  <c r="AH15" i="35"/>
  <c r="AH40" i="35"/>
  <c r="AH72" i="35"/>
  <c r="AH52" i="35"/>
  <c r="AH78" i="35"/>
  <c r="AH82" i="35"/>
  <c r="AH86" i="35"/>
  <c r="AH81" i="35"/>
  <c r="AH84" i="35"/>
  <c r="AH104" i="35"/>
  <c r="AH122" i="35"/>
  <c r="AH64" i="35"/>
  <c r="AH32" i="35"/>
  <c r="AH65" i="35"/>
  <c r="AH109" i="35"/>
  <c r="AH100" i="35"/>
  <c r="AH36" i="35"/>
  <c r="AH37" i="35"/>
  <c r="AH99" i="35"/>
  <c r="AH27" i="35"/>
  <c r="AH59" i="35"/>
  <c r="AH120" i="35"/>
  <c r="AH85" i="35"/>
  <c r="AH23" i="35"/>
  <c r="AH17" i="35"/>
  <c r="AH33" i="35"/>
  <c r="AH57" i="35"/>
  <c r="AH97" i="35"/>
  <c r="N39" i="15"/>
  <c r="AH35" i="35"/>
  <c r="AH28" i="35"/>
  <c r="AH16" i="35"/>
  <c r="M39" i="15"/>
  <c r="AH116" i="35"/>
  <c r="AH47" i="35"/>
  <c r="AH48" i="35"/>
  <c r="AH29" i="35"/>
  <c r="AH21" i="35"/>
  <c r="AH45" i="35"/>
  <c r="AH124" i="35"/>
  <c r="AH69" i="35"/>
  <c r="AH11" i="35"/>
  <c r="AH7" i="35"/>
  <c r="AH13" i="35"/>
  <c r="AH110" i="35"/>
  <c r="J39" i="15"/>
  <c r="AH22" i="35"/>
  <c r="AH113" i="35"/>
  <c r="AH79" i="35"/>
  <c r="AH76" i="35"/>
  <c r="AH115" i="35"/>
  <c r="AH121" i="35"/>
  <c r="AH61" i="35"/>
  <c r="AH73" i="35"/>
  <c r="AH102" i="35"/>
  <c r="AH9" i="35"/>
  <c r="AH41" i="35"/>
  <c r="AH43" i="35"/>
  <c r="AH119" i="35"/>
  <c r="AK56" i="35"/>
  <c r="AK20" i="35"/>
  <c r="AK43" i="35"/>
  <c r="AK27" i="35"/>
  <c r="AK84" i="35"/>
  <c r="AK80" i="35"/>
  <c r="AK44" i="35"/>
  <c r="AK88" i="35"/>
  <c r="AK75" i="35"/>
  <c r="AK51" i="35"/>
  <c r="J40" i="15"/>
  <c r="AI81" i="35"/>
  <c r="AI68" i="35"/>
  <c r="N40" i="15"/>
  <c r="AI35" i="35"/>
  <c r="AI90" i="35"/>
  <c r="AI88" i="35"/>
  <c r="AI34" i="35"/>
  <c r="AI17" i="35"/>
  <c r="AI87" i="35"/>
  <c r="AK113" i="35"/>
  <c r="AK110" i="35"/>
  <c r="AK98" i="35"/>
  <c r="AK49" i="35"/>
  <c r="AK9" i="35"/>
  <c r="AK13" i="35"/>
  <c r="AK97" i="35"/>
  <c r="AK66" i="35"/>
  <c r="AK26" i="35"/>
  <c r="AI64" i="35"/>
  <c r="AI71" i="35"/>
  <c r="AI63" i="35"/>
  <c r="AI52" i="35"/>
  <c r="AI67" i="35"/>
  <c r="AK99" i="35"/>
  <c r="AK38" i="35"/>
  <c r="AK37" i="35"/>
  <c r="AK28" i="35"/>
  <c r="AK14" i="35"/>
  <c r="AK55" i="35"/>
  <c r="AK95" i="35"/>
  <c r="AK116" i="35"/>
  <c r="AK12" i="35"/>
  <c r="AK45" i="35"/>
  <c r="AK18" i="35"/>
  <c r="AI116" i="35"/>
  <c r="AI83" i="35"/>
  <c r="AI100" i="35"/>
  <c r="AI77" i="35"/>
  <c r="AI10" i="35"/>
  <c r="AI18" i="35"/>
  <c r="AI97" i="35"/>
  <c r="AI106" i="35"/>
  <c r="AI121" i="35"/>
  <c r="AI66" i="35"/>
  <c r="AK11" i="35"/>
  <c r="AK69" i="35"/>
  <c r="AK10" i="35"/>
  <c r="AK15" i="35"/>
  <c r="AK40" i="35"/>
  <c r="AK111" i="35"/>
  <c r="AK31" i="35"/>
  <c r="AK100" i="35"/>
  <c r="AK89" i="35"/>
  <c r="AK117" i="35"/>
  <c r="AK121" i="35"/>
  <c r="AI30" i="35"/>
  <c r="AI123" i="35"/>
  <c r="AI99" i="35"/>
  <c r="AI7" i="35"/>
  <c r="AI42" i="35"/>
  <c r="AI44" i="35"/>
  <c r="AI119" i="35"/>
  <c r="L40" i="15"/>
  <c r="AI20" i="35"/>
  <c r="AI59" i="35"/>
  <c r="AF56" i="35"/>
  <c r="AF94" i="35"/>
  <c r="AF40" i="35"/>
  <c r="AF86" i="35"/>
  <c r="AF63" i="35"/>
  <c r="AF21" i="35"/>
  <c r="AF73" i="35"/>
  <c r="AF95" i="35"/>
  <c r="AF99" i="35"/>
  <c r="AF49" i="35"/>
  <c r="AF89" i="35"/>
  <c r="AF15" i="35"/>
  <c r="N37" i="15"/>
  <c r="AF11" i="35"/>
  <c r="AF52" i="35"/>
  <c r="AF34" i="35"/>
  <c r="AF118" i="35"/>
  <c r="AF60" i="35"/>
  <c r="AF101" i="35"/>
  <c r="AF10" i="35"/>
  <c r="AF97" i="35"/>
  <c r="AF17" i="35"/>
  <c r="AF113" i="35"/>
  <c r="AF18" i="35"/>
  <c r="AF29" i="35"/>
  <c r="L37" i="15"/>
  <c r="AF43" i="35"/>
  <c r="AF13" i="35"/>
  <c r="AF54" i="35"/>
  <c r="AF65" i="35"/>
  <c r="AF58" i="35"/>
  <c r="AF24" i="35"/>
  <c r="AF82" i="35"/>
  <c r="AF53" i="35"/>
  <c r="AF59" i="35"/>
  <c r="AF30" i="35"/>
  <c r="AF74" i="35"/>
  <c r="AF104" i="35"/>
  <c r="AF111" i="35"/>
  <c r="AF90" i="35"/>
  <c r="AF57" i="35"/>
  <c r="AF107" i="35"/>
  <c r="AF67" i="35"/>
  <c r="AF96" i="35"/>
  <c r="AF20" i="35"/>
  <c r="AF64" i="35"/>
  <c r="AF110" i="35"/>
  <c r="AF14" i="35"/>
  <c r="AF87" i="35"/>
  <c r="AF79" i="35"/>
  <c r="AF48" i="35"/>
  <c r="AF81" i="35"/>
  <c r="AF120" i="35"/>
  <c r="AF105" i="35"/>
  <c r="AF41" i="35"/>
  <c r="AF76" i="35"/>
  <c r="AF109" i="35"/>
  <c r="AF88" i="35"/>
  <c r="J37" i="15"/>
  <c r="AF116" i="35"/>
  <c r="AF22" i="35"/>
  <c r="AF31" i="35"/>
  <c r="AF123" i="35"/>
  <c r="AF83" i="35"/>
  <c r="AF92" i="35"/>
  <c r="AF39" i="35"/>
  <c r="AF124" i="35"/>
  <c r="AF16" i="35"/>
  <c r="AF44" i="35"/>
  <c r="AF36" i="35"/>
  <c r="AF28" i="35"/>
  <c r="AF33" i="35"/>
  <c r="AF114" i="35"/>
  <c r="AF106" i="35"/>
  <c r="AF70" i="35"/>
  <c r="AF93" i="35"/>
  <c r="AF25" i="35"/>
  <c r="AF108" i="35"/>
  <c r="AF46" i="35"/>
  <c r="AF62" i="35"/>
  <c r="AF117" i="35"/>
  <c r="AF85" i="35"/>
  <c r="AF50" i="35"/>
  <c r="AF75" i="35"/>
  <c r="AF26" i="35"/>
  <c r="AF103" i="35"/>
  <c r="AF27" i="35"/>
  <c r="AF7" i="35"/>
  <c r="AF122" i="35"/>
  <c r="AF91" i="35"/>
  <c r="AF84" i="35"/>
  <c r="AF38" i="35"/>
  <c r="AF77" i="35"/>
  <c r="AF47" i="35"/>
  <c r="AF8" i="35"/>
  <c r="AF37" i="35"/>
  <c r="AF102" i="35"/>
  <c r="AF100" i="35"/>
  <c r="AF115" i="35"/>
  <c r="AF80" i="35"/>
  <c r="M37" i="15"/>
  <c r="AF119" i="35"/>
  <c r="AF19" i="35"/>
  <c r="AF66" i="35"/>
  <c r="AF69" i="35"/>
  <c r="AF42" i="35"/>
  <c r="AF55" i="35"/>
  <c r="AF72" i="35"/>
  <c r="AF45" i="35"/>
  <c r="AF23" i="35"/>
  <c r="AF12" i="35"/>
  <c r="AF98" i="35"/>
  <c r="AF68" i="35"/>
  <c r="AF9" i="35"/>
  <c r="AF121" i="35"/>
  <c r="AF112" i="35"/>
  <c r="AF71" i="35"/>
  <c r="AF51" i="35"/>
  <c r="AF61" i="35"/>
  <c r="AF32" i="35"/>
  <c r="AF78" i="35"/>
  <c r="AF35" i="35"/>
  <c r="AK53" i="35"/>
  <c r="AI79" i="35"/>
  <c r="AI53" i="35"/>
  <c r="AI39" i="35"/>
  <c r="AI40" i="35"/>
  <c r="AI115" i="35"/>
  <c r="AK101" i="35"/>
  <c r="AK73" i="35"/>
  <c r="AK91" i="35"/>
  <c r="AK79" i="35"/>
  <c r="AK41" i="35"/>
  <c r="AK85" i="35"/>
  <c r="AK33" i="35"/>
  <c r="AK19" i="35"/>
  <c r="AK58" i="35"/>
  <c r="AK24" i="35"/>
  <c r="AI19" i="35"/>
  <c r="AI15" i="35"/>
  <c r="AI12" i="35"/>
  <c r="AI24" i="35"/>
  <c r="AI16" i="35"/>
  <c r="AI105" i="35"/>
  <c r="AI56" i="35"/>
  <c r="AI122" i="35"/>
  <c r="AI104" i="35"/>
  <c r="AI27" i="35"/>
  <c r="AK109" i="35"/>
  <c r="AK64" i="35"/>
  <c r="AK21" i="35"/>
  <c r="AK25" i="35"/>
  <c r="AK52" i="35"/>
  <c r="AK114" i="35"/>
  <c r="AK94" i="35"/>
  <c r="AK34" i="35"/>
  <c r="AK36" i="35"/>
  <c r="AK76" i="35"/>
  <c r="AI32" i="35"/>
  <c r="AI93" i="35"/>
  <c r="AI11" i="35"/>
  <c r="AI124" i="35"/>
  <c r="AI47" i="35"/>
  <c r="AI22" i="35"/>
  <c r="AI75" i="35"/>
  <c r="AI82" i="35"/>
  <c r="AI9" i="35"/>
  <c r="AI80" i="35"/>
  <c r="AG69" i="35"/>
  <c r="AG94" i="35"/>
  <c r="AG117" i="35"/>
  <c r="AG24" i="35"/>
  <c r="AG33" i="35"/>
  <c r="AG123" i="35"/>
  <c r="AG50" i="35"/>
  <c r="AG10" i="35"/>
  <c r="AG17" i="35"/>
  <c r="AG108" i="35"/>
  <c r="AG7" i="35"/>
  <c r="AG32" i="35"/>
  <c r="AG99" i="35"/>
  <c r="AG111" i="35"/>
  <c r="AG95" i="35"/>
  <c r="AG15" i="35"/>
  <c r="AG75" i="35"/>
  <c r="AG63" i="35"/>
  <c r="AG92" i="35"/>
  <c r="AG90" i="35"/>
  <c r="AG93" i="35"/>
  <c r="AG35" i="35"/>
  <c r="AG66" i="35"/>
  <c r="AG124" i="35"/>
  <c r="AG96" i="35"/>
  <c r="AG62" i="35"/>
  <c r="AG46" i="35"/>
  <c r="AG11" i="35"/>
  <c r="AG105" i="35"/>
  <c r="AG65" i="35"/>
  <c r="AG20" i="35"/>
  <c r="AG42" i="35"/>
  <c r="AG112" i="35"/>
  <c r="AG22" i="35"/>
  <c r="AG59" i="35"/>
  <c r="AG73" i="35"/>
  <c r="AG9" i="35"/>
  <c r="AG37" i="35"/>
  <c r="AG72" i="35"/>
  <c r="AG25" i="35"/>
  <c r="AG76" i="35"/>
  <c r="AG16" i="35"/>
  <c r="AG88" i="35"/>
  <c r="AG67" i="35"/>
  <c r="AG26" i="35"/>
  <c r="AG56" i="35"/>
  <c r="AG98" i="35"/>
  <c r="AG104" i="35"/>
  <c r="AG85" i="35"/>
  <c r="AG109" i="35"/>
  <c r="AG110" i="35"/>
  <c r="AG21" i="35"/>
  <c r="AG38" i="35"/>
  <c r="AG40" i="35"/>
  <c r="AG49" i="35"/>
  <c r="AG83" i="35"/>
  <c r="AG57" i="35"/>
  <c r="AG13" i="35"/>
  <c r="AG44" i="35"/>
  <c r="AG55" i="35"/>
  <c r="AG60" i="35"/>
  <c r="AG29" i="35"/>
  <c r="AG103" i="35"/>
  <c r="AG116" i="35"/>
  <c r="AG54" i="35"/>
  <c r="AG43" i="35"/>
  <c r="AG122" i="35"/>
  <c r="AG45" i="35"/>
  <c r="AG78" i="35"/>
  <c r="AG115" i="35"/>
  <c r="AG47" i="35"/>
  <c r="AG97" i="35"/>
  <c r="AG107" i="35"/>
  <c r="AG28" i="35"/>
  <c r="AG30" i="35"/>
  <c r="AG68" i="35"/>
  <c r="AG58" i="35"/>
  <c r="AG19" i="35"/>
  <c r="AG89" i="35"/>
  <c r="M38" i="15"/>
  <c r="AG82" i="35"/>
  <c r="L38" i="15"/>
  <c r="J38" i="15"/>
  <c r="AG114" i="35"/>
  <c r="AG27" i="35"/>
  <c r="N38" i="15"/>
  <c r="AG34" i="35"/>
  <c r="AG48" i="35"/>
  <c r="AG18" i="35"/>
  <c r="AG74" i="35"/>
  <c r="AG79" i="35"/>
  <c r="AG102" i="35"/>
  <c r="AG121" i="35"/>
  <c r="AG87" i="35"/>
  <c r="AG14" i="35"/>
  <c r="AG100" i="35"/>
  <c r="AG39" i="35"/>
  <c r="AG53" i="35"/>
  <c r="AG61" i="35"/>
  <c r="AG84" i="35"/>
  <c r="AG91" i="35"/>
  <c r="AG120" i="35"/>
  <c r="AG80" i="35"/>
  <c r="AG119" i="35"/>
  <c r="AG64" i="35"/>
  <c r="AG70" i="35"/>
  <c r="AG101" i="35"/>
  <c r="AG77" i="35"/>
  <c r="AG41" i="35"/>
  <c r="AG12" i="35"/>
  <c r="AG8" i="35"/>
  <c r="AG113" i="35"/>
  <c r="AG71" i="35"/>
  <c r="AG86" i="35"/>
  <c r="AG31" i="35"/>
  <c r="AG23" i="35"/>
  <c r="AG51" i="35"/>
  <c r="AG52" i="35"/>
  <c r="AG118" i="35"/>
  <c r="AG36" i="35"/>
  <c r="AG81" i="35"/>
  <c r="AG106" i="35"/>
  <c r="AK62" i="35"/>
  <c r="AK72" i="35"/>
  <c r="AK105" i="35"/>
  <c r="AK83" i="35"/>
  <c r="AK39" i="35"/>
  <c r="AK67" i="35"/>
  <c r="AK108" i="35"/>
  <c r="AK68" i="35"/>
  <c r="AK71" i="35"/>
  <c r="AK32" i="35"/>
  <c r="AI55" i="35"/>
  <c r="AI89" i="35"/>
  <c r="AI31" i="35"/>
  <c r="AI92" i="35"/>
  <c r="AI74" i="35"/>
  <c r="AI62" i="35"/>
  <c r="AI102" i="35"/>
  <c r="AI114" i="35"/>
  <c r="AI113" i="35"/>
  <c r="AI120" i="35"/>
  <c r="L57" i="15"/>
  <c r="AZ11" i="35"/>
  <c r="AZ54" i="35"/>
  <c r="AZ33" i="35"/>
  <c r="AZ56" i="35"/>
  <c r="AZ66" i="35"/>
  <c r="AZ7" i="35"/>
  <c r="AZ99" i="35"/>
  <c r="AZ32" i="35"/>
  <c r="AZ22" i="35"/>
  <c r="AZ76" i="35"/>
  <c r="AZ86" i="35"/>
  <c r="AZ71" i="35"/>
  <c r="AZ64" i="35"/>
  <c r="AZ44" i="35"/>
  <c r="AZ115" i="35"/>
  <c r="AZ79" i="35"/>
  <c r="AZ123" i="35"/>
  <c r="AZ34" i="35"/>
  <c r="AZ10" i="35"/>
  <c r="AZ84" i="35"/>
  <c r="AZ88" i="35"/>
  <c r="AZ20" i="35"/>
  <c r="AZ118" i="35"/>
  <c r="AZ96" i="35"/>
  <c r="AZ106" i="35"/>
  <c r="AZ46" i="35"/>
  <c r="AZ9" i="35"/>
  <c r="AZ114" i="35"/>
  <c r="AZ35" i="35"/>
  <c r="AZ98" i="35"/>
  <c r="AZ16" i="35"/>
  <c r="AZ92" i="35"/>
  <c r="AZ59" i="35"/>
  <c r="AZ36" i="35"/>
  <c r="AZ21" i="35"/>
  <c r="AZ67" i="35"/>
  <c r="AZ119" i="35"/>
  <c r="AZ13" i="35"/>
  <c r="AZ107" i="35"/>
  <c r="AZ63" i="35"/>
  <c r="AZ121" i="35"/>
  <c r="AZ17" i="35"/>
  <c r="AZ29" i="35"/>
  <c r="AZ25" i="35"/>
  <c r="AZ23" i="35"/>
  <c r="AZ31" i="35"/>
  <c r="AZ109" i="35"/>
  <c r="N57" i="15"/>
  <c r="AZ108" i="35"/>
  <c r="AZ27" i="35"/>
  <c r="AZ55" i="35"/>
  <c r="AZ73" i="35"/>
  <c r="AZ24" i="35"/>
  <c r="AZ57" i="35"/>
  <c r="AZ61" i="35"/>
  <c r="AZ14" i="35"/>
  <c r="AZ113" i="35"/>
  <c r="AZ48" i="35"/>
  <c r="AZ83" i="35"/>
  <c r="AZ120" i="35"/>
  <c r="AZ50" i="35"/>
  <c r="AZ37" i="35"/>
  <c r="AZ53" i="35"/>
  <c r="AZ47" i="35"/>
  <c r="AZ58" i="35"/>
  <c r="AZ43" i="35"/>
  <c r="AZ94" i="35"/>
  <c r="AZ49" i="35"/>
  <c r="AZ104" i="35"/>
  <c r="AZ15" i="35"/>
  <c r="AZ82" i="35"/>
  <c r="AZ117" i="35"/>
  <c r="AZ87" i="35"/>
  <c r="AZ30" i="35"/>
  <c r="AZ97" i="35"/>
  <c r="AZ62" i="35"/>
  <c r="AZ101" i="35"/>
  <c r="AZ51" i="35"/>
  <c r="AZ60" i="35"/>
  <c r="AZ80" i="35"/>
  <c r="AZ42" i="35"/>
  <c r="AZ100" i="35"/>
  <c r="AZ12" i="35"/>
  <c r="AZ28" i="35"/>
  <c r="AZ8" i="35"/>
  <c r="AZ39" i="35"/>
  <c r="AZ90" i="35"/>
  <c r="AZ103" i="35"/>
  <c r="AZ110" i="35"/>
  <c r="AZ95" i="35"/>
  <c r="AZ85" i="35"/>
  <c r="AZ77" i="35"/>
  <c r="AZ69" i="35"/>
  <c r="J57" i="15"/>
  <c r="AZ75" i="35"/>
  <c r="AZ70" i="35"/>
  <c r="AZ124" i="35"/>
  <c r="AZ89" i="35"/>
  <c r="AZ41" i="35"/>
  <c r="AZ78" i="35"/>
  <c r="AZ105" i="35"/>
  <c r="AZ65" i="35"/>
  <c r="AZ116" i="35"/>
  <c r="AZ26" i="35"/>
  <c r="AZ18" i="35"/>
  <c r="M57" i="15"/>
  <c r="AZ93" i="35"/>
  <c r="AZ52" i="35"/>
  <c r="AZ38" i="35"/>
  <c r="AZ112" i="35"/>
  <c r="AZ19" i="35"/>
  <c r="AZ102" i="35"/>
  <c r="AZ81" i="35"/>
  <c r="AZ72" i="35"/>
  <c r="AZ40" i="35"/>
  <c r="AZ45" i="35"/>
  <c r="AZ122" i="35"/>
  <c r="AZ111" i="35"/>
  <c r="AZ74" i="35"/>
  <c r="AZ68" i="35"/>
  <c r="AZ91" i="35"/>
  <c r="AK46" i="35"/>
  <c r="AK93" i="35"/>
  <c r="AK104" i="35"/>
  <c r="AK61" i="35"/>
  <c r="AK96" i="35"/>
  <c r="AK57" i="35"/>
  <c r="AK119" i="35"/>
  <c r="AK17" i="35"/>
  <c r="AK112" i="35"/>
  <c r="AI111" i="35"/>
  <c r="AI43" i="35"/>
  <c r="AI49" i="35"/>
  <c r="M40" i="15"/>
  <c r="AI103" i="35"/>
  <c r="AI107" i="35"/>
  <c r="AI23" i="35"/>
  <c r="AI57" i="35"/>
  <c r="AI94" i="35"/>
  <c r="DF30" i="35"/>
  <c r="DF21" i="35"/>
  <c r="DF93" i="35"/>
  <c r="DF62" i="35"/>
  <c r="DF91" i="35"/>
  <c r="DF25" i="35"/>
  <c r="DF10" i="35"/>
  <c r="DF55" i="35"/>
  <c r="N115" i="15"/>
  <c r="DF104" i="35"/>
  <c r="DH38" i="35"/>
  <c r="DF70" i="35"/>
  <c r="DF123" i="35"/>
  <c r="DF60" i="35"/>
  <c r="DF27" i="35"/>
  <c r="DF47" i="35"/>
  <c r="DF45" i="35"/>
  <c r="DF75" i="35"/>
  <c r="DF61" i="35"/>
  <c r="DF19" i="35"/>
  <c r="DF118" i="35"/>
  <c r="DG34" i="35"/>
  <c r="L115" i="15"/>
  <c r="DF65" i="35"/>
  <c r="DF73" i="35"/>
  <c r="DF98" i="35"/>
  <c r="DF74" i="35"/>
  <c r="DF52" i="35"/>
  <c r="DF39" i="35"/>
  <c r="DF57" i="35"/>
  <c r="DF107" i="35"/>
  <c r="DF20" i="35"/>
  <c r="DH124" i="35"/>
  <c r="DF63" i="35"/>
  <c r="DF82" i="35"/>
  <c r="DF97" i="35"/>
  <c r="DF87" i="35"/>
  <c r="DF86" i="35"/>
  <c r="DF96" i="35"/>
  <c r="DF7" i="35"/>
  <c r="DF80" i="35"/>
  <c r="DF53" i="35"/>
  <c r="DF71" i="35"/>
  <c r="DG122" i="35"/>
  <c r="DF83" i="35"/>
  <c r="DF56" i="35"/>
  <c r="DF34" i="35"/>
  <c r="M115" i="15"/>
  <c r="J115" i="15"/>
  <c r="DF109" i="35"/>
  <c r="DF117" i="35"/>
  <c r="DF110" i="35"/>
  <c r="DF115" i="35"/>
  <c r="DF9" i="35"/>
  <c r="DG37" i="35"/>
  <c r="DF114" i="35"/>
  <c r="DF14" i="35"/>
  <c r="DF72" i="35"/>
  <c r="DF88" i="35"/>
  <c r="DF29" i="35"/>
  <c r="DF43" i="35"/>
  <c r="DF15" i="35"/>
  <c r="DF42" i="35"/>
  <c r="DF85" i="35"/>
  <c r="DF66" i="35"/>
  <c r="DG20" i="35"/>
  <c r="DG64" i="35"/>
  <c r="DF31" i="35"/>
  <c r="DF113" i="35"/>
  <c r="DF68" i="35"/>
  <c r="DF69" i="35"/>
  <c r="DF124" i="35"/>
  <c r="DF99" i="35"/>
  <c r="DF81" i="35"/>
  <c r="DF50" i="35"/>
  <c r="DF54" i="35"/>
  <c r="DF78" i="35"/>
  <c r="DF26" i="35"/>
  <c r="DF106" i="35"/>
  <c r="DF44" i="35"/>
  <c r="DF8" i="35"/>
  <c r="DF32" i="35"/>
  <c r="DG38" i="35"/>
  <c r="DG24" i="35"/>
  <c r="DG30" i="35"/>
  <c r="DH72" i="35"/>
  <c r="DG49" i="35"/>
  <c r="DG114" i="35"/>
  <c r="DG51" i="35"/>
  <c r="DH107" i="35"/>
  <c r="DH52" i="35"/>
  <c r="DG9" i="35"/>
  <c r="DG96" i="35"/>
  <c r="DG115" i="35"/>
  <c r="DH79" i="35"/>
  <c r="DG78" i="35"/>
  <c r="DH90" i="35"/>
  <c r="DG60" i="35"/>
  <c r="DG62" i="35"/>
  <c r="DG109" i="35"/>
  <c r="DG46" i="35"/>
  <c r="DF108" i="35"/>
  <c r="DF37" i="35"/>
  <c r="DF77" i="35"/>
  <c r="DF11" i="35"/>
  <c r="DF41" i="35"/>
  <c r="DG69" i="35"/>
  <c r="DH101" i="35"/>
  <c r="DH8" i="35"/>
  <c r="DG22" i="35"/>
  <c r="DH111" i="35"/>
  <c r="DG33" i="35"/>
  <c r="DH58" i="35"/>
  <c r="DG44" i="35"/>
  <c r="DH112" i="35"/>
  <c r="DH57" i="35"/>
  <c r="DH113" i="35"/>
  <c r="DH60" i="35"/>
  <c r="DH76" i="35"/>
  <c r="DG40" i="35"/>
  <c r="DH21" i="35"/>
  <c r="DH11" i="35"/>
  <c r="DG36" i="35"/>
  <c r="DH19" i="35"/>
  <c r="DF100" i="35"/>
  <c r="DF38" i="35"/>
  <c r="DF105" i="35"/>
  <c r="DF13" i="35"/>
  <c r="DF101" i="35"/>
  <c r="DG89" i="35"/>
  <c r="DG61" i="35"/>
  <c r="DG67" i="35"/>
  <c r="DG75" i="35"/>
  <c r="DG103" i="35"/>
  <c r="DH93" i="35"/>
  <c r="DH16" i="35"/>
  <c r="DG8" i="35"/>
  <c r="DG120" i="35"/>
  <c r="DG104" i="35"/>
  <c r="DH102" i="35"/>
  <c r="DG99" i="35"/>
  <c r="DH97" i="35"/>
  <c r="DG83" i="35"/>
  <c r="DG48" i="35"/>
  <c r="DG100" i="35"/>
  <c r="DH83" i="35"/>
  <c r="DG93" i="35"/>
  <c r="DF103" i="35"/>
  <c r="DF28" i="35"/>
  <c r="DF94" i="35"/>
  <c r="DF122" i="35"/>
  <c r="DG43" i="35"/>
  <c r="DH18" i="35"/>
  <c r="DG53" i="35"/>
  <c r="DG45" i="35"/>
  <c r="DH75" i="35"/>
  <c r="DH41" i="35"/>
  <c r="DH34" i="35"/>
  <c r="DH12" i="35"/>
  <c r="DG112" i="35"/>
  <c r="DH80" i="35"/>
  <c r="DH109" i="35"/>
  <c r="DG86" i="35"/>
  <c r="DG101" i="35"/>
  <c r="DH44" i="35"/>
  <c r="DH65" i="35"/>
  <c r="DH9" i="35"/>
  <c r="DG90" i="35"/>
  <c r="DG59" i="35"/>
  <c r="DH17" i="35"/>
  <c r="DF92" i="35"/>
  <c r="DF22" i="35"/>
  <c r="DF119" i="35"/>
  <c r="DF76" i="35"/>
  <c r="DG79" i="35"/>
  <c r="DH77" i="35"/>
  <c r="DG56" i="35"/>
  <c r="DG47" i="35"/>
  <c r="DH105" i="35"/>
  <c r="DG80" i="35"/>
  <c r="DG27" i="35"/>
  <c r="DH10" i="35"/>
  <c r="DH26" i="35"/>
  <c r="DH115" i="35"/>
  <c r="DG84" i="35"/>
  <c r="DH98" i="35"/>
  <c r="DG95" i="35"/>
  <c r="DG52" i="35"/>
  <c r="DH78" i="35"/>
  <c r="DG29" i="35"/>
  <c r="DH43" i="35"/>
  <c r="DG113" i="35"/>
  <c r="DG81" i="35"/>
  <c r="DG108" i="35"/>
  <c r="DF64" i="35"/>
  <c r="DF49" i="35"/>
  <c r="DF51" i="35"/>
  <c r="DF116" i="35"/>
  <c r="DH28" i="35"/>
  <c r="DG73" i="35"/>
  <c r="DG17" i="35"/>
  <c r="DG91" i="35"/>
  <c r="DG13" i="35"/>
  <c r="DG16" i="35"/>
  <c r="DH106" i="35"/>
  <c r="DH85" i="35"/>
  <c r="DG21" i="35"/>
  <c r="DH92" i="35"/>
  <c r="DG18" i="35"/>
  <c r="DG117" i="35"/>
  <c r="DH45" i="35"/>
  <c r="DG41" i="35"/>
  <c r="DH56" i="35"/>
  <c r="DH50" i="35"/>
  <c r="DH27" i="35"/>
  <c r="DG105" i="35"/>
  <c r="DH110" i="35"/>
  <c r="DH42" i="35"/>
  <c r="DH81" i="35"/>
  <c r="DF40" i="35"/>
  <c r="DF18" i="35"/>
  <c r="DG66" i="35"/>
  <c r="DH84" i="35"/>
  <c r="DG25" i="35"/>
  <c r="DH119" i="35"/>
  <c r="DH62" i="35"/>
  <c r="DG123" i="35"/>
  <c r="DH68" i="35"/>
  <c r="DH67" i="35"/>
  <c r="DF17" i="35"/>
  <c r="DF24" i="35"/>
  <c r="DH25" i="35"/>
  <c r="DG35" i="35"/>
  <c r="DG23" i="35"/>
  <c r="DG10" i="35"/>
  <c r="DG54" i="35"/>
  <c r="DH71" i="35"/>
  <c r="DG119" i="35"/>
  <c r="DH24" i="35"/>
  <c r="DF121" i="35"/>
  <c r="DF12" i="35"/>
  <c r="DG12" i="35"/>
  <c r="DG26" i="35"/>
  <c r="DG65" i="35"/>
  <c r="DH95" i="35"/>
  <c r="DH22" i="35"/>
  <c r="DH37" i="35"/>
  <c r="DG42" i="35"/>
  <c r="DH39" i="35"/>
  <c r="DG87" i="35"/>
  <c r="DF23" i="35"/>
  <c r="DF16" i="35"/>
  <c r="DG57" i="35"/>
  <c r="DG58" i="35"/>
  <c r="DH14" i="35"/>
  <c r="DG121" i="35"/>
  <c r="DH91" i="35"/>
  <c r="DG55" i="35"/>
  <c r="DG7" i="35"/>
  <c r="DG116" i="35"/>
  <c r="DG98" i="35"/>
  <c r="DF35" i="35"/>
  <c r="DF90" i="35"/>
  <c r="DH100" i="35"/>
  <c r="DH64" i="35"/>
  <c r="DH122" i="35"/>
  <c r="DH36" i="35"/>
  <c r="DH121" i="35"/>
  <c r="DH89" i="35"/>
  <c r="DH86" i="35"/>
  <c r="DH23" i="35"/>
  <c r="DG39" i="35"/>
  <c r="DG50" i="35"/>
  <c r="DG85" i="35"/>
  <c r="DF79" i="35"/>
  <c r="DF120" i="35"/>
  <c r="DG111" i="35"/>
  <c r="DG92" i="35"/>
  <c r="DH48" i="35"/>
  <c r="DH104" i="35"/>
  <c r="DH123" i="35"/>
  <c r="DG124" i="35"/>
  <c r="DH35" i="35"/>
  <c r="DG94" i="35"/>
  <c r="DG71" i="35"/>
  <c r="DH20" i="35"/>
  <c r="DF59" i="35"/>
  <c r="DH61" i="35"/>
  <c r="DH118" i="35"/>
  <c r="DG31" i="35"/>
  <c r="DG107" i="35"/>
  <c r="DH31" i="35"/>
  <c r="DF36" i="35"/>
  <c r="DH69" i="35"/>
  <c r="DH73" i="35"/>
  <c r="DF84" i="35"/>
  <c r="DH99" i="35"/>
  <c r="DH103" i="35"/>
  <c r="DG88" i="35"/>
  <c r="DG19" i="35"/>
  <c r="DH70" i="35"/>
  <c r="DF95" i="35"/>
  <c r="DH120" i="35"/>
  <c r="DH29" i="35"/>
  <c r="DG72" i="35"/>
  <c r="DG102" i="35"/>
  <c r="DG11" i="35"/>
  <c r="DF46" i="35"/>
  <c r="DG32" i="35"/>
  <c r="DH88" i="35"/>
  <c r="DH96" i="35"/>
  <c r="DH53" i="35"/>
  <c r="DH54" i="35"/>
  <c r="DF33" i="35"/>
  <c r="DG97" i="35"/>
  <c r="DG77" i="35"/>
  <c r="DH40" i="35"/>
  <c r="DG63" i="35"/>
  <c r="DH114" i="35"/>
  <c r="DF48" i="35"/>
  <c r="DH51" i="35"/>
  <c r="DH87" i="35"/>
  <c r="DH49" i="35"/>
  <c r="DG74" i="35"/>
  <c r="DF89" i="35"/>
  <c r="DG14" i="35"/>
  <c r="DH108" i="35"/>
  <c r="DH82" i="35"/>
  <c r="DH55" i="35"/>
  <c r="DF67" i="35"/>
  <c r="DH116" i="35"/>
  <c r="DG118" i="35"/>
  <c r="DH46" i="35"/>
  <c r="DG110" i="35"/>
  <c r="DG82" i="35"/>
  <c r="DH63" i="35"/>
  <c r="DH33" i="35"/>
  <c r="DH30" i="35"/>
  <c r="DH15" i="35"/>
  <c r="DF112" i="35"/>
  <c r="DH47" i="35"/>
  <c r="DG106" i="35"/>
  <c r="DG68" i="35"/>
  <c r="DH7" i="35"/>
  <c r="DF58" i="35"/>
  <c r="DH94" i="35"/>
  <c r="DH32" i="35"/>
  <c r="DF111" i="35"/>
  <c r="DH117" i="35"/>
  <c r="DG76" i="35"/>
  <c r="DF102" i="35"/>
  <c r="DG28" i="35"/>
  <c r="DG15" i="35"/>
  <c r="DH13" i="35"/>
  <c r="DG70" i="35"/>
  <c r="DH59" i="35"/>
  <c r="DH74" i="35"/>
  <c r="DH66" i="35"/>
  <c r="R70" i="35"/>
  <c r="R77" i="35"/>
  <c r="R71" i="35"/>
  <c r="R38" i="35"/>
  <c r="R103" i="35"/>
  <c r="R63" i="35"/>
  <c r="R104" i="35"/>
  <c r="R65" i="35"/>
  <c r="R123" i="35"/>
  <c r="R100" i="35"/>
  <c r="R112" i="35"/>
  <c r="R89" i="35"/>
  <c r="R48" i="35"/>
  <c r="R8" i="35"/>
  <c r="M23" i="15"/>
  <c r="R56" i="35"/>
  <c r="R101" i="35"/>
  <c r="R119" i="35"/>
  <c r="R50" i="35"/>
  <c r="R106" i="35"/>
  <c r="R122" i="35"/>
  <c r="R30" i="35"/>
  <c r="R105" i="35"/>
  <c r="R84" i="35"/>
  <c r="R28" i="35"/>
  <c r="R61" i="35"/>
  <c r="R17" i="35"/>
  <c r="R55" i="35"/>
  <c r="R121" i="35"/>
  <c r="R9" i="35"/>
  <c r="R43" i="35"/>
  <c r="R74" i="35"/>
  <c r="R88" i="35"/>
  <c r="R80" i="35"/>
  <c r="R120" i="35"/>
  <c r="R58" i="35"/>
  <c r="R96" i="35"/>
  <c r="R46" i="35"/>
  <c r="R29" i="35"/>
  <c r="R19" i="35"/>
  <c r="R108" i="35"/>
  <c r="R45" i="35"/>
  <c r="R16" i="35"/>
  <c r="R98" i="35"/>
  <c r="R57" i="35"/>
  <c r="R78" i="35"/>
  <c r="R110" i="35"/>
  <c r="R40" i="35"/>
  <c r="R42" i="35"/>
  <c r="R115" i="35"/>
  <c r="R27" i="35"/>
  <c r="R90" i="35"/>
  <c r="R87" i="35"/>
  <c r="R59" i="35"/>
  <c r="R21" i="35"/>
  <c r="R25" i="35"/>
  <c r="R67" i="35"/>
  <c r="R20" i="35"/>
  <c r="R117" i="35"/>
  <c r="L23" i="15"/>
  <c r="R113" i="35"/>
  <c r="R92" i="35"/>
  <c r="R66" i="35"/>
  <c r="R7" i="35"/>
  <c r="R111" i="35"/>
  <c r="R18" i="35"/>
  <c r="R75" i="35"/>
  <c r="R62" i="35"/>
  <c r="R73" i="35"/>
  <c r="R11" i="35"/>
  <c r="R118" i="35"/>
  <c r="R47" i="35"/>
  <c r="R22" i="35"/>
  <c r="R82" i="35"/>
  <c r="R33" i="35"/>
  <c r="R93" i="35"/>
  <c r="R37" i="35"/>
  <c r="R34" i="35"/>
  <c r="R107" i="35"/>
  <c r="R76" i="35"/>
  <c r="R26" i="35"/>
  <c r="R24" i="35"/>
  <c r="R53" i="35"/>
  <c r="R64" i="35"/>
  <c r="R97" i="35"/>
  <c r="R10" i="35"/>
  <c r="R95" i="35"/>
  <c r="R68" i="35"/>
  <c r="R13" i="35"/>
  <c r="R114" i="35"/>
  <c r="R51" i="35"/>
  <c r="R81" i="35"/>
  <c r="J23" i="15"/>
  <c r="R99" i="35"/>
  <c r="R36" i="35"/>
  <c r="R69" i="35"/>
  <c r="R54" i="35"/>
  <c r="R49" i="35"/>
  <c r="R39" i="35"/>
  <c r="R91" i="35"/>
  <c r="R85" i="35"/>
  <c r="R83" i="35"/>
  <c r="N23" i="15"/>
  <c r="R44" i="35"/>
  <c r="R52" i="35"/>
  <c r="R116" i="35"/>
  <c r="R35" i="35"/>
  <c r="R86" i="35"/>
  <c r="R124" i="35"/>
  <c r="R72" i="35"/>
  <c r="R109" i="35"/>
  <c r="R14" i="35"/>
  <c r="R60" i="35"/>
  <c r="R102" i="35"/>
  <c r="R41" i="35"/>
  <c r="R32" i="35"/>
  <c r="R79" i="35"/>
  <c r="R31" i="35"/>
  <c r="R23" i="35"/>
  <c r="R15" i="35"/>
  <c r="R94" i="35"/>
  <c r="R12" i="35"/>
  <c r="N114" i="9"/>
  <c r="BT30" i="35"/>
  <c r="BT17" i="35"/>
  <c r="BT121" i="35"/>
  <c r="BT55" i="35"/>
  <c r="BT107" i="35"/>
  <c r="BT79" i="35"/>
  <c r="BT61" i="35"/>
  <c r="BT64" i="35"/>
  <c r="BT58" i="35"/>
  <c r="BT78" i="35"/>
  <c r="BT113" i="35"/>
  <c r="BT38" i="35"/>
  <c r="BT114" i="35"/>
  <c r="BT90" i="35"/>
  <c r="BT109" i="35"/>
  <c r="BT33" i="35"/>
  <c r="BT74" i="35"/>
  <c r="M77" i="15"/>
  <c r="BT49" i="35"/>
  <c r="BT122" i="35"/>
  <c r="BT99" i="35"/>
  <c r="BT87" i="35"/>
  <c r="BT95" i="35"/>
  <c r="BT39" i="35"/>
  <c r="BT123" i="35"/>
  <c r="BT65" i="35"/>
  <c r="BT47" i="35"/>
  <c r="BT40" i="35"/>
  <c r="BT35" i="35"/>
  <c r="BT92" i="35"/>
  <c r="BT96" i="35"/>
  <c r="BT84" i="35"/>
  <c r="BT70" i="35"/>
  <c r="BT52" i="35"/>
  <c r="BT110" i="35"/>
  <c r="BT21" i="35"/>
  <c r="BT119" i="35"/>
  <c r="BT51" i="35"/>
  <c r="BT105" i="35"/>
  <c r="BT37" i="35"/>
  <c r="BT60" i="35"/>
  <c r="BT8" i="35"/>
  <c r="BT12" i="35"/>
  <c r="BT28" i="35"/>
  <c r="BT120" i="35"/>
  <c r="BT89" i="35"/>
  <c r="BT67" i="35"/>
  <c r="BT100" i="35"/>
  <c r="BT97" i="35"/>
  <c r="BT83" i="35"/>
  <c r="BT82" i="35"/>
  <c r="BT50" i="35"/>
  <c r="BT62" i="35"/>
  <c r="BT93" i="35"/>
  <c r="BT25" i="35"/>
  <c r="BT66" i="35"/>
  <c r="BT13" i="35"/>
  <c r="BT27" i="35"/>
  <c r="J77" i="15"/>
  <c r="BT16" i="35"/>
  <c r="BT10" i="35"/>
  <c r="BT31" i="35"/>
  <c r="BT43" i="35"/>
  <c r="BT24" i="35"/>
  <c r="BT117" i="35"/>
  <c r="BT103" i="35"/>
  <c r="BT14" i="35"/>
  <c r="L77" i="15"/>
  <c r="BT29" i="35"/>
  <c r="BT108" i="35"/>
  <c r="BT98" i="35"/>
  <c r="BT69" i="35"/>
  <c r="BT46" i="35"/>
  <c r="BT75" i="35"/>
  <c r="BT9" i="35"/>
  <c r="BT111" i="35"/>
  <c r="BT76" i="35"/>
  <c r="BT34" i="35"/>
  <c r="BT56" i="35"/>
  <c r="BT23" i="35"/>
  <c r="BT20" i="35"/>
  <c r="BT118" i="35"/>
  <c r="BT77" i="35"/>
  <c r="BT45" i="35"/>
  <c r="BT68" i="35"/>
  <c r="BT80" i="35"/>
  <c r="BT7" i="35"/>
  <c r="BT88" i="35"/>
  <c r="BT106" i="35"/>
  <c r="BT115" i="35"/>
  <c r="BT19" i="35"/>
  <c r="BT94" i="35"/>
  <c r="BT32" i="35"/>
  <c r="BT72" i="35"/>
  <c r="BT91" i="35"/>
  <c r="BT57" i="35"/>
  <c r="BT124" i="35"/>
  <c r="BT73" i="35"/>
  <c r="BT11" i="35"/>
  <c r="BT41" i="35"/>
  <c r="N77" i="15"/>
  <c r="BT26" i="35"/>
  <c r="BT101" i="35"/>
  <c r="BT104" i="35"/>
  <c r="BT71" i="35"/>
  <c r="BT42" i="35"/>
  <c r="BT48" i="35"/>
  <c r="BT54" i="35"/>
  <c r="BT59" i="35"/>
  <c r="BT63" i="35"/>
  <c r="BT22" i="35"/>
  <c r="BT81" i="35"/>
  <c r="BT36" i="35"/>
  <c r="BT53" i="35"/>
  <c r="BT44" i="35"/>
  <c r="BT15" i="35"/>
  <c r="BT86" i="35"/>
  <c r="BT85" i="35"/>
  <c r="BT116" i="35"/>
  <c r="BT18" i="35"/>
  <c r="BT112" i="35"/>
  <c r="BT102" i="35"/>
  <c r="AC112" i="35"/>
  <c r="AC89" i="35"/>
  <c r="AC17" i="35"/>
  <c r="AC28" i="35"/>
  <c r="AC36" i="35"/>
  <c r="AC122" i="35"/>
  <c r="AC75" i="35"/>
  <c r="AC40" i="35"/>
  <c r="AC108" i="35"/>
  <c r="AC54" i="35"/>
  <c r="AC84" i="35"/>
  <c r="AC124" i="35"/>
  <c r="AC47" i="35"/>
  <c r="AC82" i="35"/>
  <c r="AC45" i="35"/>
  <c r="AC14" i="35"/>
  <c r="AC26" i="35"/>
  <c r="AC111" i="35"/>
  <c r="AC101" i="35"/>
  <c r="AC8" i="35"/>
  <c r="AC32" i="35"/>
  <c r="AC53" i="35"/>
  <c r="AC27" i="35"/>
  <c r="M34" i="15"/>
  <c r="N34" i="15"/>
  <c r="AC113" i="35"/>
  <c r="AC63" i="35"/>
  <c r="AC83" i="35"/>
  <c r="AC120" i="35"/>
  <c r="AC78" i="35"/>
  <c r="AC23" i="35"/>
  <c r="AC105" i="35"/>
  <c r="AC70" i="35"/>
  <c r="AC41" i="35"/>
  <c r="AC31" i="35"/>
  <c r="AC18" i="35"/>
  <c r="AC92" i="35"/>
  <c r="AC68" i="35"/>
  <c r="AC91" i="35"/>
  <c r="AC29" i="35"/>
  <c r="AC121" i="35"/>
  <c r="AC57" i="35"/>
  <c r="AC69" i="35"/>
  <c r="AC95" i="35"/>
  <c r="AC34" i="35"/>
  <c r="AC97" i="35"/>
  <c r="AC118" i="35"/>
  <c r="AC58" i="35"/>
  <c r="AC22" i="35"/>
  <c r="AC44" i="35"/>
  <c r="AC76" i="35"/>
  <c r="AC55" i="35"/>
  <c r="AC52" i="35"/>
  <c r="AC35" i="35"/>
  <c r="AC98" i="35"/>
  <c r="AC12" i="35"/>
  <c r="AC93" i="35"/>
  <c r="AC60" i="35"/>
  <c r="AC103" i="35"/>
  <c r="AC85" i="35"/>
  <c r="AC20" i="35"/>
  <c r="AC90" i="35"/>
  <c r="AC66" i="35"/>
  <c r="AC61" i="35"/>
  <c r="AC42" i="35"/>
  <c r="AC117" i="35"/>
  <c r="AC16" i="35"/>
  <c r="AC107" i="35"/>
  <c r="AC81" i="35"/>
  <c r="AC24" i="35"/>
  <c r="AC43" i="35"/>
  <c r="AC65" i="35"/>
  <c r="AC74" i="35"/>
  <c r="AC116" i="35"/>
  <c r="AC123" i="35"/>
  <c r="AC67" i="35"/>
  <c r="AC56" i="35"/>
  <c r="AC110" i="35"/>
  <c r="AC99" i="35"/>
  <c r="AC15" i="35"/>
  <c r="AC86" i="35"/>
  <c r="AC59" i="35"/>
  <c r="AC51" i="35"/>
  <c r="AC115" i="35"/>
  <c r="AC77" i="35"/>
  <c r="AC39" i="35"/>
  <c r="AC46" i="35"/>
  <c r="AC37" i="35"/>
  <c r="AC21" i="35"/>
  <c r="AC25" i="35"/>
  <c r="AC96" i="35"/>
  <c r="AC64" i="35"/>
  <c r="AC48" i="35"/>
  <c r="AC114" i="35"/>
  <c r="AC79" i="35"/>
  <c r="AC13" i="35"/>
  <c r="AC73" i="35"/>
  <c r="AC100" i="35"/>
  <c r="AC104" i="35"/>
  <c r="AC72" i="35"/>
  <c r="AC106" i="35"/>
  <c r="AC119" i="35"/>
  <c r="J34" i="15"/>
  <c r="AC30" i="35"/>
  <c r="AC88" i="35"/>
  <c r="AC33" i="35"/>
  <c r="AC49" i="35"/>
  <c r="AC80" i="35"/>
  <c r="AC62" i="35"/>
  <c r="AC10" i="35"/>
  <c r="AC94" i="35"/>
  <c r="AC102" i="35"/>
  <c r="AC11" i="35"/>
  <c r="AC9" i="35"/>
  <c r="AC50" i="35"/>
  <c r="AC71" i="35"/>
  <c r="AC38" i="35"/>
  <c r="AC87" i="35"/>
  <c r="L34" i="15"/>
  <c r="AC19" i="35"/>
  <c r="AC109" i="35"/>
  <c r="AC7" i="35"/>
  <c r="CG20" i="35"/>
  <c r="CG55" i="35"/>
  <c r="CG57" i="35"/>
  <c r="CG77" i="35"/>
  <c r="CG90" i="35"/>
  <c r="CG80" i="35"/>
  <c r="CG83" i="35"/>
  <c r="CG8" i="35"/>
  <c r="CG62" i="35"/>
  <c r="CG96" i="35"/>
  <c r="CG40" i="35"/>
  <c r="CG60" i="35"/>
  <c r="CG108" i="35"/>
  <c r="CG33" i="35"/>
  <c r="CG72" i="35"/>
  <c r="CG114" i="35"/>
  <c r="CG43" i="35"/>
  <c r="CG100" i="35"/>
  <c r="CG82" i="35"/>
  <c r="CG34" i="35"/>
  <c r="CG56" i="35"/>
  <c r="CG27" i="35"/>
  <c r="N90" i="15"/>
  <c r="CG121" i="35"/>
  <c r="CG10" i="35"/>
  <c r="CG13" i="35"/>
  <c r="CG11" i="35"/>
  <c r="CG104" i="35"/>
  <c r="CG70" i="35"/>
  <c r="CG99" i="35"/>
  <c r="CG103" i="35"/>
  <c r="CG73" i="35"/>
  <c r="CG89" i="35"/>
  <c r="CG65" i="35"/>
  <c r="CG67" i="35"/>
  <c r="CG124" i="35"/>
  <c r="CG116" i="35"/>
  <c r="CG78" i="35"/>
  <c r="CG46" i="35"/>
  <c r="CG66" i="35"/>
  <c r="CG107" i="35"/>
  <c r="CG94" i="35"/>
  <c r="CG9" i="35"/>
  <c r="CG64" i="35"/>
  <c r="M90" i="15"/>
  <c r="CG58" i="35"/>
  <c r="CG54" i="35"/>
  <c r="CG74" i="35"/>
  <c r="CG26" i="35"/>
  <c r="CG93" i="35"/>
  <c r="CG17" i="35"/>
  <c r="CG15" i="35"/>
  <c r="CG25" i="35"/>
  <c r="CG36" i="35"/>
  <c r="L90" i="15"/>
  <c r="CG51" i="35"/>
  <c r="CG95" i="35"/>
  <c r="CG69" i="35"/>
  <c r="CG18" i="35"/>
  <c r="CG122" i="35"/>
  <c r="CG106" i="35"/>
  <c r="CG119" i="35"/>
  <c r="CG115" i="35"/>
  <c r="CG91" i="35"/>
  <c r="CG44" i="35"/>
  <c r="CG98" i="35"/>
  <c r="CG109" i="35"/>
  <c r="CG112" i="35"/>
  <c r="CG52" i="35"/>
  <c r="CG61" i="35"/>
  <c r="CG68" i="35"/>
  <c r="CG102" i="35"/>
  <c r="CG110" i="35"/>
  <c r="CG12" i="35"/>
  <c r="CG19" i="35"/>
  <c r="CG37" i="35"/>
  <c r="CG39" i="35"/>
  <c r="CG101" i="35"/>
  <c r="CG84" i="35"/>
  <c r="CG118" i="35"/>
  <c r="CG47" i="35"/>
  <c r="CG71" i="35"/>
  <c r="CG31" i="35"/>
  <c r="CG81" i="35"/>
  <c r="CG92" i="35"/>
  <c r="CG29" i="35"/>
  <c r="CG123" i="35"/>
  <c r="CG35" i="35"/>
  <c r="CG38" i="35"/>
  <c r="CG45" i="35"/>
  <c r="CG85" i="35"/>
  <c r="CG87" i="35"/>
  <c r="CG16" i="35"/>
  <c r="CG50" i="35"/>
  <c r="CG63" i="35"/>
  <c r="CG113" i="35"/>
  <c r="CG111" i="35"/>
  <c r="CG49" i="35"/>
  <c r="CG86" i="35"/>
  <c r="CG30" i="35"/>
  <c r="CG48" i="35"/>
  <c r="CG28" i="35"/>
  <c r="CG79" i="35"/>
  <c r="CG7" i="35"/>
  <c r="CG41" i="35"/>
  <c r="CG22" i="35"/>
  <c r="CG42" i="35"/>
  <c r="CG59" i="35"/>
  <c r="CG23" i="35"/>
  <c r="CG32" i="35"/>
  <c r="CG75" i="35"/>
  <c r="CG105" i="35"/>
  <c r="CG53" i="35"/>
  <c r="CG97" i="35"/>
  <c r="CG120" i="35"/>
  <c r="CG21" i="35"/>
  <c r="CG88" i="35"/>
  <c r="CG117" i="35"/>
  <c r="CG14" i="35"/>
  <c r="CG24" i="35"/>
  <c r="CG76" i="35"/>
  <c r="J90" i="15"/>
  <c r="G41" i="35"/>
  <c r="G121" i="35"/>
  <c r="G78" i="35"/>
  <c r="G47" i="35"/>
  <c r="G122" i="35"/>
  <c r="G92" i="35"/>
  <c r="G63" i="35"/>
  <c r="G53" i="35"/>
  <c r="N12" i="15"/>
  <c r="G81" i="35"/>
  <c r="G12" i="35"/>
  <c r="G85" i="35"/>
  <c r="G101" i="35"/>
  <c r="G72" i="35"/>
  <c r="G110" i="35"/>
  <c r="G38" i="35"/>
  <c r="G76" i="35"/>
  <c r="G24" i="35"/>
  <c r="G75" i="35"/>
  <c r="G103" i="35"/>
  <c r="G89" i="35"/>
  <c r="G36" i="35"/>
  <c r="G25" i="35"/>
  <c r="G99" i="35"/>
  <c r="G113" i="35"/>
  <c r="G10" i="35"/>
  <c r="G84" i="35"/>
  <c r="G102" i="35"/>
  <c r="M12" i="15"/>
  <c r="G45" i="35"/>
  <c r="G64" i="35"/>
  <c r="G49" i="35"/>
  <c r="G88" i="35"/>
  <c r="G112" i="35"/>
  <c r="G69" i="35"/>
  <c r="G29" i="35"/>
  <c r="G46" i="35"/>
  <c r="G26" i="35"/>
  <c r="G40" i="35"/>
  <c r="G33" i="35"/>
  <c r="G67" i="35"/>
  <c r="G91" i="35"/>
  <c r="G7" i="35"/>
  <c r="G115" i="35"/>
  <c r="G119" i="35"/>
  <c r="G116" i="35"/>
  <c r="G9" i="35"/>
  <c r="G58" i="35"/>
  <c r="G106" i="35"/>
  <c r="G16" i="35"/>
  <c r="G37" i="35"/>
  <c r="G44" i="35"/>
  <c r="G105" i="35"/>
  <c r="G83" i="35"/>
  <c r="G13" i="35"/>
  <c r="G107" i="35"/>
  <c r="G48" i="35"/>
  <c r="G34" i="35"/>
  <c r="G17" i="35"/>
  <c r="G73" i="35"/>
  <c r="G90" i="35"/>
  <c r="G104" i="35"/>
  <c r="G27" i="35"/>
  <c r="G111" i="35"/>
  <c r="G39" i="35"/>
  <c r="G80" i="35"/>
  <c r="G68" i="35"/>
  <c r="G79" i="35"/>
  <c r="J12" i="15"/>
  <c r="G123" i="35"/>
  <c r="G66" i="35"/>
  <c r="G71" i="35"/>
  <c r="G114" i="35"/>
  <c r="G95" i="35"/>
  <c r="G65" i="35"/>
  <c r="G50" i="35"/>
  <c r="G22" i="35"/>
  <c r="G118" i="35"/>
  <c r="G35" i="35"/>
  <c r="G86" i="35"/>
  <c r="G28" i="35"/>
  <c r="G77" i="35"/>
  <c r="G74" i="35"/>
  <c r="G59" i="35"/>
  <c r="G108" i="35"/>
  <c r="G54" i="35"/>
  <c r="G56" i="35"/>
  <c r="G21" i="35"/>
  <c r="G23" i="35"/>
  <c r="G32" i="35"/>
  <c r="G109" i="35"/>
  <c r="G61" i="35"/>
  <c r="L12" i="15"/>
  <c r="G20" i="35"/>
  <c r="G30" i="35"/>
  <c r="G98" i="35"/>
  <c r="G31" i="35"/>
  <c r="G11" i="35"/>
  <c r="G124" i="35"/>
  <c r="G18" i="35"/>
  <c r="G8" i="35"/>
  <c r="G100" i="35"/>
  <c r="G15" i="35"/>
  <c r="G14" i="35"/>
  <c r="G94" i="35"/>
  <c r="G117" i="35"/>
  <c r="G42" i="35"/>
  <c r="G97" i="35"/>
  <c r="G96" i="35"/>
  <c r="G87" i="35"/>
  <c r="G60" i="35"/>
  <c r="G120" i="35"/>
  <c r="G52" i="35"/>
  <c r="G93" i="35"/>
  <c r="G62" i="35"/>
  <c r="G19" i="35"/>
  <c r="G43" i="35"/>
  <c r="G82" i="35"/>
  <c r="G70" i="35"/>
  <c r="G51" i="35"/>
  <c r="G57" i="35"/>
  <c r="G55" i="35"/>
  <c r="CB18" i="35"/>
  <c r="N85" i="15"/>
  <c r="M85" i="15"/>
  <c r="CB87" i="35"/>
  <c r="CB67" i="35"/>
  <c r="CB21" i="35"/>
  <c r="CB42" i="35"/>
  <c r="CB115" i="35"/>
  <c r="CB113" i="35"/>
  <c r="L85" i="15"/>
  <c r="CB98" i="35"/>
  <c r="CB63" i="35"/>
  <c r="CB38" i="35"/>
  <c r="CB17" i="35"/>
  <c r="CB50" i="35"/>
  <c r="CB90" i="35"/>
  <c r="CB35" i="35"/>
  <c r="CB26" i="35"/>
  <c r="CB58" i="35"/>
  <c r="CB95" i="35"/>
  <c r="CB78" i="35"/>
  <c r="CB104" i="35"/>
  <c r="CB24" i="35"/>
  <c r="CB25" i="35"/>
  <c r="CB117" i="35"/>
  <c r="CB112" i="35"/>
  <c r="CB7" i="35"/>
  <c r="CB84" i="35"/>
  <c r="CB22" i="35"/>
  <c r="CB41" i="35"/>
  <c r="CB82" i="35"/>
  <c r="CB83" i="35"/>
  <c r="CB54" i="35"/>
  <c r="CB118" i="35"/>
  <c r="CB47" i="35"/>
  <c r="CB69" i="35"/>
  <c r="CB44" i="35"/>
  <c r="CB37" i="35"/>
  <c r="CB107" i="35"/>
  <c r="CB34" i="35"/>
  <c r="CB28" i="35"/>
  <c r="CB121" i="35"/>
  <c r="CB43" i="35"/>
  <c r="CB80" i="35"/>
  <c r="CB30" i="35"/>
  <c r="CB45" i="35"/>
  <c r="CB65" i="35"/>
  <c r="CB85" i="35"/>
  <c r="CB96" i="35"/>
  <c r="CB16" i="35"/>
  <c r="CB12" i="35"/>
  <c r="CB105" i="35"/>
  <c r="CB62" i="35"/>
  <c r="CB70" i="35"/>
  <c r="CB81" i="35"/>
  <c r="CB31" i="35"/>
  <c r="CB19" i="35"/>
  <c r="CB97" i="35"/>
  <c r="CB56" i="35"/>
  <c r="CB23" i="35"/>
  <c r="CB59" i="35"/>
  <c r="CB122" i="35"/>
  <c r="CB88" i="35"/>
  <c r="CB8" i="35"/>
  <c r="CB36" i="35"/>
  <c r="CB99" i="35"/>
  <c r="CB46" i="35"/>
  <c r="CB109" i="35"/>
  <c r="CB14" i="35"/>
  <c r="CB10" i="35"/>
  <c r="CB89" i="35"/>
  <c r="CB73" i="35"/>
  <c r="CB76" i="35"/>
  <c r="CB15" i="35"/>
  <c r="CB68" i="35"/>
  <c r="CB77" i="35"/>
  <c r="CB40" i="35"/>
  <c r="CB51" i="35"/>
  <c r="CB27" i="35"/>
  <c r="CB49" i="35"/>
  <c r="CB123" i="35"/>
  <c r="CB79" i="35"/>
  <c r="CB60" i="35"/>
  <c r="CB110" i="35"/>
  <c r="CB93" i="35"/>
  <c r="CB13" i="35"/>
  <c r="CB66" i="35"/>
  <c r="CB20" i="35"/>
  <c r="CB92" i="35"/>
  <c r="CB53" i="35"/>
  <c r="CB9" i="35"/>
  <c r="CB48" i="35"/>
  <c r="CB29" i="35"/>
  <c r="CB33" i="35"/>
  <c r="CB100" i="35"/>
  <c r="CB102" i="35"/>
  <c r="CB71" i="35"/>
  <c r="CB119" i="35"/>
  <c r="CB75" i="35"/>
  <c r="CB72" i="35"/>
  <c r="CB103" i="35"/>
  <c r="CB57" i="35"/>
  <c r="CB114" i="35"/>
  <c r="CB116" i="35"/>
  <c r="CB52" i="35"/>
  <c r="CB55" i="35"/>
  <c r="CB106" i="35"/>
  <c r="CB101" i="35"/>
  <c r="CB32" i="35"/>
  <c r="CB61" i="35"/>
  <c r="CB120" i="35"/>
  <c r="J85" i="15"/>
  <c r="CB86" i="35"/>
  <c r="CB108" i="35"/>
  <c r="CB91" i="35"/>
  <c r="CB74" i="35"/>
  <c r="CB11" i="35"/>
  <c r="CB124" i="35"/>
  <c r="CB39" i="35"/>
  <c r="CB94" i="35"/>
  <c r="CB64" i="35"/>
  <c r="CB111" i="35"/>
  <c r="DB96" i="35"/>
  <c r="DB48" i="35"/>
  <c r="DB88" i="35"/>
  <c r="DB51" i="35"/>
  <c r="DB54" i="35"/>
  <c r="DB91" i="35"/>
  <c r="DB52" i="35"/>
  <c r="DB113" i="35"/>
  <c r="DB67" i="35"/>
  <c r="DB65" i="35"/>
  <c r="DB20" i="35"/>
  <c r="DB79" i="35"/>
  <c r="DB49" i="35"/>
  <c r="DB100" i="35"/>
  <c r="DB94" i="35"/>
  <c r="DB7" i="35"/>
  <c r="DB85" i="35"/>
  <c r="DB36" i="35"/>
  <c r="DB63" i="35"/>
  <c r="DB59" i="35"/>
  <c r="DB97" i="35"/>
  <c r="DB28" i="35"/>
  <c r="DB123" i="35"/>
  <c r="DB44" i="35"/>
  <c r="DB95" i="35"/>
  <c r="DB50" i="35"/>
  <c r="DB15" i="35"/>
  <c r="DB68" i="35"/>
  <c r="DB34" i="35"/>
  <c r="M111" i="15"/>
  <c r="DB81" i="35"/>
  <c r="DB40" i="35"/>
  <c r="DB31" i="35"/>
  <c r="DB29" i="35"/>
  <c r="DB78" i="35"/>
  <c r="DB32" i="35"/>
  <c r="DB122" i="35"/>
  <c r="DB82" i="35"/>
  <c r="DB105" i="35"/>
  <c r="DB23" i="35"/>
  <c r="DB115" i="35"/>
  <c r="DB62" i="35"/>
  <c r="DB69" i="35"/>
  <c r="DB104" i="35"/>
  <c r="DB22" i="35"/>
  <c r="DB35" i="35"/>
  <c r="DB64" i="35"/>
  <c r="DB119" i="35"/>
  <c r="DB61" i="35"/>
  <c r="DB71" i="35"/>
  <c r="DB13" i="35"/>
  <c r="DB107" i="35"/>
  <c r="DB25" i="35"/>
  <c r="DB70" i="35"/>
  <c r="DB92" i="35"/>
  <c r="DB120" i="35"/>
  <c r="DB14" i="35"/>
  <c r="DB21" i="35"/>
  <c r="DB17" i="35"/>
  <c r="DB111" i="35"/>
  <c r="DB86" i="35"/>
  <c r="DB103" i="35"/>
  <c r="DB99" i="35"/>
  <c r="DB83" i="35"/>
  <c r="DB118" i="35"/>
  <c r="DB10" i="35"/>
  <c r="DB77" i="35"/>
  <c r="DB98" i="35"/>
  <c r="N111" i="15"/>
  <c r="DB11" i="35"/>
  <c r="DB19" i="35"/>
  <c r="DB87" i="35"/>
  <c r="DB66" i="35"/>
  <c r="DB75" i="35"/>
  <c r="DB76" i="35"/>
  <c r="DB114" i="35"/>
  <c r="DB16" i="35"/>
  <c r="DB26" i="35"/>
  <c r="DB33" i="35"/>
  <c r="DB58" i="35"/>
  <c r="DB84" i="35"/>
  <c r="DB106" i="35"/>
  <c r="DB112" i="35"/>
  <c r="DB90" i="35"/>
  <c r="DB109" i="35"/>
  <c r="L111" i="15"/>
  <c r="DB38" i="35"/>
  <c r="DB55" i="35"/>
  <c r="DB37" i="35"/>
  <c r="DB27" i="35"/>
  <c r="DB101" i="35"/>
  <c r="DB116" i="35"/>
  <c r="DB110" i="35"/>
  <c r="DB72" i="35"/>
  <c r="DB102" i="35"/>
  <c r="DB74" i="35"/>
  <c r="DB30" i="35"/>
  <c r="DB9" i="35"/>
  <c r="DB80" i="35"/>
  <c r="DB43" i="35"/>
  <c r="DB53" i="35"/>
  <c r="DB124" i="35"/>
  <c r="DB57" i="35"/>
  <c r="DB56" i="35"/>
  <c r="DB117" i="35"/>
  <c r="DB121" i="35"/>
  <c r="DB73" i="35"/>
  <c r="DB60" i="35"/>
  <c r="DB47" i="35"/>
  <c r="DB45" i="35"/>
  <c r="DB18" i="35"/>
  <c r="DB46" i="35"/>
  <c r="DB42" i="35"/>
  <c r="DB12" i="35"/>
  <c r="DB108" i="35"/>
  <c r="DB89" i="35"/>
  <c r="DB24" i="35"/>
  <c r="DB8" i="35"/>
  <c r="DB93" i="35"/>
  <c r="DB39" i="35"/>
  <c r="DB41" i="35"/>
  <c r="J111" i="15"/>
  <c r="CA116" i="35"/>
  <c r="CA34" i="35"/>
  <c r="CA49" i="35"/>
  <c r="CA20" i="35"/>
  <c r="CA41" i="35"/>
  <c r="CA27" i="35"/>
  <c r="CA59" i="35"/>
  <c r="CA64" i="35"/>
  <c r="CA47" i="35"/>
  <c r="CA73" i="35"/>
  <c r="CA107" i="35"/>
  <c r="CA25" i="35"/>
  <c r="N84" i="15"/>
  <c r="CA77" i="35"/>
  <c r="CA106" i="35"/>
  <c r="CA50" i="35"/>
  <c r="CA66" i="35"/>
  <c r="CA105" i="35"/>
  <c r="CA93" i="35"/>
  <c r="M84" i="15"/>
  <c r="CA109" i="35"/>
  <c r="CA83" i="35"/>
  <c r="CA11" i="35"/>
  <c r="CA45" i="35"/>
  <c r="CA118" i="35"/>
  <c r="CA39" i="35"/>
  <c r="CA40" i="35"/>
  <c r="CA114" i="35"/>
  <c r="CA111" i="35"/>
  <c r="CA71" i="35"/>
  <c r="CA60" i="35"/>
  <c r="CA58" i="35"/>
  <c r="CA88" i="35"/>
  <c r="CA29" i="35"/>
  <c r="CA26" i="35"/>
  <c r="CA78" i="35"/>
  <c r="CA86" i="35"/>
  <c r="CA56" i="35"/>
  <c r="CA65" i="35"/>
  <c r="CA42" i="35"/>
  <c r="CA17" i="35"/>
  <c r="CA104" i="35"/>
  <c r="CA31" i="35"/>
  <c r="CA30" i="35"/>
  <c r="CA101" i="35"/>
  <c r="CA69" i="35"/>
  <c r="CA97" i="35"/>
  <c r="CA24" i="35"/>
  <c r="CA110" i="35"/>
  <c r="CA9" i="35"/>
  <c r="CA44" i="35"/>
  <c r="CA122" i="35"/>
  <c r="CA61" i="35"/>
  <c r="CA33" i="35"/>
  <c r="CA18" i="35"/>
  <c r="CA103" i="35"/>
  <c r="J84" i="15"/>
  <c r="CA51" i="35"/>
  <c r="CA75" i="35"/>
  <c r="CA53" i="35"/>
  <c r="CA37" i="35"/>
  <c r="CA10" i="35"/>
  <c r="CA113" i="35"/>
  <c r="CA21" i="35"/>
  <c r="CA12" i="35"/>
  <c r="CA79" i="35"/>
  <c r="CA80" i="35"/>
  <c r="CA117" i="35"/>
  <c r="CA90" i="35"/>
  <c r="CA121" i="35"/>
  <c r="CA19" i="35"/>
  <c r="CA36" i="35"/>
  <c r="CA43" i="35"/>
  <c r="CA13" i="35"/>
  <c r="CA57" i="35"/>
  <c r="CA16" i="35"/>
  <c r="CA81" i="35"/>
  <c r="CA8" i="35"/>
  <c r="CA54" i="35"/>
  <c r="CA82" i="35"/>
  <c r="L84" i="15"/>
  <c r="CA89" i="35"/>
  <c r="CA84" i="35"/>
  <c r="CA120" i="35"/>
  <c r="CA22" i="35"/>
  <c r="CA48" i="35"/>
  <c r="CA55" i="35"/>
  <c r="CA98" i="35"/>
  <c r="CA85" i="35"/>
  <c r="CA95" i="35"/>
  <c r="CA108" i="35"/>
  <c r="CA72" i="35"/>
  <c r="CA7" i="35"/>
  <c r="CA23" i="35"/>
  <c r="CA67" i="35"/>
  <c r="CA76" i="35"/>
  <c r="CA35" i="35"/>
  <c r="CA15" i="35"/>
  <c r="CA68" i="35"/>
  <c r="CA87" i="35"/>
  <c r="CA32" i="35"/>
  <c r="CA70" i="35"/>
  <c r="CA124" i="35"/>
  <c r="CA92" i="35"/>
  <c r="CA52" i="35"/>
  <c r="CA123" i="35"/>
  <c r="CA46" i="35"/>
  <c r="CA99" i="35"/>
  <c r="CA91" i="35"/>
  <c r="CA119" i="35"/>
  <c r="CA14" i="35"/>
  <c r="CA115" i="35"/>
  <c r="CA62" i="35"/>
  <c r="CA100" i="35"/>
  <c r="CA102" i="35"/>
  <c r="CA94" i="35"/>
  <c r="CA28" i="35"/>
  <c r="CA63" i="35"/>
  <c r="CA112" i="35"/>
  <c r="CA74" i="35"/>
  <c r="CA96" i="35"/>
  <c r="CA38" i="35"/>
  <c r="BB39" i="35"/>
  <c r="BB104" i="35"/>
  <c r="BB93" i="35"/>
  <c r="BB41" i="35"/>
  <c r="BB48" i="35"/>
  <c r="BB80" i="35"/>
  <c r="BB32" i="35"/>
  <c r="BB43" i="35"/>
  <c r="BB27" i="35"/>
  <c r="BB88" i="35"/>
  <c r="BB99" i="35"/>
  <c r="BB24" i="35"/>
  <c r="BB62" i="35"/>
  <c r="BB94" i="35"/>
  <c r="BB78" i="35"/>
  <c r="BB118" i="35"/>
  <c r="BB11" i="35"/>
  <c r="BB92" i="35"/>
  <c r="BB103" i="35"/>
  <c r="BB22" i="35"/>
  <c r="BB31" i="35"/>
  <c r="BB81" i="35"/>
  <c r="BB59" i="35"/>
  <c r="BB60" i="35"/>
  <c r="BB55" i="35"/>
  <c r="BB10" i="35"/>
  <c r="BB49" i="35"/>
  <c r="BB90" i="35"/>
  <c r="BB13" i="35"/>
  <c r="BB65" i="35"/>
  <c r="BB105" i="35"/>
  <c r="BB120" i="35"/>
  <c r="BB87" i="35"/>
  <c r="BB38" i="35"/>
  <c r="BB28" i="35"/>
  <c r="BB57" i="35"/>
  <c r="BB91" i="35"/>
  <c r="BB110" i="35"/>
  <c r="BB30" i="35"/>
  <c r="BB84" i="35"/>
  <c r="BB18" i="35"/>
  <c r="BB12" i="35"/>
  <c r="BB7" i="35"/>
  <c r="BB83" i="35"/>
  <c r="BB23" i="35"/>
  <c r="BB75" i="35"/>
  <c r="BB106" i="35"/>
  <c r="BB95" i="35"/>
  <c r="BB17" i="35"/>
  <c r="BB45" i="35"/>
  <c r="BB61" i="35"/>
  <c r="BB115" i="35"/>
  <c r="BB47" i="35"/>
  <c r="N59" i="15"/>
  <c r="BB77" i="35"/>
  <c r="BB64" i="35"/>
  <c r="BB117" i="35"/>
  <c r="BB98" i="35"/>
  <c r="BB113" i="35"/>
  <c r="BB76" i="35"/>
  <c r="BB35" i="35"/>
  <c r="BB119" i="35"/>
  <c r="BB37" i="35"/>
  <c r="BB58" i="35"/>
  <c r="M59" i="15"/>
  <c r="BB121" i="35"/>
  <c r="BB79" i="35"/>
  <c r="BB109" i="35"/>
  <c r="BB111" i="35"/>
  <c r="BB73" i="35"/>
  <c r="BB36" i="35"/>
  <c r="BB9" i="35"/>
  <c r="BB21" i="35"/>
  <c r="BB112" i="35"/>
  <c r="BB69" i="35"/>
  <c r="BB124" i="35"/>
  <c r="J59" i="15"/>
  <c r="BB96" i="35"/>
  <c r="BB46" i="35"/>
  <c r="BB71" i="35"/>
  <c r="BB42" i="35"/>
  <c r="BB33" i="35"/>
  <c r="BB101" i="35"/>
  <c r="BB82" i="35"/>
  <c r="BB50" i="35"/>
  <c r="BB19" i="35"/>
  <c r="BB29" i="35"/>
  <c r="BB25" i="35"/>
  <c r="BB67" i="35"/>
  <c r="BB85" i="35"/>
  <c r="BB66" i="35"/>
  <c r="BB108" i="35"/>
  <c r="BB86" i="35"/>
  <c r="BB107" i="35"/>
  <c r="BB40" i="35"/>
  <c r="BB100" i="35"/>
  <c r="BB34" i="35"/>
  <c r="BB51" i="35"/>
  <c r="BB16" i="35"/>
  <c r="BB52" i="35"/>
  <c r="BB68" i="35"/>
  <c r="BB72" i="35"/>
  <c r="BB74" i="35"/>
  <c r="BB63" i="35"/>
  <c r="BB53" i="35"/>
  <c r="BB54" i="35"/>
  <c r="BB44" i="35"/>
  <c r="BB122" i="35"/>
  <c r="BB15" i="35"/>
  <c r="BB56" i="35"/>
  <c r="L59" i="15"/>
  <c r="BB70" i="35"/>
  <c r="BB20" i="35"/>
  <c r="BB123" i="35"/>
  <c r="BB26" i="35"/>
  <c r="BB116" i="35"/>
  <c r="BB114" i="35"/>
  <c r="BB102" i="35"/>
  <c r="BB14" i="35"/>
  <c r="BB89" i="35"/>
  <c r="BB97" i="35"/>
  <c r="BB8" i="35"/>
  <c r="CH116" i="35"/>
  <c r="CH20" i="35"/>
  <c r="CH67" i="35"/>
  <c r="CH124" i="35"/>
  <c r="CH113" i="35"/>
  <c r="CH26" i="35"/>
  <c r="CH39" i="35"/>
  <c r="CH78" i="35"/>
  <c r="CH32" i="35"/>
  <c r="CH47" i="35"/>
  <c r="CH29" i="35"/>
  <c r="N91" i="15"/>
  <c r="CH106" i="35"/>
  <c r="CH46" i="35"/>
  <c r="CH91" i="35"/>
  <c r="CH72" i="35"/>
  <c r="CH107" i="35"/>
  <c r="CH40" i="35"/>
  <c r="CH102" i="35"/>
  <c r="CH114" i="35"/>
  <c r="CH115" i="35"/>
  <c r="CH56" i="35"/>
  <c r="CH48" i="35"/>
  <c r="CH9" i="35"/>
  <c r="CH28" i="35"/>
  <c r="CH16" i="35"/>
  <c r="CH42" i="35"/>
  <c r="M91" i="15"/>
  <c r="CH120" i="35"/>
  <c r="CH37" i="35"/>
  <c r="CH98" i="35"/>
  <c r="CH50" i="35"/>
  <c r="CH33" i="35"/>
  <c r="CH119" i="35"/>
  <c r="CH95" i="35"/>
  <c r="CH122" i="35"/>
  <c r="CH76" i="35"/>
  <c r="CH90" i="35"/>
  <c r="CH80" i="35"/>
  <c r="CH84" i="35"/>
  <c r="CH103" i="35"/>
  <c r="CH112" i="35"/>
  <c r="CH23" i="35"/>
  <c r="L91" i="15"/>
  <c r="CH14" i="35"/>
  <c r="CH61" i="35"/>
  <c r="CH94" i="35"/>
  <c r="CH55" i="35"/>
  <c r="CH97" i="35"/>
  <c r="CH57" i="35"/>
  <c r="CH34" i="35"/>
  <c r="CH51" i="35"/>
  <c r="CH35" i="35"/>
  <c r="CH11" i="35"/>
  <c r="CH83" i="35"/>
  <c r="CH45" i="35"/>
  <c r="CH96" i="35"/>
  <c r="CH52" i="35"/>
  <c r="CH54" i="35"/>
  <c r="CH10" i="35"/>
  <c r="CH30" i="35"/>
  <c r="CH19" i="35"/>
  <c r="CH63" i="35"/>
  <c r="CH25" i="35"/>
  <c r="CH86" i="35"/>
  <c r="CH22" i="35"/>
  <c r="CH59" i="35"/>
  <c r="CH65" i="35"/>
  <c r="CH64" i="35"/>
  <c r="CH15" i="35"/>
  <c r="CH101" i="35"/>
  <c r="CH53" i="35"/>
  <c r="CH117" i="35"/>
  <c r="CH18" i="35"/>
  <c r="CH111" i="35"/>
  <c r="CH21" i="35"/>
  <c r="CH88" i="35"/>
  <c r="CH27" i="35"/>
  <c r="CH93" i="35"/>
  <c r="CH71" i="35"/>
  <c r="CH68" i="35"/>
  <c r="CH36" i="35"/>
  <c r="CH104" i="35"/>
  <c r="CH109" i="35"/>
  <c r="CH89" i="35"/>
  <c r="CH44" i="35"/>
  <c r="CH49" i="35"/>
  <c r="CH87" i="35"/>
  <c r="CH60" i="35"/>
  <c r="CH79" i="35"/>
  <c r="CH74" i="35"/>
  <c r="CH99" i="35"/>
  <c r="CH105" i="35"/>
  <c r="CH123" i="35"/>
  <c r="CH85" i="35"/>
  <c r="CH118" i="35"/>
  <c r="CH69" i="35"/>
  <c r="CH62" i="35"/>
  <c r="CH82" i="35"/>
  <c r="CH38" i="35"/>
  <c r="CH12" i="35"/>
  <c r="CH58" i="35"/>
  <c r="CH8" i="35"/>
  <c r="CH77" i="35"/>
  <c r="CH100" i="35"/>
  <c r="CH43" i="35"/>
  <c r="CH110" i="35"/>
  <c r="CH108" i="35"/>
  <c r="CH24" i="35"/>
  <c r="CH81" i="35"/>
  <c r="CH7" i="35"/>
  <c r="J91" i="15"/>
  <c r="CH92" i="35"/>
  <c r="CH73" i="35"/>
  <c r="CH75" i="35"/>
  <c r="CH41" i="35"/>
  <c r="CH66" i="35"/>
  <c r="CH13" i="35"/>
  <c r="CH70" i="35"/>
  <c r="CH17" i="35"/>
  <c r="CH31" i="35"/>
  <c r="CH121" i="35"/>
  <c r="BF69" i="35"/>
  <c r="BF100" i="35"/>
  <c r="BF106" i="35"/>
  <c r="BF116" i="35"/>
  <c r="BF39" i="35"/>
  <c r="BF66" i="35"/>
  <c r="BF112" i="35"/>
  <c r="BF110" i="35"/>
  <c r="BF70" i="35"/>
  <c r="BF83" i="35"/>
  <c r="BF40" i="35"/>
  <c r="BF79" i="35"/>
  <c r="BF46" i="35"/>
  <c r="BF102" i="35"/>
  <c r="BF74" i="35"/>
  <c r="BF121" i="35"/>
  <c r="BF105" i="35"/>
  <c r="BF12" i="35"/>
  <c r="BF64" i="35"/>
  <c r="BF49" i="35"/>
  <c r="BF32" i="35"/>
  <c r="BF109" i="35"/>
  <c r="BF114" i="35"/>
  <c r="BF22" i="35"/>
  <c r="BF48" i="35"/>
  <c r="BF35" i="35"/>
  <c r="BF42" i="35"/>
  <c r="BF82" i="35"/>
  <c r="BF101" i="35"/>
  <c r="BF19" i="35"/>
  <c r="BF71" i="35"/>
  <c r="BF44" i="35"/>
  <c r="BF81" i="35"/>
  <c r="BF37" i="35"/>
  <c r="BF68" i="35"/>
  <c r="BF43" i="35"/>
  <c r="BF84" i="35"/>
  <c r="BF92" i="35"/>
  <c r="BF124" i="35"/>
  <c r="BF107" i="35"/>
  <c r="BF55" i="35"/>
  <c r="N63" i="15"/>
  <c r="BF95" i="35"/>
  <c r="BF115" i="35"/>
  <c r="BF103" i="35"/>
  <c r="BF65" i="35"/>
  <c r="BF87" i="35"/>
  <c r="BF67" i="35"/>
  <c r="BF60" i="35"/>
  <c r="BF57" i="35"/>
  <c r="BF20" i="35"/>
  <c r="BF78" i="35"/>
  <c r="BF91" i="35"/>
  <c r="BF73" i="35"/>
  <c r="BF75" i="35"/>
  <c r="BF76" i="35"/>
  <c r="BF17" i="35"/>
  <c r="BF63" i="35"/>
  <c r="BF29" i="35"/>
  <c r="BF21" i="35"/>
  <c r="BF54" i="35"/>
  <c r="BF8" i="35"/>
  <c r="BF108" i="35"/>
  <c r="BF77" i="35"/>
  <c r="BF90" i="35"/>
  <c r="BF25" i="35"/>
  <c r="BF41" i="35"/>
  <c r="BF11" i="35"/>
  <c r="BF47" i="35"/>
  <c r="BF117" i="35"/>
  <c r="BF97" i="35"/>
  <c r="BF30" i="35"/>
  <c r="BF23" i="35"/>
  <c r="BF104" i="35"/>
  <c r="BF50" i="35"/>
  <c r="BF52" i="35"/>
  <c r="BF34" i="35"/>
  <c r="BF56" i="35"/>
  <c r="BF122" i="35"/>
  <c r="BF24" i="35"/>
  <c r="BF51" i="35"/>
  <c r="BF89" i="35"/>
  <c r="BF31" i="35"/>
  <c r="BF85" i="35"/>
  <c r="L63" i="15"/>
  <c r="BF120" i="35"/>
  <c r="BF7" i="35"/>
  <c r="BF98" i="35"/>
  <c r="BF118" i="35"/>
  <c r="BF18" i="35"/>
  <c r="BF93" i="35"/>
  <c r="BF61" i="35"/>
  <c r="M63" i="15"/>
  <c r="BF13" i="35"/>
  <c r="BF80" i="35"/>
  <c r="BF9" i="35"/>
  <c r="BF96" i="35"/>
  <c r="BF99" i="35"/>
  <c r="BF72" i="35"/>
  <c r="BF88" i="35"/>
  <c r="BF16" i="35"/>
  <c r="BF59" i="35"/>
  <c r="BF113" i="35"/>
  <c r="BF123" i="35"/>
  <c r="BF119" i="35"/>
  <c r="BF58" i="35"/>
  <c r="BF53" i="35"/>
  <c r="BF45" i="35"/>
  <c r="J63" i="15"/>
  <c r="BF33" i="35"/>
  <c r="BF15" i="35"/>
  <c r="BF86" i="35"/>
  <c r="BF111" i="35"/>
  <c r="BF26" i="35"/>
  <c r="BF62" i="35"/>
  <c r="BF36" i="35"/>
  <c r="BF14" i="35"/>
  <c r="BF94" i="35"/>
  <c r="BF10" i="35"/>
  <c r="BF38" i="35"/>
  <c r="BF27" i="35"/>
  <c r="BF28" i="35"/>
  <c r="CF94" i="35"/>
  <c r="CF33" i="35"/>
  <c r="CF84" i="35"/>
  <c r="CF78" i="35"/>
  <c r="CF23" i="35"/>
  <c r="CF67" i="35"/>
  <c r="CF34" i="35"/>
  <c r="CF13" i="35"/>
  <c r="CF107" i="35"/>
  <c r="CF120" i="35"/>
  <c r="CF28" i="35"/>
  <c r="CF66" i="35"/>
  <c r="CF37" i="35"/>
  <c r="CF24" i="35"/>
  <c r="CF38" i="35"/>
  <c r="CF81" i="35"/>
  <c r="CF87" i="35"/>
  <c r="CF18" i="35"/>
  <c r="CF50" i="35"/>
  <c r="CF7" i="35"/>
  <c r="CF86" i="35"/>
  <c r="CF106" i="35"/>
  <c r="M89" i="15"/>
  <c r="CF58" i="35"/>
  <c r="CF52" i="35"/>
  <c r="CF118" i="35"/>
  <c r="CF108" i="35"/>
  <c r="CF113" i="35"/>
  <c r="CF71" i="35"/>
  <c r="CF20" i="35"/>
  <c r="CF124" i="35"/>
  <c r="CF39" i="35"/>
  <c r="CF25" i="35"/>
  <c r="CF121" i="35"/>
  <c r="CF42" i="35"/>
  <c r="CF30" i="35"/>
  <c r="CF46" i="35"/>
  <c r="CF111" i="35"/>
  <c r="CF47" i="35"/>
  <c r="CF74" i="35"/>
  <c r="CF82" i="35"/>
  <c r="CF54" i="35"/>
  <c r="CF70" i="35"/>
  <c r="CF83" i="35"/>
  <c r="CF21" i="35"/>
  <c r="CF77" i="35"/>
  <c r="CF112" i="35"/>
  <c r="CF12" i="35"/>
  <c r="CF62" i="35"/>
  <c r="CF110" i="35"/>
  <c r="CF16" i="35"/>
  <c r="CF36" i="35"/>
  <c r="CF76" i="35"/>
  <c r="CF65" i="35"/>
  <c r="CF95" i="35"/>
  <c r="CF115" i="35"/>
  <c r="CF32" i="35"/>
  <c r="N89" i="15"/>
  <c r="CF56" i="35"/>
  <c r="CF8" i="35"/>
  <c r="CF105" i="35"/>
  <c r="CF119" i="35"/>
  <c r="CF49" i="35"/>
  <c r="CF122" i="35"/>
  <c r="CF27" i="35"/>
  <c r="CF104" i="35"/>
  <c r="CF41" i="35"/>
  <c r="CF90" i="35"/>
  <c r="CF96" i="35"/>
  <c r="CF75" i="35"/>
  <c r="CF19" i="35"/>
  <c r="CF26" i="35"/>
  <c r="CF59" i="35"/>
  <c r="CF22" i="35"/>
  <c r="CF103" i="35"/>
  <c r="CF9" i="35"/>
  <c r="CF14" i="35"/>
  <c r="CF44" i="35"/>
  <c r="CF123" i="35"/>
  <c r="CF109" i="35"/>
  <c r="CF101" i="35"/>
  <c r="CF35" i="35"/>
  <c r="L89" i="15"/>
  <c r="CF55" i="35"/>
  <c r="CF43" i="35"/>
  <c r="CF15" i="35"/>
  <c r="CF68" i="35"/>
  <c r="CF64" i="35"/>
  <c r="CF63" i="35"/>
  <c r="CF53" i="35"/>
  <c r="CF102" i="35"/>
  <c r="CF80" i="35"/>
  <c r="CF89" i="35"/>
  <c r="CF99" i="35"/>
  <c r="CF69" i="35"/>
  <c r="CF85" i="35"/>
  <c r="CF117" i="35"/>
  <c r="CF45" i="35"/>
  <c r="CF79" i="35"/>
  <c r="J89" i="15"/>
  <c r="CF93" i="35"/>
  <c r="CF31" i="35"/>
  <c r="CF48" i="35"/>
  <c r="CF72" i="35"/>
  <c r="CF60" i="35"/>
  <c r="CF17" i="35"/>
  <c r="CF51" i="35"/>
  <c r="CF73" i="35"/>
  <c r="CF98" i="35"/>
  <c r="CF10" i="35"/>
  <c r="CF40" i="35"/>
  <c r="CF88" i="35"/>
  <c r="CF114" i="35"/>
  <c r="CF91" i="35"/>
  <c r="CF29" i="35"/>
  <c r="CF97" i="35"/>
  <c r="CF92" i="35"/>
  <c r="CF61" i="35"/>
  <c r="CF57" i="35"/>
  <c r="CF100" i="35"/>
  <c r="CF11" i="35"/>
  <c r="CF116" i="35"/>
  <c r="AU53" i="35"/>
  <c r="L52" i="15"/>
  <c r="AU24" i="35"/>
  <c r="AU47" i="35"/>
  <c r="AU102" i="35"/>
  <c r="AU117" i="35"/>
  <c r="AU8" i="35"/>
  <c r="AU52" i="35"/>
  <c r="AU59" i="35"/>
  <c r="AU66" i="35"/>
  <c r="AU51" i="35"/>
  <c r="AU58" i="35"/>
  <c r="AU27" i="35"/>
  <c r="AU92" i="35"/>
  <c r="AU83" i="35"/>
  <c r="AU97" i="35"/>
  <c r="AU89" i="35"/>
  <c r="AU56" i="35"/>
  <c r="AU12" i="35"/>
  <c r="AU15" i="35"/>
  <c r="AU40" i="35"/>
  <c r="AU41" i="35"/>
  <c r="AU28" i="35"/>
  <c r="AU80" i="35"/>
  <c r="AU30" i="35"/>
  <c r="AU123" i="35"/>
  <c r="AU108" i="35"/>
  <c r="AU91" i="35"/>
  <c r="AU90" i="35"/>
  <c r="AU61" i="35"/>
  <c r="AU60" i="35"/>
  <c r="AU29" i="35"/>
  <c r="AU75" i="35"/>
  <c r="AU93" i="35"/>
  <c r="AU124" i="35"/>
  <c r="AU42" i="35"/>
  <c r="AU49" i="35"/>
  <c r="AU118" i="35"/>
  <c r="AU63" i="35"/>
  <c r="AU62" i="35"/>
  <c r="AU96" i="35"/>
  <c r="AU99" i="35"/>
  <c r="AU35" i="35"/>
  <c r="AU112" i="35"/>
  <c r="AU36" i="35"/>
  <c r="AU19" i="35"/>
  <c r="AU107" i="35"/>
  <c r="AU26" i="35"/>
  <c r="AU79" i="35"/>
  <c r="M52" i="15"/>
  <c r="AU109" i="35"/>
  <c r="AU57" i="35"/>
  <c r="AU48" i="35"/>
  <c r="AU104" i="35"/>
  <c r="AU50" i="35"/>
  <c r="AU121" i="35"/>
  <c r="AU103" i="35"/>
  <c r="AU70" i="35"/>
  <c r="AU25" i="35"/>
  <c r="AU95" i="35"/>
  <c r="AU98" i="35"/>
  <c r="AU31" i="35"/>
  <c r="AU85" i="35"/>
  <c r="AU106" i="35"/>
  <c r="AU18" i="35"/>
  <c r="AU94" i="35"/>
  <c r="AU110" i="35"/>
  <c r="AU101" i="35"/>
  <c r="AU11" i="35"/>
  <c r="AU100" i="35"/>
  <c r="AU119" i="35"/>
  <c r="AU46" i="35"/>
  <c r="AU84" i="35"/>
  <c r="AU120" i="35"/>
  <c r="AU10" i="35"/>
  <c r="AU23" i="35"/>
  <c r="AU88" i="35"/>
  <c r="AU122" i="35"/>
  <c r="AU54" i="35"/>
  <c r="AU34" i="35"/>
  <c r="AU17" i="35"/>
  <c r="AU81" i="35"/>
  <c r="AU113" i="35"/>
  <c r="AU67" i="35"/>
  <c r="AU87" i="35"/>
  <c r="AU82" i="35"/>
  <c r="AU69" i="35"/>
  <c r="AU16" i="35"/>
  <c r="AU65" i="35"/>
  <c r="AU86" i="35"/>
  <c r="AU7" i="35"/>
  <c r="AU68" i="35"/>
  <c r="AU78" i="35"/>
  <c r="AU115" i="35"/>
  <c r="AU55" i="35"/>
  <c r="N52" i="15"/>
  <c r="AU13" i="35"/>
  <c r="AU20" i="35"/>
  <c r="AU39" i="35"/>
  <c r="AU73" i="35"/>
  <c r="AU45" i="35"/>
  <c r="AU14" i="35"/>
  <c r="AU74" i="35"/>
  <c r="AU43" i="35"/>
  <c r="AU76" i="35"/>
  <c r="AU71" i="35"/>
  <c r="AU32" i="35"/>
  <c r="AU44" i="35"/>
  <c r="AU22" i="35"/>
  <c r="AU64" i="35"/>
  <c r="AU116" i="35"/>
  <c r="AU9" i="35"/>
  <c r="AU111" i="35"/>
  <c r="AU33" i="35"/>
  <c r="AU105" i="35"/>
  <c r="AU21" i="35"/>
  <c r="J52" i="15"/>
  <c r="AU72" i="35"/>
  <c r="AU77" i="35"/>
  <c r="AU38" i="35"/>
  <c r="AU37" i="35"/>
  <c r="AU114" i="35"/>
  <c r="X112" i="35"/>
  <c r="X38" i="35"/>
  <c r="X85" i="35"/>
  <c r="X101" i="35"/>
  <c r="X69" i="35"/>
  <c r="X36" i="35"/>
  <c r="X61" i="35"/>
  <c r="X106" i="35"/>
  <c r="X83" i="35"/>
  <c r="X56" i="35"/>
  <c r="X100" i="35"/>
  <c r="X79" i="35"/>
  <c r="X10" i="35"/>
  <c r="X121" i="35"/>
  <c r="X103" i="35"/>
  <c r="X105" i="35"/>
  <c r="X90" i="35"/>
  <c r="X64" i="35"/>
  <c r="X58" i="35"/>
  <c r="X98" i="35"/>
  <c r="X14" i="35"/>
  <c r="X73" i="35"/>
  <c r="X23" i="35"/>
  <c r="X27" i="35"/>
  <c r="X9" i="35"/>
  <c r="X34" i="35"/>
  <c r="X70" i="35"/>
  <c r="X63" i="35"/>
  <c r="X119" i="35"/>
  <c r="X13" i="35"/>
  <c r="X50" i="35"/>
  <c r="X77" i="35"/>
  <c r="X81" i="35"/>
  <c r="X31" i="35"/>
  <c r="X65" i="35"/>
  <c r="X110" i="35"/>
  <c r="X21" i="35"/>
  <c r="X25" i="35"/>
  <c r="X41" i="35"/>
  <c r="L29" i="15"/>
  <c r="X74" i="35"/>
  <c r="X120" i="35"/>
  <c r="X30" i="35"/>
  <c r="X49" i="35"/>
  <c r="X44" i="35"/>
  <c r="X7" i="35"/>
  <c r="X45" i="35"/>
  <c r="X115" i="35"/>
  <c r="X19" i="35"/>
  <c r="X91" i="35"/>
  <c r="X12" i="35"/>
  <c r="X67" i="35"/>
  <c r="X122" i="35"/>
  <c r="X66" i="35"/>
  <c r="X42" i="35"/>
  <c r="X87" i="35"/>
  <c r="X93" i="35"/>
  <c r="X76" i="35"/>
  <c r="X104" i="35"/>
  <c r="X11" i="35"/>
  <c r="X96" i="35"/>
  <c r="X80" i="35"/>
  <c r="X55" i="35"/>
  <c r="X40" i="35"/>
  <c r="X86" i="35"/>
  <c r="X29" i="35"/>
  <c r="N29" i="15"/>
  <c r="X68" i="35"/>
  <c r="X97" i="35"/>
  <c r="X52" i="35"/>
  <c r="X62" i="35"/>
  <c r="X99" i="35"/>
  <c r="X15" i="35"/>
  <c r="X39" i="35"/>
  <c r="X32" i="35"/>
  <c r="X18" i="35"/>
  <c r="X78" i="35"/>
  <c r="X37" i="35"/>
  <c r="X117" i="35"/>
  <c r="X71" i="35"/>
  <c r="X53" i="35"/>
  <c r="X60" i="35"/>
  <c r="X59" i="35"/>
  <c r="X75" i="35"/>
  <c r="X107" i="35"/>
  <c r="X116" i="35"/>
  <c r="X124" i="35"/>
  <c r="X8" i="35"/>
  <c r="X108" i="35"/>
  <c r="X82" i="35"/>
  <c r="X89" i="35"/>
  <c r="X92" i="35"/>
  <c r="X114" i="35"/>
  <c r="X51" i="35"/>
  <c r="X72" i="35"/>
  <c r="X111" i="35"/>
  <c r="X88" i="35"/>
  <c r="X28" i="35"/>
  <c r="X24" i="35"/>
  <c r="X123" i="35"/>
  <c r="X95" i="35"/>
  <c r="X46" i="35"/>
  <c r="X113" i="35"/>
  <c r="X54" i="35"/>
  <c r="X47" i="35"/>
  <c r="X16" i="35"/>
  <c r="X17" i="35"/>
  <c r="X109" i="35"/>
  <c r="X43" i="35"/>
  <c r="X118" i="35"/>
  <c r="X26" i="35"/>
  <c r="X33" i="35"/>
  <c r="X48" i="35"/>
  <c r="X102" i="35"/>
  <c r="X94" i="35"/>
  <c r="M29" i="15"/>
  <c r="X35" i="35"/>
  <c r="X20" i="35"/>
  <c r="X84" i="35"/>
  <c r="X57" i="35"/>
  <c r="X22" i="35"/>
  <c r="J29" i="15"/>
  <c r="CC30" i="35"/>
  <c r="CC95" i="35"/>
  <c r="CC72" i="35"/>
  <c r="CC106" i="35"/>
  <c r="CC99" i="35"/>
  <c r="CC93" i="35"/>
  <c r="CC119" i="35"/>
  <c r="N86" i="15"/>
  <c r="CC16" i="35"/>
  <c r="CC25" i="35"/>
  <c r="CC41" i="35"/>
  <c r="CC12" i="35"/>
  <c r="CC7" i="35"/>
  <c r="CC33" i="35"/>
  <c r="CC98" i="35"/>
  <c r="CC69" i="35"/>
  <c r="CC113" i="35"/>
  <c r="CC17" i="35"/>
  <c r="CC105" i="35"/>
  <c r="CC59" i="35"/>
  <c r="CC111" i="35"/>
  <c r="CC64" i="35"/>
  <c r="CC56" i="35"/>
  <c r="CC36" i="35"/>
  <c r="CC29" i="35"/>
  <c r="CC48" i="35"/>
  <c r="CC51" i="35"/>
  <c r="CC21" i="35"/>
  <c r="CC60" i="35"/>
  <c r="CC66" i="35"/>
  <c r="CC65" i="35"/>
  <c r="CC44" i="35"/>
  <c r="CC73" i="35"/>
  <c r="CC116" i="35"/>
  <c r="CC11" i="35"/>
  <c r="CC80" i="35"/>
  <c r="CC103" i="35"/>
  <c r="CC10" i="35"/>
  <c r="CC45" i="35"/>
  <c r="CC114" i="35"/>
  <c r="CC19" i="35"/>
  <c r="CC121" i="35"/>
  <c r="CC54" i="35"/>
  <c r="CC55" i="35"/>
  <c r="CC109" i="35"/>
  <c r="CC13" i="35"/>
  <c r="CC91" i="35"/>
  <c r="CC83" i="35"/>
  <c r="CC79" i="35"/>
  <c r="CC67" i="35"/>
  <c r="CC100" i="35"/>
  <c r="CC42" i="35"/>
  <c r="CC77" i="35"/>
  <c r="CC52" i="35"/>
  <c r="CC68" i="35"/>
  <c r="CC90" i="35"/>
  <c r="CC40" i="35"/>
  <c r="CC24" i="35"/>
  <c r="CC22" i="35"/>
  <c r="CC94" i="35"/>
  <c r="CC118" i="35"/>
  <c r="CC124" i="35"/>
  <c r="CC70" i="35"/>
  <c r="CC14" i="35"/>
  <c r="CC62" i="35"/>
  <c r="CC23" i="35"/>
  <c r="CC37" i="35"/>
  <c r="CC46" i="35"/>
  <c r="CC63" i="35"/>
  <c r="CC87" i="35"/>
  <c r="CC57" i="35"/>
  <c r="CC26" i="35"/>
  <c r="CC97" i="35"/>
  <c r="CC20" i="35"/>
  <c r="CC78" i="35"/>
  <c r="CC43" i="35"/>
  <c r="CC47" i="35"/>
  <c r="CC115" i="35"/>
  <c r="CC92" i="35"/>
  <c r="CC86" i="35"/>
  <c r="CC34" i="35"/>
  <c r="L86" i="15"/>
  <c r="CC96" i="35"/>
  <c r="CC123" i="35"/>
  <c r="CC27" i="35"/>
  <c r="CC28" i="35"/>
  <c r="CC18" i="35"/>
  <c r="CC53" i="35"/>
  <c r="CC108" i="35"/>
  <c r="CC84" i="35"/>
  <c r="CC76" i="35"/>
  <c r="M86" i="15"/>
  <c r="CC85" i="35"/>
  <c r="CC74" i="35"/>
  <c r="CC49" i="35"/>
  <c r="CC50" i="35"/>
  <c r="CC31" i="35"/>
  <c r="CC102" i="35"/>
  <c r="CC75" i="35"/>
  <c r="CC8" i="35"/>
  <c r="CC82" i="35"/>
  <c r="CC104" i="35"/>
  <c r="CC101" i="35"/>
  <c r="CC9" i="35"/>
  <c r="CC39" i="35"/>
  <c r="CC71" i="35"/>
  <c r="CC58" i="35"/>
  <c r="CC120" i="35"/>
  <c r="CC61" i="35"/>
  <c r="CC110" i="35"/>
  <c r="CC15" i="35"/>
  <c r="CC81" i="35"/>
  <c r="J86" i="15"/>
  <c r="CC32" i="35"/>
  <c r="CC88" i="35"/>
  <c r="CC112" i="35"/>
  <c r="CC89" i="35"/>
  <c r="CC35" i="35"/>
  <c r="CC117" i="35"/>
  <c r="CC107" i="35"/>
  <c r="CC122" i="35"/>
  <c r="CC38" i="35"/>
  <c r="CE70" i="35"/>
  <c r="CE80" i="35"/>
  <c r="CE51" i="35"/>
  <c r="CE20" i="35"/>
  <c r="CE47" i="35"/>
  <c r="CE99" i="35"/>
  <c r="CE49" i="35"/>
  <c r="CE48" i="35"/>
  <c r="CE37" i="35"/>
  <c r="CE106" i="35"/>
  <c r="CE26" i="35"/>
  <c r="CE24" i="35"/>
  <c r="CE85" i="35"/>
  <c r="J88" i="15"/>
  <c r="CE66" i="35"/>
  <c r="CE69" i="35"/>
  <c r="CE7" i="35"/>
  <c r="CE16" i="35"/>
  <c r="CE41" i="35"/>
  <c r="CE28" i="35"/>
  <c r="CE33" i="35"/>
  <c r="CE82" i="35"/>
  <c r="CE120" i="35"/>
  <c r="CE123" i="35"/>
  <c r="CE25" i="35"/>
  <c r="CE15" i="35"/>
  <c r="CE83" i="35"/>
  <c r="CE50" i="35"/>
  <c r="M88" i="15"/>
  <c r="CE58" i="35"/>
  <c r="CE19" i="35"/>
  <c r="L88" i="15"/>
  <c r="CE124" i="35"/>
  <c r="CE11" i="35"/>
  <c r="CE95" i="35"/>
  <c r="CE118" i="35"/>
  <c r="CE104" i="35"/>
  <c r="CE43" i="35"/>
  <c r="CE101" i="35"/>
  <c r="CE110" i="35"/>
  <c r="CE91" i="35"/>
  <c r="CE97" i="35"/>
  <c r="CE45" i="35"/>
  <c r="CE75" i="35"/>
  <c r="CE14" i="35"/>
  <c r="CE76" i="35"/>
  <c r="CE92" i="35"/>
  <c r="CE103" i="35"/>
  <c r="CE32" i="35"/>
  <c r="CE81" i="35"/>
  <c r="CE112" i="35"/>
  <c r="CE23" i="35"/>
  <c r="CE8" i="35"/>
  <c r="N88" i="15"/>
  <c r="CE98" i="35"/>
  <c r="CE77" i="35"/>
  <c r="CE42" i="35"/>
  <c r="CE100" i="35"/>
  <c r="CE74" i="35"/>
  <c r="CE53" i="35"/>
  <c r="CE116" i="35"/>
  <c r="CE18" i="35"/>
  <c r="CE36" i="35"/>
  <c r="CE68" i="35"/>
  <c r="CE9" i="35"/>
  <c r="CE40" i="35"/>
  <c r="CE39" i="35"/>
  <c r="CE34" i="35"/>
  <c r="CE27" i="35"/>
  <c r="CE107" i="35"/>
  <c r="CE71" i="35"/>
  <c r="CE12" i="35"/>
  <c r="CE59" i="35"/>
  <c r="CE65" i="35"/>
  <c r="CE109" i="35"/>
  <c r="CE94" i="35"/>
  <c r="CE84" i="35"/>
  <c r="CE90" i="35"/>
  <c r="CE114" i="35"/>
  <c r="CE115" i="35"/>
  <c r="CE79" i="35"/>
  <c r="CE73" i="35"/>
  <c r="CE87" i="35"/>
  <c r="CE122" i="35"/>
  <c r="CE72" i="35"/>
  <c r="CE63" i="35"/>
  <c r="CE78" i="35"/>
  <c r="CE46" i="35"/>
  <c r="CE57" i="35"/>
  <c r="CE119" i="35"/>
  <c r="CE13" i="35"/>
  <c r="CE10" i="35"/>
  <c r="CE102" i="35"/>
  <c r="CE29" i="35"/>
  <c r="CE121" i="35"/>
  <c r="CE105" i="35"/>
  <c r="CE111" i="35"/>
  <c r="CE54" i="35"/>
  <c r="CE108" i="35"/>
  <c r="CE31" i="35"/>
  <c r="CE38" i="35"/>
  <c r="CE88" i="35"/>
  <c r="CE113" i="35"/>
  <c r="CE67" i="35"/>
  <c r="CE30" i="35"/>
  <c r="CE61" i="35"/>
  <c r="CE86" i="35"/>
  <c r="CE55" i="35"/>
  <c r="CE62" i="35"/>
  <c r="CE21" i="35"/>
  <c r="CE35" i="35"/>
  <c r="CE89" i="35"/>
  <c r="CE93" i="35"/>
  <c r="CE117" i="35"/>
  <c r="CE60" i="35"/>
  <c r="CE56" i="35"/>
  <c r="CE22" i="35"/>
  <c r="CE17" i="35"/>
  <c r="CE96" i="35"/>
  <c r="CE64" i="35"/>
  <c r="CE52" i="35"/>
  <c r="CE44" i="35"/>
  <c r="L87" i="15"/>
  <c r="CD71" i="35"/>
  <c r="CD26" i="35"/>
  <c r="CD75" i="35"/>
  <c r="CD59" i="35"/>
  <c r="CD46" i="35"/>
  <c r="CD16" i="35"/>
  <c r="CD74" i="35"/>
  <c r="CD49" i="35"/>
  <c r="CD86" i="35"/>
  <c r="CD88" i="35"/>
  <c r="CD25" i="35"/>
  <c r="CD78" i="35"/>
  <c r="CD118" i="35"/>
  <c r="CD107" i="35"/>
  <c r="CD61" i="35"/>
  <c r="CD96" i="35"/>
  <c r="CD17" i="35"/>
  <c r="CD100" i="35"/>
  <c r="CD29" i="35"/>
  <c r="CD76" i="35"/>
  <c r="CD102" i="35"/>
  <c r="CD18" i="35"/>
  <c r="CD23" i="35"/>
  <c r="CD69" i="35"/>
  <c r="CD31" i="35"/>
  <c r="CD123" i="35"/>
  <c r="CD94" i="35"/>
  <c r="CD57" i="35"/>
  <c r="CD52" i="35"/>
  <c r="CD121" i="35"/>
  <c r="CD37" i="35"/>
  <c r="CD89" i="35"/>
  <c r="CD63" i="35"/>
  <c r="CD87" i="35"/>
  <c r="CD24" i="35"/>
  <c r="CD10" i="35"/>
  <c r="CD32" i="35"/>
  <c r="CD36" i="35"/>
  <c r="CD98" i="35"/>
  <c r="CD34" i="35"/>
  <c r="CD35" i="35"/>
  <c r="CD103" i="35"/>
  <c r="CD8" i="35"/>
  <c r="CD55" i="35"/>
  <c r="CD41" i="35"/>
  <c r="CD85" i="35"/>
  <c r="CD106" i="35"/>
  <c r="CD79" i="35"/>
  <c r="CD12" i="35"/>
  <c r="CD14" i="35"/>
  <c r="CD53" i="35"/>
  <c r="CD83" i="35"/>
  <c r="CD22" i="35"/>
  <c r="CD92" i="35"/>
  <c r="CD70" i="35"/>
  <c r="CD95" i="35"/>
  <c r="CD54" i="35"/>
  <c r="CD117" i="35"/>
  <c r="CD112" i="35"/>
  <c r="CD50" i="35"/>
  <c r="CD44" i="35"/>
  <c r="CD73" i="35"/>
  <c r="CD108" i="35"/>
  <c r="CD33" i="35"/>
  <c r="CD40" i="35"/>
  <c r="CD38" i="35"/>
  <c r="CD68" i="35"/>
  <c r="CD99" i="35"/>
  <c r="CD101" i="35"/>
  <c r="CD65" i="35"/>
  <c r="CD58" i="35"/>
  <c r="CD122" i="35"/>
  <c r="M87" i="15"/>
  <c r="CD119" i="35"/>
  <c r="CD64" i="35"/>
  <c r="CD67" i="35"/>
  <c r="CD124" i="35"/>
  <c r="CD82" i="35"/>
  <c r="CD30" i="35"/>
  <c r="N87" i="15"/>
  <c r="CD110" i="35"/>
  <c r="CD21" i="35"/>
  <c r="CD93" i="35"/>
  <c r="CD113" i="35"/>
  <c r="CD20" i="35"/>
  <c r="CD116" i="35"/>
  <c r="CD9" i="35"/>
  <c r="CD66" i="35"/>
  <c r="CD77" i="35"/>
  <c r="CD47" i="35"/>
  <c r="CD90" i="35"/>
  <c r="CD45" i="35"/>
  <c r="CD120" i="35"/>
  <c r="CD62" i="35"/>
  <c r="CD72" i="35"/>
  <c r="CD28" i="35"/>
  <c r="CD42" i="35"/>
  <c r="CD97" i="35"/>
  <c r="CD105" i="35"/>
  <c r="CD43" i="35"/>
  <c r="CD111" i="35"/>
  <c r="CD15" i="35"/>
  <c r="CD80" i="35"/>
  <c r="CD81" i="35"/>
  <c r="CD13" i="35"/>
  <c r="CD115" i="35"/>
  <c r="CD48" i="35"/>
  <c r="CD7" i="35"/>
  <c r="J87" i="15"/>
  <c r="CD27" i="35"/>
  <c r="CD11" i="35"/>
  <c r="CD51" i="35"/>
  <c r="CD104" i="35"/>
  <c r="CD91" i="35"/>
  <c r="CD84" i="35"/>
  <c r="CD39" i="35"/>
  <c r="CD109" i="35"/>
  <c r="CD56" i="35"/>
  <c r="CD60" i="35"/>
  <c r="CD19" i="35"/>
  <c r="CD114" i="35"/>
  <c r="F15" i="4"/>
  <c r="Q114" i="9"/>
  <c r="P114" i="9"/>
  <c r="CP101" i="35"/>
  <c r="CP53" i="35"/>
  <c r="CP79" i="35"/>
  <c r="CP51" i="35"/>
  <c r="CP69" i="35"/>
  <c r="CP71" i="35"/>
  <c r="CP119" i="35"/>
  <c r="CP19" i="35"/>
  <c r="CP124" i="35"/>
  <c r="CP28" i="35"/>
  <c r="CP17" i="35"/>
  <c r="CP110" i="35"/>
  <c r="CP14" i="35"/>
  <c r="CP90" i="35"/>
  <c r="CP120" i="35"/>
  <c r="CP115" i="35"/>
  <c r="CP91" i="35"/>
  <c r="CP65" i="35"/>
  <c r="CP61" i="35"/>
  <c r="CP57" i="35"/>
  <c r="CP49" i="35"/>
  <c r="CP32" i="35"/>
  <c r="CP10" i="35"/>
  <c r="CP13" i="35"/>
  <c r="CP9" i="35"/>
  <c r="CP21" i="35"/>
  <c r="CP8" i="35"/>
  <c r="CP84" i="35"/>
  <c r="CP50" i="35"/>
  <c r="CP89" i="35"/>
  <c r="CP80" i="35"/>
  <c r="CP105" i="35"/>
  <c r="CP18" i="35"/>
  <c r="CP48" i="35"/>
  <c r="CP20" i="35"/>
  <c r="CP117" i="35"/>
  <c r="N99" i="15"/>
  <c r="CP111" i="35"/>
  <c r="CP44" i="35"/>
  <c r="CP45" i="35"/>
  <c r="CP26" i="35"/>
  <c r="CP108" i="35"/>
  <c r="CP87" i="35"/>
  <c r="CP15" i="35"/>
  <c r="CP96" i="35"/>
  <c r="M99" i="15"/>
  <c r="CP102" i="35"/>
  <c r="CP29" i="35"/>
  <c r="CP106" i="35"/>
  <c r="CP72" i="35"/>
  <c r="CP75" i="35"/>
  <c r="CP54" i="35"/>
  <c r="CP66" i="35"/>
  <c r="CP39" i="35"/>
  <c r="CP33" i="35"/>
  <c r="CP63" i="35"/>
  <c r="CP46" i="35"/>
  <c r="CP85" i="35"/>
  <c r="CP62" i="35"/>
  <c r="CP98" i="35"/>
  <c r="CP95" i="35"/>
  <c r="CP107" i="35"/>
  <c r="CP76" i="35"/>
  <c r="CP92" i="35"/>
  <c r="CP7" i="35"/>
  <c r="CP103" i="35"/>
  <c r="CP99" i="35"/>
  <c r="CP78" i="35"/>
  <c r="CP22" i="35"/>
  <c r="CP94" i="35"/>
  <c r="CP58" i="35"/>
  <c r="CP93" i="35"/>
  <c r="CP100" i="35"/>
  <c r="CP67" i="35"/>
  <c r="CP118" i="35"/>
  <c r="CP25" i="35"/>
  <c r="CP121" i="35"/>
  <c r="CP116" i="35"/>
  <c r="CP24" i="35"/>
  <c r="CP122" i="35"/>
  <c r="CP81" i="35"/>
  <c r="CP77" i="35"/>
  <c r="CP123" i="35"/>
  <c r="CP11" i="35"/>
  <c r="CP73" i="35"/>
  <c r="CP64" i="35"/>
  <c r="CP35" i="35"/>
  <c r="CP37" i="35"/>
  <c r="CP60" i="35"/>
  <c r="L99" i="15"/>
  <c r="CP47" i="35"/>
  <c r="CP70" i="35"/>
  <c r="CP82" i="35"/>
  <c r="CP38" i="35"/>
  <c r="CP40" i="35"/>
  <c r="CP30" i="35"/>
  <c r="CP36" i="35"/>
  <c r="CP56" i="35"/>
  <c r="CP109" i="35"/>
  <c r="CP114" i="35"/>
  <c r="J99" i="15"/>
  <c r="CP86" i="35"/>
  <c r="CP104" i="35"/>
  <c r="CP43" i="35"/>
  <c r="CP55" i="35"/>
  <c r="CP23" i="35"/>
  <c r="CP34" i="35"/>
  <c r="CP31" i="35"/>
  <c r="CP74" i="35"/>
  <c r="CP16" i="35"/>
  <c r="CP42" i="35"/>
  <c r="CP52" i="35"/>
  <c r="CP27" i="35"/>
  <c r="CP88" i="35"/>
  <c r="CP83" i="35"/>
  <c r="CP12" i="35"/>
  <c r="CP41" i="35"/>
  <c r="CP59" i="35"/>
  <c r="CP113" i="35"/>
  <c r="CP68" i="35"/>
  <c r="CP97" i="35"/>
  <c r="CP112" i="35"/>
  <c r="AW64" i="35"/>
  <c r="AW59" i="35"/>
  <c r="AW82" i="35"/>
  <c r="AW110" i="35"/>
  <c r="AW103" i="35"/>
  <c r="L54" i="15"/>
  <c r="AW23" i="35"/>
  <c r="AW84" i="35"/>
  <c r="AW57" i="35"/>
  <c r="AW112" i="35"/>
  <c r="AW105" i="35"/>
  <c r="N54" i="15"/>
  <c r="AW41" i="35"/>
  <c r="AW100" i="35"/>
  <c r="AW91" i="35"/>
  <c r="AW102" i="35"/>
  <c r="AW92" i="35"/>
  <c r="AW51" i="35"/>
  <c r="AW42" i="35"/>
  <c r="AW88" i="35"/>
  <c r="AW117" i="35"/>
  <c r="AW19" i="35"/>
  <c r="AW45" i="35"/>
  <c r="AW63" i="35"/>
  <c r="AW30" i="35"/>
  <c r="J54" i="15"/>
  <c r="AW50" i="35"/>
  <c r="AW53" i="35"/>
  <c r="AW99" i="35"/>
  <c r="AW27" i="35"/>
  <c r="AW108" i="35"/>
  <c r="AW49" i="35"/>
  <c r="AW74" i="35"/>
  <c r="AW120" i="35"/>
  <c r="AW76" i="35"/>
  <c r="AW97" i="35"/>
  <c r="AW116" i="35"/>
  <c r="AW7" i="35"/>
  <c r="AW124" i="35"/>
  <c r="AW15" i="35"/>
  <c r="AW65" i="35"/>
  <c r="AW122" i="35"/>
  <c r="AW62" i="35"/>
  <c r="AW11" i="35"/>
  <c r="AW26" i="35"/>
  <c r="AW85" i="35"/>
  <c r="AW48" i="35"/>
  <c r="AW56" i="35"/>
  <c r="AW106" i="35"/>
  <c r="AW60" i="35"/>
  <c r="AW20" i="35"/>
  <c r="AW44" i="35"/>
  <c r="AW13" i="35"/>
  <c r="AW94" i="35"/>
  <c r="AW114" i="35"/>
  <c r="AW61" i="35"/>
  <c r="AW79" i="35"/>
  <c r="AW66" i="35"/>
  <c r="AW75" i="35"/>
  <c r="AW109" i="35"/>
  <c r="AW12" i="35"/>
  <c r="AW115" i="35"/>
  <c r="AW87" i="35"/>
  <c r="AW28" i="35"/>
  <c r="AW73" i="35"/>
  <c r="AW24" i="35"/>
  <c r="AW83" i="35"/>
  <c r="AW90" i="35"/>
  <c r="AW18" i="35"/>
  <c r="AW101" i="35"/>
  <c r="AW69" i="35"/>
  <c r="AW31" i="35"/>
  <c r="AW43" i="35"/>
  <c r="AW33" i="35"/>
  <c r="M54" i="15"/>
  <c r="AW107" i="35"/>
  <c r="AW9" i="35"/>
  <c r="AW119" i="35"/>
  <c r="AW40" i="35"/>
  <c r="AW52" i="35"/>
  <c r="AW104" i="35"/>
  <c r="AW55" i="35"/>
  <c r="AW54" i="35"/>
  <c r="AW67" i="35"/>
  <c r="AW8" i="35"/>
  <c r="AW14" i="35"/>
  <c r="AW25" i="35"/>
  <c r="AW80" i="35"/>
  <c r="AW86" i="35"/>
  <c r="AW77" i="35"/>
  <c r="AW38" i="35"/>
  <c r="AW96" i="35"/>
  <c r="AW36" i="35"/>
  <c r="AW72" i="35"/>
  <c r="AW78" i="35"/>
  <c r="AW46" i="35"/>
  <c r="AW81" i="35"/>
  <c r="AW32" i="35"/>
  <c r="AW21" i="35"/>
  <c r="AW98" i="35"/>
  <c r="AW121" i="35"/>
  <c r="AW118" i="35"/>
  <c r="AW29" i="35"/>
  <c r="AW71" i="35"/>
  <c r="AW70" i="35"/>
  <c r="AW22" i="35"/>
  <c r="AW93" i="35"/>
  <c r="AW68" i="35"/>
  <c r="AW58" i="35"/>
  <c r="AW47" i="35"/>
  <c r="AW123" i="35"/>
  <c r="AW37" i="35"/>
  <c r="AW111" i="35"/>
  <c r="AW113" i="35"/>
  <c r="AW95" i="35"/>
  <c r="AW16" i="35"/>
  <c r="AW89" i="35"/>
  <c r="AW34" i="35"/>
  <c r="AW17" i="35"/>
  <c r="AW35" i="35"/>
  <c r="AW10" i="35"/>
  <c r="AW39" i="35"/>
  <c r="CL112" i="35"/>
  <c r="CL76" i="35"/>
  <c r="CL45" i="35"/>
  <c r="CL93" i="35"/>
  <c r="CL80" i="35"/>
  <c r="CL90" i="35"/>
  <c r="CL78" i="35"/>
  <c r="CL43" i="35"/>
  <c r="CL107" i="35"/>
  <c r="CL94" i="35"/>
  <c r="CL116" i="35"/>
  <c r="CL17" i="35"/>
  <c r="CL111" i="35"/>
  <c r="CL71" i="35"/>
  <c r="CL66" i="35"/>
  <c r="CL34" i="35"/>
  <c r="CL26" i="35"/>
  <c r="CL77" i="35"/>
  <c r="CL110" i="35"/>
  <c r="CL36" i="35"/>
  <c r="CL97" i="35"/>
  <c r="CL40" i="35"/>
  <c r="CL117" i="35"/>
  <c r="CL15" i="35"/>
  <c r="CL70" i="35"/>
  <c r="CL14" i="35"/>
  <c r="CL83" i="35"/>
  <c r="CL119" i="35"/>
  <c r="CL96" i="35"/>
  <c r="CL39" i="35"/>
  <c r="CL29" i="35"/>
  <c r="CL92" i="35"/>
  <c r="CL68" i="35"/>
  <c r="CL23" i="35"/>
  <c r="CL60" i="35"/>
  <c r="CL57" i="35"/>
  <c r="CL61" i="35"/>
  <c r="CL16" i="35"/>
  <c r="CL109" i="35"/>
  <c r="CL46" i="35"/>
  <c r="CL38" i="35"/>
  <c r="CL88" i="35"/>
  <c r="CL99" i="35"/>
  <c r="CL25" i="35"/>
  <c r="CL58" i="35"/>
  <c r="CL44" i="35"/>
  <c r="CL18" i="35"/>
  <c r="CL87" i="35"/>
  <c r="CL64" i="35"/>
  <c r="CL91" i="35"/>
  <c r="CL30" i="35"/>
  <c r="CL85" i="35"/>
  <c r="CL54" i="35"/>
  <c r="CL108" i="35"/>
  <c r="CL33" i="35"/>
  <c r="CL32" i="35"/>
  <c r="M95" i="15"/>
  <c r="CL56" i="35"/>
  <c r="CL69" i="35"/>
  <c r="CL52" i="35"/>
  <c r="CL67" i="35"/>
  <c r="CL104" i="35"/>
  <c r="CL28" i="35"/>
  <c r="CL81" i="35"/>
  <c r="CL98" i="35"/>
  <c r="CL95" i="35"/>
  <c r="J95" i="15"/>
  <c r="CL124" i="35"/>
  <c r="CL72" i="35"/>
  <c r="CL48" i="35"/>
  <c r="CL65" i="35"/>
  <c r="CL53" i="35"/>
  <c r="CL113" i="35"/>
  <c r="CL103" i="35"/>
  <c r="CL114" i="35"/>
  <c r="CL12" i="35"/>
  <c r="CL55" i="35"/>
  <c r="CL86" i="35"/>
  <c r="CL79" i="35"/>
  <c r="CL74" i="35"/>
  <c r="CL37" i="35"/>
  <c r="CL22" i="35"/>
  <c r="CL122" i="35"/>
  <c r="CL41" i="35"/>
  <c r="CL105" i="35"/>
  <c r="CL19" i="35"/>
  <c r="CL62" i="35"/>
  <c r="CL9" i="35"/>
  <c r="CL24" i="35"/>
  <c r="CL21" i="35"/>
  <c r="CL7" i="35"/>
  <c r="CL118" i="35"/>
  <c r="CL75" i="35"/>
  <c r="CL8" i="35"/>
  <c r="CL120" i="35"/>
  <c r="CL89" i="35"/>
  <c r="CL106" i="35"/>
  <c r="CL82" i="35"/>
  <c r="CL11" i="35"/>
  <c r="CL84" i="35"/>
  <c r="CL59" i="35"/>
  <c r="CL73" i="35"/>
  <c r="CL51" i="35"/>
  <c r="CL121" i="35"/>
  <c r="CL63" i="35"/>
  <c r="CL10" i="35"/>
  <c r="CL31" i="35"/>
  <c r="CL49" i="35"/>
  <c r="CL13" i="35"/>
  <c r="CL115" i="35"/>
  <c r="CL101" i="35"/>
  <c r="N95" i="15"/>
  <c r="CL27" i="35"/>
  <c r="CL50" i="35"/>
  <c r="CL47" i="35"/>
  <c r="CL102" i="35"/>
  <c r="CL100" i="35"/>
  <c r="CL42" i="35"/>
  <c r="CL35" i="35"/>
  <c r="CL20" i="35"/>
  <c r="CL123" i="35"/>
  <c r="L95" i="15"/>
  <c r="BV11" i="35"/>
  <c r="BV27" i="35"/>
  <c r="BV64" i="35"/>
  <c r="BV97" i="35"/>
  <c r="N79" i="15"/>
  <c r="BV21" i="35"/>
  <c r="BV13" i="35"/>
  <c r="BV111" i="35"/>
  <c r="BV26" i="35"/>
  <c r="BV70" i="35"/>
  <c r="BV112" i="35"/>
  <c r="BV105" i="35"/>
  <c r="BV37" i="35"/>
  <c r="BV50" i="35"/>
  <c r="BV71" i="35"/>
  <c r="BV36" i="35"/>
  <c r="BV25" i="35"/>
  <c r="BV31" i="35"/>
  <c r="BV94" i="35"/>
  <c r="BV102" i="35"/>
  <c r="BV69" i="35"/>
  <c r="BV78" i="35"/>
  <c r="BV89" i="35"/>
  <c r="BV24" i="35"/>
  <c r="BV63" i="35"/>
  <c r="BV33" i="35"/>
  <c r="BV17" i="35"/>
  <c r="BV54" i="35"/>
  <c r="BV87" i="35"/>
  <c r="BV39" i="35"/>
  <c r="BV96" i="35"/>
  <c r="BV116" i="35"/>
  <c r="BV10" i="35"/>
  <c r="BV57" i="35"/>
  <c r="BV62" i="35"/>
  <c r="BV15" i="35"/>
  <c r="BV98" i="35"/>
  <c r="BV108" i="35"/>
  <c r="BV18" i="35"/>
  <c r="BV48" i="35"/>
  <c r="BV66" i="35"/>
  <c r="BV85" i="35"/>
  <c r="BV114" i="35"/>
  <c r="BV8" i="35"/>
  <c r="BV77" i="35"/>
  <c r="BV28" i="35"/>
  <c r="BV103" i="35"/>
  <c r="BV79" i="35"/>
  <c r="BV22" i="35"/>
  <c r="BV119" i="35"/>
  <c r="BV51" i="35"/>
  <c r="BV46" i="35"/>
  <c r="BV88" i="35"/>
  <c r="BV101" i="35"/>
  <c r="BV29" i="35"/>
  <c r="BV99" i="35"/>
  <c r="BV86" i="35"/>
  <c r="BV14" i="35"/>
  <c r="BV52" i="35"/>
  <c r="BV20" i="35"/>
  <c r="BV106" i="35"/>
  <c r="BV80" i="35"/>
  <c r="BV100" i="35"/>
  <c r="BV107" i="35"/>
  <c r="BV113" i="35"/>
  <c r="BV19" i="35"/>
  <c r="BV95" i="35"/>
  <c r="BV55" i="35"/>
  <c r="BV120" i="35"/>
  <c r="BV35" i="35"/>
  <c r="BV84" i="35"/>
  <c r="J79" i="15"/>
  <c r="BV67" i="35"/>
  <c r="BV109" i="35"/>
  <c r="BV90" i="35"/>
  <c r="BV118" i="35"/>
  <c r="BV115" i="35"/>
  <c r="BV16" i="35"/>
  <c r="BV23" i="35"/>
  <c r="BV58" i="35"/>
  <c r="BV110" i="35"/>
  <c r="BV60" i="35"/>
  <c r="BV32" i="35"/>
  <c r="BV30" i="35"/>
  <c r="BV122" i="35"/>
  <c r="BV38" i="35"/>
  <c r="BV72" i="35"/>
  <c r="BV65" i="35"/>
  <c r="BV91" i="35"/>
  <c r="BV7" i="35"/>
  <c r="BV9" i="35"/>
  <c r="BV81" i="35"/>
  <c r="BV82" i="35"/>
  <c r="BV123" i="35"/>
  <c r="BV59" i="35"/>
  <c r="BV47" i="35"/>
  <c r="M79" i="15"/>
  <c r="BV93" i="35"/>
  <c r="BV41" i="35"/>
  <c r="L79" i="15"/>
  <c r="BV53" i="35"/>
  <c r="BV42" i="35"/>
  <c r="BV76" i="35"/>
  <c r="BV124" i="35"/>
  <c r="BV83" i="35"/>
  <c r="BV34" i="35"/>
  <c r="BV56" i="35"/>
  <c r="BV104" i="35"/>
  <c r="BV12" i="35"/>
  <c r="BV45" i="35"/>
  <c r="BV49" i="35"/>
  <c r="BV92" i="35"/>
  <c r="BV40" i="35"/>
  <c r="BV74" i="35"/>
  <c r="BV61" i="35"/>
  <c r="BV73" i="35"/>
  <c r="BV68" i="35"/>
  <c r="BV75" i="35"/>
  <c r="BV44" i="35"/>
  <c r="BV117" i="35"/>
  <c r="BV121" i="35"/>
  <c r="BV43" i="35"/>
  <c r="O114" i="9"/>
  <c r="D11" i="15"/>
  <c r="F122" i="4"/>
  <c r="A2" i="44"/>
  <c r="A2" i="51"/>
  <c r="D5" i="51"/>
  <c r="D117" i="15"/>
  <c r="F117" i="15"/>
  <c r="F11" i="15"/>
  <c r="D118" i="15"/>
  <c r="F36" i="35"/>
  <c r="DI36" i="35"/>
  <c r="G39" i="15" s="1"/>
  <c r="H39" i="15" s="1"/>
  <c r="F105" i="35"/>
  <c r="F75" i="35"/>
  <c r="G78" i="15"/>
  <c r="H78" i="15" s="1"/>
  <c r="F60" i="35"/>
  <c r="DI60" i="35"/>
  <c r="G63" i="15"/>
  <c r="H63" i="15" s="1"/>
  <c r="F91" i="35"/>
  <c r="DI91" i="35"/>
  <c r="G94" i="15" s="1"/>
  <c r="H94" i="15" s="1"/>
  <c r="F76" i="35"/>
  <c r="F55" i="35"/>
  <c r="DI55" i="35"/>
  <c r="G58" i="15"/>
  <c r="H58" i="15" s="1"/>
  <c r="F14" i="35"/>
  <c r="F53" i="35"/>
  <c r="F35" i="35"/>
  <c r="DI35" i="35"/>
  <c r="G38" i="15"/>
  <c r="H38" i="15" s="1"/>
  <c r="F115" i="35"/>
  <c r="DI115" i="35"/>
  <c r="G117" i="15" s="1"/>
  <c r="H117" i="15" s="1"/>
  <c r="F9" i="35"/>
  <c r="DI9" i="35"/>
  <c r="G12" i="15"/>
  <c r="H12" i="15" s="1"/>
  <c r="F10" i="35"/>
  <c r="F59" i="35"/>
  <c r="F82" i="35"/>
  <c r="DI82" i="35"/>
  <c r="G85" i="15"/>
  <c r="H85" i="15" s="1"/>
  <c r="F73" i="35"/>
  <c r="F70" i="35"/>
  <c r="F48" i="35"/>
  <c r="F22" i="35"/>
  <c r="DI22" i="35"/>
  <c r="G25" i="15" s="1"/>
  <c r="H25" i="15" s="1"/>
  <c r="F104" i="35"/>
  <c r="F93" i="35"/>
  <c r="G96" i="15"/>
  <c r="H96" i="15" s="1"/>
  <c r="F92" i="35"/>
  <c r="F89" i="35"/>
  <c r="F119" i="35"/>
  <c r="F110" i="35"/>
  <c r="G113" i="15"/>
  <c r="H113" i="15"/>
  <c r="F107" i="35"/>
  <c r="F56" i="35"/>
  <c r="F101" i="35"/>
  <c r="G104" i="15"/>
  <c r="H104" i="15" s="1"/>
  <c r="F96" i="35"/>
  <c r="F47" i="35"/>
  <c r="DI47" i="35"/>
  <c r="G50" i="15" s="1"/>
  <c r="H50" i="15" s="1"/>
  <c r="F39" i="35"/>
  <c r="G42" i="15"/>
  <c r="H42" i="15" s="1"/>
  <c r="F113" i="35"/>
  <c r="DI113" i="35"/>
  <c r="G115" i="15"/>
  <c r="H115" i="15" s="1"/>
  <c r="F16" i="35"/>
  <c r="F94" i="35"/>
  <c r="DI94" i="35"/>
  <c r="G97" i="15"/>
  <c r="H97" i="15" s="1"/>
  <c r="F65" i="35"/>
  <c r="F23" i="35"/>
  <c r="F114" i="35"/>
  <c r="F123" i="35"/>
  <c r="DI123" i="35"/>
  <c r="F85" i="35"/>
  <c r="F95" i="35"/>
  <c r="G98" i="15"/>
  <c r="H98" i="15" s="1"/>
  <c r="F26" i="35"/>
  <c r="DI26" i="35"/>
  <c r="G29" i="15" s="1"/>
  <c r="H29" i="15" s="1"/>
  <c r="N11" i="15"/>
  <c r="F7" i="35"/>
  <c r="F109" i="35"/>
  <c r="DI109" i="35"/>
  <c r="G112" i="15" s="1"/>
  <c r="H112" i="15" s="1"/>
  <c r="F102" i="35"/>
  <c r="M11" i="15"/>
  <c r="F24" i="35"/>
  <c r="DI24" i="35"/>
  <c r="G27" i="15" s="1"/>
  <c r="H27" i="15" s="1"/>
  <c r="F97" i="35"/>
  <c r="F63" i="35"/>
  <c r="F90" i="35"/>
  <c r="F8" i="35"/>
  <c r="G11" i="15"/>
  <c r="F32" i="35"/>
  <c r="DI32" i="35"/>
  <c r="G35" i="15" s="1"/>
  <c r="H35" i="15" s="1"/>
  <c r="F77" i="35"/>
  <c r="DI77" i="35"/>
  <c r="G80" i="15"/>
  <c r="H80" i="15" s="1"/>
  <c r="F112" i="35"/>
  <c r="F34" i="35"/>
  <c r="DI34" i="35"/>
  <c r="G37" i="15"/>
  <c r="H37" i="15" s="1"/>
  <c r="F42" i="35"/>
  <c r="F12" i="35"/>
  <c r="DI12" i="35"/>
  <c r="G15" i="15" s="1"/>
  <c r="H15" i="15" s="1"/>
  <c r="F61" i="35"/>
  <c r="DI61" i="35"/>
  <c r="G64" i="15" s="1"/>
  <c r="H64" i="15" s="1"/>
  <c r="F29" i="35"/>
  <c r="DI29" i="35"/>
  <c r="G32" i="15" s="1"/>
  <c r="H32" i="15" s="1"/>
  <c r="F49" i="35"/>
  <c r="DI49" i="35"/>
  <c r="G52" i="15" s="1"/>
  <c r="H52" i="15" s="1"/>
  <c r="F57" i="35"/>
  <c r="F46" i="35"/>
  <c r="DI46" i="35"/>
  <c r="G49" i="15" s="1"/>
  <c r="H49" i="15" s="1"/>
  <c r="F43" i="35"/>
  <c r="H46" i="15"/>
  <c r="F80" i="35"/>
  <c r="F25" i="35"/>
  <c r="DI25" i="35"/>
  <c r="G28" i="15" s="1"/>
  <c r="H28" i="15" s="1"/>
  <c r="F122" i="35"/>
  <c r="F111" i="35"/>
  <c r="DI111" i="35"/>
  <c r="G114" i="15" s="1"/>
  <c r="H114" i="15" s="1"/>
  <c r="F44" i="35"/>
  <c r="F106" i="35"/>
  <c r="F68" i="35"/>
  <c r="DI68" i="35"/>
  <c r="G71" i="15" s="1"/>
  <c r="H71" i="15" s="1"/>
  <c r="F40" i="35"/>
  <c r="F81" i="35"/>
  <c r="F58" i="35"/>
  <c r="DI58" i="35"/>
  <c r="G61" i="15" s="1"/>
  <c r="H61" i="15" s="1"/>
  <c r="F66" i="35"/>
  <c r="F83" i="35"/>
  <c r="DI83" i="35"/>
  <c r="G86" i="15" s="1"/>
  <c r="H86" i="15" s="1"/>
  <c r="F19" i="35"/>
  <c r="DI19" i="35"/>
  <c r="G22" i="15" s="1"/>
  <c r="H22" i="15"/>
  <c r="F78" i="35"/>
  <c r="DI78" i="35"/>
  <c r="G81" i="15" s="1"/>
  <c r="H81" i="15" s="1"/>
  <c r="F74" i="35"/>
  <c r="DI74" i="35"/>
  <c r="G77" i="15" s="1"/>
  <c r="H77" i="15" s="1"/>
  <c r="F84" i="35"/>
  <c r="L11" i="15"/>
  <c r="F71" i="35"/>
  <c r="DI71" i="35"/>
  <c r="G74" i="15"/>
  <c r="H74" i="15" s="1"/>
  <c r="F30" i="35"/>
  <c r="F51" i="35"/>
  <c r="DI51" i="35"/>
  <c r="G54" i="15"/>
  <c r="H54" i="15" s="1"/>
  <c r="F54" i="35"/>
  <c r="F100" i="35"/>
  <c r="DI100" i="35"/>
  <c r="G103" i="15" s="1"/>
  <c r="H103" i="15" s="1"/>
  <c r="F87" i="35"/>
  <c r="G90" i="15"/>
  <c r="H90" i="15" s="1"/>
  <c r="F62" i="35"/>
  <c r="F103" i="35"/>
  <c r="F79" i="35"/>
  <c r="F27" i="35"/>
  <c r="DI27" i="35"/>
  <c r="G30" i="15" s="1"/>
  <c r="H30" i="15" s="1"/>
  <c r="F21" i="35"/>
  <c r="F64" i="35"/>
  <c r="DI64" i="35"/>
  <c r="G67" i="15"/>
  <c r="H67" i="15" s="1"/>
  <c r="F37" i="35"/>
  <c r="DI37" i="35"/>
  <c r="G40" i="15" s="1"/>
  <c r="H40" i="15" s="1"/>
  <c r="F86" i="35"/>
  <c r="DI86" i="35"/>
  <c r="G89" i="15" s="1"/>
  <c r="H89" i="15" s="1"/>
  <c r="F88" i="35"/>
  <c r="F120" i="35"/>
  <c r="F52" i="35"/>
  <c r="F28" i="35"/>
  <c r="DI28" i="35"/>
  <c r="G31" i="15"/>
  <c r="H31" i="15" s="1"/>
  <c r="F99" i="35"/>
  <c r="DI99" i="35"/>
  <c r="G102" i="15" s="1"/>
  <c r="H102" i="15" s="1"/>
  <c r="F124" i="35"/>
  <c r="DI124" i="35"/>
  <c r="F11" i="35"/>
  <c r="DI11" i="35"/>
  <c r="G14" i="15" s="1"/>
  <c r="H14" i="15" s="1"/>
  <c r="F117" i="35"/>
  <c r="DI117" i="35"/>
  <c r="F45" i="35"/>
  <c r="F108" i="35"/>
  <c r="F17" i="35"/>
  <c r="F116" i="35"/>
  <c r="F118" i="35"/>
  <c r="DI118" i="35"/>
  <c r="F41" i="35"/>
  <c r="F33" i="35"/>
  <c r="F67" i="35"/>
  <c r="DI67" i="35"/>
  <c r="G70" i="15" s="1"/>
  <c r="H70" i="15" s="1"/>
  <c r="F38" i="35"/>
  <c r="F98" i="35"/>
  <c r="G101" i="15"/>
  <c r="H101" i="15" s="1"/>
  <c r="F50" i="35"/>
  <c r="DI50" i="35"/>
  <c r="G53" i="15" s="1"/>
  <c r="H53" i="15" s="1"/>
  <c r="F72" i="35"/>
  <c r="F18" i="35"/>
  <c r="DI18" i="35"/>
  <c r="G21" i="15" s="1"/>
  <c r="H21" i="15" s="1"/>
  <c r="F121" i="35"/>
  <c r="F31" i="35"/>
  <c r="DI31" i="35"/>
  <c r="G34" i="15" s="1"/>
  <c r="H34" i="15" s="1"/>
  <c r="F15" i="35"/>
  <c r="F13" i="35"/>
  <c r="G16" i="15"/>
  <c r="H16" i="15"/>
  <c r="J11" i="15"/>
  <c r="F118" i="15"/>
  <c r="C9" i="44" s="1"/>
  <c r="F69" i="35"/>
  <c r="F20" i="35"/>
  <c r="N117" i="15"/>
  <c r="M117" i="15"/>
  <c r="L117" i="15"/>
  <c r="J117" i="15"/>
  <c r="M118" i="15"/>
  <c r="F9" i="44"/>
  <c r="N118" i="15"/>
  <c r="T7" i="51"/>
  <c r="AH16" i="51"/>
  <c r="M20" i="51"/>
  <c r="G9" i="44"/>
  <c r="AH18" i="51"/>
  <c r="R45" i="51"/>
  <c r="O10" i="15" l="1" a="1"/>
  <c r="O107" i="15" s="1"/>
  <c r="E80" i="35"/>
  <c r="DI80" i="35" s="1"/>
  <c r="G83" i="15" s="1"/>
  <c r="H83" i="15" s="1"/>
  <c r="E92" i="35"/>
  <c r="DI92" i="35" s="1"/>
  <c r="G95" i="15" s="1"/>
  <c r="H95" i="15" s="1"/>
  <c r="J118" i="15"/>
  <c r="AB11" i="51"/>
  <c r="E79" i="35"/>
  <c r="DI79" i="35" s="1"/>
  <c r="G82" i="15" s="1"/>
  <c r="H82" i="15" s="1"/>
  <c r="D11" i="51"/>
  <c r="H11" i="15"/>
  <c r="E112" i="35"/>
  <c r="DI112" i="35" s="1"/>
  <c r="E42" i="35"/>
  <c r="DI42" i="35" s="1"/>
  <c r="G45" i="15" s="1"/>
  <c r="H45" i="15" s="1"/>
  <c r="E96" i="35"/>
  <c r="DI96" i="35" s="1"/>
  <c r="G99" i="15" s="1"/>
  <c r="H99" i="15" s="1"/>
  <c r="E97" i="35"/>
  <c r="DI97" i="35" s="1"/>
  <c r="G100" i="15" s="1"/>
  <c r="H100" i="15" s="1"/>
  <c r="E33" i="35"/>
  <c r="DI33" i="35" s="1"/>
  <c r="G36" i="15" s="1"/>
  <c r="H36" i="15" s="1"/>
  <c r="E17" i="35"/>
  <c r="DI17" i="35" s="1"/>
  <c r="G20" i="15" s="1"/>
  <c r="H20" i="15" s="1"/>
  <c r="E41" i="35"/>
  <c r="DI41" i="35" s="1"/>
  <c r="G44" i="15" s="1"/>
  <c r="H44" i="15" s="1"/>
  <c r="E52" i="35"/>
  <c r="DI52" i="35" s="1"/>
  <c r="G55" i="15" s="1"/>
  <c r="H55" i="15" s="1"/>
  <c r="E107" i="35"/>
  <c r="DI107" i="35" s="1"/>
  <c r="G110" i="15" s="1"/>
  <c r="H110" i="15" s="1"/>
  <c r="E54" i="35"/>
  <c r="DI54" i="35" s="1"/>
  <c r="G57" i="15" s="1"/>
  <c r="H57" i="15" s="1"/>
  <c r="E53" i="35"/>
  <c r="DI53" i="35" s="1"/>
  <c r="G56" i="15" s="1"/>
  <c r="H56" i="15" s="1"/>
  <c r="E120" i="35"/>
  <c r="DI120" i="35" s="1"/>
  <c r="E84" i="35"/>
  <c r="DI84" i="35" s="1"/>
  <c r="G87" i="15" s="1"/>
  <c r="H87" i="15" s="1"/>
  <c r="L118" i="15"/>
  <c r="D9" i="44"/>
  <c r="AA16" i="51"/>
  <c r="O58" i="15" l="1"/>
  <c r="O46" i="15"/>
  <c r="G118" i="15"/>
  <c r="O24" i="51" s="1"/>
  <c r="O115" i="15"/>
  <c r="O67" i="15"/>
  <c r="O64" i="15"/>
  <c r="S64" i="15" s="1"/>
  <c r="O16" i="15"/>
  <c r="O45" i="15"/>
  <c r="O23" i="15"/>
  <c r="O92" i="15"/>
  <c r="O68" i="15"/>
  <c r="P68" i="15" s="1"/>
  <c r="O110" i="15"/>
  <c r="Q110" i="15" s="1"/>
  <c r="T110" i="15" s="1"/>
  <c r="O32" i="15"/>
  <c r="O17" i="15"/>
  <c r="O73" i="15"/>
  <c r="R73" i="15" s="1"/>
  <c r="O10" i="15"/>
  <c r="O72" i="15"/>
  <c r="O85" i="15"/>
  <c r="S85" i="15" s="1"/>
  <c r="O102" i="15"/>
  <c r="O74" i="15"/>
  <c r="O96" i="15"/>
  <c r="P96" i="15" s="1"/>
  <c r="O29" i="15"/>
  <c r="O88" i="15"/>
  <c r="O55" i="15"/>
  <c r="S55" i="15" s="1"/>
  <c r="O33" i="15"/>
  <c r="O53" i="15"/>
  <c r="O37" i="15"/>
  <c r="R37" i="15" s="1"/>
  <c r="O59" i="15"/>
  <c r="O97" i="15"/>
  <c r="O86" i="15"/>
  <c r="Q86" i="15" s="1"/>
  <c r="T86" i="15" s="1"/>
  <c r="O56" i="15"/>
  <c r="O48" i="15"/>
  <c r="Q48" i="15" s="1"/>
  <c r="T48" i="15" s="1"/>
  <c r="O82" i="15"/>
  <c r="R82" i="15" s="1"/>
  <c r="O35" i="15"/>
  <c r="O12" i="15"/>
  <c r="P12" i="15" s="1"/>
  <c r="O26" i="15"/>
  <c r="Q26" i="15" s="1"/>
  <c r="T26" i="15" s="1"/>
  <c r="O65" i="15"/>
  <c r="O83" i="15"/>
  <c r="O24" i="15"/>
  <c r="P24" i="15" s="1"/>
  <c r="O60" i="15"/>
  <c r="O34" i="15"/>
  <c r="O52" i="15"/>
  <c r="S52" i="15" s="1"/>
  <c r="O27" i="15"/>
  <c r="O100" i="15"/>
  <c r="R100" i="15" s="1"/>
  <c r="O22" i="15"/>
  <c r="R22" i="15" s="1"/>
  <c r="O38" i="15"/>
  <c r="O36" i="15"/>
  <c r="S36" i="15" s="1"/>
  <c r="O80" i="15"/>
  <c r="Q80" i="15" s="1"/>
  <c r="T80" i="15" s="1"/>
  <c r="O111" i="15"/>
  <c r="O75" i="15"/>
  <c r="O40" i="15"/>
  <c r="Q40" i="15" s="1"/>
  <c r="T40" i="15" s="1"/>
  <c r="O94" i="15"/>
  <c r="S94" i="15" s="1"/>
  <c r="O13" i="15"/>
  <c r="R13" i="15" s="1"/>
  <c r="O51" i="15"/>
  <c r="R51" i="15" s="1"/>
  <c r="O42" i="15"/>
  <c r="O99" i="15"/>
  <c r="R99" i="15" s="1"/>
  <c r="O19" i="15"/>
  <c r="Q19" i="15" s="1"/>
  <c r="T19" i="15" s="1"/>
  <c r="O108" i="15"/>
  <c r="O66" i="15"/>
  <c r="O113" i="15"/>
  <c r="Q113" i="15" s="1"/>
  <c r="T113" i="15" s="1"/>
  <c r="O103" i="15"/>
  <c r="P103" i="15" s="1"/>
  <c r="O43" i="15"/>
  <c r="O49" i="15"/>
  <c r="R49" i="15" s="1"/>
  <c r="O104" i="15"/>
  <c r="S104" i="15" s="1"/>
  <c r="O76" i="15"/>
  <c r="Q76" i="15" s="1"/>
  <c r="T76" i="15" s="1"/>
  <c r="O63" i="15"/>
  <c r="Q63" i="15" s="1"/>
  <c r="T63" i="15" s="1"/>
  <c r="O87" i="15"/>
  <c r="O114" i="15"/>
  <c r="O105" i="15"/>
  <c r="S105" i="15" s="1"/>
  <c r="O112" i="15"/>
  <c r="O106" i="15"/>
  <c r="Q106" i="15" s="1"/>
  <c r="T106" i="15" s="1"/>
  <c r="O21" i="15"/>
  <c r="R21" i="15" s="1"/>
  <c r="O101" i="15"/>
  <c r="O91" i="15"/>
  <c r="O71" i="15"/>
  <c r="R71" i="15" s="1"/>
  <c r="O57" i="15"/>
  <c r="P57" i="15" s="1"/>
  <c r="O90" i="15"/>
  <c r="R90" i="15" s="1"/>
  <c r="O18" i="15"/>
  <c r="S18" i="15" s="1"/>
  <c r="O81" i="15"/>
  <c r="H118" i="15"/>
  <c r="D24" i="51" s="1"/>
  <c r="O15" i="15"/>
  <c r="R15" i="15" s="1"/>
  <c r="O44" i="15"/>
  <c r="P44" i="15" s="1"/>
  <c r="O41" i="15"/>
  <c r="P41" i="15" s="1"/>
  <c r="O77" i="15"/>
  <c r="R77" i="15" s="1"/>
  <c r="O25" i="15"/>
  <c r="R25" i="15" s="1"/>
  <c r="O89" i="15"/>
  <c r="O54" i="15"/>
  <c r="S54" i="15" s="1"/>
  <c r="O61" i="15"/>
  <c r="O39" i="15"/>
  <c r="O78" i="15"/>
  <c r="O70" i="15"/>
  <c r="O20" i="15"/>
  <c r="O62" i="15"/>
  <c r="O79" i="15"/>
  <c r="O95" i="15"/>
  <c r="O93" i="15"/>
  <c r="O50" i="15"/>
  <c r="O116" i="15"/>
  <c r="O14" i="15"/>
  <c r="O84" i="15"/>
  <c r="O98" i="15"/>
  <c r="O30" i="15"/>
  <c r="O69" i="15"/>
  <c r="O47" i="15"/>
  <c r="O117" i="15"/>
  <c r="O109" i="15"/>
  <c r="O11" i="15"/>
  <c r="O31" i="15"/>
  <c r="O28" i="15"/>
  <c r="S43" i="15"/>
  <c r="R43" i="15"/>
  <c r="P43" i="15"/>
  <c r="Q43" i="15"/>
  <c r="T43" i="15" s="1"/>
  <c r="Q49" i="15"/>
  <c r="T49" i="15" s="1"/>
  <c r="P76" i="15"/>
  <c r="Q44" i="15"/>
  <c r="T44" i="15" s="1"/>
  <c r="S44" i="15"/>
  <c r="R44" i="15"/>
  <c r="R41" i="15"/>
  <c r="Q41" i="15"/>
  <c r="T41" i="15" s="1"/>
  <c r="S41" i="15"/>
  <c r="P77" i="15"/>
  <c r="S25" i="15"/>
  <c r="Q25" i="15"/>
  <c r="T25" i="15" s="1"/>
  <c r="P25" i="15"/>
  <c r="P89" i="15"/>
  <c r="S89" i="15"/>
  <c r="R89" i="15"/>
  <c r="Q89" i="15"/>
  <c r="T89" i="15" s="1"/>
  <c r="Q54" i="15"/>
  <c r="T54" i="15" s="1"/>
  <c r="S48" i="15"/>
  <c r="R48" i="15"/>
  <c r="P48" i="15"/>
  <c r="Q27" i="15"/>
  <c r="T27" i="15" s="1"/>
  <c r="P27" i="15"/>
  <c r="S27" i="15"/>
  <c r="R27" i="15"/>
  <c r="Q100" i="15"/>
  <c r="T100" i="15" s="1"/>
  <c r="P100" i="15"/>
  <c r="S100" i="15"/>
  <c r="P22" i="15"/>
  <c r="S22" i="15"/>
  <c r="Q22" i="15"/>
  <c r="T22" i="15" s="1"/>
  <c r="P38" i="15"/>
  <c r="S38" i="15"/>
  <c r="Q38" i="15"/>
  <c r="T38" i="15" s="1"/>
  <c r="R38" i="15"/>
  <c r="Q36" i="15"/>
  <c r="T36" i="15" s="1"/>
  <c r="P36" i="15"/>
  <c r="R36" i="15"/>
  <c r="S80" i="15"/>
  <c r="Q94" i="15"/>
  <c r="T94" i="15" s="1"/>
  <c r="P94" i="15"/>
  <c r="R94" i="15"/>
  <c r="Q13" i="15"/>
  <c r="T13" i="15" s="1"/>
  <c r="S13" i="15"/>
  <c r="P13" i="15"/>
  <c r="P51" i="15"/>
  <c r="S42" i="15"/>
  <c r="P42" i="15"/>
  <c r="Q42" i="15"/>
  <c r="T42" i="15" s="1"/>
  <c r="R42" i="15"/>
  <c r="S99" i="15"/>
  <c r="Q99" i="15"/>
  <c r="T99" i="15" s="1"/>
  <c r="P99" i="15"/>
  <c r="S19" i="15"/>
  <c r="R19" i="15"/>
  <c r="P19" i="15"/>
  <c r="P113" i="15"/>
  <c r="Q104" i="15"/>
  <c r="T104" i="15" s="1"/>
  <c r="R104" i="15"/>
  <c r="P104" i="15"/>
  <c r="Q87" i="15"/>
  <c r="T87" i="15" s="1"/>
  <c r="R87" i="15"/>
  <c r="P87" i="15"/>
  <c r="S87" i="15"/>
  <c r="S114" i="15"/>
  <c r="Q114" i="15"/>
  <c r="T114" i="15" s="1"/>
  <c r="R114" i="15"/>
  <c r="P114" i="15"/>
  <c r="R105" i="15"/>
  <c r="Q105" i="15"/>
  <c r="T105" i="15" s="1"/>
  <c r="P105" i="15"/>
  <c r="Q112" i="15"/>
  <c r="T112" i="15" s="1"/>
  <c r="S112" i="15"/>
  <c r="R112" i="15"/>
  <c r="P112" i="15"/>
  <c r="S106" i="15"/>
  <c r="P106" i="15"/>
  <c r="R106" i="15"/>
  <c r="P101" i="15"/>
  <c r="S101" i="15"/>
  <c r="R101" i="15"/>
  <c r="Q101" i="15"/>
  <c r="T101" i="15" s="1"/>
  <c r="P107" i="15"/>
  <c r="Q107" i="15"/>
  <c r="T107" i="15" s="1"/>
  <c r="S107" i="15"/>
  <c r="R107" i="15"/>
  <c r="P91" i="15"/>
  <c r="S91" i="15"/>
  <c r="R91" i="15"/>
  <c r="Q91" i="15"/>
  <c r="T91" i="15" s="1"/>
  <c r="Q71" i="15"/>
  <c r="T71" i="15" s="1"/>
  <c r="S71" i="15"/>
  <c r="S111" i="15"/>
  <c r="Q111" i="15"/>
  <c r="T111" i="15" s="1"/>
  <c r="R111" i="15"/>
  <c r="P111" i="15"/>
  <c r="P82" i="15"/>
  <c r="Q82" i="15"/>
  <c r="T82" i="15" s="1"/>
  <c r="S82" i="15"/>
  <c r="R57" i="15"/>
  <c r="S57" i="15"/>
  <c r="Q57" i="15"/>
  <c r="T57" i="15" s="1"/>
  <c r="P35" i="15"/>
  <c r="S35" i="15"/>
  <c r="R35" i="15"/>
  <c r="Q35" i="15"/>
  <c r="T35" i="15" s="1"/>
  <c r="R12" i="15"/>
  <c r="Q12" i="15"/>
  <c r="T12" i="15" s="1"/>
  <c r="S12" i="15"/>
  <c r="Q75" i="15"/>
  <c r="T75" i="15" s="1"/>
  <c r="S75" i="15"/>
  <c r="R75" i="15"/>
  <c r="P75" i="15"/>
  <c r="S65" i="15"/>
  <c r="R65" i="15"/>
  <c r="P65" i="15"/>
  <c r="Q65" i="15"/>
  <c r="T65" i="15" s="1"/>
  <c r="S81" i="15"/>
  <c r="R81" i="15"/>
  <c r="Q81" i="15"/>
  <c r="T81" i="15" s="1"/>
  <c r="P81" i="15"/>
  <c r="Q83" i="15"/>
  <c r="T83" i="15" s="1"/>
  <c r="R83" i="15"/>
  <c r="P83" i="15"/>
  <c r="S83" i="15"/>
  <c r="P40" i="15"/>
  <c r="S40" i="15"/>
  <c r="R40" i="15"/>
  <c r="S24" i="15"/>
  <c r="R24" i="15"/>
  <c r="R60" i="15"/>
  <c r="S60" i="15"/>
  <c r="Q60" i="15"/>
  <c r="T60" i="15" s="1"/>
  <c r="P60" i="15"/>
  <c r="R34" i="15"/>
  <c r="Q34" i="15"/>
  <c r="T34" i="15" s="1"/>
  <c r="S34" i="15"/>
  <c r="P34" i="15"/>
  <c r="Q15" i="15"/>
  <c r="T15" i="15" s="1"/>
  <c r="S15" i="15"/>
  <c r="P63" i="15"/>
  <c r="S66" i="15"/>
  <c r="P66" i="15"/>
  <c r="R66" i="15"/>
  <c r="Q66" i="15"/>
  <c r="T66" i="15" s="1"/>
  <c r="P55" i="15"/>
  <c r="S58" i="15"/>
  <c r="P58" i="15"/>
  <c r="R58" i="15"/>
  <c r="Q58" i="15"/>
  <c r="T58" i="15" s="1"/>
  <c r="P46" i="15"/>
  <c r="R46" i="15"/>
  <c r="Q46" i="15"/>
  <c r="T46" i="15" s="1"/>
  <c r="S46" i="15"/>
  <c r="D17" i="51"/>
  <c r="P115" i="15"/>
  <c r="S115" i="15"/>
  <c r="Q115" i="15"/>
  <c r="T115" i="15" s="1"/>
  <c r="R115" i="15"/>
  <c r="P67" i="15"/>
  <c r="R67" i="15"/>
  <c r="Q67" i="15"/>
  <c r="T67" i="15" s="1"/>
  <c r="S67" i="15"/>
  <c r="S16" i="15"/>
  <c r="R16" i="15"/>
  <c r="P16" i="15"/>
  <c r="Q16" i="15"/>
  <c r="T16" i="15" s="1"/>
  <c r="Q45" i="15"/>
  <c r="T45" i="15" s="1"/>
  <c r="P45" i="15"/>
  <c r="S45" i="15"/>
  <c r="R45" i="15"/>
  <c r="S90" i="15"/>
  <c r="P90" i="15"/>
  <c r="Q90" i="15"/>
  <c r="T90" i="15" s="1"/>
  <c r="S23" i="15"/>
  <c r="R23" i="15"/>
  <c r="Q23" i="15"/>
  <c r="T23" i="15" s="1"/>
  <c r="P23" i="15"/>
  <c r="Q92" i="15"/>
  <c r="T92" i="15" s="1"/>
  <c r="P92" i="15"/>
  <c r="S92" i="15"/>
  <c r="R92" i="15"/>
  <c r="R68" i="15"/>
  <c r="Q68" i="15"/>
  <c r="T68" i="15" s="1"/>
  <c r="S68" i="15"/>
  <c r="P110" i="15"/>
  <c r="R32" i="15"/>
  <c r="S32" i="15"/>
  <c r="Q32" i="15"/>
  <c r="T32" i="15" s="1"/>
  <c r="P32" i="15"/>
  <c r="R17" i="15"/>
  <c r="Q17" i="15"/>
  <c r="T17" i="15" s="1"/>
  <c r="P17" i="15"/>
  <c r="S17" i="15"/>
  <c r="S73" i="15"/>
  <c r="Q73" i="15"/>
  <c r="T73" i="15" s="1"/>
  <c r="P73" i="15"/>
  <c r="R10" i="15"/>
  <c r="P10" i="15"/>
  <c r="Q10" i="15"/>
  <c r="T10" i="15" s="1"/>
  <c r="S10" i="15"/>
  <c r="S108" i="15"/>
  <c r="R108" i="15"/>
  <c r="P108" i="15"/>
  <c r="Q108" i="15"/>
  <c r="T108" i="15" s="1"/>
  <c r="Q72" i="15"/>
  <c r="T72" i="15" s="1"/>
  <c r="P72" i="15"/>
  <c r="S72" i="15"/>
  <c r="R72" i="15"/>
  <c r="S102" i="15"/>
  <c r="Q102" i="15"/>
  <c r="T102" i="15" s="1"/>
  <c r="P102" i="15"/>
  <c r="R102" i="15"/>
  <c r="R74" i="15"/>
  <c r="S74" i="15"/>
  <c r="Q74" i="15"/>
  <c r="T74" i="15" s="1"/>
  <c r="P74" i="15"/>
  <c r="Q96" i="15"/>
  <c r="T96" i="15" s="1"/>
  <c r="S96" i="15"/>
  <c r="R96" i="15"/>
  <c r="S29" i="15"/>
  <c r="R29" i="15"/>
  <c r="Q29" i="15"/>
  <c r="T29" i="15" s="1"/>
  <c r="P29" i="15"/>
  <c r="S88" i="15"/>
  <c r="R88" i="15"/>
  <c r="P88" i="15"/>
  <c r="Q88" i="15"/>
  <c r="T88" i="15" s="1"/>
  <c r="S103" i="15"/>
  <c r="Q103" i="15"/>
  <c r="T103" i="15" s="1"/>
  <c r="R103" i="15"/>
  <c r="Q33" i="15"/>
  <c r="T33" i="15" s="1"/>
  <c r="R33" i="15"/>
  <c r="P33" i="15"/>
  <c r="S33" i="15"/>
  <c r="Q53" i="15"/>
  <c r="T53" i="15" s="1"/>
  <c r="S53" i="15"/>
  <c r="R53" i="15"/>
  <c r="P53" i="15"/>
  <c r="Q37" i="15"/>
  <c r="T37" i="15" s="1"/>
  <c r="S37" i="15"/>
  <c r="P37" i="15"/>
  <c r="R59" i="15"/>
  <c r="P59" i="15"/>
  <c r="Q59" i="15"/>
  <c r="T59" i="15" s="1"/>
  <c r="S59" i="15"/>
  <c r="P97" i="15"/>
  <c r="S97" i="15"/>
  <c r="R97" i="15"/>
  <c r="Q97" i="15"/>
  <c r="T97" i="15" s="1"/>
  <c r="S56" i="15"/>
  <c r="R56" i="15"/>
  <c r="P56" i="15"/>
  <c r="Q56" i="15"/>
  <c r="T56" i="15" s="1"/>
  <c r="AA18" i="51"/>
  <c r="E9" i="44"/>
  <c r="S86" i="15" l="1"/>
  <c r="Q64" i="15"/>
  <c r="T64" i="15" s="1"/>
  <c r="P31" i="15"/>
  <c r="Q31" i="15"/>
  <c r="T31" i="15" s="1"/>
  <c r="S31" i="15"/>
  <c r="R31" i="15"/>
  <c r="Q93" i="15"/>
  <c r="T93" i="15" s="1"/>
  <c r="S93" i="15"/>
  <c r="R93" i="15"/>
  <c r="P93" i="15"/>
  <c r="S113" i="15"/>
  <c r="R54" i="15"/>
  <c r="S77" i="15"/>
  <c r="S76" i="15"/>
  <c r="R11" i="15"/>
  <c r="P11" i="15"/>
  <c r="S11" i="15"/>
  <c r="Q11" i="15"/>
  <c r="O118" i="15"/>
  <c r="P95" i="15"/>
  <c r="S95" i="15"/>
  <c r="R95" i="15"/>
  <c r="Q95" i="15"/>
  <c r="T95" i="15" s="1"/>
  <c r="R113" i="15"/>
  <c r="P54" i="15"/>
  <c r="Q77" i="15"/>
  <c r="T77" i="15" s="1"/>
  <c r="R76" i="15"/>
  <c r="S109" i="15"/>
  <c r="P109" i="15"/>
  <c r="R109" i="15"/>
  <c r="Q109" i="15"/>
  <c r="T109" i="15" s="1"/>
  <c r="R79" i="15"/>
  <c r="Q79" i="15"/>
  <c r="T79" i="15" s="1"/>
  <c r="S79" i="15"/>
  <c r="P79" i="15"/>
  <c r="S110" i="15"/>
  <c r="Q51" i="15"/>
  <c r="T51" i="15" s="1"/>
  <c r="P80" i="15"/>
  <c r="R52" i="15"/>
  <c r="P49" i="15"/>
  <c r="S117" i="15"/>
  <c r="P117" i="15"/>
  <c r="P118" i="15" s="1"/>
  <c r="R117" i="15"/>
  <c r="Q117" i="15"/>
  <c r="T117" i="15" s="1"/>
  <c r="R62" i="15"/>
  <c r="Q62" i="15"/>
  <c r="T62" i="15" s="1"/>
  <c r="P62" i="15"/>
  <c r="S62" i="15"/>
  <c r="R110" i="15"/>
  <c r="P71" i="15"/>
  <c r="S51" i="15"/>
  <c r="R80" i="15"/>
  <c r="P52" i="15"/>
  <c r="S49" i="15"/>
  <c r="P47" i="15"/>
  <c r="S47" i="15"/>
  <c r="R47" i="15"/>
  <c r="Q47" i="15"/>
  <c r="T47" i="15" s="1"/>
  <c r="Q20" i="15"/>
  <c r="T20" i="15" s="1"/>
  <c r="S20" i="15"/>
  <c r="P20" i="15"/>
  <c r="R20" i="15"/>
  <c r="Q85" i="15"/>
  <c r="T85" i="15" s="1"/>
  <c r="R63" i="15"/>
  <c r="Q52" i="15"/>
  <c r="T52" i="15" s="1"/>
  <c r="Q69" i="15"/>
  <c r="T69" i="15" s="1"/>
  <c r="P69" i="15"/>
  <c r="R69" i="15"/>
  <c r="S69" i="15"/>
  <c r="P70" i="15"/>
  <c r="R70" i="15"/>
  <c r="S70" i="15"/>
  <c r="Q70" i="15"/>
  <c r="T70" i="15" s="1"/>
  <c r="S26" i="15"/>
  <c r="Q18" i="15"/>
  <c r="T18" i="15" s="1"/>
  <c r="P21" i="15"/>
  <c r="P98" i="15"/>
  <c r="S98" i="15"/>
  <c r="R98" i="15"/>
  <c r="Q98" i="15"/>
  <c r="T98" i="15" s="1"/>
  <c r="Q39" i="15"/>
  <c r="T39" i="15" s="1"/>
  <c r="P39" i="15"/>
  <c r="R39" i="15"/>
  <c r="S39" i="15"/>
  <c r="S63" i="15"/>
  <c r="P26" i="15"/>
  <c r="P18" i="15"/>
  <c r="S21" i="15"/>
  <c r="R84" i="15"/>
  <c r="S84" i="15"/>
  <c r="Q84" i="15"/>
  <c r="T84" i="15" s="1"/>
  <c r="P84" i="15"/>
  <c r="R61" i="15"/>
  <c r="S61" i="15"/>
  <c r="Q61" i="15"/>
  <c r="T61" i="15" s="1"/>
  <c r="P61" i="15"/>
  <c r="R86" i="15"/>
  <c r="R85" i="15"/>
  <c r="P64" i="15"/>
  <c r="Q55" i="15"/>
  <c r="T55" i="15" s="1"/>
  <c r="R26" i="15"/>
  <c r="R18" i="15"/>
  <c r="Q21" i="15"/>
  <c r="T21" i="15" s="1"/>
  <c r="Q14" i="15"/>
  <c r="T14" i="15" s="1"/>
  <c r="S14" i="15"/>
  <c r="R14" i="15"/>
  <c r="P14" i="15"/>
  <c r="Q30" i="15"/>
  <c r="T30" i="15" s="1"/>
  <c r="S30" i="15"/>
  <c r="P30" i="15"/>
  <c r="R30" i="15"/>
  <c r="Q78" i="15"/>
  <c r="T78" i="15" s="1"/>
  <c r="S78" i="15"/>
  <c r="P78" i="15"/>
  <c r="R78" i="15"/>
  <c r="P86" i="15"/>
  <c r="P85" i="15"/>
  <c r="R64" i="15"/>
  <c r="R55" i="15"/>
  <c r="P15" i="15"/>
  <c r="Q24" i="15"/>
  <c r="T24" i="15" s="1"/>
  <c r="S116" i="15"/>
  <c r="Q116" i="15"/>
  <c r="T116" i="15" s="1"/>
  <c r="R116" i="15"/>
  <c r="P116" i="15"/>
  <c r="P28" i="15"/>
  <c r="S28" i="15"/>
  <c r="R28" i="15"/>
  <c r="Q28" i="15"/>
  <c r="T28" i="15" s="1"/>
  <c r="Q50" i="15"/>
  <c r="T50" i="15" s="1"/>
  <c r="S50" i="15"/>
  <c r="R50" i="15"/>
  <c r="P50" i="15"/>
  <c r="C10" i="44" l="1"/>
  <c r="N29" i="51"/>
  <c r="S118" i="15"/>
  <c r="D10" i="44"/>
  <c r="N31" i="51"/>
  <c r="R118" i="15"/>
  <c r="T11" i="15"/>
  <c r="T118" i="15" s="1"/>
  <c r="Q118" i="15"/>
  <c r="U115" i="15" l="1"/>
  <c r="V115" i="15" s="1"/>
  <c r="U12" i="15"/>
  <c r="V12" i="15" s="1"/>
  <c r="U85" i="15"/>
  <c r="V85" i="15" s="1"/>
  <c r="U15" i="15"/>
  <c r="V15" i="15" s="1"/>
  <c r="U29" i="15"/>
  <c r="V29" i="15" s="1"/>
  <c r="U40" i="15"/>
  <c r="V40" i="15" s="1"/>
  <c r="U105" i="15"/>
  <c r="V105" i="15" s="1"/>
  <c r="U63" i="15"/>
  <c r="V63" i="15" s="1"/>
  <c r="U35" i="15"/>
  <c r="V35" i="15" s="1"/>
  <c r="U52" i="15"/>
  <c r="V52" i="15" s="1"/>
  <c r="U48" i="15"/>
  <c r="V48" i="15" s="1"/>
  <c r="U31" i="15"/>
  <c r="V31" i="15" s="1"/>
  <c r="U81" i="15"/>
  <c r="V81" i="15" s="1"/>
  <c r="U19" i="15"/>
  <c r="V19" i="15" s="1"/>
  <c r="U27" i="15"/>
  <c r="V27" i="15" s="1"/>
  <c r="U108" i="15"/>
  <c r="V108" i="15" s="1"/>
  <c r="U43" i="15"/>
  <c r="V43" i="15" s="1"/>
  <c r="U94" i="15"/>
  <c r="V94" i="15" s="1"/>
  <c r="U78" i="15"/>
  <c r="V78" i="15" s="1"/>
  <c r="U111" i="15"/>
  <c r="V111" i="15" s="1"/>
  <c r="U49" i="15"/>
  <c r="V49" i="15" s="1"/>
  <c r="U70" i="15"/>
  <c r="V70" i="15" s="1"/>
  <c r="U71" i="15"/>
  <c r="V71" i="15" s="1"/>
  <c r="U97" i="15"/>
  <c r="V97" i="15" s="1"/>
  <c r="U99" i="15"/>
  <c r="V99" i="15" s="1"/>
  <c r="U53" i="15"/>
  <c r="V53" i="15" s="1"/>
  <c r="U62" i="15"/>
  <c r="V62" i="15" s="1"/>
  <c r="U42" i="15"/>
  <c r="V42" i="15" s="1"/>
  <c r="U38" i="15"/>
  <c r="V38" i="15" s="1"/>
  <c r="U110" i="15"/>
  <c r="V110" i="15" s="1"/>
  <c r="U116" i="15"/>
  <c r="V116" i="15" s="1"/>
  <c r="U54" i="15"/>
  <c r="V54" i="15" s="1"/>
  <c r="U59" i="15"/>
  <c r="V59" i="15" s="1"/>
  <c r="U26" i="15"/>
  <c r="V26" i="15" s="1"/>
  <c r="U88" i="15"/>
  <c r="V88" i="15" s="1"/>
  <c r="U79" i="15"/>
  <c r="V79" i="15" s="1"/>
  <c r="U109" i="15"/>
  <c r="V109" i="15" s="1"/>
  <c r="U23" i="15"/>
  <c r="V23" i="15" s="1"/>
  <c r="U72" i="15"/>
  <c r="V72" i="15" s="1"/>
  <c r="U68" i="15"/>
  <c r="V68" i="15" s="1"/>
  <c r="U20" i="15"/>
  <c r="V20" i="15" s="1"/>
  <c r="U13" i="15"/>
  <c r="V13" i="15" s="1"/>
  <c r="U57" i="15"/>
  <c r="V57" i="15" s="1"/>
  <c r="U55" i="15"/>
  <c r="V55" i="15" s="1"/>
  <c r="U16" i="15"/>
  <c r="V16" i="15" s="1"/>
  <c r="U17" i="15"/>
  <c r="V17" i="15" s="1"/>
  <c r="U32" i="15"/>
  <c r="V32" i="15" s="1"/>
  <c r="U80" i="15"/>
  <c r="V80" i="15" s="1"/>
  <c r="U41" i="15"/>
  <c r="V41" i="15" s="1"/>
  <c r="U103" i="15"/>
  <c r="V103" i="15" s="1"/>
  <c r="U21" i="15"/>
  <c r="V21" i="15" s="1"/>
  <c r="U66" i="15"/>
  <c r="V66" i="15" s="1"/>
  <c r="U22" i="15"/>
  <c r="V22" i="15" s="1"/>
  <c r="U77" i="15"/>
  <c r="V77" i="15" s="1"/>
  <c r="U34" i="15"/>
  <c r="V34" i="15" s="1"/>
  <c r="U25" i="15"/>
  <c r="V25" i="15" s="1"/>
  <c r="U60" i="15"/>
  <c r="V60" i="15" s="1"/>
  <c r="U76" i="15"/>
  <c r="V76" i="15" s="1"/>
  <c r="U100" i="15"/>
  <c r="V100" i="15" s="1"/>
  <c r="U82" i="15"/>
  <c r="V82" i="15" s="1"/>
  <c r="U98" i="15"/>
  <c r="V98" i="15" s="1"/>
  <c r="U36" i="15"/>
  <c r="V36" i="15" s="1"/>
  <c r="U96" i="15"/>
  <c r="V96" i="15" s="1"/>
  <c r="U107" i="15"/>
  <c r="V107" i="15" s="1"/>
  <c r="U106" i="15"/>
  <c r="V106" i="15" s="1"/>
  <c r="U61" i="15"/>
  <c r="V61" i="15" s="1"/>
  <c r="U102" i="15"/>
  <c r="V102" i="15" s="1"/>
  <c r="U89" i="15"/>
  <c r="V89" i="15" s="1"/>
  <c r="U18" i="15"/>
  <c r="V18" i="15" s="1"/>
  <c r="U117" i="15"/>
  <c r="V117" i="15" s="1"/>
  <c r="U92" i="15"/>
  <c r="V92" i="15" s="1"/>
  <c r="U73" i="15"/>
  <c r="V73" i="15" s="1"/>
  <c r="U84" i="15"/>
  <c r="V84" i="15" s="1"/>
  <c r="U113" i="15"/>
  <c r="V113" i="15" s="1"/>
  <c r="U51" i="15"/>
  <c r="V51" i="15" s="1"/>
  <c r="U28" i="15"/>
  <c r="V28" i="15" s="1"/>
  <c r="U47" i="15"/>
  <c r="V47" i="15" s="1"/>
  <c r="U39" i="15"/>
  <c r="V39" i="15" s="1"/>
  <c r="U14" i="15"/>
  <c r="V14" i="15" s="1"/>
  <c r="U64" i="15"/>
  <c r="V64" i="15" s="1"/>
  <c r="U65" i="15"/>
  <c r="V65" i="15" s="1"/>
  <c r="U74" i="15"/>
  <c r="V74" i="15" s="1"/>
  <c r="U44" i="15"/>
  <c r="V44" i="15" s="1"/>
  <c r="U112" i="15"/>
  <c r="V112" i="15" s="1"/>
  <c r="U67" i="15"/>
  <c r="V67" i="15" s="1"/>
  <c r="U58" i="15"/>
  <c r="V58" i="15" s="1"/>
  <c r="U33" i="15"/>
  <c r="V33" i="15" s="1"/>
  <c r="U101" i="15"/>
  <c r="V101" i="15" s="1"/>
  <c r="U37" i="15"/>
  <c r="V37" i="15" s="1"/>
  <c r="U86" i="15"/>
  <c r="V86" i="15" s="1"/>
  <c r="U69" i="15"/>
  <c r="V69" i="15" s="1"/>
  <c r="U90" i="15"/>
  <c r="V90" i="15" s="1"/>
  <c r="U87" i="15"/>
  <c r="V87" i="15" s="1"/>
  <c r="J38" i="51"/>
  <c r="U46" i="15"/>
  <c r="V46" i="15" s="1"/>
  <c r="U114" i="15"/>
  <c r="V114" i="15" s="1"/>
  <c r="U91" i="15"/>
  <c r="V91" i="15" s="1"/>
  <c r="U93" i="15"/>
  <c r="V93" i="15" s="1"/>
  <c r="U30" i="15"/>
  <c r="V30" i="15" s="1"/>
  <c r="U83" i="15"/>
  <c r="V83" i="15" s="1"/>
  <c r="U50" i="15"/>
  <c r="V50" i="15" s="1"/>
  <c r="U11" i="15"/>
  <c r="U24" i="15"/>
  <c r="V24" i="15" s="1"/>
  <c r="U95" i="15"/>
  <c r="V95" i="15" s="1"/>
  <c r="U104" i="15"/>
  <c r="V104" i="15" s="1"/>
  <c r="U10" i="15"/>
  <c r="V10" i="15" s="1"/>
  <c r="U56" i="15"/>
  <c r="V56" i="15" s="1"/>
  <c r="U75" i="15"/>
  <c r="V75" i="15" s="1"/>
  <c r="U45" i="15"/>
  <c r="V45" i="15" s="1"/>
  <c r="E10" i="44"/>
  <c r="N33" i="51"/>
  <c r="AC29" i="51"/>
  <c r="F10" i="44"/>
  <c r="AD32" i="51"/>
  <c r="G10" i="44"/>
  <c r="W10" i="15" l="1" a="1"/>
  <c r="U118" i="15"/>
  <c r="V11" i="15"/>
  <c r="V118" i="15" s="1"/>
  <c r="J49" i="51" s="1"/>
  <c r="J43" i="51" l="1"/>
  <c r="S49" i="51"/>
  <c r="W65" i="15"/>
  <c r="W112" i="15"/>
  <c r="W57" i="15"/>
  <c r="W72" i="15"/>
  <c r="W74" i="15"/>
  <c r="W48" i="15"/>
  <c r="W47" i="15"/>
  <c r="W68" i="15"/>
  <c r="W71" i="15"/>
  <c r="W114" i="15"/>
  <c r="W116" i="15"/>
  <c r="W59" i="15"/>
  <c r="W90" i="15"/>
  <c r="W78" i="15"/>
  <c r="W54" i="15"/>
  <c r="W23" i="15"/>
  <c r="W16" i="15"/>
  <c r="W51" i="15"/>
  <c r="W106" i="15"/>
  <c r="W10" i="15"/>
  <c r="W20" i="15"/>
  <c r="W102" i="15"/>
  <c r="W81" i="15"/>
  <c r="W34" i="15"/>
  <c r="W21" i="15"/>
  <c r="W104" i="15"/>
  <c r="W14" i="15"/>
  <c r="W96" i="15"/>
  <c r="W95" i="15"/>
  <c r="W62" i="15"/>
  <c r="W69" i="15"/>
  <c r="W31" i="15"/>
  <c r="W28" i="15"/>
  <c r="W25" i="15"/>
  <c r="W91" i="15"/>
  <c r="W64" i="15"/>
  <c r="W49" i="15"/>
  <c r="W103" i="15"/>
  <c r="W11" i="15"/>
  <c r="W26" i="15"/>
  <c r="W97" i="15"/>
  <c r="W53" i="15"/>
  <c r="W13" i="15"/>
  <c r="W42" i="15"/>
  <c r="W27" i="15"/>
  <c r="W19" i="15"/>
  <c r="W67" i="15"/>
  <c r="W45" i="15"/>
  <c r="W30" i="15"/>
  <c r="W55" i="15"/>
  <c r="W98" i="15"/>
  <c r="W39" i="15"/>
  <c r="W94" i="15"/>
  <c r="W12" i="15"/>
  <c r="W36" i="15"/>
  <c r="W76" i="15"/>
  <c r="W93" i="15"/>
  <c r="W73" i="15"/>
  <c r="W77" i="15"/>
  <c r="W44" i="15"/>
  <c r="W60" i="15"/>
  <c r="W38" i="15"/>
  <c r="W43" i="15"/>
  <c r="W109" i="15"/>
  <c r="W85" i="15"/>
  <c r="W111" i="15"/>
  <c r="W18" i="15"/>
  <c r="W70" i="15"/>
  <c r="W107" i="15"/>
  <c r="W100" i="15"/>
  <c r="W52" i="15"/>
  <c r="W33" i="15"/>
  <c r="W17" i="15"/>
  <c r="W58" i="15"/>
  <c r="W82" i="15"/>
  <c r="W24" i="15"/>
  <c r="W117" i="15"/>
  <c r="W80" i="15"/>
  <c r="W84" i="15"/>
  <c r="W105" i="15"/>
  <c r="W56" i="15"/>
  <c r="W29" i="15"/>
  <c r="W15" i="15"/>
  <c r="W87" i="15"/>
  <c r="W86" i="15"/>
  <c r="W89" i="15"/>
  <c r="W115" i="15"/>
  <c r="W46" i="15"/>
  <c r="W63" i="15"/>
  <c r="W113" i="15"/>
  <c r="W22" i="15"/>
  <c r="W99" i="15"/>
  <c r="W35" i="15"/>
  <c r="W61" i="15"/>
  <c r="W75" i="15"/>
  <c r="W88" i="15"/>
  <c r="W79" i="15"/>
  <c r="W83" i="15"/>
  <c r="W108" i="15"/>
  <c r="W66" i="15"/>
  <c r="W50" i="15"/>
  <c r="W92" i="15"/>
  <c r="W32" i="15"/>
  <c r="W40" i="15"/>
  <c r="W37" i="15"/>
  <c r="W110" i="15"/>
  <c r="W41" i="15"/>
  <c r="W101" i="15"/>
  <c r="Y72" i="15" l="1"/>
  <c r="AD72" i="15" s="1"/>
  <c r="AB72" i="15"/>
  <c r="AA72" i="15"/>
  <c r="AF72" i="15" s="1"/>
  <c r="X72" i="15"/>
  <c r="AC72" i="15" s="1"/>
  <c r="Z72" i="15"/>
  <c r="AE72" i="15" s="1"/>
  <c r="Z110" i="15"/>
  <c r="AE110" i="15" s="1"/>
  <c r="AA110" i="15"/>
  <c r="AF110" i="15" s="1"/>
  <c r="AB110" i="15"/>
  <c r="Y110" i="15"/>
  <c r="AD110" i="15" s="1"/>
  <c r="X110" i="15"/>
  <c r="AC110" i="15" s="1"/>
  <c r="AB61" i="15"/>
  <c r="Z61" i="15"/>
  <c r="AE61" i="15" s="1"/>
  <c r="X61" i="15"/>
  <c r="AC61" i="15" s="1"/>
  <c r="Y61" i="15"/>
  <c r="AD61" i="15" s="1"/>
  <c r="AA61" i="15"/>
  <c r="AF61" i="15" s="1"/>
  <c r="AA29" i="15"/>
  <c r="AF29" i="15" s="1"/>
  <c r="Z29" i="15"/>
  <c r="AE29" i="15" s="1"/>
  <c r="AB29" i="15"/>
  <c r="Y29" i="15"/>
  <c r="AD29" i="15" s="1"/>
  <c r="X29" i="15"/>
  <c r="AC29" i="15" s="1"/>
  <c r="Z100" i="15"/>
  <c r="AE100" i="15" s="1"/>
  <c r="AB100" i="15"/>
  <c r="Y100" i="15"/>
  <c r="AD100" i="15" s="1"/>
  <c r="AA100" i="15"/>
  <c r="AF100" i="15" s="1"/>
  <c r="X100" i="15"/>
  <c r="AC100" i="15" s="1"/>
  <c r="Y73" i="15"/>
  <c r="AD73" i="15" s="1"/>
  <c r="Z73" i="15"/>
  <c r="AE73" i="15" s="1"/>
  <c r="AA73" i="15"/>
  <c r="AF73" i="15" s="1"/>
  <c r="AB73" i="15"/>
  <c r="X73" i="15"/>
  <c r="AC73" i="15" s="1"/>
  <c r="Z19" i="15"/>
  <c r="AE19" i="15" s="1"/>
  <c r="X19" i="15"/>
  <c r="AC19" i="15" s="1"/>
  <c r="Y19" i="15"/>
  <c r="AD19" i="15" s="1"/>
  <c r="AA19" i="15"/>
  <c r="AF19" i="15" s="1"/>
  <c r="AB19" i="15"/>
  <c r="Y25" i="15"/>
  <c r="AD25" i="15" s="1"/>
  <c r="AA25" i="15"/>
  <c r="AF25" i="15" s="1"/>
  <c r="X25" i="15"/>
  <c r="AC25" i="15" s="1"/>
  <c r="AB25" i="15"/>
  <c r="Z25" i="15"/>
  <c r="AE25" i="15" s="1"/>
  <c r="Z102" i="15"/>
  <c r="AE102" i="15" s="1"/>
  <c r="X102" i="15"/>
  <c r="AC102" i="15" s="1"/>
  <c r="AB102" i="15"/>
  <c r="Y102" i="15"/>
  <c r="AD102" i="15" s="1"/>
  <c r="AA102" i="15"/>
  <c r="AF102" i="15" s="1"/>
  <c r="X114" i="15"/>
  <c r="AC114" i="15" s="1"/>
  <c r="Y114" i="15"/>
  <c r="AD114" i="15" s="1"/>
  <c r="AA114" i="15"/>
  <c r="AF114" i="15" s="1"/>
  <c r="Z114" i="15"/>
  <c r="AE114" i="15" s="1"/>
  <c r="AB114" i="15"/>
  <c r="AA23" i="15"/>
  <c r="AF23" i="15" s="1"/>
  <c r="X23" i="15"/>
  <c r="AC23" i="15" s="1"/>
  <c r="Z23" i="15"/>
  <c r="AE23" i="15" s="1"/>
  <c r="AB23" i="15"/>
  <c r="Y23" i="15"/>
  <c r="AD23" i="15" s="1"/>
  <c r="X82" i="15"/>
  <c r="AC82" i="15" s="1"/>
  <c r="Z82" i="15"/>
  <c r="AE82" i="15" s="1"/>
  <c r="Y82" i="15"/>
  <c r="AD82" i="15" s="1"/>
  <c r="AA82" i="15"/>
  <c r="AF82" i="15" s="1"/>
  <c r="AB82" i="15"/>
  <c r="X37" i="15"/>
  <c r="AC37" i="15" s="1"/>
  <c r="Y37" i="15"/>
  <c r="AD37" i="15" s="1"/>
  <c r="AA37" i="15"/>
  <c r="AF37" i="15" s="1"/>
  <c r="Z37" i="15"/>
  <c r="AE37" i="15" s="1"/>
  <c r="AB37" i="15"/>
  <c r="Z35" i="15"/>
  <c r="AE35" i="15" s="1"/>
  <c r="Y35" i="15"/>
  <c r="AD35" i="15" s="1"/>
  <c r="X35" i="15"/>
  <c r="AC35" i="15" s="1"/>
  <c r="AA35" i="15"/>
  <c r="AF35" i="15" s="1"/>
  <c r="AB35" i="15"/>
  <c r="AA56" i="15"/>
  <c r="AF56" i="15" s="1"/>
  <c r="Z56" i="15"/>
  <c r="AE56" i="15" s="1"/>
  <c r="Y56" i="15"/>
  <c r="AD56" i="15" s="1"/>
  <c r="X56" i="15"/>
  <c r="AC56" i="15" s="1"/>
  <c r="AB56" i="15"/>
  <c r="X107" i="15"/>
  <c r="AC107" i="15" s="1"/>
  <c r="AA107" i="15"/>
  <c r="AF107" i="15" s="1"/>
  <c r="AB107" i="15"/>
  <c r="Y107" i="15"/>
  <c r="AD107" i="15" s="1"/>
  <c r="Z107" i="15"/>
  <c r="AE107" i="15" s="1"/>
  <c r="AB93" i="15"/>
  <c r="Z93" i="15"/>
  <c r="AE93" i="15" s="1"/>
  <c r="Y93" i="15"/>
  <c r="AD93" i="15" s="1"/>
  <c r="X93" i="15"/>
  <c r="AC93" i="15" s="1"/>
  <c r="AA93" i="15"/>
  <c r="AF93" i="15" s="1"/>
  <c r="AB27" i="15"/>
  <c r="Y27" i="15"/>
  <c r="AD27" i="15" s="1"/>
  <c r="Z27" i="15"/>
  <c r="AE27" i="15" s="1"/>
  <c r="AA27" i="15"/>
  <c r="AF27" i="15" s="1"/>
  <c r="X27" i="15"/>
  <c r="AC27" i="15" s="1"/>
  <c r="Y28" i="15"/>
  <c r="AD28" i="15" s="1"/>
  <c r="AB28" i="15"/>
  <c r="X28" i="15"/>
  <c r="AC28" i="15" s="1"/>
  <c r="Z28" i="15"/>
  <c r="AE28" i="15" s="1"/>
  <c r="AA28" i="15"/>
  <c r="AF28" i="15" s="1"/>
  <c r="Z20" i="15"/>
  <c r="AE20" i="15" s="1"/>
  <c r="AB20" i="15"/>
  <c r="AA20" i="15"/>
  <c r="AF20" i="15" s="1"/>
  <c r="Y20" i="15"/>
  <c r="AD20" i="15" s="1"/>
  <c r="X20" i="15"/>
  <c r="AC20" i="15" s="1"/>
  <c r="AA71" i="15"/>
  <c r="AF71" i="15" s="1"/>
  <c r="Y71" i="15"/>
  <c r="AD71" i="15" s="1"/>
  <c r="X71" i="15"/>
  <c r="AC71" i="15" s="1"/>
  <c r="Z71" i="15"/>
  <c r="AE71" i="15" s="1"/>
  <c r="AB71" i="15"/>
  <c r="Y108" i="15"/>
  <c r="AD108" i="15" s="1"/>
  <c r="AB108" i="15"/>
  <c r="AA108" i="15"/>
  <c r="AF108" i="15" s="1"/>
  <c r="X108" i="15"/>
  <c r="AC108" i="15" s="1"/>
  <c r="Z108" i="15"/>
  <c r="AE108" i="15" s="1"/>
  <c r="X40" i="15"/>
  <c r="AC40" i="15" s="1"/>
  <c r="AA40" i="15"/>
  <c r="AF40" i="15" s="1"/>
  <c r="Z40" i="15"/>
  <c r="AE40" i="15" s="1"/>
  <c r="Y40" i="15"/>
  <c r="AD40" i="15" s="1"/>
  <c r="AB40" i="15"/>
  <c r="Y99" i="15"/>
  <c r="AD99" i="15" s="1"/>
  <c r="Z99" i="15"/>
  <c r="AE99" i="15" s="1"/>
  <c r="AA99" i="15"/>
  <c r="AF99" i="15" s="1"/>
  <c r="X99" i="15"/>
  <c r="AC99" i="15" s="1"/>
  <c r="AB99" i="15"/>
  <c r="Y105" i="15"/>
  <c r="AD105" i="15" s="1"/>
  <c r="AA105" i="15"/>
  <c r="AF105" i="15" s="1"/>
  <c r="X105" i="15"/>
  <c r="AC105" i="15" s="1"/>
  <c r="Z105" i="15"/>
  <c r="AE105" i="15" s="1"/>
  <c r="AB105" i="15"/>
  <c r="Z70" i="15"/>
  <c r="AE70" i="15" s="1"/>
  <c r="Y70" i="15"/>
  <c r="AD70" i="15" s="1"/>
  <c r="X70" i="15"/>
  <c r="AC70" i="15" s="1"/>
  <c r="AB70" i="15"/>
  <c r="AA70" i="15"/>
  <c r="AF70" i="15" s="1"/>
  <c r="X76" i="15"/>
  <c r="AC76" i="15" s="1"/>
  <c r="Z76" i="15"/>
  <c r="AE76" i="15" s="1"/>
  <c r="AA76" i="15"/>
  <c r="AF76" i="15" s="1"/>
  <c r="Y76" i="15"/>
  <c r="AD76" i="15" s="1"/>
  <c r="AB76" i="15"/>
  <c r="X42" i="15"/>
  <c r="AC42" i="15" s="1"/>
  <c r="AB42" i="15"/>
  <c r="Y42" i="15"/>
  <c r="AD42" i="15" s="1"/>
  <c r="Z42" i="15"/>
  <c r="AE42" i="15" s="1"/>
  <c r="AA42" i="15"/>
  <c r="AF42" i="15" s="1"/>
  <c r="Z31" i="15"/>
  <c r="AE31" i="15" s="1"/>
  <c r="AB31" i="15"/>
  <c r="Y31" i="15"/>
  <c r="AD31" i="15" s="1"/>
  <c r="AA31" i="15"/>
  <c r="AF31" i="15" s="1"/>
  <c r="X31" i="15"/>
  <c r="AC31" i="15" s="1"/>
  <c r="AB10" i="15"/>
  <c r="Z10" i="15"/>
  <c r="X10" i="15"/>
  <c r="AC10" i="15" s="1"/>
  <c r="Y10" i="15"/>
  <c r="AD10" i="15" s="1"/>
  <c r="AA10" i="15"/>
  <c r="AA68" i="15"/>
  <c r="AF68" i="15" s="1"/>
  <c r="Z68" i="15"/>
  <c r="AE68" i="15" s="1"/>
  <c r="X68" i="15"/>
  <c r="AC68" i="15" s="1"/>
  <c r="AB68" i="15"/>
  <c r="Y68" i="15"/>
  <c r="AD68" i="15" s="1"/>
  <c r="AA98" i="15"/>
  <c r="AF98" i="15" s="1"/>
  <c r="Z98" i="15"/>
  <c r="AE98" i="15" s="1"/>
  <c r="X98" i="15"/>
  <c r="AC98" i="15" s="1"/>
  <c r="AB98" i="15"/>
  <c r="Y98" i="15"/>
  <c r="AD98" i="15" s="1"/>
  <c r="Z32" i="15"/>
  <c r="AE32" i="15" s="1"/>
  <c r="X32" i="15"/>
  <c r="AC32" i="15" s="1"/>
  <c r="AA32" i="15"/>
  <c r="AF32" i="15" s="1"/>
  <c r="AB32" i="15"/>
  <c r="Y32" i="15"/>
  <c r="AD32" i="15" s="1"/>
  <c r="AA22" i="15"/>
  <c r="AF22" i="15" s="1"/>
  <c r="X22" i="15"/>
  <c r="AC22" i="15" s="1"/>
  <c r="Y22" i="15"/>
  <c r="AD22" i="15" s="1"/>
  <c r="Z22" i="15"/>
  <c r="AE22" i="15" s="1"/>
  <c r="AB22" i="15"/>
  <c r="Z84" i="15"/>
  <c r="AE84" i="15" s="1"/>
  <c r="X84" i="15"/>
  <c r="AC84" i="15" s="1"/>
  <c r="AB84" i="15"/>
  <c r="Y84" i="15"/>
  <c r="AD84" i="15" s="1"/>
  <c r="AA84" i="15"/>
  <c r="AF84" i="15" s="1"/>
  <c r="AA18" i="15"/>
  <c r="AF18" i="15" s="1"/>
  <c r="X18" i="15"/>
  <c r="AC18" i="15" s="1"/>
  <c r="Y18" i="15"/>
  <c r="AD18" i="15" s="1"/>
  <c r="Z18" i="15"/>
  <c r="AE18" i="15" s="1"/>
  <c r="AB18" i="15"/>
  <c r="AA36" i="15"/>
  <c r="AF36" i="15" s="1"/>
  <c r="Z36" i="15"/>
  <c r="AE36" i="15" s="1"/>
  <c r="X36" i="15"/>
  <c r="AC36" i="15" s="1"/>
  <c r="AB36" i="15"/>
  <c r="Y36" i="15"/>
  <c r="AD36" i="15" s="1"/>
  <c r="AB13" i="15"/>
  <c r="Z13" i="15"/>
  <c r="AE13" i="15" s="1"/>
  <c r="X13" i="15"/>
  <c r="AC13" i="15" s="1"/>
  <c r="AA13" i="15"/>
  <c r="AF13" i="15" s="1"/>
  <c r="Y13" i="15"/>
  <c r="AD13" i="15" s="1"/>
  <c r="AA69" i="15"/>
  <c r="AF69" i="15" s="1"/>
  <c r="Y69" i="15"/>
  <c r="AD69" i="15" s="1"/>
  <c r="Z69" i="15"/>
  <c r="AE69" i="15" s="1"/>
  <c r="X69" i="15"/>
  <c r="AC69" i="15" s="1"/>
  <c r="AB69" i="15"/>
  <c r="Z106" i="15"/>
  <c r="AE106" i="15" s="1"/>
  <c r="Y106" i="15"/>
  <c r="AD106" i="15" s="1"/>
  <c r="AB106" i="15"/>
  <c r="AA106" i="15"/>
  <c r="AF106" i="15" s="1"/>
  <c r="X106" i="15"/>
  <c r="AC106" i="15" s="1"/>
  <c r="AB47" i="15"/>
  <c r="Z47" i="15"/>
  <c r="AE47" i="15" s="1"/>
  <c r="Y47" i="15"/>
  <c r="AD47" i="15" s="1"/>
  <c r="AA47" i="15"/>
  <c r="AF47" i="15" s="1"/>
  <c r="X47" i="15"/>
  <c r="AC47" i="15" s="1"/>
  <c r="AA92" i="15"/>
  <c r="AF92" i="15" s="1"/>
  <c r="Z92" i="15"/>
  <c r="AE92" i="15" s="1"/>
  <c r="X92" i="15"/>
  <c r="AC92" i="15" s="1"/>
  <c r="Y92" i="15"/>
  <c r="AD92" i="15" s="1"/>
  <c r="AB92" i="15"/>
  <c r="Z113" i="15"/>
  <c r="AE113" i="15" s="1"/>
  <c r="AA113" i="15"/>
  <c r="AF113" i="15" s="1"/>
  <c r="Y113" i="15"/>
  <c r="AD113" i="15" s="1"/>
  <c r="AB113" i="15"/>
  <c r="X113" i="15"/>
  <c r="AC113" i="15" s="1"/>
  <c r="Z80" i="15"/>
  <c r="AE80" i="15" s="1"/>
  <c r="X80" i="15"/>
  <c r="AC80" i="15" s="1"/>
  <c r="Y80" i="15"/>
  <c r="AD80" i="15" s="1"/>
  <c r="AA80" i="15"/>
  <c r="AF80" i="15" s="1"/>
  <c r="AB80" i="15"/>
  <c r="Z111" i="15"/>
  <c r="AE111" i="15" s="1"/>
  <c r="Y111" i="15"/>
  <c r="AD111" i="15" s="1"/>
  <c r="AA111" i="15"/>
  <c r="AF111" i="15" s="1"/>
  <c r="X111" i="15"/>
  <c r="AC111" i="15" s="1"/>
  <c r="AB111" i="15"/>
  <c r="Z12" i="15"/>
  <c r="AE12" i="15" s="1"/>
  <c r="Y12" i="15"/>
  <c r="AD12" i="15" s="1"/>
  <c r="AB12" i="15"/>
  <c r="AA12" i="15"/>
  <c r="AF12" i="15" s="1"/>
  <c r="X12" i="15"/>
  <c r="AC12" i="15" s="1"/>
  <c r="Y53" i="15"/>
  <c r="AD53" i="15" s="1"/>
  <c r="Z53" i="15"/>
  <c r="AE53" i="15" s="1"/>
  <c r="AB53" i="15"/>
  <c r="X53" i="15"/>
  <c r="AC53" i="15" s="1"/>
  <c r="AA53" i="15"/>
  <c r="AF53" i="15" s="1"/>
  <c r="Z62" i="15"/>
  <c r="AE62" i="15" s="1"/>
  <c r="X62" i="15"/>
  <c r="AC62" i="15" s="1"/>
  <c r="AB62" i="15"/>
  <c r="Y62" i="15"/>
  <c r="AD62" i="15" s="1"/>
  <c r="AA62" i="15"/>
  <c r="AF62" i="15" s="1"/>
  <c r="Z51" i="15"/>
  <c r="AE51" i="15" s="1"/>
  <c r="AB51" i="15"/>
  <c r="AA51" i="15"/>
  <c r="AF51" i="15" s="1"/>
  <c r="Y51" i="15"/>
  <c r="AD51" i="15" s="1"/>
  <c r="X51" i="15"/>
  <c r="AC51" i="15" s="1"/>
  <c r="Z48" i="15"/>
  <c r="AE48" i="15" s="1"/>
  <c r="Y48" i="15"/>
  <c r="AD48" i="15" s="1"/>
  <c r="X48" i="15"/>
  <c r="AC48" i="15" s="1"/>
  <c r="AB48" i="15"/>
  <c r="AA48" i="15"/>
  <c r="AF48" i="15" s="1"/>
  <c r="Z115" i="15"/>
  <c r="AE115" i="15" s="1"/>
  <c r="AB115" i="15"/>
  <c r="Y115" i="15"/>
  <c r="AD115" i="15" s="1"/>
  <c r="X115" i="15"/>
  <c r="AC115" i="15" s="1"/>
  <c r="AA115" i="15"/>
  <c r="AF115" i="15" s="1"/>
  <c r="Y50" i="15"/>
  <c r="AD50" i="15" s="1"/>
  <c r="Z50" i="15"/>
  <c r="AE50" i="15" s="1"/>
  <c r="AB50" i="15"/>
  <c r="X50" i="15"/>
  <c r="AC50" i="15" s="1"/>
  <c r="AA50" i="15"/>
  <c r="AF50" i="15" s="1"/>
  <c r="AA63" i="15"/>
  <c r="AF63" i="15" s="1"/>
  <c r="Y63" i="15"/>
  <c r="AD63" i="15" s="1"/>
  <c r="Z63" i="15"/>
  <c r="AE63" i="15" s="1"/>
  <c r="X63" i="15"/>
  <c r="AC63" i="15" s="1"/>
  <c r="AB63" i="15"/>
  <c r="Y117" i="15"/>
  <c r="AD117" i="15" s="1"/>
  <c r="X117" i="15"/>
  <c r="AC117" i="15" s="1"/>
  <c r="AA117" i="15"/>
  <c r="AF117" i="15" s="1"/>
  <c r="AB117" i="15"/>
  <c r="Z117" i="15"/>
  <c r="AE117" i="15" s="1"/>
  <c r="AB85" i="15"/>
  <c r="AA85" i="15"/>
  <c r="AF85" i="15" s="1"/>
  <c r="Z85" i="15"/>
  <c r="AE85" i="15" s="1"/>
  <c r="X85" i="15"/>
  <c r="AC85" i="15" s="1"/>
  <c r="Y85" i="15"/>
  <c r="AD85" i="15" s="1"/>
  <c r="Z94" i="15"/>
  <c r="AE94" i="15" s="1"/>
  <c r="AA94" i="15"/>
  <c r="AF94" i="15" s="1"/>
  <c r="AB94" i="15"/>
  <c r="X94" i="15"/>
  <c r="AC94" i="15" s="1"/>
  <c r="Y94" i="15"/>
  <c r="AD94" i="15" s="1"/>
  <c r="Y97" i="15"/>
  <c r="AD97" i="15" s="1"/>
  <c r="AA97" i="15"/>
  <c r="AF97" i="15" s="1"/>
  <c r="Z97" i="15"/>
  <c r="AE97" i="15" s="1"/>
  <c r="X97" i="15"/>
  <c r="AC97" i="15" s="1"/>
  <c r="AB97" i="15"/>
  <c r="Z95" i="15"/>
  <c r="AE95" i="15" s="1"/>
  <c r="X95" i="15"/>
  <c r="AC95" i="15" s="1"/>
  <c r="Y95" i="15"/>
  <c r="AD95" i="15" s="1"/>
  <c r="AB95" i="15"/>
  <c r="AA95" i="15"/>
  <c r="AF95" i="15" s="1"/>
  <c r="Z16" i="15"/>
  <c r="AE16" i="15" s="1"/>
  <c r="AB16" i="15"/>
  <c r="X16" i="15"/>
  <c r="AC16" i="15" s="1"/>
  <c r="AA16" i="15"/>
  <c r="AF16" i="15" s="1"/>
  <c r="Y16" i="15"/>
  <c r="AD16" i="15" s="1"/>
  <c r="Z74" i="15"/>
  <c r="AE74" i="15" s="1"/>
  <c r="AA74" i="15"/>
  <c r="AF74" i="15" s="1"/>
  <c r="Y74" i="15"/>
  <c r="AD74" i="15" s="1"/>
  <c r="AB74" i="15"/>
  <c r="X74" i="15"/>
  <c r="AC74" i="15" s="1"/>
  <c r="AA11" i="15"/>
  <c r="AF11" i="15" s="1"/>
  <c r="W118" i="15"/>
  <c r="Z11" i="15"/>
  <c r="AE11" i="15" s="1"/>
  <c r="X11" i="15"/>
  <c r="Y11" i="15"/>
  <c r="AB11" i="15"/>
  <c r="Z83" i="15"/>
  <c r="AE83" i="15" s="1"/>
  <c r="AA83" i="15"/>
  <c r="AF83" i="15" s="1"/>
  <c r="Y83" i="15"/>
  <c r="AD83" i="15" s="1"/>
  <c r="X83" i="15"/>
  <c r="AC83" i="15" s="1"/>
  <c r="AB83" i="15"/>
  <c r="AB89" i="15"/>
  <c r="Y89" i="15"/>
  <c r="AD89" i="15" s="1"/>
  <c r="AA89" i="15"/>
  <c r="AF89" i="15" s="1"/>
  <c r="Z89" i="15"/>
  <c r="AE89" i="15" s="1"/>
  <c r="X89" i="15"/>
  <c r="AC89" i="15" s="1"/>
  <c r="X58" i="15"/>
  <c r="AC58" i="15" s="1"/>
  <c r="AA58" i="15"/>
  <c r="AF58" i="15" s="1"/>
  <c r="AB58" i="15"/>
  <c r="Z58" i="15"/>
  <c r="AE58" i="15" s="1"/>
  <c r="Y58" i="15"/>
  <c r="AD58" i="15" s="1"/>
  <c r="AA38" i="15"/>
  <c r="AF38" i="15" s="1"/>
  <c r="AB38" i="15"/>
  <c r="X38" i="15"/>
  <c r="AC38" i="15" s="1"/>
  <c r="Z38" i="15"/>
  <c r="AE38" i="15" s="1"/>
  <c r="Y38" i="15"/>
  <c r="AD38" i="15" s="1"/>
  <c r="Z55" i="15"/>
  <c r="AE55" i="15" s="1"/>
  <c r="AA55" i="15"/>
  <c r="AF55" i="15" s="1"/>
  <c r="AB55" i="15"/>
  <c r="Y55" i="15"/>
  <c r="AD55" i="15" s="1"/>
  <c r="X55" i="15"/>
  <c r="AC55" i="15" s="1"/>
  <c r="Y103" i="15"/>
  <c r="AD103" i="15" s="1"/>
  <c r="Z103" i="15"/>
  <c r="AE103" i="15" s="1"/>
  <c r="AA103" i="15"/>
  <c r="AF103" i="15" s="1"/>
  <c r="AB103" i="15"/>
  <c r="X103" i="15"/>
  <c r="AC103" i="15" s="1"/>
  <c r="Z104" i="15"/>
  <c r="AE104" i="15" s="1"/>
  <c r="AB104" i="15"/>
  <c r="X104" i="15"/>
  <c r="AC104" i="15" s="1"/>
  <c r="AA104" i="15"/>
  <c r="AF104" i="15" s="1"/>
  <c r="Y104" i="15"/>
  <c r="AD104" i="15" s="1"/>
  <c r="AB78" i="15"/>
  <c r="Z78" i="15"/>
  <c r="AE78" i="15" s="1"/>
  <c r="Y78" i="15"/>
  <c r="AD78" i="15" s="1"/>
  <c r="AA78" i="15"/>
  <c r="AF78" i="15" s="1"/>
  <c r="X78" i="15"/>
  <c r="AC78" i="15" s="1"/>
  <c r="Y112" i="15"/>
  <c r="AD112" i="15" s="1"/>
  <c r="Z112" i="15"/>
  <c r="AE112" i="15" s="1"/>
  <c r="X112" i="15"/>
  <c r="AC112" i="15" s="1"/>
  <c r="AB112" i="15"/>
  <c r="AA112" i="15"/>
  <c r="AF112" i="15" s="1"/>
  <c r="X46" i="15"/>
  <c r="AC46" i="15" s="1"/>
  <c r="Y46" i="15"/>
  <c r="AD46" i="15" s="1"/>
  <c r="AB46" i="15"/>
  <c r="Z46" i="15"/>
  <c r="AE46" i="15" s="1"/>
  <c r="AA46" i="15"/>
  <c r="AF46" i="15" s="1"/>
  <c r="X109" i="15"/>
  <c r="AC109" i="15" s="1"/>
  <c r="Z109" i="15"/>
  <c r="AE109" i="15" s="1"/>
  <c r="Y109" i="15"/>
  <c r="AD109" i="15" s="1"/>
  <c r="AA109" i="15"/>
  <c r="AF109" i="15" s="1"/>
  <c r="AB109" i="15"/>
  <c r="AB26" i="15"/>
  <c r="Z26" i="15"/>
  <c r="AE26" i="15" s="1"/>
  <c r="AA26" i="15"/>
  <c r="AF26" i="15" s="1"/>
  <c r="Y26" i="15"/>
  <c r="AD26" i="15" s="1"/>
  <c r="X26" i="15"/>
  <c r="AC26" i="15" s="1"/>
  <c r="AA14" i="15"/>
  <c r="AF14" i="15" s="1"/>
  <c r="Z14" i="15"/>
  <c r="AE14" i="15" s="1"/>
  <c r="X14" i="15"/>
  <c r="AC14" i="15" s="1"/>
  <c r="AB14" i="15"/>
  <c r="Y14" i="15"/>
  <c r="AD14" i="15" s="1"/>
  <c r="AB79" i="15"/>
  <c r="Y79" i="15"/>
  <c r="AD79" i="15" s="1"/>
  <c r="AA79" i="15"/>
  <c r="AF79" i="15" s="1"/>
  <c r="X79" i="15"/>
  <c r="AC79" i="15" s="1"/>
  <c r="Z79" i="15"/>
  <c r="AE79" i="15" s="1"/>
  <c r="X86" i="15"/>
  <c r="AC86" i="15" s="1"/>
  <c r="Z86" i="15"/>
  <c r="AE86" i="15" s="1"/>
  <c r="AA86" i="15"/>
  <c r="AF86" i="15" s="1"/>
  <c r="AB86" i="15"/>
  <c r="Y86" i="15"/>
  <c r="AD86" i="15" s="1"/>
  <c r="AA17" i="15"/>
  <c r="AF17" i="15" s="1"/>
  <c r="Z17" i="15"/>
  <c r="AE17" i="15" s="1"/>
  <c r="AB17" i="15"/>
  <c r="Y17" i="15"/>
  <c r="AD17" i="15" s="1"/>
  <c r="X17" i="15"/>
  <c r="AC17" i="15" s="1"/>
  <c r="Z60" i="15"/>
  <c r="AE60" i="15" s="1"/>
  <c r="X60" i="15"/>
  <c r="AC60" i="15" s="1"/>
  <c r="AA60" i="15"/>
  <c r="AF60" i="15" s="1"/>
  <c r="Y60" i="15"/>
  <c r="AD60" i="15" s="1"/>
  <c r="AB60" i="15"/>
  <c r="AA30" i="15"/>
  <c r="AF30" i="15" s="1"/>
  <c r="Y30" i="15"/>
  <c r="AD30" i="15" s="1"/>
  <c r="X30" i="15"/>
  <c r="AC30" i="15" s="1"/>
  <c r="AB30" i="15"/>
  <c r="Z30" i="15"/>
  <c r="AE30" i="15" s="1"/>
  <c r="Y49" i="15"/>
  <c r="AD49" i="15" s="1"/>
  <c r="AB49" i="15"/>
  <c r="AA49" i="15"/>
  <c r="AF49" i="15" s="1"/>
  <c r="X49" i="15"/>
  <c r="AC49" i="15" s="1"/>
  <c r="Z49" i="15"/>
  <c r="AE49" i="15" s="1"/>
  <c r="Z21" i="15"/>
  <c r="AE21" i="15" s="1"/>
  <c r="AA21" i="15"/>
  <c r="AF21" i="15" s="1"/>
  <c r="AB21" i="15"/>
  <c r="X21" i="15"/>
  <c r="AC21" i="15" s="1"/>
  <c r="Y21" i="15"/>
  <c r="AD21" i="15" s="1"/>
  <c r="Z90" i="15"/>
  <c r="AE90" i="15" s="1"/>
  <c r="AA90" i="15"/>
  <c r="AF90" i="15" s="1"/>
  <c r="AB90" i="15"/>
  <c r="X90" i="15"/>
  <c r="AC90" i="15" s="1"/>
  <c r="Y90" i="15"/>
  <c r="AD90" i="15" s="1"/>
  <c r="Y65" i="15"/>
  <c r="AD65" i="15" s="1"/>
  <c r="X65" i="15"/>
  <c r="AC65" i="15" s="1"/>
  <c r="AA65" i="15"/>
  <c r="AF65" i="15" s="1"/>
  <c r="AB65" i="15"/>
  <c r="Z65" i="15"/>
  <c r="AE65" i="15" s="1"/>
  <c r="AB66" i="15"/>
  <c r="Z66" i="15"/>
  <c r="AE66" i="15" s="1"/>
  <c r="Y66" i="15"/>
  <c r="AD66" i="15" s="1"/>
  <c r="X66" i="15"/>
  <c r="AC66" i="15" s="1"/>
  <c r="AA66" i="15"/>
  <c r="AF66" i="15" s="1"/>
  <c r="Y96" i="15"/>
  <c r="AD96" i="15" s="1"/>
  <c r="Z96" i="15"/>
  <c r="AE96" i="15" s="1"/>
  <c r="AA96" i="15"/>
  <c r="AF96" i="15" s="1"/>
  <c r="AB96" i="15"/>
  <c r="X96" i="15"/>
  <c r="AC96" i="15" s="1"/>
  <c r="Z57" i="15"/>
  <c r="AE57" i="15" s="1"/>
  <c r="X57" i="15"/>
  <c r="AC57" i="15" s="1"/>
  <c r="AB57" i="15"/>
  <c r="AA57" i="15"/>
  <c r="AF57" i="15" s="1"/>
  <c r="Y57" i="15"/>
  <c r="AD57" i="15" s="1"/>
  <c r="AA101" i="15"/>
  <c r="AF101" i="15" s="1"/>
  <c r="Z101" i="15"/>
  <c r="AE101" i="15" s="1"/>
  <c r="Y101" i="15"/>
  <c r="AD101" i="15" s="1"/>
  <c r="AB101" i="15"/>
  <c r="X101" i="15"/>
  <c r="AC101" i="15" s="1"/>
  <c r="X88" i="15"/>
  <c r="AC88" i="15" s="1"/>
  <c r="Y88" i="15"/>
  <c r="AD88" i="15" s="1"/>
  <c r="Z88" i="15"/>
  <c r="AE88" i="15" s="1"/>
  <c r="AA88" i="15"/>
  <c r="AF88" i="15" s="1"/>
  <c r="AB88" i="15"/>
  <c r="X87" i="15"/>
  <c r="AC87" i="15" s="1"/>
  <c r="Y87" i="15"/>
  <c r="AD87" i="15" s="1"/>
  <c r="Z87" i="15"/>
  <c r="AE87" i="15" s="1"/>
  <c r="AB87" i="15"/>
  <c r="AA87" i="15"/>
  <c r="AF87" i="15" s="1"/>
  <c r="AB33" i="15"/>
  <c r="AA33" i="15"/>
  <c r="AF33" i="15" s="1"/>
  <c r="X33" i="15"/>
  <c r="AC33" i="15" s="1"/>
  <c r="Z33" i="15"/>
  <c r="AE33" i="15" s="1"/>
  <c r="Y33" i="15"/>
  <c r="AD33" i="15" s="1"/>
  <c r="X44" i="15"/>
  <c r="AC44" i="15" s="1"/>
  <c r="Y44" i="15"/>
  <c r="AD44" i="15" s="1"/>
  <c r="Z44" i="15"/>
  <c r="AE44" i="15" s="1"/>
  <c r="AA44" i="15"/>
  <c r="AF44" i="15" s="1"/>
  <c r="AB44" i="15"/>
  <c r="AA45" i="15"/>
  <c r="AF45" i="15" s="1"/>
  <c r="Y45" i="15"/>
  <c r="AD45" i="15" s="1"/>
  <c r="Z45" i="15"/>
  <c r="AE45" i="15" s="1"/>
  <c r="X45" i="15"/>
  <c r="AC45" i="15" s="1"/>
  <c r="AB45" i="15"/>
  <c r="Z64" i="15"/>
  <c r="AE64" i="15" s="1"/>
  <c r="X64" i="15"/>
  <c r="AC64" i="15" s="1"/>
  <c r="Y64" i="15"/>
  <c r="AD64" i="15" s="1"/>
  <c r="AB64" i="15"/>
  <c r="AA64" i="15"/>
  <c r="AF64" i="15" s="1"/>
  <c r="AA34" i="15"/>
  <c r="AF34" i="15" s="1"/>
  <c r="Z34" i="15"/>
  <c r="AE34" i="15" s="1"/>
  <c r="X34" i="15"/>
  <c r="AC34" i="15" s="1"/>
  <c r="AB34" i="15"/>
  <c r="Y34" i="15"/>
  <c r="AD34" i="15" s="1"/>
  <c r="Y59" i="15"/>
  <c r="AD59" i="15" s="1"/>
  <c r="AA59" i="15"/>
  <c r="AF59" i="15" s="1"/>
  <c r="X59" i="15"/>
  <c r="AC59" i="15" s="1"/>
  <c r="AB59" i="15"/>
  <c r="Z59" i="15"/>
  <c r="AE59" i="15" s="1"/>
  <c r="Y24" i="15"/>
  <c r="AD24" i="15" s="1"/>
  <c r="X24" i="15"/>
  <c r="AC24" i="15" s="1"/>
  <c r="Z24" i="15"/>
  <c r="AE24" i="15" s="1"/>
  <c r="AB24" i="15"/>
  <c r="AA24" i="15"/>
  <c r="AF24" i="15" s="1"/>
  <c r="Y39" i="15"/>
  <c r="AD39" i="15" s="1"/>
  <c r="X39" i="15"/>
  <c r="AC39" i="15" s="1"/>
  <c r="Z39" i="15"/>
  <c r="AE39" i="15" s="1"/>
  <c r="AA39" i="15"/>
  <c r="AF39" i="15" s="1"/>
  <c r="AB39" i="15"/>
  <c r="AA43" i="15"/>
  <c r="AF43" i="15" s="1"/>
  <c r="X43" i="15"/>
  <c r="AC43" i="15" s="1"/>
  <c r="AB43" i="15"/>
  <c r="Y43" i="15"/>
  <c r="AD43" i="15" s="1"/>
  <c r="Z43" i="15"/>
  <c r="AE43" i="15" s="1"/>
  <c r="X54" i="15"/>
  <c r="AC54" i="15" s="1"/>
  <c r="Y54" i="15"/>
  <c r="AD54" i="15" s="1"/>
  <c r="AA54" i="15"/>
  <c r="AF54" i="15" s="1"/>
  <c r="AB54" i="15"/>
  <c r="Z54" i="15"/>
  <c r="AE54" i="15" s="1"/>
  <c r="AA41" i="15"/>
  <c r="AF41" i="15" s="1"/>
  <c r="Y41" i="15"/>
  <c r="AD41" i="15" s="1"/>
  <c r="AB41" i="15"/>
  <c r="Z41" i="15"/>
  <c r="AE41" i="15" s="1"/>
  <c r="X41" i="15"/>
  <c r="AC41" i="15" s="1"/>
  <c r="X75" i="15"/>
  <c r="AC75" i="15" s="1"/>
  <c r="AA75" i="15"/>
  <c r="AF75" i="15" s="1"/>
  <c r="AB75" i="15"/>
  <c r="Y75" i="15"/>
  <c r="AD75" i="15" s="1"/>
  <c r="Z75" i="15"/>
  <c r="AE75" i="15" s="1"/>
  <c r="X15" i="15"/>
  <c r="AC15" i="15" s="1"/>
  <c r="AB15" i="15"/>
  <c r="Y15" i="15"/>
  <c r="AD15" i="15" s="1"/>
  <c r="AA15" i="15"/>
  <c r="AF15" i="15" s="1"/>
  <c r="Z15" i="15"/>
  <c r="AE15" i="15" s="1"/>
  <c r="X52" i="15"/>
  <c r="AC52" i="15" s="1"/>
  <c r="Y52" i="15"/>
  <c r="AD52" i="15" s="1"/>
  <c r="AB52" i="15"/>
  <c r="Z52" i="15"/>
  <c r="AE52" i="15" s="1"/>
  <c r="AA52" i="15"/>
  <c r="AF52" i="15" s="1"/>
  <c r="X77" i="15"/>
  <c r="AC77" i="15" s="1"/>
  <c r="Y77" i="15"/>
  <c r="AD77" i="15" s="1"/>
  <c r="AB77" i="15"/>
  <c r="AA77" i="15"/>
  <c r="AF77" i="15" s="1"/>
  <c r="Z77" i="15"/>
  <c r="AE77" i="15" s="1"/>
  <c r="Z67" i="15"/>
  <c r="AE67" i="15" s="1"/>
  <c r="AA67" i="15"/>
  <c r="AF67" i="15" s="1"/>
  <c r="Y67" i="15"/>
  <c r="AD67" i="15" s="1"/>
  <c r="AB67" i="15"/>
  <c r="X67" i="15"/>
  <c r="AC67" i="15" s="1"/>
  <c r="Y91" i="15"/>
  <c r="AD91" i="15" s="1"/>
  <c r="Z91" i="15"/>
  <c r="AE91" i="15" s="1"/>
  <c r="X91" i="15"/>
  <c r="AC91" i="15" s="1"/>
  <c r="AB91" i="15"/>
  <c r="AA91" i="15"/>
  <c r="AF91" i="15" s="1"/>
  <c r="AA81" i="15"/>
  <c r="AF81" i="15" s="1"/>
  <c r="Z81" i="15"/>
  <c r="AE81" i="15" s="1"/>
  <c r="X81" i="15"/>
  <c r="AC81" i="15" s="1"/>
  <c r="AB81" i="15"/>
  <c r="Y81" i="15"/>
  <c r="AD81" i="15" s="1"/>
  <c r="Y116" i="15"/>
  <c r="AD116" i="15" s="1"/>
  <c r="AA116" i="15"/>
  <c r="AF116" i="15" s="1"/>
  <c r="AB116" i="15"/>
  <c r="Z116" i="15"/>
  <c r="AE116" i="15" s="1"/>
  <c r="X116" i="15"/>
  <c r="AC116" i="15" s="1"/>
  <c r="AC11" i="15" l="1"/>
  <c r="X118" i="15"/>
  <c r="AA118" i="15"/>
  <c r="AF10" i="15"/>
  <c r="Z118" i="15"/>
  <c r="AE10" i="15"/>
  <c r="AB118" i="15"/>
  <c r="C11" i="44"/>
  <c r="R54" i="51"/>
  <c r="AD11" i="15"/>
  <c r="Y118" i="15"/>
  <c r="E11" i="44" l="1"/>
  <c r="R58" i="51"/>
  <c r="AD118" i="15"/>
  <c r="AF118" i="15"/>
  <c r="G11" i="44"/>
  <c r="AD57" i="51"/>
  <c r="D11" i="44"/>
  <c r="R56" i="51"/>
  <c r="AC118" i="15"/>
  <c r="E16" i="44"/>
  <c r="AA62" i="51"/>
  <c r="C12" i="44"/>
  <c r="E15" i="44"/>
  <c r="AC54" i="51"/>
  <c r="AE118" i="15"/>
  <c r="F11" i="44"/>
  <c r="AA64" i="51" l="1"/>
  <c r="D12" i="44"/>
  <c r="G12" i="44"/>
  <c r="AD65" i="51"/>
  <c r="F12" i="44"/>
  <c r="AC62" i="51"/>
  <c r="E12" i="44"/>
  <c r="AA66" i="51"/>
</calcChain>
</file>

<file path=xl/sharedStrings.xml><?xml version="1.0" encoding="utf-8"?>
<sst xmlns="http://schemas.openxmlformats.org/spreadsheetml/2006/main" count="5904" uniqueCount="1551">
  <si>
    <t>２　　統　合　分　類</t>
    <rPh sb="3" eb="4">
      <t>オサム</t>
    </rPh>
    <rPh sb="5" eb="6">
      <t>ゴウ</t>
    </rPh>
    <rPh sb="7" eb="8">
      <t>ブン</t>
    </rPh>
    <rPh sb="9" eb="10">
      <t>タグイ</t>
    </rPh>
    <phoneticPr fontId="3"/>
  </si>
  <si>
    <t>分類コード</t>
    <rPh sb="0" eb="2">
      <t>ブンルイ</t>
    </rPh>
    <phoneticPr fontId="3"/>
  </si>
  <si>
    <t>部　門　名</t>
    <rPh sb="0" eb="1">
      <t>ブ</t>
    </rPh>
    <rPh sb="2" eb="3">
      <t>モン</t>
    </rPh>
    <rPh sb="4" eb="5">
      <t>メイ</t>
    </rPh>
    <phoneticPr fontId="3"/>
  </si>
  <si>
    <t>0111</t>
  </si>
  <si>
    <t>穀類</t>
  </si>
  <si>
    <t>001</t>
  </si>
  <si>
    <t>耕種農業</t>
  </si>
  <si>
    <t>012</t>
  </si>
  <si>
    <t>021</t>
  </si>
  <si>
    <t>0112</t>
  </si>
  <si>
    <t>いも類</t>
  </si>
  <si>
    <t>いも・豆類</t>
  </si>
  <si>
    <t>011</t>
  </si>
  <si>
    <t>0113</t>
  </si>
  <si>
    <t>野菜</t>
  </si>
  <si>
    <t>0114</t>
  </si>
  <si>
    <t>果実</t>
  </si>
  <si>
    <t>019</t>
  </si>
  <si>
    <t>0115</t>
  </si>
  <si>
    <t>砂糖原料作物</t>
  </si>
  <si>
    <t>その他の食用作物</t>
  </si>
  <si>
    <t>飲料用作物</t>
  </si>
  <si>
    <t>その他の食用耕種作物</t>
  </si>
  <si>
    <t>091</t>
  </si>
  <si>
    <t>092</t>
  </si>
  <si>
    <t>093</t>
  </si>
  <si>
    <t>0116</t>
  </si>
  <si>
    <t>飼料作物</t>
  </si>
  <si>
    <t>非食用作物</t>
  </si>
  <si>
    <t>種苗</t>
  </si>
  <si>
    <t>031</t>
  </si>
  <si>
    <t>花き・花木類</t>
  </si>
  <si>
    <t>その他の非食用耕種作物</t>
  </si>
  <si>
    <t>葉たばこ</t>
  </si>
  <si>
    <t>099</t>
  </si>
  <si>
    <t>0121</t>
  </si>
  <si>
    <t>酪農</t>
  </si>
  <si>
    <t>畜産</t>
  </si>
  <si>
    <t>その他の酪農生産物</t>
  </si>
  <si>
    <t>鶏卵</t>
  </si>
  <si>
    <t>肉鶏</t>
  </si>
  <si>
    <t>041</t>
  </si>
  <si>
    <t>豚</t>
  </si>
  <si>
    <t>051</t>
  </si>
  <si>
    <t>肉用牛</t>
  </si>
  <si>
    <t>その他の畜産</t>
  </si>
  <si>
    <t>0131</t>
  </si>
  <si>
    <t>獣医業</t>
  </si>
  <si>
    <t>農業サービス</t>
  </si>
  <si>
    <t>育林</t>
  </si>
  <si>
    <t>林業</t>
  </si>
  <si>
    <t>素材</t>
  </si>
  <si>
    <t>特用林産物</t>
  </si>
  <si>
    <t>海面漁業</t>
  </si>
  <si>
    <t>漁業</t>
  </si>
  <si>
    <t>海面養殖業</t>
  </si>
  <si>
    <t>内水面漁業・養殖業</t>
  </si>
  <si>
    <t>内水面漁業</t>
  </si>
  <si>
    <t>内水面養殖業</t>
  </si>
  <si>
    <t>0611</t>
  </si>
  <si>
    <t>鉄鉱石</t>
  </si>
  <si>
    <t>非鉄金属鉱物</t>
  </si>
  <si>
    <t>石灰石</t>
  </si>
  <si>
    <t>原油</t>
  </si>
  <si>
    <t>天然ガス</t>
  </si>
  <si>
    <t>1111</t>
  </si>
  <si>
    <t>013</t>
  </si>
  <si>
    <t>014</t>
  </si>
  <si>
    <t>015</t>
  </si>
  <si>
    <t>1112</t>
  </si>
  <si>
    <t>畜産食料品</t>
  </si>
  <si>
    <t>酪農品</t>
  </si>
  <si>
    <t>1113</t>
  </si>
  <si>
    <t>冷凍魚介類</t>
  </si>
  <si>
    <t>水産食料品</t>
  </si>
  <si>
    <t>塩・干・くん製品</t>
  </si>
  <si>
    <t>水産びん・かん詰</t>
  </si>
  <si>
    <t>ねり製品</t>
  </si>
  <si>
    <t>1114</t>
  </si>
  <si>
    <t>精穀</t>
  </si>
  <si>
    <t>製粉</t>
  </si>
  <si>
    <t>1115</t>
  </si>
  <si>
    <t>めん類</t>
  </si>
  <si>
    <t>パン類</t>
  </si>
  <si>
    <t>菓子類</t>
  </si>
  <si>
    <t>1116</t>
  </si>
  <si>
    <t>でん粉</t>
  </si>
  <si>
    <t>ぶどう糖・水あめ・異性化糖</t>
  </si>
  <si>
    <t>植物油脂</t>
  </si>
  <si>
    <t>加工油脂</t>
  </si>
  <si>
    <t>植物原油かす</t>
  </si>
  <si>
    <t>調味料</t>
  </si>
  <si>
    <t>1119</t>
  </si>
  <si>
    <t>冷凍調理食品</t>
  </si>
  <si>
    <t>その他の食料品</t>
  </si>
  <si>
    <t>レトルト食品</t>
  </si>
  <si>
    <t>そう菜・すし・弁当</t>
  </si>
  <si>
    <t>1121</t>
  </si>
  <si>
    <t>清酒</t>
  </si>
  <si>
    <t>飲料</t>
  </si>
  <si>
    <t>その他の酒類</t>
  </si>
  <si>
    <t>1129</t>
  </si>
  <si>
    <t>茶・コーヒー</t>
  </si>
  <si>
    <t>その他の飲料</t>
  </si>
  <si>
    <t>清涼飲料</t>
  </si>
  <si>
    <t>製氷</t>
  </si>
  <si>
    <t>1131</t>
  </si>
  <si>
    <t>飼料</t>
  </si>
  <si>
    <t>1141</t>
  </si>
  <si>
    <t>たばこ</t>
  </si>
  <si>
    <t>1511</t>
  </si>
  <si>
    <t>繊維工業製品</t>
  </si>
  <si>
    <t>1512</t>
  </si>
  <si>
    <t>織物</t>
  </si>
  <si>
    <t>1513</t>
  </si>
  <si>
    <t>ニット生地</t>
  </si>
  <si>
    <t>1514</t>
  </si>
  <si>
    <t>染色整理</t>
  </si>
  <si>
    <t>1519</t>
  </si>
  <si>
    <t>じゅうたん・床敷物</t>
  </si>
  <si>
    <t>その他の繊維工業製品</t>
  </si>
  <si>
    <t>1521</t>
  </si>
  <si>
    <t>織物製衣服</t>
  </si>
  <si>
    <t>ニット製衣服</t>
  </si>
  <si>
    <t>1522</t>
  </si>
  <si>
    <t>その他の衣服・身の回り品</t>
  </si>
  <si>
    <t>1529</t>
  </si>
  <si>
    <t>寝具</t>
  </si>
  <si>
    <t>その他の繊維既製品</t>
  </si>
  <si>
    <t>1611</t>
  </si>
  <si>
    <t>製材</t>
  </si>
  <si>
    <t>木材チップ</t>
  </si>
  <si>
    <t>1619</t>
  </si>
  <si>
    <t>その他の木製品</t>
  </si>
  <si>
    <t>家具・装備品</t>
  </si>
  <si>
    <t>木製建具</t>
  </si>
  <si>
    <t>パルプ</t>
  </si>
  <si>
    <t>パルプ・紙・板紙・加工紙</t>
  </si>
  <si>
    <t>洋紙・和紙</t>
  </si>
  <si>
    <t>紙・板紙</t>
  </si>
  <si>
    <t>板紙</t>
  </si>
  <si>
    <t>段ボール</t>
  </si>
  <si>
    <t>塗工紙・建設用加工紙</t>
  </si>
  <si>
    <t>段ボール箱</t>
  </si>
  <si>
    <t>紙製容器</t>
  </si>
  <si>
    <t>紙加工品</t>
  </si>
  <si>
    <t>その他の紙製容器</t>
  </si>
  <si>
    <t>その他の紙加工品</t>
  </si>
  <si>
    <t>1911</t>
  </si>
  <si>
    <t>印刷・製版・製本</t>
  </si>
  <si>
    <t>2011</t>
  </si>
  <si>
    <t>化学肥料</t>
  </si>
  <si>
    <t>2021</t>
  </si>
  <si>
    <t>ソーダ工業製品</t>
  </si>
  <si>
    <t>2029</t>
  </si>
  <si>
    <t>無機顔料</t>
  </si>
  <si>
    <t>圧縮ガス・液化ガス</t>
  </si>
  <si>
    <t>塩</t>
  </si>
  <si>
    <t>原塩</t>
  </si>
  <si>
    <t>032</t>
  </si>
  <si>
    <t>その他の無機化学工業製品</t>
  </si>
  <si>
    <t>2031</t>
  </si>
  <si>
    <t>石油化学基礎製品</t>
  </si>
  <si>
    <t>石油化学系芳香族製品</t>
  </si>
  <si>
    <t>脂肪族中間物</t>
  </si>
  <si>
    <t>016</t>
  </si>
  <si>
    <t>合成ゴム</t>
  </si>
  <si>
    <t>メタン誘導品</t>
  </si>
  <si>
    <t>可塑剤</t>
  </si>
  <si>
    <t>その他の有機化学工業製品</t>
  </si>
  <si>
    <t>2041</t>
  </si>
  <si>
    <t>熱硬化性樹脂</t>
  </si>
  <si>
    <t>合成樹脂</t>
  </si>
  <si>
    <t>熱可塑性樹脂</t>
  </si>
  <si>
    <t>高機能性樹脂</t>
  </si>
  <si>
    <t>その他の合成樹脂</t>
  </si>
  <si>
    <t>2051</t>
  </si>
  <si>
    <t>化学繊維</t>
  </si>
  <si>
    <t>医薬品</t>
  </si>
  <si>
    <t>石けん・合成洗剤</t>
  </si>
  <si>
    <t>化粧品・歯磨</t>
  </si>
  <si>
    <t>塗料</t>
  </si>
  <si>
    <t>塗料・印刷インキ</t>
  </si>
  <si>
    <t>写真感光材料</t>
  </si>
  <si>
    <t>農薬</t>
  </si>
  <si>
    <t>ゼラチン・接着剤</t>
  </si>
  <si>
    <t>その他の化学最終製品</t>
  </si>
  <si>
    <t>触媒</t>
  </si>
  <si>
    <t>2111</t>
  </si>
  <si>
    <t>石油製品</t>
  </si>
  <si>
    <t>ジェット燃料油</t>
  </si>
  <si>
    <t>灯油</t>
  </si>
  <si>
    <t>軽油</t>
  </si>
  <si>
    <t>Ａ重油</t>
  </si>
  <si>
    <t>Ｂ重油・Ｃ重油</t>
  </si>
  <si>
    <t>017</t>
  </si>
  <si>
    <t>ナフサ</t>
  </si>
  <si>
    <t>018</t>
  </si>
  <si>
    <t>液化石油ガス</t>
  </si>
  <si>
    <t>その他の石油製品</t>
  </si>
  <si>
    <t>2121</t>
  </si>
  <si>
    <t>石炭製品</t>
  </si>
  <si>
    <t>コークス</t>
  </si>
  <si>
    <t>その他の石炭製品</t>
  </si>
  <si>
    <t>舗装材料</t>
  </si>
  <si>
    <t>2211</t>
  </si>
  <si>
    <t>プラスチック製品</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</si>
  <si>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</si>
  <si>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</si>
  <si>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</si>
  <si>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</si>
  <si>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</si>
  <si>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</si>
  <si>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</si>
  <si>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</si>
  <si>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タイヤ・チューブ</t>
  </si>
  <si>
    <t>ゴム製品</t>
  </si>
  <si>
    <t>その他のゴム製品</t>
  </si>
  <si>
    <t>革製履物</t>
  </si>
  <si>
    <t>2511</t>
  </si>
  <si>
    <t>板ガラス・安全ガラス</t>
  </si>
  <si>
    <t>ガラス・ガラス製品</t>
  </si>
  <si>
    <t>ガラス繊維・同製品</t>
  </si>
  <si>
    <t>その他のガラス製品</t>
  </si>
  <si>
    <t>ガラス製加工素材</t>
  </si>
  <si>
    <t>2521</t>
  </si>
  <si>
    <t>セメント</t>
  </si>
  <si>
    <t>セメント・セメント製品</t>
  </si>
  <si>
    <t>生コンクリート</t>
  </si>
  <si>
    <t>セメント製品</t>
  </si>
  <si>
    <t>2531</t>
  </si>
  <si>
    <t>陶磁器</t>
  </si>
  <si>
    <t>建設用陶磁器</t>
  </si>
  <si>
    <t>工業用陶磁器</t>
  </si>
  <si>
    <t>日用陶磁器</t>
  </si>
  <si>
    <t>2599</t>
  </si>
  <si>
    <t>耐火物</t>
  </si>
  <si>
    <t>その他の建設用土石製品</t>
  </si>
  <si>
    <t>研磨材</t>
  </si>
  <si>
    <t>その他の窯業・土石製品</t>
  </si>
  <si>
    <t>2611</t>
  </si>
  <si>
    <t>銑鉄</t>
  </si>
  <si>
    <t>銑鉄・粗鋼</t>
  </si>
  <si>
    <t>フェロアロイ</t>
  </si>
  <si>
    <t>2612</t>
  </si>
  <si>
    <t>011P</t>
  </si>
  <si>
    <t>2621</t>
  </si>
  <si>
    <t>熱間圧延鋼材</t>
  </si>
  <si>
    <t>鋼材</t>
  </si>
  <si>
    <t>2622</t>
  </si>
  <si>
    <t>鋼管</t>
  </si>
  <si>
    <t>2623</t>
  </si>
  <si>
    <t>冷間仕上鋼材</t>
  </si>
  <si>
    <t>冷延・めっき鋼材</t>
  </si>
  <si>
    <t>めっき鋼材</t>
  </si>
  <si>
    <t>2631</t>
  </si>
  <si>
    <t>鋳鍛鋼</t>
  </si>
  <si>
    <t>鋳鉄管</t>
  </si>
  <si>
    <t>鉄鋼シャースリット業</t>
  </si>
  <si>
    <t>その他の鉄鋼製品</t>
  </si>
  <si>
    <t>2711</t>
  </si>
  <si>
    <t>銅</t>
  </si>
  <si>
    <t>非鉄金属製錬・精製</t>
  </si>
  <si>
    <t>その他の非鉄金属地金</t>
  </si>
  <si>
    <t>2712</t>
  </si>
  <si>
    <t>2721</t>
  </si>
  <si>
    <t>電線・ケーブル</t>
  </si>
  <si>
    <t>非鉄金属加工製品</t>
  </si>
  <si>
    <t>光ファイバケーブル</t>
  </si>
  <si>
    <t>伸銅品</t>
  </si>
  <si>
    <t>その他の非鉄金属製品</t>
  </si>
  <si>
    <t>アルミ圧延製品</t>
  </si>
  <si>
    <t>非鉄金属素形材</t>
  </si>
  <si>
    <t>核燃料</t>
  </si>
  <si>
    <t>2811</t>
  </si>
  <si>
    <t>建設用金属製品</t>
  </si>
  <si>
    <t>2812</t>
  </si>
  <si>
    <t>建築用金属製品</t>
  </si>
  <si>
    <t>2891</t>
  </si>
  <si>
    <t>その他の金属製品</t>
  </si>
  <si>
    <t>2899</t>
  </si>
  <si>
    <t>033</t>
  </si>
  <si>
    <t>ボイラ</t>
  </si>
  <si>
    <t>タービン</t>
  </si>
  <si>
    <t>原動機</t>
  </si>
  <si>
    <t>運搬機械</t>
  </si>
  <si>
    <t>冷凍機・温湿調整装置</t>
  </si>
  <si>
    <t>機械工具</t>
  </si>
  <si>
    <t>化学機械</t>
  </si>
  <si>
    <t>金属工作機械</t>
  </si>
  <si>
    <t>金属加工機械</t>
  </si>
  <si>
    <t>繊維機械</t>
  </si>
  <si>
    <t>半導体製造装置</t>
  </si>
  <si>
    <t>金型</t>
  </si>
  <si>
    <t>ベアリング</t>
  </si>
  <si>
    <t>3111</t>
  </si>
  <si>
    <t>複写機</t>
  </si>
  <si>
    <t>事務用機械</t>
  </si>
  <si>
    <t>その他の事務用機械</t>
  </si>
  <si>
    <t>3112</t>
  </si>
  <si>
    <t>3211</t>
  </si>
  <si>
    <t>回転電気機械</t>
  </si>
  <si>
    <t>発電機器</t>
  </si>
  <si>
    <t>電動機</t>
  </si>
  <si>
    <t>変圧器・変成器</t>
  </si>
  <si>
    <t>電子応用装置</t>
  </si>
  <si>
    <t>電気計測器</t>
  </si>
  <si>
    <t>電球類</t>
  </si>
  <si>
    <t>電気照明器具</t>
  </si>
  <si>
    <t>電池</t>
  </si>
  <si>
    <t>その他の電気機械器具</t>
  </si>
  <si>
    <t>電気音響機器</t>
  </si>
  <si>
    <t>ラジオ・テレビ受信機</t>
  </si>
  <si>
    <t>有線電気通信機器</t>
  </si>
  <si>
    <t>その他の電気通信機器</t>
  </si>
  <si>
    <t>半導体素子</t>
  </si>
  <si>
    <t>集積回路</t>
  </si>
  <si>
    <t>乗用車</t>
  </si>
  <si>
    <t>トラック・バス・その他の自動車</t>
  </si>
  <si>
    <t>二輪自動車</t>
  </si>
  <si>
    <t>自動車部品</t>
  </si>
  <si>
    <t>鋼船</t>
  </si>
  <si>
    <t>船舶・同修理</t>
  </si>
  <si>
    <t>その他の船舶</t>
  </si>
  <si>
    <t>舶用内燃機関</t>
  </si>
  <si>
    <t>101</t>
  </si>
  <si>
    <t>船舶修理</t>
  </si>
  <si>
    <t>鉄道車両</t>
  </si>
  <si>
    <t>鉄道車両・同修理</t>
  </si>
  <si>
    <t>その他の輸送機械・同修理</t>
  </si>
  <si>
    <t>鉄道車両修理</t>
  </si>
  <si>
    <t>航空機</t>
  </si>
  <si>
    <t>航空機・同修理</t>
  </si>
  <si>
    <t>航空機修理</t>
  </si>
  <si>
    <t>自転車</t>
  </si>
  <si>
    <t>その他の輸送機械</t>
  </si>
  <si>
    <t>時計</t>
  </si>
  <si>
    <t>医療用機械器具</t>
  </si>
  <si>
    <t>3911</t>
  </si>
  <si>
    <t>運動用品</t>
  </si>
  <si>
    <t>3919</t>
  </si>
  <si>
    <t>楽器</t>
  </si>
  <si>
    <t>情報記録物</t>
  </si>
  <si>
    <t>筆記具・文具</t>
  </si>
  <si>
    <t>身辺細貨品</t>
  </si>
  <si>
    <t>畳・わら加工品</t>
  </si>
  <si>
    <t>061</t>
  </si>
  <si>
    <t>武器</t>
  </si>
  <si>
    <t>4111</t>
  </si>
  <si>
    <t>住宅建築</t>
  </si>
  <si>
    <t>建設　　　　　　　　</t>
  </si>
  <si>
    <t>4112</t>
  </si>
  <si>
    <t>非住宅建築</t>
  </si>
  <si>
    <t>4121</t>
  </si>
  <si>
    <t>建設補修</t>
  </si>
  <si>
    <t>4131</t>
  </si>
  <si>
    <t>道路関係公共事業</t>
  </si>
  <si>
    <t>公共事業</t>
  </si>
  <si>
    <t>河川・下水道・その他の公共事業</t>
  </si>
  <si>
    <t>農林関係公共事業</t>
  </si>
  <si>
    <t>その他の土木建設</t>
  </si>
  <si>
    <t>電力施設建設</t>
  </si>
  <si>
    <t>電気通信施設建設</t>
  </si>
  <si>
    <t>5111</t>
  </si>
  <si>
    <t>電力</t>
  </si>
  <si>
    <t>都市ガス</t>
  </si>
  <si>
    <t>ガス・熱供給</t>
  </si>
  <si>
    <t>熱供給業</t>
  </si>
  <si>
    <t>上水道・簡易水道</t>
  </si>
  <si>
    <t>水道</t>
  </si>
  <si>
    <t>工業用水</t>
  </si>
  <si>
    <t>廃棄物処理</t>
  </si>
  <si>
    <t>6111</t>
  </si>
  <si>
    <t>卸売</t>
  </si>
  <si>
    <t>商業　　　　　　　　</t>
  </si>
  <si>
    <t>6112</t>
  </si>
  <si>
    <t>小売</t>
  </si>
  <si>
    <t>金融</t>
  </si>
  <si>
    <t>金融・保険　　　　　</t>
  </si>
  <si>
    <t>生命保険</t>
  </si>
  <si>
    <t>保険</t>
  </si>
  <si>
    <t>損害保険</t>
  </si>
  <si>
    <t>6411</t>
  </si>
  <si>
    <t>不動産仲介・管理業</t>
  </si>
  <si>
    <t>不動産仲介及び賃貸</t>
  </si>
  <si>
    <t>不動産　　　　　　　</t>
  </si>
  <si>
    <t>不動産賃貸業</t>
  </si>
  <si>
    <t>6421</t>
  </si>
  <si>
    <t>住宅賃貸料</t>
  </si>
  <si>
    <t>鉄道旅客輸送</t>
  </si>
  <si>
    <t>鉄道輸送</t>
  </si>
  <si>
    <t>鉄道貨物輸送</t>
  </si>
  <si>
    <t>バス</t>
  </si>
  <si>
    <t>道路旅客輸送</t>
  </si>
  <si>
    <t>ハイヤー・タクシー</t>
  </si>
  <si>
    <t>外洋輸送</t>
  </si>
  <si>
    <t>水運</t>
  </si>
  <si>
    <t>沿海・内水面輸送</t>
  </si>
  <si>
    <t>沿海・内水面旅客輸送</t>
  </si>
  <si>
    <t>沿海・内水面貨物輸送</t>
  </si>
  <si>
    <t>港湾運送</t>
  </si>
  <si>
    <t>航空輸送</t>
  </si>
  <si>
    <t>国際航空輸送</t>
  </si>
  <si>
    <t>航空機使用事業</t>
  </si>
  <si>
    <t>倉庫</t>
  </si>
  <si>
    <t>こん包</t>
  </si>
  <si>
    <t>道路輸送施設提供</t>
  </si>
  <si>
    <t>通信</t>
  </si>
  <si>
    <t>公共放送</t>
  </si>
  <si>
    <t>放送</t>
  </si>
  <si>
    <t>民間放送</t>
  </si>
  <si>
    <t>有線放送</t>
  </si>
  <si>
    <t>情報サービス</t>
  </si>
  <si>
    <t>ソフトウェア業</t>
  </si>
  <si>
    <t>情報処理・提供サービス</t>
  </si>
  <si>
    <t>公務　　　　　　　　</t>
  </si>
  <si>
    <t>学校教育</t>
  </si>
  <si>
    <t>教育</t>
  </si>
  <si>
    <t>学術研究機関</t>
  </si>
  <si>
    <t>研究</t>
  </si>
  <si>
    <t>企業内研究開発</t>
  </si>
  <si>
    <t>医療</t>
  </si>
  <si>
    <t>広告</t>
  </si>
  <si>
    <t>テレビ・ラジオ広告</t>
  </si>
  <si>
    <t>新聞・雑誌・その他の広告</t>
  </si>
  <si>
    <t>物品賃貸サービス</t>
  </si>
  <si>
    <t>建設機械器具賃貸業</t>
  </si>
  <si>
    <t>電子計算機・同関連機器賃貸業</t>
  </si>
  <si>
    <t>スポーツ・娯楽用品・その他の物品賃貸業</t>
  </si>
  <si>
    <t>貸自動車業</t>
  </si>
  <si>
    <t>機械修理</t>
  </si>
  <si>
    <t>建物サービス</t>
  </si>
  <si>
    <t>その他の対事業所サービス</t>
  </si>
  <si>
    <t>土木建築サービス</t>
  </si>
  <si>
    <t>労働者派遣サービス</t>
  </si>
  <si>
    <t>映画館</t>
  </si>
  <si>
    <t>娯楽サービス</t>
  </si>
  <si>
    <t>競輪・競馬等の競走場・競技団</t>
  </si>
  <si>
    <t>スポーツ施設提供業・公園・遊園地</t>
  </si>
  <si>
    <t>理容業</t>
  </si>
  <si>
    <t>美容業</t>
  </si>
  <si>
    <t>浴場業</t>
  </si>
  <si>
    <t>写真業</t>
  </si>
  <si>
    <t>その他の対個人サービス</t>
  </si>
  <si>
    <t>冠婚葬祭業</t>
  </si>
  <si>
    <t>000P</t>
  </si>
  <si>
    <t>事務用品</t>
  </si>
  <si>
    <t>00</t>
  </si>
  <si>
    <t>000</t>
  </si>
  <si>
    <t>内生部門計　　</t>
  </si>
  <si>
    <t>商業マージン率</t>
    <rPh sb="0" eb="2">
      <t>ショウギョウ</t>
    </rPh>
    <rPh sb="6" eb="7">
      <t>リツ</t>
    </rPh>
    <phoneticPr fontId="3"/>
  </si>
  <si>
    <t>運賃マージン率</t>
    <rPh sb="0" eb="2">
      <t>ウンチン</t>
    </rPh>
    <rPh sb="6" eb="7">
      <t>リツ</t>
    </rPh>
    <phoneticPr fontId="3"/>
  </si>
  <si>
    <t>運賃マージン</t>
    <rPh sb="0" eb="2">
      <t>ウンチン</t>
    </rPh>
    <phoneticPr fontId="3"/>
  </si>
  <si>
    <t>マージン計</t>
    <rPh sb="4" eb="5">
      <t>ケイ</t>
    </rPh>
    <phoneticPr fontId="3"/>
  </si>
  <si>
    <t>01</t>
  </si>
  <si>
    <t>02</t>
  </si>
  <si>
    <t>03</t>
  </si>
  <si>
    <t>04</t>
  </si>
  <si>
    <t>05</t>
  </si>
  <si>
    <t>06</t>
  </si>
  <si>
    <t>09</t>
  </si>
  <si>
    <t>10</t>
  </si>
  <si>
    <t>食料品</t>
  </si>
  <si>
    <t>パルプ・紙・木製品</t>
  </si>
  <si>
    <t>その他の製造工業製品</t>
  </si>
  <si>
    <t>商業</t>
  </si>
  <si>
    <t>金融・保険</t>
  </si>
  <si>
    <t>公務</t>
  </si>
  <si>
    <t>分類不明</t>
  </si>
  <si>
    <t>シート名</t>
    <rPh sb="3" eb="4">
      <t>メイ</t>
    </rPh>
    <phoneticPr fontId="3"/>
  </si>
  <si>
    <t>説明</t>
    <rPh sb="0" eb="2">
      <t>セツメイ</t>
    </rPh>
    <phoneticPr fontId="3"/>
  </si>
  <si>
    <t>需要合計</t>
  </si>
  <si>
    <t>県内生産額</t>
  </si>
  <si>
    <t>雇用者所得</t>
  </si>
  <si>
    <t>営業余剰</t>
  </si>
  <si>
    <t>資本減耗引当</t>
  </si>
  <si>
    <t>（控除）経常補助金</t>
  </si>
  <si>
    <t>粗付加価値部門計</t>
  </si>
  <si>
    <t>内生部門計</t>
  </si>
  <si>
    <t>合計</t>
    <rPh sb="0" eb="2">
      <t>ゴウケイ</t>
    </rPh>
    <phoneticPr fontId="3"/>
  </si>
  <si>
    <t>生産誘発額</t>
    <rPh sb="0" eb="2">
      <t>セイサン</t>
    </rPh>
    <rPh sb="2" eb="4">
      <t>ユウハツ</t>
    </rPh>
    <rPh sb="4" eb="5">
      <t>ガク</t>
    </rPh>
    <phoneticPr fontId="3"/>
  </si>
  <si>
    <t>粗付加価値誘発額</t>
    <rPh sb="0" eb="1">
      <t>ソ</t>
    </rPh>
    <rPh sb="1" eb="3">
      <t>フカ</t>
    </rPh>
    <rPh sb="3" eb="5">
      <t>カチ</t>
    </rPh>
    <rPh sb="5" eb="7">
      <t>ユウハツ</t>
    </rPh>
    <rPh sb="7" eb="8">
      <t>ガク</t>
    </rPh>
    <phoneticPr fontId="3"/>
  </si>
  <si>
    <t>雇用者所得率</t>
    <rPh sb="0" eb="3">
      <t>コヨウシャ</t>
    </rPh>
    <rPh sb="3" eb="5">
      <t>ショトク</t>
    </rPh>
    <rPh sb="5" eb="6">
      <t>リツ</t>
    </rPh>
    <phoneticPr fontId="3"/>
  </si>
  <si>
    <t>粗付加価値率</t>
    <rPh sb="0" eb="1">
      <t>ソ</t>
    </rPh>
    <rPh sb="1" eb="3">
      <t>フカ</t>
    </rPh>
    <rPh sb="3" eb="5">
      <t>カチ</t>
    </rPh>
    <rPh sb="5" eb="6">
      <t>リツ</t>
    </rPh>
    <phoneticPr fontId="3"/>
  </si>
  <si>
    <t>直接効果</t>
    <rPh sb="0" eb="2">
      <t>チョクセツ</t>
    </rPh>
    <rPh sb="2" eb="4">
      <t>コウカ</t>
    </rPh>
    <phoneticPr fontId="3"/>
  </si>
  <si>
    <t>県内需要合計</t>
    <rPh sb="0" eb="2">
      <t>ケンナイ</t>
    </rPh>
    <rPh sb="2" eb="4">
      <t>ジュヨウ</t>
    </rPh>
    <rPh sb="4" eb="6">
      <t>ゴウケイ</t>
    </rPh>
    <phoneticPr fontId="3"/>
  </si>
  <si>
    <t>移輸入</t>
    <rPh sb="0" eb="1">
      <t>イ</t>
    </rPh>
    <rPh sb="1" eb="3">
      <t>ユニュウ</t>
    </rPh>
    <phoneticPr fontId="3"/>
  </si>
  <si>
    <t>移輸入係数</t>
    <rPh sb="0" eb="1">
      <t>イ</t>
    </rPh>
    <rPh sb="1" eb="3">
      <t>ユニュウ</t>
    </rPh>
    <rPh sb="3" eb="5">
      <t>ケイスウ</t>
    </rPh>
    <phoneticPr fontId="3"/>
  </si>
  <si>
    <t>粗付加価値額</t>
    <rPh sb="0" eb="1">
      <t>ソ</t>
    </rPh>
    <rPh sb="1" eb="3">
      <t>フカ</t>
    </rPh>
    <rPh sb="3" eb="5">
      <t>カチ</t>
    </rPh>
    <rPh sb="5" eb="6">
      <t>ガク</t>
    </rPh>
    <phoneticPr fontId="3"/>
  </si>
  <si>
    <t>雇用者所得額</t>
    <rPh sb="0" eb="3">
      <t>コヨウシャ</t>
    </rPh>
    <rPh sb="3" eb="5">
      <t>ショトク</t>
    </rPh>
    <rPh sb="5" eb="6">
      <t>ガク</t>
    </rPh>
    <phoneticPr fontId="3"/>
  </si>
  <si>
    <t>生産者価格</t>
    <rPh sb="0" eb="3">
      <t>セイサンシャ</t>
    </rPh>
    <rPh sb="3" eb="5">
      <t>カカク</t>
    </rPh>
    <phoneticPr fontId="3"/>
  </si>
  <si>
    <t>購入者価格</t>
    <rPh sb="0" eb="3">
      <t>コウニュウシャ</t>
    </rPh>
    <rPh sb="3" eb="5">
      <t>カカク</t>
    </rPh>
    <phoneticPr fontId="3"/>
  </si>
  <si>
    <t>県内自給率</t>
    <rPh sb="0" eb="2">
      <t>ケンナイ</t>
    </rPh>
    <rPh sb="2" eb="5">
      <t>ジキュウリツ</t>
    </rPh>
    <phoneticPr fontId="3"/>
  </si>
  <si>
    <t>直　接　効　果</t>
    <rPh sb="0" eb="1">
      <t>チョク</t>
    </rPh>
    <rPh sb="2" eb="3">
      <t>セツ</t>
    </rPh>
    <rPh sb="4" eb="5">
      <t>コウ</t>
    </rPh>
    <rPh sb="6" eb="7">
      <t>カ</t>
    </rPh>
    <phoneticPr fontId="2"/>
  </si>
  <si>
    <t>雇用者所得誘発額</t>
    <phoneticPr fontId="3"/>
  </si>
  <si>
    <t>A</t>
    <phoneticPr fontId="3"/>
  </si>
  <si>
    <t>B</t>
    <phoneticPr fontId="3"/>
  </si>
  <si>
    <t>第１次波及効果</t>
    <rPh sb="0" eb="1">
      <t>ダイ</t>
    </rPh>
    <rPh sb="2" eb="3">
      <t>ジ</t>
    </rPh>
    <rPh sb="3" eb="5">
      <t>ハキュウ</t>
    </rPh>
    <rPh sb="5" eb="7">
      <t>コウカ</t>
    </rPh>
    <phoneticPr fontId="3"/>
  </si>
  <si>
    <t>雇用者所得誘発額</t>
    <rPh sb="0" eb="3">
      <t>コヨウシャ</t>
    </rPh>
    <rPh sb="3" eb="5">
      <t>ショトク</t>
    </rPh>
    <rPh sb="5" eb="7">
      <t>ユウハツ</t>
    </rPh>
    <rPh sb="7" eb="8">
      <t>ガク</t>
    </rPh>
    <phoneticPr fontId="3"/>
  </si>
  <si>
    <t>第２次波及効果</t>
    <rPh sb="0" eb="1">
      <t>ダイ</t>
    </rPh>
    <rPh sb="2" eb="3">
      <t>ジ</t>
    </rPh>
    <rPh sb="3" eb="5">
      <t>ハキュウ</t>
    </rPh>
    <rPh sb="5" eb="7">
      <t>コウカ</t>
    </rPh>
    <phoneticPr fontId="3"/>
  </si>
  <si>
    <t>総合効果</t>
    <rPh sb="0" eb="2">
      <t>ソウゴウ</t>
    </rPh>
    <rPh sb="2" eb="4">
      <t>コウカ</t>
    </rPh>
    <phoneticPr fontId="3"/>
  </si>
  <si>
    <t>家計外消費支出（行）</t>
  </si>
  <si>
    <t>在庫純増</t>
  </si>
  <si>
    <t>非鉄金属屑</t>
  </si>
  <si>
    <t>古紙</t>
  </si>
  <si>
    <t>粗付加価値誘発額</t>
    <phoneticPr fontId="3"/>
  </si>
  <si>
    <t>(直接＋第１次＋第２次)</t>
    <rPh sb="1" eb="3">
      <t>チョクセツ</t>
    </rPh>
    <rPh sb="4" eb="5">
      <t>ダイ</t>
    </rPh>
    <rPh sb="6" eb="7">
      <t>ジ</t>
    </rPh>
    <rPh sb="8" eb="9">
      <t>ダイ</t>
    </rPh>
    <rPh sb="10" eb="11">
      <t>ジ</t>
    </rPh>
    <phoneticPr fontId="3"/>
  </si>
  <si>
    <t>Ｆ</t>
    <phoneticPr fontId="3"/>
  </si>
  <si>
    <t>Ｈ</t>
    <phoneticPr fontId="3"/>
  </si>
  <si>
    <t>民間消費支出</t>
    <rPh sb="0" eb="2">
      <t>ミンカン</t>
    </rPh>
    <rPh sb="2" eb="4">
      <t>ショウヒ</t>
    </rPh>
    <rPh sb="4" eb="6">
      <t>シシュツ</t>
    </rPh>
    <phoneticPr fontId="3"/>
  </si>
  <si>
    <t>民間消費支出構成比</t>
    <rPh sb="0" eb="2">
      <t>ミンカン</t>
    </rPh>
    <rPh sb="2" eb="4">
      <t>ショウヒ</t>
    </rPh>
    <rPh sb="4" eb="6">
      <t>シシュツ</t>
    </rPh>
    <rPh sb="6" eb="9">
      <t>コウセイヒ</t>
    </rPh>
    <phoneticPr fontId="3"/>
  </si>
  <si>
    <t>　一方、生産者価格とは、個々の取引に流通経費が含まれないものであり、生産者から見た金額となります。</t>
    <rPh sb="1" eb="3">
      <t>イッポウ</t>
    </rPh>
    <rPh sb="4" eb="7">
      <t>セイサンシャ</t>
    </rPh>
    <rPh sb="7" eb="9">
      <t>カカク</t>
    </rPh>
    <rPh sb="12" eb="14">
      <t>ココ</t>
    </rPh>
    <rPh sb="15" eb="17">
      <t>トリヒキ</t>
    </rPh>
    <rPh sb="18" eb="20">
      <t>リュウツウ</t>
    </rPh>
    <rPh sb="20" eb="22">
      <t>ケイヒ</t>
    </rPh>
    <rPh sb="23" eb="24">
      <t>フク</t>
    </rPh>
    <rPh sb="34" eb="37">
      <t>セイサンシャ</t>
    </rPh>
    <rPh sb="39" eb="40">
      <t>ミ</t>
    </rPh>
    <rPh sb="41" eb="43">
      <t>キンガク</t>
    </rPh>
    <phoneticPr fontId="3"/>
  </si>
  <si>
    <t>　例えば、消費者・観光客へのアンケートにより把握した商品の購入金額が挙げられます。</t>
    <rPh sb="1" eb="2">
      <t>タト</t>
    </rPh>
    <rPh sb="34" eb="35">
      <t>ア</t>
    </rPh>
    <phoneticPr fontId="3"/>
  </si>
  <si>
    <t>　例えば、新規進出した工場の生産計画が挙げられます。</t>
    <rPh sb="1" eb="2">
      <t>タト</t>
    </rPh>
    <rPh sb="5" eb="7">
      <t>シンキ</t>
    </rPh>
    <rPh sb="7" eb="9">
      <t>シンシュツ</t>
    </rPh>
    <rPh sb="11" eb="13">
      <t>コウジョウ</t>
    </rPh>
    <rPh sb="14" eb="16">
      <t>セイサン</t>
    </rPh>
    <rPh sb="16" eb="18">
      <t>ケイカク</t>
    </rPh>
    <rPh sb="19" eb="20">
      <t>ア</t>
    </rPh>
    <phoneticPr fontId="3"/>
  </si>
  <si>
    <t>県内自給率（％）</t>
    <phoneticPr fontId="3"/>
  </si>
  <si>
    <t>・初期入力されている県内自給率は、産業連関表により計算されたものであり、自由に設定することができます。</t>
    <rPh sb="1" eb="3">
      <t>ショキ</t>
    </rPh>
    <rPh sb="3" eb="5">
      <t>ニュウリョク</t>
    </rPh>
    <rPh sb="17" eb="19">
      <t>サンギョウ</t>
    </rPh>
    <rPh sb="36" eb="38">
      <t>ジユウ</t>
    </rPh>
    <rPh sb="39" eb="41">
      <t>セッテイ</t>
    </rPh>
    <phoneticPr fontId="3"/>
  </si>
  <si>
    <t>平均消費性向</t>
    <rPh sb="0" eb="2">
      <t>ヘイキン</t>
    </rPh>
    <rPh sb="2" eb="4">
      <t>ショウヒ</t>
    </rPh>
    <rPh sb="4" eb="6">
      <t>セイコウ</t>
    </rPh>
    <phoneticPr fontId="3"/>
  </si>
  <si>
    <t>金沢市</t>
    <phoneticPr fontId="3"/>
  </si>
  <si>
    <t>全国（参考）</t>
    <rPh sb="0" eb="2">
      <t>ゼンコク</t>
    </rPh>
    <rPh sb="3" eb="5">
      <t>サンコウ</t>
    </rPh>
    <phoneticPr fontId="10"/>
  </si>
  <si>
    <t>商業マージン</t>
    <rPh sb="0" eb="2">
      <t>ショウギョウ</t>
    </rPh>
    <phoneticPr fontId="3"/>
  </si>
  <si>
    <t>第１次波及効果</t>
    <rPh sb="0" eb="1">
      <t>ダイ</t>
    </rPh>
    <rPh sb="2" eb="3">
      <t>ジ</t>
    </rPh>
    <phoneticPr fontId="2"/>
  </si>
  <si>
    <t>第２次波及効果</t>
  </si>
  <si>
    <t>概要</t>
    <rPh sb="0" eb="2">
      <t>ガイヨウ</t>
    </rPh>
    <phoneticPr fontId="3"/>
  </si>
  <si>
    <t>入力</t>
    <rPh sb="0" eb="2">
      <t>ニュウリョク</t>
    </rPh>
    <phoneticPr fontId="3"/>
  </si>
  <si>
    <t>結果</t>
    <rPh sb="0" eb="2">
      <t>ケッカ</t>
    </rPh>
    <phoneticPr fontId="3"/>
  </si>
  <si>
    <t>総合波及効果</t>
    <rPh sb="0" eb="2">
      <t>ソウゴウ</t>
    </rPh>
    <rPh sb="2" eb="4">
      <t>ハキュウ</t>
    </rPh>
    <rPh sb="4" eb="6">
      <t>コウカ</t>
    </rPh>
    <phoneticPr fontId="2"/>
  </si>
  <si>
    <t>結果（詳細）</t>
    <rPh sb="0" eb="2">
      <t>ケッカ</t>
    </rPh>
    <rPh sb="3" eb="5">
      <t>ショウサイ</t>
    </rPh>
    <phoneticPr fontId="3"/>
  </si>
  <si>
    <t>分析結果の詳細</t>
    <rPh sb="0" eb="2">
      <t>ブンセキ</t>
    </rPh>
    <rPh sb="2" eb="4">
      <t>ケッカ</t>
    </rPh>
    <rPh sb="5" eb="7">
      <t>ショウサイ</t>
    </rPh>
    <phoneticPr fontId="3"/>
  </si>
  <si>
    <t>結果（グラフ）</t>
    <rPh sb="0" eb="2">
      <t>ケッカ</t>
    </rPh>
    <phoneticPr fontId="3"/>
  </si>
  <si>
    <t>分析結果のグラフ</t>
    <rPh sb="0" eb="2">
      <t>ブンセキ</t>
    </rPh>
    <rPh sb="2" eb="4">
      <t>ケッカ</t>
    </rPh>
    <phoneticPr fontId="3"/>
  </si>
  <si>
    <t>各種係数</t>
    <rPh sb="0" eb="2">
      <t>カクシュ</t>
    </rPh>
    <rPh sb="2" eb="4">
      <t>ケイスウ</t>
    </rPh>
    <phoneticPr fontId="3"/>
  </si>
  <si>
    <t>分析に必要な係数</t>
    <rPh sb="0" eb="2">
      <t>ブンセキ</t>
    </rPh>
    <rPh sb="3" eb="5">
      <t>ヒツヨウ</t>
    </rPh>
    <rPh sb="6" eb="8">
      <t>ケイスウ</t>
    </rPh>
    <phoneticPr fontId="3"/>
  </si>
  <si>
    <t>生産者価格評価表</t>
    <rPh sb="0" eb="3">
      <t>セイサンシャ</t>
    </rPh>
    <rPh sb="3" eb="5">
      <t>カカク</t>
    </rPh>
    <rPh sb="5" eb="7">
      <t>ヒョウカ</t>
    </rPh>
    <rPh sb="7" eb="8">
      <t>ヒョウ</t>
    </rPh>
    <phoneticPr fontId="3"/>
  </si>
  <si>
    <t>部門分類表</t>
    <rPh sb="0" eb="2">
      <t>ブモン</t>
    </rPh>
    <rPh sb="2" eb="4">
      <t>ブンルイ</t>
    </rPh>
    <rPh sb="4" eb="5">
      <t>ヒョウ</t>
    </rPh>
    <phoneticPr fontId="3"/>
  </si>
  <si>
    <t>雇用者所得合計</t>
    <rPh sb="0" eb="3">
      <t>コヨウシャ</t>
    </rPh>
    <rPh sb="3" eb="5">
      <t>ショトク</t>
    </rPh>
    <rPh sb="5" eb="7">
      <t>ゴウケイ</t>
    </rPh>
    <phoneticPr fontId="3"/>
  </si>
  <si>
    <t>購入者価格で把握した最終需要額を生産者価格に転換する必要があります。</t>
    <rPh sb="0" eb="3">
      <t>コウニュウシャ</t>
    </rPh>
    <rPh sb="3" eb="5">
      <t>カカク</t>
    </rPh>
    <rPh sb="6" eb="8">
      <t>ハアク</t>
    </rPh>
    <rPh sb="10" eb="11">
      <t>サイ</t>
    </rPh>
    <rPh sb="14" eb="15">
      <t>ガク</t>
    </rPh>
    <phoneticPr fontId="3"/>
  </si>
  <si>
    <t>３　粗付加価値誘発額(直接＋第１次＋第２次)</t>
    <rPh sb="2" eb="3">
      <t>ソ</t>
    </rPh>
    <rPh sb="3" eb="5">
      <t>フカ</t>
    </rPh>
    <rPh sb="5" eb="7">
      <t>カチ</t>
    </rPh>
    <rPh sb="7" eb="9">
      <t>ユウハツ</t>
    </rPh>
    <rPh sb="9" eb="10">
      <t>ガク</t>
    </rPh>
    <phoneticPr fontId="3"/>
  </si>
  <si>
    <t>４　雇用者所得誘発額(直接＋第１次＋第２次)</t>
    <rPh sb="2" eb="5">
      <t>コヨウシャ</t>
    </rPh>
    <rPh sb="5" eb="7">
      <t>ショトク</t>
    </rPh>
    <rPh sb="7" eb="9">
      <t>ユウハツ</t>
    </rPh>
    <rPh sb="9" eb="10">
      <t>ガク</t>
    </rPh>
    <phoneticPr fontId="3"/>
  </si>
  <si>
    <t>波及効果フローチャート</t>
    <rPh sb="0" eb="2">
      <t>ハキュウ</t>
    </rPh>
    <rPh sb="2" eb="4">
      <t>コウカ</t>
    </rPh>
    <phoneticPr fontId="3"/>
  </si>
  <si>
    <t>最終需要額を入力</t>
    <rPh sb="0" eb="2">
      <t>サイシュウ</t>
    </rPh>
    <rPh sb="2" eb="4">
      <t>ジュヨウ</t>
    </rPh>
    <rPh sb="4" eb="5">
      <t>ガク</t>
    </rPh>
    <rPh sb="6" eb="8">
      <t>ニュウリョク</t>
    </rPh>
    <phoneticPr fontId="3"/>
  </si>
  <si>
    <t>分析結果のまとめ</t>
    <rPh sb="0" eb="2">
      <t>ブンセキ</t>
    </rPh>
    <rPh sb="2" eb="4">
      <t>ケッカ</t>
    </rPh>
    <phoneticPr fontId="3"/>
  </si>
  <si>
    <t>波及効果の流れ</t>
    <rPh sb="0" eb="2">
      <t>ハキュウ</t>
    </rPh>
    <rPh sb="2" eb="4">
      <t>コウカ</t>
    </rPh>
    <rPh sb="5" eb="6">
      <t>ナガ</t>
    </rPh>
    <phoneticPr fontId="3"/>
  </si>
  <si>
    <t>　「入力」シートに入力</t>
    <rPh sb="2" eb="4">
      <t>ニュウリョク</t>
    </rPh>
    <rPh sb="9" eb="11">
      <t>ニュウリョク</t>
    </rPh>
    <phoneticPr fontId="3"/>
  </si>
  <si>
    <t>経済波及効果の詳細結果</t>
    <rPh sb="9" eb="11">
      <t>ケッカ</t>
    </rPh>
    <phoneticPr fontId="3"/>
  </si>
  <si>
    <t>最終需要額</t>
    <rPh sb="0" eb="2">
      <t>サイシュウ</t>
    </rPh>
    <rPh sb="2" eb="4">
      <t>ジュヨウ</t>
    </rPh>
    <rPh sb="4" eb="5">
      <t>ガク</t>
    </rPh>
    <phoneticPr fontId="3"/>
  </si>
  <si>
    <t>使用方法について</t>
    <rPh sb="0" eb="2">
      <t>シヨウ</t>
    </rPh>
    <rPh sb="2" eb="4">
      <t>ホウホウ</t>
    </rPh>
    <phoneticPr fontId="3"/>
  </si>
  <si>
    <t>内を設定してください。</t>
    <rPh sb="0" eb="1">
      <t>ナイ</t>
    </rPh>
    <rPh sb="2" eb="4">
      <t>セッテイ</t>
    </rPh>
    <phoneticPr fontId="3"/>
  </si>
  <si>
    <t>　産業連関表は生産者価格を基にして計数表を作成しているため、購入者価格を用いて分析を行う場合は、</t>
    <rPh sb="1" eb="3">
      <t>サンギョウ</t>
    </rPh>
    <rPh sb="3" eb="5">
      <t>レンカン</t>
    </rPh>
    <rPh sb="5" eb="6">
      <t>ヒョウ</t>
    </rPh>
    <rPh sb="7" eb="10">
      <t>セイサンシャ</t>
    </rPh>
    <rPh sb="10" eb="12">
      <t>カカク</t>
    </rPh>
    <rPh sb="13" eb="14">
      <t>モト</t>
    </rPh>
    <rPh sb="17" eb="19">
      <t>ケイスウ</t>
    </rPh>
    <rPh sb="19" eb="20">
      <t>ヒョウ</t>
    </rPh>
    <rPh sb="21" eb="23">
      <t>サクセイ</t>
    </rPh>
    <rPh sb="30" eb="33">
      <t>コウニュウシャ</t>
    </rPh>
    <rPh sb="33" eb="35">
      <t>カカク</t>
    </rPh>
    <rPh sb="36" eb="37">
      <t>モチ</t>
    </rPh>
    <rPh sb="39" eb="41">
      <t>ブンセキ</t>
    </rPh>
    <rPh sb="42" eb="43">
      <t>オコナ</t>
    </rPh>
    <rPh sb="44" eb="46">
      <t>バアイ</t>
    </rPh>
    <phoneticPr fontId="3"/>
  </si>
  <si>
    <t>　このツールでは、購入者価格で把握した最終需要欄に金額を入力すると、自動的に生産者価格に転換されます。</t>
    <rPh sb="23" eb="24">
      <t>ラン</t>
    </rPh>
    <rPh sb="25" eb="27">
      <t>キンガク</t>
    </rPh>
    <rPh sb="28" eb="30">
      <t>ニュウリョク</t>
    </rPh>
    <rPh sb="34" eb="37">
      <t>ジドウテキ</t>
    </rPh>
    <rPh sb="38" eb="40">
      <t>セイサン</t>
    </rPh>
    <phoneticPr fontId="3"/>
  </si>
  <si>
    <t>　当ツールでは、均衡産出高モデルによる分析を行っていますが、以下のことに留意してください。</t>
    <rPh sb="1" eb="2">
      <t>トウ</t>
    </rPh>
    <rPh sb="22" eb="23">
      <t>オコナ</t>
    </rPh>
    <rPh sb="30" eb="32">
      <t>イカ</t>
    </rPh>
    <phoneticPr fontId="10"/>
  </si>
  <si>
    <t>・生産者価格または購入者価格における最終需要額を入力してください。</t>
    <rPh sb="24" eb="26">
      <t>ニュウリョク</t>
    </rPh>
    <phoneticPr fontId="3"/>
  </si>
  <si>
    <t xml:space="preserve"> 最    終    需    要    額</t>
    <rPh sb="1" eb="2">
      <t>サイ</t>
    </rPh>
    <rPh sb="6" eb="7">
      <t>シュウ</t>
    </rPh>
    <rPh sb="11" eb="12">
      <t>ジュ</t>
    </rPh>
    <rPh sb="16" eb="17">
      <t>ヨウ</t>
    </rPh>
    <rPh sb="21" eb="22">
      <t>ガク</t>
    </rPh>
    <phoneticPr fontId="3"/>
  </si>
  <si>
    <t>Ｇ＝Ｃ×Ｆ</t>
    <phoneticPr fontId="3"/>
  </si>
  <si>
    <t>Ｉ＝Ｃ×Ｈ</t>
    <phoneticPr fontId="3"/>
  </si>
  <si>
    <t>生産誘発額</t>
    <phoneticPr fontId="3"/>
  </si>
  <si>
    <t>１　生産誘発額(直接＋第１次＋第２次)</t>
    <phoneticPr fontId="3"/>
  </si>
  <si>
    <t>２　生産誘発額(第１次＋第２次)</t>
    <phoneticPr fontId="3"/>
  </si>
  <si>
    <t>合　　計</t>
    <rPh sb="0" eb="1">
      <t>ゴウ</t>
    </rPh>
    <rPh sb="3" eb="4">
      <t>ケイ</t>
    </rPh>
    <phoneticPr fontId="3"/>
  </si>
  <si>
    <t>中間投入額</t>
    <rPh sb="0" eb="2">
      <t>チュウカン</t>
    </rPh>
    <rPh sb="2" eb="4">
      <t>トウニュウ</t>
    </rPh>
    <rPh sb="4" eb="5">
      <t>ガク</t>
    </rPh>
    <phoneticPr fontId="3"/>
  </si>
  <si>
    <t>D</t>
    <phoneticPr fontId="3"/>
  </si>
  <si>
    <t>（増加最終需要額）</t>
    <rPh sb="1" eb="3">
      <t>ゾウカ</t>
    </rPh>
    <rPh sb="7" eb="8">
      <t>ガク</t>
    </rPh>
    <phoneticPr fontId="3"/>
  </si>
  <si>
    <t>増加県内</t>
    <rPh sb="0" eb="2">
      <t>ゾウカ</t>
    </rPh>
    <rPh sb="2" eb="4">
      <t>ケンナイ</t>
    </rPh>
    <phoneticPr fontId="3"/>
  </si>
  <si>
    <t>(増加最終需要額)</t>
    <rPh sb="3" eb="5">
      <t>サイシュウ</t>
    </rPh>
    <rPh sb="5" eb="7">
      <t>ジュヨウ</t>
    </rPh>
    <rPh sb="7" eb="8">
      <t>ガク</t>
    </rPh>
    <phoneticPr fontId="3"/>
  </si>
  <si>
    <t>（「家計調査」（二人以上世帯－勤労者世帯））</t>
    <phoneticPr fontId="3"/>
  </si>
  <si>
    <t>最終需要</t>
    <rPh sb="0" eb="2">
      <t>サイシュウ</t>
    </rPh>
    <rPh sb="2" eb="4">
      <t>ジュヨウ</t>
    </rPh>
    <phoneticPr fontId="3"/>
  </si>
  <si>
    <t>県内最終需要</t>
    <rPh sb="0" eb="2">
      <t>ケンナイ</t>
    </rPh>
    <rPh sb="2" eb="4">
      <t>サイシュウ</t>
    </rPh>
    <rPh sb="4" eb="6">
      <t>ジュヨウ</t>
    </rPh>
    <phoneticPr fontId="3"/>
  </si>
  <si>
    <t>県外需要</t>
    <rPh sb="0" eb="2">
      <t>ケンガイ</t>
    </rPh>
    <rPh sb="2" eb="4">
      <t>ジュヨウ</t>
    </rPh>
    <phoneticPr fontId="3"/>
  </si>
  <si>
    <t>（県内生産の増加）</t>
    <rPh sb="1" eb="3">
      <t>ケンナイ</t>
    </rPh>
    <rPh sb="3" eb="5">
      <t>セイサン</t>
    </rPh>
    <rPh sb="6" eb="8">
      <t>ゾウカ</t>
    </rPh>
    <phoneticPr fontId="3"/>
  </si>
  <si>
    <t>（移輸入の増加）</t>
    <rPh sb="1" eb="4">
      <t>イユニュウ</t>
    </rPh>
    <phoneticPr fontId="3"/>
  </si>
  <si>
    <t xml:space="preserve"> 粗付加価値額</t>
    <rPh sb="1" eb="2">
      <t>ソ</t>
    </rPh>
    <rPh sb="2" eb="4">
      <t>フカ</t>
    </rPh>
    <rPh sb="4" eb="6">
      <t>カチ</t>
    </rPh>
    <rPh sb="6" eb="7">
      <t>ガク</t>
    </rPh>
    <phoneticPr fontId="3"/>
  </si>
  <si>
    <t xml:space="preserve"> 雇用者所得</t>
    <rPh sb="1" eb="4">
      <t>コヨウシャ</t>
    </rPh>
    <rPh sb="4" eb="6">
      <t>ショトク</t>
    </rPh>
    <phoneticPr fontId="3"/>
  </si>
  <si>
    <t>増加県内最終需要額</t>
    <rPh sb="0" eb="2">
      <t>ゾウカ</t>
    </rPh>
    <rPh sb="2" eb="4">
      <t>ケンナイ</t>
    </rPh>
    <rPh sb="4" eb="6">
      <t>サイシュウ</t>
    </rPh>
    <rPh sb="6" eb="8">
      <t>ジュヨウ</t>
    </rPh>
    <rPh sb="8" eb="9">
      <t>ガク</t>
    </rPh>
    <phoneticPr fontId="3"/>
  </si>
  <si>
    <t>県外需要額</t>
    <rPh sb="4" eb="5">
      <t>ガク</t>
    </rPh>
    <phoneticPr fontId="3"/>
  </si>
  <si>
    <t>（県内生産の増加額）</t>
    <rPh sb="1" eb="3">
      <t>ケンナイ</t>
    </rPh>
    <rPh sb="3" eb="5">
      <t>セイサン</t>
    </rPh>
    <rPh sb="6" eb="8">
      <t>ゾウカ</t>
    </rPh>
    <rPh sb="8" eb="9">
      <t>ガク</t>
    </rPh>
    <phoneticPr fontId="3"/>
  </si>
  <si>
    <t>（移輸入の増加額）</t>
    <phoneticPr fontId="3"/>
  </si>
  <si>
    <t xml:space="preserve"> 生産誘発額</t>
    <phoneticPr fontId="3"/>
  </si>
  <si>
    <t xml:space="preserve"> 粗付加価値誘発額</t>
    <rPh sb="1" eb="2">
      <t>ソ</t>
    </rPh>
    <rPh sb="2" eb="4">
      <t>フカ</t>
    </rPh>
    <rPh sb="4" eb="6">
      <t>カチ</t>
    </rPh>
    <rPh sb="6" eb="8">
      <t>ユウハツ</t>
    </rPh>
    <rPh sb="8" eb="9">
      <t>ガク</t>
    </rPh>
    <phoneticPr fontId="3"/>
  </si>
  <si>
    <t xml:space="preserve"> 雇用者所得誘発額</t>
    <rPh sb="1" eb="4">
      <t>コヨウシャ</t>
    </rPh>
    <rPh sb="4" eb="6">
      <t>ショトク</t>
    </rPh>
    <rPh sb="6" eb="8">
      <t>ユウハツ</t>
    </rPh>
    <rPh sb="8" eb="9">
      <t>ガク</t>
    </rPh>
    <phoneticPr fontId="3"/>
  </si>
  <si>
    <t>消費支出</t>
    <rPh sb="0" eb="2">
      <t>ショウヒ</t>
    </rPh>
    <rPh sb="2" eb="4">
      <t>シシュツ</t>
    </rPh>
    <phoneticPr fontId="3"/>
  </si>
  <si>
    <t>（県内生産の増加額）</t>
  </si>
  <si>
    <t xml:space="preserve"> 生産誘発額</t>
    <rPh sb="1" eb="3">
      <t>セイサン</t>
    </rPh>
    <rPh sb="3" eb="5">
      <t>ユウハツ</t>
    </rPh>
    <rPh sb="5" eb="6">
      <t>ガク</t>
    </rPh>
    <phoneticPr fontId="3"/>
  </si>
  <si>
    <t>増加最終需要額</t>
    <rPh sb="2" eb="4">
      <t>サイシュウ</t>
    </rPh>
    <rPh sb="4" eb="6">
      <t>ジュヨウ</t>
    </rPh>
    <rPh sb="6" eb="7">
      <t>ガク</t>
    </rPh>
    <phoneticPr fontId="3"/>
  </si>
  <si>
    <t>増加最終需要額を計算</t>
    <rPh sb="0" eb="2">
      <t>ゾウカ</t>
    </rPh>
    <rPh sb="2" eb="4">
      <t>サイシュウ</t>
    </rPh>
    <rPh sb="4" eb="6">
      <t>ジュヨウ</t>
    </rPh>
    <rPh sb="6" eb="7">
      <t>ガク</t>
    </rPh>
    <rPh sb="8" eb="10">
      <t>ケイサン</t>
    </rPh>
    <phoneticPr fontId="3"/>
  </si>
  <si>
    <t>　購入者価格とは、個々の取引に流通経費（商業マージン＋国内貨物運賃）を含むものであり、購入者から</t>
    <rPh sb="1" eb="4">
      <t>コウニュウシャ</t>
    </rPh>
    <rPh sb="4" eb="6">
      <t>カカク</t>
    </rPh>
    <rPh sb="9" eb="11">
      <t>ココ</t>
    </rPh>
    <rPh sb="12" eb="14">
      <t>トリヒキ</t>
    </rPh>
    <rPh sb="15" eb="17">
      <t>リュウツウ</t>
    </rPh>
    <rPh sb="17" eb="19">
      <t>ケイヒ</t>
    </rPh>
    <rPh sb="20" eb="22">
      <t>ショウギョウ</t>
    </rPh>
    <rPh sb="27" eb="29">
      <t>コクナイ</t>
    </rPh>
    <rPh sb="29" eb="31">
      <t>カモツ</t>
    </rPh>
    <rPh sb="31" eb="33">
      <t>ウンチン</t>
    </rPh>
    <rPh sb="35" eb="36">
      <t>フク</t>
    </rPh>
    <phoneticPr fontId="3"/>
  </si>
  <si>
    <t>Ｃ＝A×B</t>
    <phoneticPr fontId="3"/>
  </si>
  <si>
    <t>石炭・原油・天然ガス</t>
  </si>
  <si>
    <t>062</t>
  </si>
  <si>
    <t>建築</t>
  </si>
  <si>
    <t>111</t>
  </si>
  <si>
    <t>112</t>
  </si>
  <si>
    <t>113</t>
  </si>
  <si>
    <t>114</t>
  </si>
  <si>
    <t>E＝B×D</t>
    <phoneticPr fontId="3"/>
  </si>
  <si>
    <t>雇用表</t>
    <rPh sb="0" eb="2">
      <t>コヨウ</t>
    </rPh>
    <rPh sb="2" eb="3">
      <t>ヒョウ</t>
    </rPh>
    <phoneticPr fontId="3"/>
  </si>
  <si>
    <t>逆行列係数表_(I-(I-M)A)-1</t>
  </si>
  <si>
    <t xml:space="preserve">就業誘発者数           </t>
    <phoneticPr fontId="3"/>
  </si>
  <si>
    <t>雇用誘発者数</t>
    <rPh sb="0" eb="2">
      <t>コヨウ</t>
    </rPh>
    <rPh sb="2" eb="4">
      <t>ユウハツ</t>
    </rPh>
    <rPh sb="4" eb="5">
      <t>シャ</t>
    </rPh>
    <rPh sb="5" eb="6">
      <t>スウ</t>
    </rPh>
    <phoneticPr fontId="3"/>
  </si>
  <si>
    <t>増加民間</t>
    <rPh sb="0" eb="2">
      <t>ゾウカ</t>
    </rPh>
    <phoneticPr fontId="3"/>
  </si>
  <si>
    <t>就業誘発者数</t>
  </si>
  <si>
    <t>J＝C×就業係数</t>
  </si>
  <si>
    <t>K＝C×雇用係数</t>
    <rPh sb="4" eb="6">
      <t>コヨウ</t>
    </rPh>
    <phoneticPr fontId="3"/>
  </si>
  <si>
    <t>M＝F×L</t>
  </si>
  <si>
    <t>N＝H×L</t>
  </si>
  <si>
    <t>O＝L×就業係数</t>
    <phoneticPr fontId="3"/>
  </si>
  <si>
    <t>P＝L×雇用係数</t>
    <rPh sb="4" eb="6">
      <t>コヨウ</t>
    </rPh>
    <phoneticPr fontId="3"/>
  </si>
  <si>
    <t>Q＝I＋N</t>
  </si>
  <si>
    <t>R</t>
  </si>
  <si>
    <t>S＝B×R</t>
  </si>
  <si>
    <t>U＝Ｆ×T</t>
  </si>
  <si>
    <t>V＝H×T</t>
  </si>
  <si>
    <t>X＝T×雇用係数</t>
    <rPh sb="4" eb="6">
      <t>コヨウ</t>
    </rPh>
    <phoneticPr fontId="3"/>
  </si>
  <si>
    <t>Y＝Ｃ＋L＋T</t>
  </si>
  <si>
    <t>Z＝Ｇ＋M＋U</t>
  </si>
  <si>
    <t>AA＝Ｉ＋N＋V</t>
  </si>
  <si>
    <t>AB＝J＋O＋W</t>
    <phoneticPr fontId="3"/>
  </si>
  <si>
    <t>AC＝K＋P＋X</t>
    <phoneticPr fontId="3"/>
  </si>
  <si>
    <t>（単位：人／万円）</t>
    <rPh sb="1" eb="3">
      <t>タンイ</t>
    </rPh>
    <phoneticPr fontId="3"/>
  </si>
  <si>
    <t>就業係数</t>
    <rPh sb="0" eb="2">
      <t>シュウギョウ</t>
    </rPh>
    <rPh sb="2" eb="4">
      <t>ケイスウ</t>
    </rPh>
    <phoneticPr fontId="3"/>
  </si>
  <si>
    <t>雇用係数</t>
    <rPh sb="0" eb="2">
      <t>コヨウ</t>
    </rPh>
    <rPh sb="2" eb="4">
      <t>ケイスウ</t>
    </rPh>
    <phoneticPr fontId="3"/>
  </si>
  <si>
    <t>個人業主</t>
  </si>
  <si>
    <t>就業係数</t>
  </si>
  <si>
    <t>雇用係数</t>
  </si>
  <si>
    <t>雇用者</t>
  </si>
  <si>
    <t>有給役員</t>
  </si>
  <si>
    <t>W＝T×就業係数</t>
    <phoneticPr fontId="3"/>
  </si>
  <si>
    <t>就業誘発者数</t>
    <phoneticPr fontId="3"/>
  </si>
  <si>
    <t>雇用者</t>
    <phoneticPr fontId="3"/>
  </si>
  <si>
    <t>増加県内</t>
    <phoneticPr fontId="3"/>
  </si>
  <si>
    <t>生産誘発額</t>
    <phoneticPr fontId="3"/>
  </si>
  <si>
    <t>雇用誘発者数</t>
    <phoneticPr fontId="3"/>
  </si>
  <si>
    <t>所得合計</t>
    <phoneticPr fontId="3"/>
  </si>
  <si>
    <t>消費支出額</t>
    <phoneticPr fontId="3"/>
  </si>
  <si>
    <t>最終需要額</t>
    <phoneticPr fontId="3"/>
  </si>
  <si>
    <t>・分析結果は「波及効果フローチャート」、「結果」、「結果（詳細）」、「結果（グラフ）」シートを参照してください。</t>
    <rPh sb="21" eb="23">
      <t>ケッカ</t>
    </rPh>
    <rPh sb="26" eb="28">
      <t>ケッカ</t>
    </rPh>
    <rPh sb="29" eb="31">
      <t>ショウサイ</t>
    </rPh>
    <phoneticPr fontId="3"/>
  </si>
  <si>
    <t>見た金額となります。</t>
    <phoneticPr fontId="3"/>
  </si>
  <si>
    <t>-</t>
    <phoneticPr fontId="3"/>
  </si>
  <si>
    <t>投入係数表_A</t>
    <phoneticPr fontId="3"/>
  </si>
  <si>
    <t>金　額　単　位　</t>
    <rPh sb="0" eb="1">
      <t>キン</t>
    </rPh>
    <rPh sb="2" eb="3">
      <t>ガク</t>
    </rPh>
    <rPh sb="4" eb="5">
      <t>タン</t>
    </rPh>
    <rPh sb="6" eb="7">
      <t>イ</t>
    </rPh>
    <phoneticPr fontId="3"/>
  </si>
  <si>
    <t>飼料・有機質肥料（別掲を除く。）</t>
  </si>
  <si>
    <t>151</t>
  </si>
  <si>
    <t>152</t>
  </si>
  <si>
    <t>衣服・その他の繊維既製品</t>
  </si>
  <si>
    <t>161</t>
  </si>
  <si>
    <t>木材・木製品</t>
  </si>
  <si>
    <t>162</t>
  </si>
  <si>
    <t>163</t>
  </si>
  <si>
    <t>164</t>
  </si>
  <si>
    <t>191</t>
  </si>
  <si>
    <t>201</t>
  </si>
  <si>
    <t>202</t>
  </si>
  <si>
    <t>無機化学工業製品</t>
  </si>
  <si>
    <t>203</t>
  </si>
  <si>
    <t>204</t>
  </si>
  <si>
    <t>205</t>
  </si>
  <si>
    <t>206</t>
  </si>
  <si>
    <t>207</t>
  </si>
  <si>
    <t>208</t>
  </si>
  <si>
    <t>化学最終製品（医薬品を除く。）</t>
  </si>
  <si>
    <t>211</t>
  </si>
  <si>
    <t>212</t>
  </si>
  <si>
    <t>221</t>
  </si>
  <si>
    <t>222</t>
  </si>
  <si>
    <t>231</t>
  </si>
  <si>
    <t>251</t>
  </si>
  <si>
    <t>252</t>
  </si>
  <si>
    <t>253</t>
  </si>
  <si>
    <t>259</t>
  </si>
  <si>
    <t>261</t>
  </si>
  <si>
    <t>262</t>
  </si>
  <si>
    <t>263</t>
  </si>
  <si>
    <t>269</t>
  </si>
  <si>
    <t>271</t>
  </si>
  <si>
    <t>272</t>
  </si>
  <si>
    <t>281</t>
  </si>
  <si>
    <t>289</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</si>
  <si>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</si>
  <si>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</si>
  <si>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</si>
  <si>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</si>
  <si>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</si>
  <si>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</si>
  <si>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</si>
  <si>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</si>
  <si>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</si>
  <si>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</si>
  <si>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</si>
  <si>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</si>
  <si>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</si>
  <si>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</si>
  <si>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</si>
  <si>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</si>
  <si>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</si>
  <si>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</si>
  <si>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</si>
  <si>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342</t>
  </si>
  <si>
    <t>電子計算機・同附属装置</t>
  </si>
  <si>
    <t>351</t>
  </si>
  <si>
    <t>352</t>
  </si>
  <si>
    <t>その他の自動車</t>
  </si>
  <si>
    <t>353</t>
  </si>
  <si>
    <t>自動車部品・同附属品</t>
  </si>
  <si>
    <t>354</t>
  </si>
  <si>
    <t>359</t>
  </si>
  <si>
    <t>391</t>
  </si>
  <si>
    <t>392</t>
  </si>
  <si>
    <t>再生資源回収・加工処理</t>
  </si>
  <si>
    <t>411</t>
  </si>
  <si>
    <t>412</t>
  </si>
  <si>
    <t>413</t>
  </si>
  <si>
    <t>419</t>
  </si>
  <si>
    <t>461</t>
  </si>
  <si>
    <t>462</t>
  </si>
  <si>
    <t>471</t>
  </si>
  <si>
    <t>481</t>
  </si>
  <si>
    <t>511</t>
  </si>
  <si>
    <t>531</t>
  </si>
  <si>
    <t>551</t>
  </si>
  <si>
    <t>552</t>
  </si>
  <si>
    <t>553</t>
  </si>
  <si>
    <t>住宅賃貸料（帰属家賃）</t>
  </si>
  <si>
    <t>571</t>
  </si>
  <si>
    <t>572</t>
  </si>
  <si>
    <t>道路輸送（自家輸送を除く。）</t>
  </si>
  <si>
    <t>573</t>
  </si>
  <si>
    <t>自家輸送</t>
  </si>
  <si>
    <t>574</t>
  </si>
  <si>
    <t>575</t>
  </si>
  <si>
    <t>576</t>
  </si>
  <si>
    <t>貨物利用運送</t>
  </si>
  <si>
    <t>577</t>
  </si>
  <si>
    <t>578</t>
  </si>
  <si>
    <t>運輸附帯サービス</t>
  </si>
  <si>
    <t>579</t>
  </si>
  <si>
    <t>郵便・信書便</t>
  </si>
  <si>
    <t>591</t>
  </si>
  <si>
    <t>592</t>
  </si>
  <si>
    <t>593</t>
  </si>
  <si>
    <t>594</t>
  </si>
  <si>
    <t>インターネット附随サービス</t>
  </si>
  <si>
    <t>595</t>
  </si>
  <si>
    <t>映像・音声・文字情報制作</t>
  </si>
  <si>
    <t>611</t>
  </si>
  <si>
    <t>631</t>
  </si>
  <si>
    <t>632</t>
  </si>
  <si>
    <t>641</t>
  </si>
  <si>
    <t>642</t>
  </si>
  <si>
    <t>保健衛生</t>
  </si>
  <si>
    <t>643</t>
  </si>
  <si>
    <t>社会保険・社会福祉</t>
  </si>
  <si>
    <t>644</t>
  </si>
  <si>
    <t>介護</t>
  </si>
  <si>
    <t>659</t>
  </si>
  <si>
    <t>661</t>
  </si>
  <si>
    <t>662</t>
  </si>
  <si>
    <t>663</t>
  </si>
  <si>
    <t>自動車整備・機械修理</t>
  </si>
  <si>
    <t>669</t>
  </si>
  <si>
    <t>671</t>
  </si>
  <si>
    <t>宿泊業</t>
  </si>
  <si>
    <t>672</t>
  </si>
  <si>
    <t>飲食サービス</t>
  </si>
  <si>
    <t>673</t>
  </si>
  <si>
    <t>洗濯・理容・美容・浴場業</t>
  </si>
  <si>
    <t>674</t>
  </si>
  <si>
    <t>679</t>
  </si>
  <si>
    <t>681</t>
  </si>
  <si>
    <t>691</t>
  </si>
  <si>
    <t>700</t>
  </si>
  <si>
    <t>711</t>
  </si>
  <si>
    <t>911</t>
  </si>
  <si>
    <t>921</t>
  </si>
  <si>
    <t>931</t>
  </si>
  <si>
    <t>932</t>
  </si>
  <si>
    <t>資本減耗引当（社会資本等減耗分）</t>
    <rPh sb="7" eb="9">
      <t>シャカイ</t>
    </rPh>
    <rPh sb="9" eb="11">
      <t>シホン</t>
    </rPh>
    <rPh sb="11" eb="12">
      <t>トウ</t>
    </rPh>
    <rPh sb="12" eb="14">
      <t>ゲンモウ</t>
    </rPh>
    <rPh sb="14" eb="15">
      <t>ブン</t>
    </rPh>
    <phoneticPr fontId="3"/>
  </si>
  <si>
    <t>941</t>
  </si>
  <si>
    <t>間接税（関税・輸入品商品税を除く。）</t>
    <rPh sb="7" eb="9">
      <t>ユニュウ</t>
    </rPh>
    <rPh sb="9" eb="10">
      <t>ヒン</t>
    </rPh>
    <rPh sb="10" eb="12">
      <t>ショウヒン</t>
    </rPh>
    <rPh sb="12" eb="13">
      <t>ゼイ</t>
    </rPh>
    <phoneticPr fontId="3"/>
  </si>
  <si>
    <t>951</t>
  </si>
  <si>
    <t>960</t>
  </si>
  <si>
    <t>970</t>
  </si>
  <si>
    <t>721</t>
  </si>
  <si>
    <t>731</t>
  </si>
  <si>
    <t>732</t>
  </si>
  <si>
    <t>741</t>
  </si>
  <si>
    <t>751</t>
  </si>
  <si>
    <t>761</t>
  </si>
  <si>
    <t>780</t>
  </si>
  <si>
    <t>790</t>
  </si>
  <si>
    <t>810</t>
  </si>
  <si>
    <t>820</t>
  </si>
  <si>
    <t>830</t>
  </si>
  <si>
    <t>870</t>
  </si>
  <si>
    <t>880</t>
  </si>
  <si>
    <t>家計外消費支出（列）</t>
  </si>
  <si>
    <t>県内需要合計</t>
    <rPh sb="0" eb="1">
      <t>ケン</t>
    </rPh>
    <phoneticPr fontId="3"/>
  </si>
  <si>
    <t>移輸出</t>
    <rPh sb="0" eb="1">
      <t>イ</t>
    </rPh>
    <rPh sb="1" eb="2">
      <t>ユ</t>
    </rPh>
    <phoneticPr fontId="3"/>
  </si>
  <si>
    <t>県内生産額</t>
    <rPh sb="0" eb="1">
      <t>ケン</t>
    </rPh>
    <phoneticPr fontId="3"/>
  </si>
  <si>
    <t>従業者
総　数</t>
    <phoneticPr fontId="3"/>
  </si>
  <si>
    <t>家　族
従業者</t>
    <phoneticPr fontId="3"/>
  </si>
  <si>
    <t>有給役員_x000D_
雇 用 者</t>
    <phoneticPr fontId="3"/>
  </si>
  <si>
    <t>常　用
雇用者</t>
    <phoneticPr fontId="3"/>
  </si>
  <si>
    <t>臨　時
雇用者</t>
    <phoneticPr fontId="3"/>
  </si>
  <si>
    <t>正社員・
正 職 員</t>
    <phoneticPr fontId="3"/>
  </si>
  <si>
    <t>正社員・_x000D_
正 職 員
以　　外</t>
    <phoneticPr fontId="3"/>
  </si>
  <si>
    <t>生産者価格評価表（統合中分類）</t>
    <rPh sb="0" eb="3">
      <t>セイサンシャ</t>
    </rPh>
    <rPh sb="3" eb="5">
      <t>カカク</t>
    </rPh>
    <rPh sb="5" eb="7">
      <t>ヒョウカ</t>
    </rPh>
    <rPh sb="7" eb="8">
      <t>ヒョウ</t>
    </rPh>
    <rPh sb="9" eb="11">
      <t>トウゴウ</t>
    </rPh>
    <rPh sb="11" eb="14">
      <t>チュウブンルイ</t>
    </rPh>
    <phoneticPr fontId="3"/>
  </si>
  <si>
    <t>投入係数表（統合中分類）</t>
    <rPh sb="0" eb="2">
      <t>トウニュウ</t>
    </rPh>
    <rPh sb="2" eb="4">
      <t>ケイスウ</t>
    </rPh>
    <rPh sb="4" eb="5">
      <t>ヒョウ</t>
    </rPh>
    <rPh sb="6" eb="8">
      <t>トウゴウ</t>
    </rPh>
    <rPh sb="8" eb="11">
      <t>チュウブンルイ</t>
    </rPh>
    <phoneticPr fontId="3"/>
  </si>
  <si>
    <t>雇用表（統合中分類）</t>
    <rPh sb="0" eb="2">
      <t>コヨウ</t>
    </rPh>
    <rPh sb="2" eb="3">
      <t>ヒョウ</t>
    </rPh>
    <rPh sb="4" eb="6">
      <t>トウゴウ</t>
    </rPh>
    <rPh sb="6" eb="9">
      <t>チュウブンルイ</t>
    </rPh>
    <phoneticPr fontId="3"/>
  </si>
  <si>
    <t>13部門分類</t>
    <rPh sb="2" eb="4">
      <t>ブモン</t>
    </rPh>
    <rPh sb="4" eb="6">
      <t>ブンルイ</t>
    </rPh>
    <phoneticPr fontId="3"/>
  </si>
  <si>
    <t>分類
コード</t>
    <rPh sb="0" eb="2">
      <t>ブンルイ</t>
    </rPh>
    <phoneticPr fontId="3"/>
  </si>
  <si>
    <t>コード</t>
    <phoneticPr fontId="3"/>
  </si>
  <si>
    <t>列部門</t>
    <rPh sb="0" eb="1">
      <t>レツ</t>
    </rPh>
    <rPh sb="1" eb="3">
      <t>ブモン</t>
    </rPh>
    <phoneticPr fontId="3"/>
  </si>
  <si>
    <t>行部門</t>
    <rPh sb="0" eb="1">
      <t>ギョウ</t>
    </rPh>
    <rPh sb="1" eb="3">
      <t>ブモン</t>
    </rPh>
    <phoneticPr fontId="3"/>
  </si>
  <si>
    <t>01</t>
    <phoneticPr fontId="3"/>
  </si>
  <si>
    <t>生ゴム（輸入）</t>
  </si>
  <si>
    <t>綿花（輸入）</t>
  </si>
  <si>
    <t>03</t>
    <phoneticPr fontId="3"/>
  </si>
  <si>
    <t>05</t>
    <phoneticPr fontId="3"/>
  </si>
  <si>
    <t>06</t>
    <phoneticPr fontId="3"/>
  </si>
  <si>
    <t>09</t>
    <phoneticPr fontId="3"/>
  </si>
  <si>
    <t>11</t>
    <phoneticPr fontId="3"/>
  </si>
  <si>
    <t>製造業(1/2)</t>
    <rPh sb="0" eb="3">
      <t>セイゾウギョウ</t>
    </rPh>
    <phoneticPr fontId="3"/>
  </si>
  <si>
    <t>2081</t>
  </si>
  <si>
    <t>粗鋼（転炉）</t>
  </si>
  <si>
    <t>粗鋼（電気炉）</t>
  </si>
  <si>
    <t>3311</t>
  </si>
  <si>
    <t>住宅建築（木造）</t>
  </si>
  <si>
    <t>住宅建築（非木造）</t>
  </si>
  <si>
    <t>非住宅建築（木造）</t>
  </si>
  <si>
    <t>非住宅建築（非木造）</t>
  </si>
  <si>
    <t>4191</t>
  </si>
  <si>
    <t>電力・ガス・水道</t>
    <rPh sb="6" eb="8">
      <t>スイドウ</t>
    </rPh>
    <phoneticPr fontId="3"/>
  </si>
  <si>
    <t>廃棄物処理（公営）★★</t>
  </si>
  <si>
    <t>5112</t>
  </si>
  <si>
    <t>07</t>
    <phoneticPr fontId="3"/>
  </si>
  <si>
    <t>公的金融（手数料）</t>
  </si>
  <si>
    <t>民間金融（手数料）</t>
  </si>
  <si>
    <t>08</t>
    <phoneticPr fontId="3"/>
  </si>
  <si>
    <t>5521</t>
  </si>
  <si>
    <t>5531</t>
  </si>
  <si>
    <t>運輸・郵便　　　</t>
    <rPh sb="3" eb="5">
      <t>ユウビン</t>
    </rPh>
    <phoneticPr fontId="3"/>
  </si>
  <si>
    <t>5751</t>
  </si>
  <si>
    <t>国内航空旅客輸送</t>
  </si>
  <si>
    <t>国内航空貨物輸送</t>
  </si>
  <si>
    <t>5789</t>
  </si>
  <si>
    <t>公務（中央）★★</t>
  </si>
  <si>
    <t>公務（中央）</t>
  </si>
  <si>
    <t>公務（地方）★★</t>
  </si>
  <si>
    <t>公務（地方）</t>
  </si>
  <si>
    <t>学校教育（国公立）★★</t>
  </si>
  <si>
    <t>12</t>
    <phoneticPr fontId="3"/>
  </si>
  <si>
    <t>学校教育（私立）★</t>
  </si>
  <si>
    <t>6312</t>
  </si>
  <si>
    <t>社会教育（国公立）★★</t>
  </si>
  <si>
    <t>社会教育（非営利）★</t>
  </si>
  <si>
    <t>6321</t>
  </si>
  <si>
    <t>自然科学研究機関（国公立）★★</t>
  </si>
  <si>
    <t>自然科学研究機関（非営利）★</t>
  </si>
  <si>
    <t>保健衛生（国公立）★★</t>
  </si>
  <si>
    <t>6431</t>
  </si>
  <si>
    <t>社会福祉（国公立）★★</t>
  </si>
  <si>
    <t>社会福祉（非営利）★</t>
  </si>
  <si>
    <t>6441</t>
  </si>
  <si>
    <t>6611</t>
  </si>
  <si>
    <t>6612</t>
  </si>
  <si>
    <t>6621</t>
  </si>
  <si>
    <t>6631</t>
  </si>
  <si>
    <t>6632</t>
  </si>
  <si>
    <t>6699</t>
  </si>
  <si>
    <t>6711</t>
  </si>
  <si>
    <t>6721</t>
  </si>
  <si>
    <t>6731</t>
  </si>
  <si>
    <t>6741</t>
  </si>
  <si>
    <t>6799</t>
  </si>
  <si>
    <t>製造業(2/2)</t>
    <rPh sb="0" eb="3">
      <t>セイゾウギョウ</t>
    </rPh>
    <phoneticPr fontId="3"/>
  </si>
  <si>
    <t>13</t>
    <phoneticPr fontId="3"/>
  </si>
  <si>
    <t>70</t>
    <phoneticPr fontId="3"/>
  </si>
  <si>
    <t>（注１）　基本分類の部門名欄の★印は，生産活動主体を次のように示す。</t>
    <rPh sb="1" eb="2">
      <t>チュウ</t>
    </rPh>
    <rPh sb="5" eb="7">
      <t>キホン</t>
    </rPh>
    <rPh sb="7" eb="9">
      <t>ブンルイ</t>
    </rPh>
    <rPh sb="10" eb="12">
      <t>ブモン</t>
    </rPh>
    <rPh sb="12" eb="13">
      <t>メイ</t>
    </rPh>
    <rPh sb="13" eb="14">
      <t>ラン</t>
    </rPh>
    <rPh sb="16" eb="17">
      <t>シルシ</t>
    </rPh>
    <rPh sb="19" eb="21">
      <t>セイサン</t>
    </rPh>
    <rPh sb="21" eb="23">
      <t>カツドウ</t>
    </rPh>
    <rPh sb="23" eb="25">
      <t>シュタイ</t>
    </rPh>
    <rPh sb="26" eb="27">
      <t>ツギ</t>
    </rPh>
    <rPh sb="31" eb="32">
      <t>シメ</t>
    </rPh>
    <phoneticPr fontId="17"/>
  </si>
  <si>
    <t>★★・・・・政府サービス生産者</t>
    <rPh sb="6" eb="8">
      <t>セイフ</t>
    </rPh>
    <rPh sb="12" eb="15">
      <t>セイサンシャ</t>
    </rPh>
    <phoneticPr fontId="17"/>
  </si>
  <si>
    <t>★ 　・・・・対家計民間非営利サービス生産者</t>
    <rPh sb="7" eb="8">
      <t>タイ</t>
    </rPh>
    <rPh sb="8" eb="10">
      <t>カケイ</t>
    </rPh>
    <rPh sb="10" eb="12">
      <t>ミンカン</t>
    </rPh>
    <rPh sb="12" eb="15">
      <t>ヒエイリ</t>
    </rPh>
    <rPh sb="19" eb="22">
      <t>セイサンシャ</t>
    </rPh>
    <phoneticPr fontId="17"/>
  </si>
  <si>
    <t>無印・・・・産業</t>
    <rPh sb="0" eb="1">
      <t>ム</t>
    </rPh>
    <rPh sb="1" eb="2">
      <t>ジルシ</t>
    </rPh>
    <rPh sb="6" eb="8">
      <t>サンギョウ</t>
    </rPh>
    <phoneticPr fontId="17"/>
  </si>
  <si>
    <t>平均消費性向　</t>
    <phoneticPr fontId="3"/>
  </si>
  <si>
    <t>単位調整係数</t>
    <rPh sb="0" eb="2">
      <t>タンイ</t>
    </rPh>
    <rPh sb="2" eb="4">
      <t>チョウセイ</t>
    </rPh>
    <rPh sb="4" eb="6">
      <t>ケイスウ</t>
    </rPh>
    <phoneticPr fontId="3"/>
  </si>
  <si>
    <t>L=逆行列係数×E</t>
    <rPh sb="2" eb="5">
      <t>ギャクギョウレツ</t>
    </rPh>
    <rPh sb="5" eb="7">
      <t>ケイスウ</t>
    </rPh>
    <phoneticPr fontId="3"/>
  </si>
  <si>
    <t>T＝逆行列係数×Ｓ</t>
    <rPh sb="2" eb="5">
      <t>ギャクギョウレツ</t>
    </rPh>
    <rPh sb="5" eb="7">
      <t>ケイスウ</t>
    </rPh>
    <phoneticPr fontId="3"/>
  </si>
  <si>
    <t>１　使用方法</t>
    <rPh sb="2" eb="4">
      <t>シヨウ</t>
    </rPh>
    <rPh sb="4" eb="6">
      <t>ホウホウ</t>
    </rPh>
    <phoneticPr fontId="3"/>
  </si>
  <si>
    <t>（３）産業部門別に「最終需要額（生産者価格または購入者価格）」を設定します。</t>
    <rPh sb="10" eb="12">
      <t>サイシュウ</t>
    </rPh>
    <rPh sb="12" eb="14">
      <t>ジュヨウ</t>
    </rPh>
    <rPh sb="14" eb="15">
      <t>ガク</t>
    </rPh>
    <rPh sb="16" eb="19">
      <t>セイサンシャ</t>
    </rPh>
    <rPh sb="19" eb="21">
      <t>カカク</t>
    </rPh>
    <rPh sb="24" eb="27">
      <t>コウニュウシャ</t>
    </rPh>
    <rPh sb="27" eb="29">
      <t>カカク</t>
    </rPh>
    <rPh sb="32" eb="34">
      <t>セッテイ</t>
    </rPh>
    <phoneticPr fontId="3"/>
  </si>
  <si>
    <t>　　　　→　該当部門が不明の場合は、「部門分類表」シートを参考にしてください。</t>
    <rPh sb="6" eb="8">
      <t>ガイトウ</t>
    </rPh>
    <rPh sb="8" eb="10">
      <t>ブモン</t>
    </rPh>
    <rPh sb="11" eb="13">
      <t>フメイ</t>
    </rPh>
    <rPh sb="14" eb="16">
      <t>バアイ</t>
    </rPh>
    <rPh sb="19" eb="21">
      <t>ブモン</t>
    </rPh>
    <rPh sb="21" eb="23">
      <t>ブンルイ</t>
    </rPh>
    <rPh sb="23" eb="24">
      <t>ヒョウ</t>
    </rPh>
    <rPh sb="29" eb="31">
      <t>サンコウ</t>
    </rPh>
    <phoneticPr fontId="3"/>
  </si>
  <si>
    <t>（４）県内自給率を変更する場合は、個別に設定します。（初期値は、産業連関表より算出した値です。）</t>
    <rPh sb="3" eb="5">
      <t>ケンナイ</t>
    </rPh>
    <rPh sb="5" eb="8">
      <t>ジキュウリツ</t>
    </rPh>
    <rPh sb="9" eb="11">
      <t>ヘンコウ</t>
    </rPh>
    <rPh sb="13" eb="15">
      <t>バアイ</t>
    </rPh>
    <rPh sb="17" eb="19">
      <t>コベツ</t>
    </rPh>
    <rPh sb="20" eb="22">
      <t>セッテイ</t>
    </rPh>
    <rPh sb="27" eb="29">
      <t>ショキ</t>
    </rPh>
    <rPh sb="29" eb="30">
      <t>アタイ</t>
    </rPh>
    <rPh sb="32" eb="34">
      <t>サンギョウ</t>
    </rPh>
    <rPh sb="34" eb="36">
      <t>レンカン</t>
    </rPh>
    <rPh sb="36" eb="37">
      <t>ヒョウ</t>
    </rPh>
    <rPh sb="39" eb="41">
      <t>サンシュツ</t>
    </rPh>
    <rPh sb="43" eb="44">
      <t>アタイ</t>
    </rPh>
    <phoneticPr fontId="3"/>
  </si>
  <si>
    <t>（５）結果は「波及効果フローチャート」、「結果」、「結果（詳細）」、「結果（グラフ）」シートに表示されます。</t>
    <rPh sb="47" eb="49">
      <t>ヒョウジ</t>
    </rPh>
    <phoneticPr fontId="3"/>
  </si>
  <si>
    <t>　※　購入者価格と生産者価格について</t>
    <rPh sb="9" eb="12">
      <t>セイサンシャ</t>
    </rPh>
    <rPh sb="12" eb="14">
      <t>カカク</t>
    </rPh>
    <phoneticPr fontId="3"/>
  </si>
  <si>
    <t>２　シートの説明</t>
    <rPh sb="6" eb="8">
      <t>セツメイ</t>
    </rPh>
    <phoneticPr fontId="3"/>
  </si>
  <si>
    <t>３　前提条件等</t>
    <rPh sb="2" eb="4">
      <t>ゼンテイ</t>
    </rPh>
    <rPh sb="4" eb="6">
      <t>ジョウケン</t>
    </rPh>
    <rPh sb="6" eb="7">
      <t>トウ</t>
    </rPh>
    <phoneticPr fontId="3"/>
  </si>
  <si>
    <t>（１）生産を行う上での制約条件（ボトルネック）は、一切ないものとします。</t>
    <rPh sb="3" eb="5">
      <t>セイサン</t>
    </rPh>
    <rPh sb="6" eb="7">
      <t>オコナ</t>
    </rPh>
    <rPh sb="8" eb="9">
      <t>ウエ</t>
    </rPh>
    <rPh sb="11" eb="13">
      <t>セイヤク</t>
    </rPh>
    <rPh sb="13" eb="15">
      <t>ジョウケン</t>
    </rPh>
    <rPh sb="25" eb="27">
      <t>イッサイ</t>
    </rPh>
    <phoneticPr fontId="3"/>
  </si>
  <si>
    <t>（２）商品生産に必要な投入構造は商品ごとに固有であり、且つ短期的には変化しないものとします。</t>
    <rPh sb="3" eb="5">
      <t>ショウヒン</t>
    </rPh>
    <rPh sb="5" eb="7">
      <t>セイサン</t>
    </rPh>
    <rPh sb="8" eb="10">
      <t>ヒツヨウ</t>
    </rPh>
    <rPh sb="11" eb="13">
      <t>トウニュウ</t>
    </rPh>
    <rPh sb="13" eb="15">
      <t>コウゾウ</t>
    </rPh>
    <rPh sb="16" eb="18">
      <t>ショウヒン</t>
    </rPh>
    <rPh sb="21" eb="23">
      <t>コユウ</t>
    </rPh>
    <rPh sb="27" eb="28">
      <t>カ</t>
    </rPh>
    <rPh sb="29" eb="31">
      <t>タンキ</t>
    </rPh>
    <rPh sb="31" eb="32">
      <t>テキ</t>
    </rPh>
    <rPh sb="34" eb="36">
      <t>ヘンカ</t>
    </rPh>
    <phoneticPr fontId="3"/>
  </si>
  <si>
    <t>（３）各部門が使用する原材料等投入量は、その部門の生産水準に比例し、生産水準が２倍になれば使用する</t>
    <rPh sb="3" eb="6">
      <t>カクブモン</t>
    </rPh>
    <rPh sb="7" eb="9">
      <t>シヨウ</t>
    </rPh>
    <rPh sb="11" eb="14">
      <t>ゲンザイリョウ</t>
    </rPh>
    <rPh sb="14" eb="15">
      <t>ナド</t>
    </rPh>
    <rPh sb="15" eb="17">
      <t>トウニュウ</t>
    </rPh>
    <rPh sb="17" eb="18">
      <t>リョウ</t>
    </rPh>
    <rPh sb="22" eb="24">
      <t>ブモン</t>
    </rPh>
    <rPh sb="25" eb="27">
      <t>セイサン</t>
    </rPh>
    <rPh sb="27" eb="29">
      <t>スイジュン</t>
    </rPh>
    <rPh sb="30" eb="32">
      <t>ヒレイ</t>
    </rPh>
    <rPh sb="34" eb="36">
      <t>セイサン</t>
    </rPh>
    <rPh sb="36" eb="38">
      <t>スイジュン</t>
    </rPh>
    <phoneticPr fontId="3"/>
  </si>
  <si>
    <t>　　原材料等の投入量も２倍になるという「線形的な比例関係」を仮定しています。（規模の生産性はないものとします。）</t>
    <phoneticPr fontId="3"/>
  </si>
  <si>
    <t>（４）生産波及は、途中段階で中断することなく最後まで波及するものとします。</t>
    <rPh sb="3" eb="5">
      <t>セイサン</t>
    </rPh>
    <rPh sb="5" eb="7">
      <t>ハキュウ</t>
    </rPh>
    <rPh sb="9" eb="11">
      <t>トチュウ</t>
    </rPh>
    <rPh sb="11" eb="13">
      <t>ダンカイ</t>
    </rPh>
    <rPh sb="14" eb="16">
      <t>チュウダン</t>
    </rPh>
    <rPh sb="22" eb="24">
      <t>サイゴ</t>
    </rPh>
    <rPh sb="26" eb="28">
      <t>ハキュウ</t>
    </rPh>
    <phoneticPr fontId="3"/>
  </si>
  <si>
    <t>　　　（追加需用にはすべて生産増で対応し、在庫取り崩し等による波及中断はないものとします。）</t>
    <phoneticPr fontId="3"/>
  </si>
  <si>
    <t>（５）経済波及効果の達成される時期は明確でなく、１年以内に生じるとは限りません。</t>
    <rPh sb="3" eb="5">
      <t>ケイザイ</t>
    </rPh>
    <rPh sb="5" eb="7">
      <t>ハキュウ</t>
    </rPh>
    <rPh sb="7" eb="9">
      <t>コウカ</t>
    </rPh>
    <rPh sb="10" eb="12">
      <t>タッセイ</t>
    </rPh>
    <rPh sb="15" eb="17">
      <t>ジキ</t>
    </rPh>
    <rPh sb="18" eb="20">
      <t>メイカク</t>
    </rPh>
    <rPh sb="25" eb="26">
      <t>ネン</t>
    </rPh>
    <rPh sb="26" eb="28">
      <t>イナイ</t>
    </rPh>
    <rPh sb="29" eb="30">
      <t>ショウ</t>
    </rPh>
    <rPh sb="34" eb="35">
      <t>カギ</t>
    </rPh>
    <phoneticPr fontId="3"/>
  </si>
  <si>
    <t>（６）第２次波及効果の要因としては、雇用者所得以外にも営業余剰の増加による総固定資本形成の増加が</t>
    <rPh sb="3" eb="4">
      <t>ダイ</t>
    </rPh>
    <rPh sb="5" eb="6">
      <t>ジ</t>
    </rPh>
    <rPh sb="6" eb="8">
      <t>ハキュウ</t>
    </rPh>
    <rPh sb="8" eb="10">
      <t>コウカ</t>
    </rPh>
    <rPh sb="11" eb="13">
      <t>ヨウイン</t>
    </rPh>
    <rPh sb="18" eb="21">
      <t>コヨウシャ</t>
    </rPh>
    <rPh sb="21" eb="23">
      <t>ショトク</t>
    </rPh>
    <rPh sb="23" eb="25">
      <t>イガイ</t>
    </rPh>
    <rPh sb="27" eb="29">
      <t>エイギョウ</t>
    </rPh>
    <rPh sb="29" eb="31">
      <t>ヨジョウ</t>
    </rPh>
    <rPh sb="32" eb="34">
      <t>ゾウカ</t>
    </rPh>
    <rPh sb="37" eb="38">
      <t>ソウ</t>
    </rPh>
    <rPh sb="38" eb="40">
      <t>コテイ</t>
    </rPh>
    <phoneticPr fontId="3"/>
  </si>
  <si>
    <t>　　考えられますが、営業余剰についてはその転換比率がないため、雇用者所得だけを対象とします。</t>
    <phoneticPr fontId="3"/>
  </si>
  <si>
    <t>　　分析対象時点の産業構造と一致するものではありません。また、価格は作成対象年時点のものです。</t>
    <rPh sb="34" eb="36">
      <t>サクセイ</t>
    </rPh>
    <rPh sb="36" eb="38">
      <t>タイショウ</t>
    </rPh>
    <rPh sb="38" eb="39">
      <t>ネン</t>
    </rPh>
    <phoneticPr fontId="3"/>
  </si>
  <si>
    <t>（８）雇用者需要分析において、生産額の増加は労働力の需要増をもたらすことはできても、ただちに就業者数や雇用者数の</t>
    <rPh sb="3" eb="5">
      <t>コヨウ</t>
    </rPh>
    <rPh sb="5" eb="6">
      <t>シャ</t>
    </rPh>
    <rPh sb="6" eb="8">
      <t>ジュヨウ</t>
    </rPh>
    <rPh sb="8" eb="10">
      <t>ブンセキ</t>
    </rPh>
    <phoneticPr fontId="3"/>
  </si>
  <si>
    <t>　　増加に結びつくと考えることには問題があります。現実には企業は、まず余剰人員の活用や所定外労働時間の増加等に</t>
    <phoneticPr fontId="3"/>
  </si>
  <si>
    <t>　　より対応するものと考えられるので、こうした点を考慮する必要があります。</t>
    <phoneticPr fontId="3"/>
  </si>
  <si>
    <t>４　用語説明</t>
    <phoneticPr fontId="3"/>
  </si>
  <si>
    <t>◎最終需要額…財･サービスが消費や投資等の最終財として取り引きされる需要額</t>
    <rPh sb="5" eb="6">
      <t>ガク</t>
    </rPh>
    <phoneticPr fontId="3"/>
  </si>
  <si>
    <t>◎中間投入額…財･サービスが原材料や燃料等の中間財として取り引きされる投入額</t>
    <rPh sb="5" eb="6">
      <t>ガク</t>
    </rPh>
    <phoneticPr fontId="3"/>
  </si>
  <si>
    <t>◎粗付加価値額…財･サービスが消費や投資等の最終財として取り引きされる投入額</t>
    <rPh sb="6" eb="7">
      <t>ガク</t>
    </rPh>
    <phoneticPr fontId="3"/>
  </si>
  <si>
    <t>◎雇用者所得…粗付加価値額のうち、雇用者に対する支払額</t>
    <rPh sb="1" eb="4">
      <t>コヨウシャ</t>
    </rPh>
    <rPh sb="4" eb="6">
      <t>ショトク</t>
    </rPh>
    <rPh sb="7" eb="8">
      <t>ソ</t>
    </rPh>
    <rPh sb="8" eb="10">
      <t>フカ</t>
    </rPh>
    <rPh sb="10" eb="12">
      <t>カチ</t>
    </rPh>
    <rPh sb="12" eb="13">
      <t>ガク</t>
    </rPh>
    <rPh sb="17" eb="20">
      <t>コヨウシャ</t>
    </rPh>
    <rPh sb="21" eb="22">
      <t>タイ</t>
    </rPh>
    <rPh sb="24" eb="26">
      <t>シハライ</t>
    </rPh>
    <rPh sb="26" eb="27">
      <t>ガク</t>
    </rPh>
    <phoneticPr fontId="3"/>
  </si>
  <si>
    <t>◎投入係数…財･サービスの生産に投入された原材料等の量を､生産量で除した比率</t>
    <phoneticPr fontId="3"/>
  </si>
  <si>
    <t>◎生産誘発額…ある産業部門の県内生産額がどの最終需要項目によってどれだけ誘発されたものであるかみたもの</t>
    <phoneticPr fontId="3"/>
  </si>
  <si>
    <t>◎粗付加価値誘発額…ある産業部門の粗付加価値額がどの最終需要項目によってどれだけ誘発されたものであるかみたもの</t>
    <phoneticPr fontId="3"/>
  </si>
  <si>
    <t>◎雇用者所得誘発額…ある産業部門の雇用者所得額がどの最終需要項目によってどれだけ誘発されたものであるかみたもの</t>
    <phoneticPr fontId="3"/>
  </si>
  <si>
    <t>◎逆行列係数…ある産業に１単位の最終需要が追加された場合､この最終需要を満たすために直接・間接に必要なさまざまな</t>
    <phoneticPr fontId="3"/>
  </si>
  <si>
    <t>　　　　　　  　　　産業の生産量を､もとの最終需要の量を1単位として表した比率</t>
    <phoneticPr fontId="3"/>
  </si>
  <si>
    <t>５　注意事項</t>
    <rPh sb="2" eb="3">
      <t>チュウ</t>
    </rPh>
    <rPh sb="3" eb="4">
      <t>イ</t>
    </rPh>
    <rPh sb="4" eb="5">
      <t>コト</t>
    </rPh>
    <rPh sb="5" eb="6">
      <t>コウ</t>
    </rPh>
    <phoneticPr fontId="3"/>
  </si>
  <si>
    <t>（１）このツールの著作権は石川県にあります。</t>
    <rPh sb="9" eb="11">
      <t>チョサク</t>
    </rPh>
    <rPh sb="13" eb="15">
      <t>イシカワ</t>
    </rPh>
    <phoneticPr fontId="3"/>
  </si>
  <si>
    <t>６　お問い合わせ先</t>
    <rPh sb="3" eb="4">
      <t>ト</t>
    </rPh>
    <rPh sb="5" eb="6">
      <t>ア</t>
    </rPh>
    <rPh sb="8" eb="9">
      <t>サキ</t>
    </rPh>
    <phoneticPr fontId="3"/>
  </si>
  <si>
    <t>　　ＴＥＬ　（０７６）２２５－１３４１</t>
    <phoneticPr fontId="3"/>
  </si>
  <si>
    <t>　　ＦＡＸ　（０７６）２２５－１３４５</t>
    <phoneticPr fontId="3"/>
  </si>
  <si>
    <t>　　E-Mail : toukei@pref.ishikawa.lg.jp</t>
    <phoneticPr fontId="3"/>
  </si>
  <si>
    <t>　（統合中分類）</t>
    <rPh sb="2" eb="4">
      <t>トウゴウ</t>
    </rPh>
    <rPh sb="4" eb="7">
      <t>チュウブンルイ</t>
    </rPh>
    <phoneticPr fontId="3"/>
  </si>
  <si>
    <t>各種係数（統合中分類）</t>
    <rPh sb="0" eb="2">
      <t>カクシュ</t>
    </rPh>
    <rPh sb="2" eb="4">
      <t>ケイスウ</t>
    </rPh>
    <rPh sb="5" eb="7">
      <t>トウゴウ</t>
    </rPh>
    <rPh sb="7" eb="10">
      <t>チュウブンルイ</t>
    </rPh>
    <phoneticPr fontId="3"/>
  </si>
  <si>
    <t>増加最終需要額（統合中分類）</t>
    <rPh sb="0" eb="2">
      <t>ゾウカ</t>
    </rPh>
    <rPh sb="2" eb="4">
      <t>サイシュウ</t>
    </rPh>
    <rPh sb="4" eb="6">
      <t>ジュヨウ</t>
    </rPh>
    <rPh sb="6" eb="7">
      <t>ガク</t>
    </rPh>
    <rPh sb="8" eb="10">
      <t>トウゴウ</t>
    </rPh>
    <rPh sb="10" eb="13">
      <t>チュウブンルイ</t>
    </rPh>
    <phoneticPr fontId="3"/>
  </si>
  <si>
    <r>
      <t>逆行列係数表（統合中分類）[I-(I-M^)A]</t>
    </r>
    <r>
      <rPr>
        <b/>
        <vertAlign val="superscript"/>
        <sz val="14"/>
        <rFont val="ＭＳ Ｐゴシック"/>
        <family val="3"/>
        <charset val="128"/>
      </rPr>
      <t>-1</t>
    </r>
    <rPh sb="0" eb="3">
      <t>ギャクギョウレツ</t>
    </rPh>
    <rPh sb="3" eb="5">
      <t>ケイスウ</t>
    </rPh>
    <rPh sb="5" eb="6">
      <t>ヒョウ</t>
    </rPh>
    <rPh sb="7" eb="9">
      <t>トウゴウ</t>
    </rPh>
    <rPh sb="9" eb="12">
      <t>チュウブンルイ</t>
    </rPh>
    <phoneticPr fontId="3"/>
  </si>
  <si>
    <t>　　　※四捨五入の関係で、（表示上）内訳と合計が一致しない場合や、各シート間の計数が一致しない場合があります。</t>
    <rPh sb="4" eb="8">
      <t>シシャゴニュウ</t>
    </rPh>
    <rPh sb="9" eb="11">
      <t>カンケイ</t>
    </rPh>
    <rPh sb="14" eb="16">
      <t>ヒョウジ</t>
    </rPh>
    <rPh sb="16" eb="17">
      <t>ジョウ</t>
    </rPh>
    <rPh sb="18" eb="20">
      <t>ウチワケ</t>
    </rPh>
    <rPh sb="21" eb="23">
      <t>ゴウケイ</t>
    </rPh>
    <rPh sb="24" eb="26">
      <t>イッチ</t>
    </rPh>
    <rPh sb="29" eb="31">
      <t>バアイ</t>
    </rPh>
    <rPh sb="33" eb="34">
      <t>カク</t>
    </rPh>
    <rPh sb="37" eb="38">
      <t>カン</t>
    </rPh>
    <rPh sb="39" eb="41">
      <t>ケイスウ</t>
    </rPh>
    <rPh sb="42" eb="44">
      <t>イッチ</t>
    </rPh>
    <rPh sb="47" eb="49">
      <t>バアイ</t>
    </rPh>
    <phoneticPr fontId="3"/>
  </si>
  <si>
    <t>対　　　　　　　象　　　　　　　年</t>
    <rPh sb="0" eb="1">
      <t>タイ</t>
    </rPh>
    <rPh sb="8" eb="9">
      <t>ゾウ</t>
    </rPh>
    <rPh sb="16" eb="17">
      <t>ネン</t>
    </rPh>
    <phoneticPr fontId="3"/>
  </si>
  <si>
    <t>経済波及倍率</t>
    <rPh sb="0" eb="2">
      <t>ケイザイ</t>
    </rPh>
    <rPh sb="2" eb="4">
      <t>ハキュウ</t>
    </rPh>
    <rPh sb="4" eb="6">
      <t>バイリツ</t>
    </rPh>
    <phoneticPr fontId="3"/>
  </si>
  <si>
    <t>総合波及効果</t>
    <phoneticPr fontId="3"/>
  </si>
  <si>
    <t>（直接＋１次＋２次）</t>
    <rPh sb="1" eb="3">
      <t>チョクセツ</t>
    </rPh>
    <rPh sb="5" eb="6">
      <t>ジ</t>
    </rPh>
    <rPh sb="8" eb="9">
      <t>ジ</t>
    </rPh>
    <phoneticPr fontId="3"/>
  </si>
  <si>
    <t xml:space="preserve"> 就業誘発者数</t>
    <phoneticPr fontId="3"/>
  </si>
  <si>
    <t xml:space="preserve"> 雇用誘発者数</t>
    <rPh sb="1" eb="3">
      <t>コヨウ</t>
    </rPh>
    <rPh sb="3" eb="5">
      <t>ユウハツ</t>
    </rPh>
    <rPh sb="5" eb="6">
      <t>シャ</t>
    </rPh>
    <rPh sb="6" eb="7">
      <t>スウ</t>
    </rPh>
    <phoneticPr fontId="3"/>
  </si>
  <si>
    <t>（直接＋１次＋２次）</t>
    <rPh sb="1" eb="3">
      <t>チョクセツ</t>
    </rPh>
    <rPh sb="5" eb="6">
      <t>ジ</t>
    </rPh>
    <rPh sb="8" eb="9">
      <t>ジ</t>
    </rPh>
    <phoneticPr fontId="2"/>
  </si>
  <si>
    <t>※四捨五入のため、総合波及効果と内訳の合計が一致しない場合がある。</t>
    <rPh sb="1" eb="5">
      <t>シシャゴニュウ</t>
    </rPh>
    <rPh sb="9" eb="11">
      <t>ソウゴウ</t>
    </rPh>
    <rPh sb="11" eb="13">
      <t>ハキュウ</t>
    </rPh>
    <rPh sb="13" eb="15">
      <t>コウカ</t>
    </rPh>
    <rPh sb="16" eb="18">
      <t>ウチワケ</t>
    </rPh>
    <rPh sb="19" eb="21">
      <t>ゴウケイ</t>
    </rPh>
    <rPh sb="22" eb="24">
      <t>イッチ</t>
    </rPh>
    <rPh sb="27" eb="29">
      <t>バアイ</t>
    </rPh>
    <phoneticPr fontId="3"/>
  </si>
  <si>
    <t>※四捨五入のため、合計と内訳が一致しない場合がある。　</t>
    <rPh sb="1" eb="5">
      <t>シシャゴニュウ</t>
    </rPh>
    <rPh sb="9" eb="11">
      <t>ゴウケイ</t>
    </rPh>
    <rPh sb="12" eb="14">
      <t>ウチワケ</t>
    </rPh>
    <rPh sb="15" eb="17">
      <t>イッチ</t>
    </rPh>
    <rPh sb="20" eb="22">
      <t>バアイ</t>
    </rPh>
    <phoneticPr fontId="3"/>
  </si>
  <si>
    <t>５　就業誘発者数(直接＋第１次＋第２次)</t>
    <rPh sb="2" eb="4">
      <t>シュウギョウ</t>
    </rPh>
    <rPh sb="4" eb="6">
      <t>ユウハツ</t>
    </rPh>
    <rPh sb="6" eb="7">
      <t>シャ</t>
    </rPh>
    <rPh sb="7" eb="8">
      <t>スウ</t>
    </rPh>
    <phoneticPr fontId="3"/>
  </si>
  <si>
    <t>６　雇用誘発者数(直接＋第１次＋第２次)</t>
    <rPh sb="2" eb="4">
      <t>コヨウ</t>
    </rPh>
    <rPh sb="4" eb="6">
      <t>ユウハツ</t>
    </rPh>
    <rPh sb="6" eb="7">
      <t>シャ</t>
    </rPh>
    <rPh sb="7" eb="8">
      <t>スウ</t>
    </rPh>
    <phoneticPr fontId="3"/>
  </si>
  <si>
    <t>（単位：人）</t>
    <rPh sb="4" eb="5">
      <t>ニン</t>
    </rPh>
    <phoneticPr fontId="3"/>
  </si>
  <si>
    <t>※移輸入係数＝移輸入÷（県内需要合計－調整項）</t>
    <rPh sb="1" eb="2">
      <t>イ</t>
    </rPh>
    <rPh sb="2" eb="4">
      <t>ユニュウ</t>
    </rPh>
    <rPh sb="4" eb="6">
      <t>ケイスウ</t>
    </rPh>
    <rPh sb="7" eb="8">
      <t>イ</t>
    </rPh>
    <rPh sb="8" eb="10">
      <t>ユニュウ</t>
    </rPh>
    <rPh sb="12" eb="14">
      <t>ケンナイ</t>
    </rPh>
    <rPh sb="14" eb="16">
      <t>ジュヨウ</t>
    </rPh>
    <rPh sb="16" eb="18">
      <t>ゴウケイ</t>
    </rPh>
    <rPh sb="19" eb="21">
      <t>チョウセイ</t>
    </rPh>
    <rPh sb="21" eb="22">
      <t>コウ</t>
    </rPh>
    <phoneticPr fontId="3"/>
  </si>
  <si>
    <t>（２）このツールは、産業連関表の活用方法の一例を示したものであり、その結果等を著作（権）者が保証するものではありません。</t>
    <rPh sb="16" eb="18">
      <t>カツヨウ</t>
    </rPh>
    <rPh sb="21" eb="23">
      <t>イチレイ</t>
    </rPh>
    <rPh sb="24" eb="25">
      <t>シメ</t>
    </rPh>
    <rPh sb="37" eb="38">
      <t>トウ</t>
    </rPh>
    <rPh sb="39" eb="41">
      <t>チョサク</t>
    </rPh>
    <rPh sb="42" eb="43">
      <t>ケン</t>
    </rPh>
    <rPh sb="44" eb="45">
      <t>シャ</t>
    </rPh>
    <phoneticPr fontId="3"/>
  </si>
  <si>
    <t>（３）このツールの使用等により生じたあらゆる損害、トラブル等についての責任は、著作（権）者は一切負いません。</t>
    <rPh sb="9" eb="12">
      <t>シヨウトウ</t>
    </rPh>
    <rPh sb="15" eb="16">
      <t>ショウ</t>
    </rPh>
    <rPh sb="22" eb="24">
      <t>ソンガイ</t>
    </rPh>
    <rPh sb="29" eb="30">
      <t>トウ</t>
    </rPh>
    <rPh sb="39" eb="41">
      <t>チョサク</t>
    </rPh>
    <rPh sb="42" eb="43">
      <t>ケン</t>
    </rPh>
    <rPh sb="44" eb="45">
      <t>シャ</t>
    </rPh>
    <rPh sb="46" eb="48">
      <t>イッサイ</t>
    </rPh>
    <phoneticPr fontId="3"/>
  </si>
  <si>
    <t>（４）ユーザーの皆様に通知することなく、内容の変更等を行うことがあります。</t>
    <rPh sb="25" eb="26">
      <t>トウ</t>
    </rPh>
    <rPh sb="27" eb="28">
      <t>オコナ</t>
    </rPh>
    <phoneticPr fontId="3"/>
  </si>
  <si>
    <t>（５）このツールを使用することは、上記記載事項のすべてをご理解、ご承諾されたものとします。</t>
    <rPh sb="9" eb="11">
      <t>シヨウ</t>
    </rPh>
    <rPh sb="17" eb="19">
      <t>ジョウキ</t>
    </rPh>
    <rPh sb="19" eb="21">
      <t>キサイ</t>
    </rPh>
    <rPh sb="21" eb="23">
      <t>ジコウ</t>
    </rPh>
    <rPh sb="29" eb="31">
      <t>リカイ</t>
    </rPh>
    <rPh sb="33" eb="35">
      <t>ショウダク</t>
    </rPh>
    <phoneticPr fontId="3"/>
  </si>
  <si>
    <t>総合波及効果（生産誘発額）／最終需要</t>
    <rPh sb="0" eb="2">
      <t>ソウゴウ</t>
    </rPh>
    <rPh sb="2" eb="4">
      <t>ハキュウ</t>
    </rPh>
    <rPh sb="4" eb="6">
      <t>コウカ</t>
    </rPh>
    <rPh sb="7" eb="9">
      <t>セイサン</t>
    </rPh>
    <rPh sb="9" eb="11">
      <t>ユウハツ</t>
    </rPh>
    <rPh sb="11" eb="12">
      <t>ガク</t>
    </rPh>
    <rPh sb="14" eb="16">
      <t>サイシュウ</t>
    </rPh>
    <rPh sb="16" eb="18">
      <t>ジュヨウ</t>
    </rPh>
    <phoneticPr fontId="3"/>
  </si>
  <si>
    <t>総合波及効果（生産誘発額）／直接効果</t>
    <rPh sb="0" eb="2">
      <t>ソウゴウ</t>
    </rPh>
    <rPh sb="2" eb="4">
      <t>ハキュウ</t>
    </rPh>
    <rPh sb="4" eb="6">
      <t>コウカ</t>
    </rPh>
    <rPh sb="7" eb="9">
      <t>セイサン</t>
    </rPh>
    <rPh sb="9" eb="11">
      <t>ユウハツ</t>
    </rPh>
    <rPh sb="11" eb="12">
      <t>ガク</t>
    </rPh>
    <rPh sb="14" eb="16">
      <t>チョクセツ</t>
    </rPh>
    <rPh sb="16" eb="18">
      <t>コウカ</t>
    </rPh>
    <phoneticPr fontId="3"/>
  </si>
  <si>
    <t>◎就業誘発者…従業上の地位別従業者のうち、個人業主、家族従業者、有給役員、雇用者（常勤、臨時雇用者）で誘発される従業者数</t>
    <rPh sb="1" eb="3">
      <t>シュウギョウ</t>
    </rPh>
    <rPh sb="3" eb="5">
      <t>ユウハツ</t>
    </rPh>
    <rPh sb="5" eb="6">
      <t>シャ</t>
    </rPh>
    <rPh sb="46" eb="49">
      <t>コヨウシャ</t>
    </rPh>
    <rPh sb="51" eb="53">
      <t>ユウハツ</t>
    </rPh>
    <rPh sb="56" eb="59">
      <t>ジュウギョウシャ</t>
    </rPh>
    <rPh sb="59" eb="60">
      <t>スウ</t>
    </rPh>
    <phoneticPr fontId="3"/>
  </si>
  <si>
    <t>◎雇用誘発者…従業上の地位別従業者のうち、有給役員、雇用者（常勤、臨時雇用者）で誘発される従業者数</t>
    <rPh sb="1" eb="3">
      <t>コヨウ</t>
    </rPh>
    <rPh sb="3" eb="5">
      <t>ユウハツ</t>
    </rPh>
    <rPh sb="5" eb="6">
      <t>シャ</t>
    </rPh>
    <rPh sb="35" eb="38">
      <t>コヨウシャ</t>
    </rPh>
    <rPh sb="40" eb="42">
      <t>ユウハツ</t>
    </rPh>
    <rPh sb="45" eb="48">
      <t>ジュウギョウシャ</t>
    </rPh>
    <rPh sb="48" eb="49">
      <t>スウ</t>
    </rPh>
    <phoneticPr fontId="3"/>
  </si>
  <si>
    <t>経済波及効果分析フローチャート</t>
    <rPh sb="0" eb="2">
      <t>ケイザイ</t>
    </rPh>
    <rPh sb="2" eb="4">
      <t>ハキュウ</t>
    </rPh>
    <rPh sb="4" eb="6">
      <t>コウカ</t>
    </rPh>
    <rPh sb="6" eb="8">
      <t>ブンセキ</t>
    </rPh>
    <phoneticPr fontId="3"/>
  </si>
  <si>
    <t xml:space="preserve">就業（雇用）係数 </t>
    <rPh sb="0" eb="2">
      <t>シュウギョウ</t>
    </rPh>
    <rPh sb="3" eb="5">
      <t>コヨウ</t>
    </rPh>
    <rPh sb="6" eb="8">
      <t>ケイスウ</t>
    </rPh>
    <phoneticPr fontId="3"/>
  </si>
  <si>
    <t>就業（雇用）係数</t>
    <rPh sb="0" eb="2">
      <t>シュウギョウ</t>
    </rPh>
    <rPh sb="3" eb="5">
      <t>コヨウ</t>
    </rPh>
    <rPh sb="6" eb="8">
      <t>ケイスウ</t>
    </rPh>
    <phoneticPr fontId="3"/>
  </si>
  <si>
    <t>サービス(1/2)</t>
    <phoneticPr fontId="3"/>
  </si>
  <si>
    <t>令和２年</t>
    <rPh sb="0" eb="2">
      <t>レイワ</t>
    </rPh>
    <rPh sb="3" eb="4">
      <t>ネン</t>
    </rPh>
    <phoneticPr fontId="3"/>
  </si>
  <si>
    <t>令和３年</t>
    <rPh sb="0" eb="2">
      <t>レイワ</t>
    </rPh>
    <rPh sb="3" eb="4">
      <t>ネン</t>
    </rPh>
    <phoneticPr fontId="3"/>
  </si>
  <si>
    <t>その他の鉱業</t>
  </si>
  <si>
    <t>石油化学系基礎製品</t>
  </si>
  <si>
    <t>有機化学工業製品（石油化学系基礎製品・合成樹脂を除く。）</t>
  </si>
  <si>
    <t>なめし革・革製品・毛皮</t>
  </si>
  <si>
    <t>鋳鍛造品（鉄）</t>
  </si>
  <si>
    <t>建設用・建築用金属製品</t>
  </si>
  <si>
    <t>通信・映像・音響機器</t>
  </si>
  <si>
    <t>他に分類されない会員制団体</t>
  </si>
  <si>
    <t>民間消費支出</t>
  </si>
  <si>
    <t>一般政府消費支出</t>
  </si>
  <si>
    <t>一般政府消費支出（社会資本等減耗分）</t>
    <rPh sb="9" eb="11">
      <t>シャカイ</t>
    </rPh>
    <rPh sb="11" eb="13">
      <t>シホン</t>
    </rPh>
    <rPh sb="13" eb="14">
      <t>トウ</t>
    </rPh>
    <rPh sb="14" eb="16">
      <t>ゲンモウ</t>
    </rPh>
    <rPh sb="16" eb="17">
      <t>ブン</t>
    </rPh>
    <phoneticPr fontId="3"/>
  </si>
  <si>
    <t>県内総固定資本形成（公的）</t>
    <rPh sb="0" eb="1">
      <t>ケン</t>
    </rPh>
    <phoneticPr fontId="3"/>
  </si>
  <si>
    <t>県内総固定資本形成（民間）</t>
    <rPh sb="0" eb="1">
      <t>ケン</t>
    </rPh>
    <phoneticPr fontId="3"/>
  </si>
  <si>
    <t>県内最終需要計</t>
    <rPh sb="0" eb="1">
      <t>ケン</t>
    </rPh>
    <phoneticPr fontId="3"/>
  </si>
  <si>
    <t>最終需要計</t>
  </si>
  <si>
    <t>（控除）移輸入</t>
    <rPh sb="4" eb="5">
      <t>イ</t>
    </rPh>
    <phoneticPr fontId="3"/>
  </si>
  <si>
    <t>最終需要部門計</t>
    <rPh sb="4" eb="6">
      <t>ブモン</t>
    </rPh>
    <phoneticPr fontId="3"/>
  </si>
  <si>
    <t>統合大分類　（37部門）</t>
    <rPh sb="0" eb="2">
      <t>トウゴウ</t>
    </rPh>
    <rPh sb="2" eb="5">
      <t>ダイブンルイ</t>
    </rPh>
    <rPh sb="9" eb="11">
      <t>ブモン</t>
    </rPh>
    <phoneticPr fontId="38"/>
  </si>
  <si>
    <t>0151</t>
  </si>
  <si>
    <t>0152</t>
  </si>
  <si>
    <t>0153</t>
  </si>
  <si>
    <t>0171</t>
  </si>
  <si>
    <t>0172</t>
  </si>
  <si>
    <t>0621</t>
  </si>
  <si>
    <t>0629</t>
  </si>
  <si>
    <t>094</t>
  </si>
  <si>
    <t>1621</t>
  </si>
  <si>
    <t>1631</t>
  </si>
  <si>
    <t>1632</t>
  </si>
  <si>
    <t>1641</t>
  </si>
  <si>
    <t>1649</t>
  </si>
  <si>
    <t>2042</t>
  </si>
  <si>
    <t>2049</t>
  </si>
  <si>
    <t>2061</t>
  </si>
  <si>
    <t>2071</t>
  </si>
  <si>
    <t>2082</t>
  </si>
  <si>
    <t>2083</t>
  </si>
  <si>
    <t>2084</t>
  </si>
  <si>
    <t>2089</t>
  </si>
  <si>
    <t>2221</t>
  </si>
  <si>
    <t>2229</t>
  </si>
  <si>
    <t>2311</t>
  </si>
  <si>
    <t>2312</t>
  </si>
  <si>
    <t>2591</t>
  </si>
  <si>
    <t>2699</t>
  </si>
  <si>
    <t>2729</t>
  </si>
  <si>
    <t>2911</t>
  </si>
  <si>
    <t>2912</t>
  </si>
  <si>
    <t>2913</t>
  </si>
  <si>
    <t>2914</t>
  </si>
  <si>
    <t>2919</t>
  </si>
  <si>
    <t>3011</t>
  </si>
  <si>
    <t>3012</t>
  </si>
  <si>
    <t>3013</t>
  </si>
  <si>
    <t>3014</t>
  </si>
  <si>
    <t>3015</t>
  </si>
  <si>
    <t>3016</t>
  </si>
  <si>
    <t>3017</t>
  </si>
  <si>
    <t>3019</t>
  </si>
  <si>
    <t>3113</t>
  </si>
  <si>
    <t>3114</t>
  </si>
  <si>
    <t>3115</t>
  </si>
  <si>
    <t>3116</t>
  </si>
  <si>
    <t>3299</t>
  </si>
  <si>
    <t>3321</t>
  </si>
  <si>
    <t>3331</t>
  </si>
  <si>
    <t>3332</t>
  </si>
  <si>
    <t>3399</t>
  </si>
  <si>
    <t>3411</t>
  </si>
  <si>
    <t>3412</t>
  </si>
  <si>
    <t>3421</t>
  </si>
  <si>
    <t>3511</t>
  </si>
  <si>
    <t>3521</t>
  </si>
  <si>
    <t>3522</t>
  </si>
  <si>
    <t>3531</t>
  </si>
  <si>
    <t>3541</t>
  </si>
  <si>
    <t>3591</t>
  </si>
  <si>
    <t>3592</t>
  </si>
  <si>
    <t>3599</t>
  </si>
  <si>
    <t>3921</t>
  </si>
  <si>
    <t>4611</t>
  </si>
  <si>
    <t>4621</t>
  </si>
  <si>
    <t>4622</t>
  </si>
  <si>
    <t>4711</t>
  </si>
  <si>
    <t>4811</t>
  </si>
  <si>
    <t>5311</t>
  </si>
  <si>
    <t>5312</t>
  </si>
  <si>
    <t>5511</t>
  </si>
  <si>
    <t>5711</t>
  </si>
  <si>
    <t>5712</t>
  </si>
  <si>
    <t>5721</t>
  </si>
  <si>
    <t>5722</t>
  </si>
  <si>
    <t>5731</t>
  </si>
  <si>
    <t>5732</t>
  </si>
  <si>
    <t>5741</t>
  </si>
  <si>
    <t>5742</t>
  </si>
  <si>
    <t>5743</t>
  </si>
  <si>
    <t>5761</t>
  </si>
  <si>
    <t>5771</t>
  </si>
  <si>
    <t>5781</t>
  </si>
  <si>
    <t>07</t>
  </si>
  <si>
    <t>071</t>
  </si>
  <si>
    <t>5791</t>
  </si>
  <si>
    <t>5911</t>
  </si>
  <si>
    <t>5921</t>
  </si>
  <si>
    <t>5931</t>
  </si>
  <si>
    <t>5941</t>
  </si>
  <si>
    <t>5951</t>
  </si>
  <si>
    <t>6311</t>
  </si>
  <si>
    <t>6322</t>
  </si>
  <si>
    <t>6599</t>
  </si>
  <si>
    <t>その他の畜産食料品</t>
  </si>
  <si>
    <t>農産保存食料品</t>
  </si>
  <si>
    <t>油脂加工製品・界面活性剤</t>
  </si>
  <si>
    <t>ゴム製・プラスチック製履物</t>
  </si>
  <si>
    <t>ポンプ・圧縮機</t>
  </si>
  <si>
    <t>ビデオ機器・デジタルカメラ</t>
  </si>
  <si>
    <t>その他の教育訓練機関</t>
  </si>
  <si>
    <t>自然科学研究機関</t>
  </si>
  <si>
    <t>飲食店</t>
  </si>
  <si>
    <t>持ち帰り・配達飲食サービス</t>
  </si>
  <si>
    <t>鉱業</t>
  </si>
  <si>
    <t>02</t>
    <phoneticPr fontId="39"/>
  </si>
  <si>
    <t>その他の鉱物</t>
  </si>
  <si>
    <t>11</t>
  </si>
  <si>
    <t>精穀・製粉</t>
  </si>
  <si>
    <t>めん・パン・菓子類</t>
  </si>
  <si>
    <t>砂糖・油脂・調味料類</t>
  </si>
  <si>
    <t>酒類</t>
  </si>
  <si>
    <t>15</t>
  </si>
  <si>
    <t>繊維製品</t>
  </si>
  <si>
    <t>織物製・ニット製衣服</t>
  </si>
  <si>
    <t>木材</t>
  </si>
  <si>
    <t>16</t>
  </si>
  <si>
    <t>39</t>
  </si>
  <si>
    <t>20</t>
  </si>
  <si>
    <t>化学製品</t>
  </si>
  <si>
    <t>21</t>
  </si>
  <si>
    <t>石油・石炭製品</t>
  </si>
  <si>
    <t>22</t>
  </si>
  <si>
    <t>25</t>
  </si>
  <si>
    <t>窯業・土石製品</t>
  </si>
  <si>
    <t>建設用土石製品</t>
  </si>
  <si>
    <t>26</t>
  </si>
  <si>
    <t>鉄鋼</t>
  </si>
  <si>
    <t>27</t>
  </si>
  <si>
    <t>非鉄金属</t>
  </si>
  <si>
    <t>28</t>
  </si>
  <si>
    <t>金属製品</t>
  </si>
  <si>
    <t>ボイラ・原動機</t>
  </si>
  <si>
    <t>29</t>
  </si>
  <si>
    <t>その他のはん用機械</t>
  </si>
  <si>
    <t>農業用機械</t>
  </si>
  <si>
    <t>30</t>
  </si>
  <si>
    <t>建設・鉱山機械</t>
  </si>
  <si>
    <t>生活関連産業用機械</t>
  </si>
  <si>
    <t>基礎素材産業用機械</t>
  </si>
  <si>
    <t>その他の生産用機械</t>
  </si>
  <si>
    <t>31</t>
  </si>
  <si>
    <t>サービス用・娯楽用機器</t>
  </si>
  <si>
    <t>計測機器</t>
  </si>
  <si>
    <t>光学機械・レンズ</t>
  </si>
  <si>
    <t>32</t>
  </si>
  <si>
    <t>電子部品</t>
  </si>
  <si>
    <t>33</t>
  </si>
  <si>
    <t>電気機械</t>
  </si>
  <si>
    <t>通信機器</t>
  </si>
  <si>
    <t>34</t>
  </si>
  <si>
    <t>情報通信機器</t>
  </si>
  <si>
    <t>映像・音響機器</t>
  </si>
  <si>
    <t>35</t>
  </si>
  <si>
    <t>輸送機械</t>
  </si>
  <si>
    <t>がん具・運動用品</t>
  </si>
  <si>
    <t>41</t>
  </si>
  <si>
    <t>建設</t>
  </si>
  <si>
    <t>46</t>
  </si>
  <si>
    <t>47</t>
  </si>
  <si>
    <t>48</t>
  </si>
  <si>
    <t>51</t>
  </si>
  <si>
    <t>53</t>
  </si>
  <si>
    <t>55</t>
  </si>
  <si>
    <t>不動産</t>
  </si>
  <si>
    <t>57</t>
  </si>
  <si>
    <t>運輸・郵便</t>
  </si>
  <si>
    <t>道路貨物輸送（自家輸送を除く。）</t>
  </si>
  <si>
    <t>自家輸送（旅客自動車）</t>
  </si>
  <si>
    <t>自家輸送（貨物自動車）</t>
  </si>
  <si>
    <t>その他の運輸附帯サービス</t>
  </si>
  <si>
    <t>59</t>
  </si>
  <si>
    <t>情報通信</t>
  </si>
  <si>
    <t>61</t>
  </si>
  <si>
    <t>63</t>
  </si>
  <si>
    <t>教育・研究</t>
  </si>
  <si>
    <t>サービス(2/2)</t>
    <phoneticPr fontId="3"/>
  </si>
  <si>
    <t>社会教育・その他の教育</t>
  </si>
  <si>
    <t>64</t>
  </si>
  <si>
    <t>医療・福祉</t>
  </si>
  <si>
    <t>65</t>
  </si>
  <si>
    <t>物品賃貸業（貸自動車業を除く。）</t>
  </si>
  <si>
    <t>66</t>
  </si>
  <si>
    <t>対事業所サービス</t>
  </si>
  <si>
    <t>自動車整備</t>
  </si>
  <si>
    <t>(注２）　Pは仮設部門を示す。</t>
    <rPh sb="7" eb="9">
      <t>カセツ</t>
    </rPh>
    <rPh sb="9" eb="11">
      <t>ブモン</t>
    </rPh>
    <rPh sb="12" eb="13">
      <t>シメ</t>
    </rPh>
    <phoneticPr fontId="14"/>
  </si>
  <si>
    <t>令和４年</t>
    <rPh sb="0" eb="2">
      <t>レイワ</t>
    </rPh>
    <rPh sb="3" eb="4">
      <t>ネン</t>
    </rPh>
    <phoneticPr fontId="3"/>
  </si>
  <si>
    <t>（単位：100万円）</t>
    <rPh sb="1" eb="3">
      <t>タンイ</t>
    </rPh>
    <rPh sb="7" eb="9">
      <t>マンエン</t>
    </rPh>
    <phoneticPr fontId="3"/>
  </si>
  <si>
    <t>（単位：人 , 人／100万円）</t>
    <rPh sb="1" eb="3">
      <t>タンイ</t>
    </rPh>
    <rPh sb="4" eb="5">
      <t>ヒト</t>
    </rPh>
    <phoneticPr fontId="30"/>
  </si>
  <si>
    <t>（１）金額単位（百万円、億円）を選択します。</t>
    <rPh sb="3" eb="5">
      <t>キンガク</t>
    </rPh>
    <rPh sb="5" eb="7">
      <t>タンイ</t>
    </rPh>
    <rPh sb="16" eb="18">
      <t>センタク</t>
    </rPh>
    <phoneticPr fontId="3"/>
  </si>
  <si>
    <t>百万円</t>
    <phoneticPr fontId="3"/>
  </si>
  <si>
    <t>011P</t>
    <phoneticPr fontId="3"/>
  </si>
  <si>
    <t>行和</t>
    <rPh sb="0" eb="1">
      <t>ギョウ</t>
    </rPh>
    <rPh sb="1" eb="2">
      <t>ワ</t>
    </rPh>
    <phoneticPr fontId="5"/>
  </si>
  <si>
    <t>感応度係数</t>
    <rPh sb="0" eb="3">
      <t>カンノウド</t>
    </rPh>
    <rPh sb="3" eb="5">
      <t>ケイスウ</t>
    </rPh>
    <phoneticPr fontId="5"/>
  </si>
  <si>
    <t>令和2年(2020年)石川県産業連関表　計数表</t>
    <rPh sb="20" eb="22">
      <t>ケイスウ</t>
    </rPh>
    <rPh sb="22" eb="23">
      <t>ヒョウ</t>
    </rPh>
    <phoneticPr fontId="3"/>
  </si>
  <si>
    <t>令和2年(2020年)石川県産業連関表　部門分類表(内生部門)</t>
    <rPh sb="20" eb="22">
      <t>ブモン</t>
    </rPh>
    <rPh sb="22" eb="24">
      <t>ブンルイ</t>
    </rPh>
    <rPh sb="24" eb="25">
      <t>ヒョウ</t>
    </rPh>
    <rPh sb="26" eb="28">
      <t>ナイセイ</t>
    </rPh>
    <rPh sb="28" eb="30">
      <t>ブモン</t>
    </rPh>
    <phoneticPr fontId="3"/>
  </si>
  <si>
    <t>　石川県総務部デジタル推進監室県庁デジタル推進課統計情報室統計分析グループ</t>
    <rPh sb="1" eb="4">
      <t>イシカワケン</t>
    </rPh>
    <rPh sb="24" eb="26">
      <t>トウケイ</t>
    </rPh>
    <rPh sb="26" eb="28">
      <t>ジョウホウ</t>
    </rPh>
    <rPh sb="28" eb="29">
      <t>シツ</t>
    </rPh>
    <rPh sb="29" eb="31">
      <t>トウケイ</t>
    </rPh>
    <rPh sb="31" eb="33">
      <t>ブンセキ</t>
    </rPh>
    <phoneticPr fontId="10"/>
  </si>
  <si>
    <t>令和2年（2020年）石川県産業連関表　経済波及効果簡易分析ツールの概要</t>
    <rPh sb="0" eb="2">
      <t>レイワ</t>
    </rPh>
    <rPh sb="3" eb="4">
      <t>ネン</t>
    </rPh>
    <rPh sb="9" eb="10">
      <t>ネン</t>
    </rPh>
    <rPh sb="11" eb="14">
      <t>イシカワケン</t>
    </rPh>
    <rPh sb="14" eb="16">
      <t>サンギョウ</t>
    </rPh>
    <rPh sb="16" eb="18">
      <t>レンカン</t>
    </rPh>
    <rPh sb="18" eb="19">
      <t>ヒョウ</t>
    </rPh>
    <rPh sb="20" eb="22">
      <t>ケイザイ</t>
    </rPh>
    <rPh sb="22" eb="24">
      <t>ハキュウ</t>
    </rPh>
    <rPh sb="24" eb="26">
      <t>コウカ</t>
    </rPh>
    <rPh sb="26" eb="28">
      <t>カンイ</t>
    </rPh>
    <rPh sb="28" eb="30">
      <t>ブンセキ</t>
    </rPh>
    <rPh sb="34" eb="36">
      <t>ガイヨウ</t>
    </rPh>
    <phoneticPr fontId="3"/>
  </si>
  <si>
    <t>【 １ ０ ８ 部 門 】</t>
    <rPh sb="8" eb="9">
      <t>ブ</t>
    </rPh>
    <rPh sb="10" eb="11">
      <t>モン</t>
    </rPh>
    <phoneticPr fontId="3"/>
  </si>
  <si>
    <t>電気</t>
  </si>
  <si>
    <t>研究</t>
    <rPh sb="0" eb="2">
      <t>ケンキュウ</t>
    </rPh>
    <phoneticPr fontId="24"/>
  </si>
  <si>
    <t>675</t>
  </si>
  <si>
    <t>事務用品</t>
    <rPh sb="0" eb="2">
      <t>ジム</t>
    </rPh>
    <rPh sb="2" eb="4">
      <t>ヨウヒン</t>
    </rPh>
    <phoneticPr fontId="25"/>
  </si>
  <si>
    <t>分類不明</t>
    <rPh sb="0" eb="2">
      <t>ブンルイ</t>
    </rPh>
    <rPh sb="2" eb="4">
      <t>フメイ</t>
    </rPh>
    <phoneticPr fontId="25"/>
  </si>
  <si>
    <t>【 １ ０ ８ 部 門 】</t>
    <phoneticPr fontId="3"/>
  </si>
  <si>
    <t>統合中分類　（108部門）</t>
    <rPh sb="0" eb="2">
      <t>トウゴウ</t>
    </rPh>
    <rPh sb="2" eb="5">
      <t>チュウブンルイ</t>
    </rPh>
    <rPh sb="10" eb="12">
      <t>ブモン</t>
    </rPh>
    <phoneticPr fontId="38"/>
  </si>
  <si>
    <t>統合小分類　（188部門）</t>
    <rPh sb="0" eb="2">
      <t>トウゴウ</t>
    </rPh>
    <rPh sb="2" eb="5">
      <t>ショウブンルイ</t>
    </rPh>
    <rPh sb="10" eb="12">
      <t>ブモン</t>
    </rPh>
    <phoneticPr fontId="38"/>
  </si>
  <si>
    <t>１　基本分類　（行445部門×列391部門）</t>
    <phoneticPr fontId="3"/>
  </si>
  <si>
    <t>米</t>
    <rPh sb="0" eb="1">
      <t>コメ</t>
    </rPh>
    <phoneticPr fontId="41"/>
  </si>
  <si>
    <t>農林漁業</t>
    <phoneticPr fontId="41"/>
  </si>
  <si>
    <t>0111</t>
    <phoneticPr fontId="3"/>
  </si>
  <si>
    <t>011</t>
    <phoneticPr fontId="3"/>
  </si>
  <si>
    <t>米</t>
    <rPh sb="0" eb="1">
      <t>コメ</t>
    </rPh>
    <phoneticPr fontId="3"/>
  </si>
  <si>
    <t>稲わら</t>
    <rPh sb="0" eb="1">
      <t>イナ</t>
    </rPh>
    <phoneticPr fontId="41"/>
  </si>
  <si>
    <t>0111</t>
    <phoneticPr fontId="41"/>
  </si>
  <si>
    <t>麦類</t>
    <rPh sb="0" eb="2">
      <t>ムギルイ</t>
    </rPh>
    <phoneticPr fontId="41"/>
  </si>
  <si>
    <t>豆類</t>
    <phoneticPr fontId="41"/>
  </si>
  <si>
    <t>011</t>
    <phoneticPr fontId="41"/>
  </si>
  <si>
    <t>他に分類されない非食用耕種作物</t>
    <rPh sb="0" eb="1">
      <t>タ</t>
    </rPh>
    <rPh sb="2" eb="4">
      <t>ブンルイ</t>
    </rPh>
    <rPh sb="8" eb="9">
      <t>ヒ</t>
    </rPh>
    <rPh sb="9" eb="11">
      <t>ショクヨウ</t>
    </rPh>
    <rPh sb="11" eb="13">
      <t>コウシュ</t>
    </rPh>
    <rPh sb="13" eb="15">
      <t>サクモツ</t>
    </rPh>
    <phoneticPr fontId="41"/>
  </si>
  <si>
    <t>生乳</t>
    <phoneticPr fontId="41"/>
  </si>
  <si>
    <t>02</t>
    <phoneticPr fontId="41"/>
  </si>
  <si>
    <t>021</t>
    <phoneticPr fontId="41"/>
  </si>
  <si>
    <t>03</t>
    <phoneticPr fontId="41"/>
  </si>
  <si>
    <t>031</t>
    <phoneticPr fontId="41"/>
  </si>
  <si>
    <t>04</t>
    <phoneticPr fontId="41"/>
  </si>
  <si>
    <t>041</t>
    <phoneticPr fontId="41"/>
  </si>
  <si>
    <t>05</t>
    <phoneticPr fontId="41"/>
  </si>
  <si>
    <t>051</t>
    <phoneticPr fontId="41"/>
  </si>
  <si>
    <t>099</t>
    <phoneticPr fontId="41"/>
  </si>
  <si>
    <t>農業サービス</t>
    <phoneticPr fontId="41"/>
  </si>
  <si>
    <t>0151</t>
    <phoneticPr fontId="3"/>
  </si>
  <si>
    <t>0152</t>
    <phoneticPr fontId="3"/>
  </si>
  <si>
    <t>0153</t>
    <phoneticPr fontId="3"/>
  </si>
  <si>
    <t>特用林産物（狩猟業を含む。）</t>
    <phoneticPr fontId="41"/>
  </si>
  <si>
    <t>0171</t>
    <phoneticPr fontId="3"/>
  </si>
  <si>
    <t>海面漁業</t>
    <rPh sb="0" eb="2">
      <t>カイメン</t>
    </rPh>
    <rPh sb="2" eb="4">
      <t>ギョギョウ</t>
    </rPh>
    <phoneticPr fontId="41"/>
  </si>
  <si>
    <t>0172</t>
    <phoneticPr fontId="3"/>
  </si>
  <si>
    <t>0611</t>
    <phoneticPr fontId="3"/>
  </si>
  <si>
    <t>石炭・原油・天然ガス</t>
    <phoneticPr fontId="3"/>
  </si>
  <si>
    <t>石炭</t>
    <rPh sb="0" eb="2">
      <t>セキタン</t>
    </rPh>
    <phoneticPr fontId="3"/>
  </si>
  <si>
    <t>012</t>
    <phoneticPr fontId="3"/>
  </si>
  <si>
    <t>013</t>
    <phoneticPr fontId="3"/>
  </si>
  <si>
    <t>0621</t>
    <phoneticPr fontId="3"/>
  </si>
  <si>
    <t>砂利・採石</t>
    <phoneticPr fontId="3"/>
  </si>
  <si>
    <t>0629</t>
    <phoneticPr fontId="3"/>
  </si>
  <si>
    <t>その他の鉱物</t>
    <rPh sb="2" eb="3">
      <t>タ</t>
    </rPh>
    <rPh sb="4" eb="6">
      <t>コウブツ</t>
    </rPh>
    <phoneticPr fontId="3"/>
  </si>
  <si>
    <t>窯業原料鉱物（石灰石を除く。）</t>
    <rPh sb="7" eb="10">
      <t>セッカイセキ</t>
    </rPh>
    <rPh sb="11" eb="12">
      <t>ノゾ</t>
    </rPh>
    <phoneticPr fontId="3"/>
  </si>
  <si>
    <t>他に分類されない鉱物</t>
    <rPh sb="0" eb="1">
      <t>タ</t>
    </rPh>
    <rPh sb="2" eb="4">
      <t>ブンルイ</t>
    </rPh>
    <phoneticPr fontId="3"/>
  </si>
  <si>
    <t>食肉</t>
    <rPh sb="0" eb="2">
      <t>ショクニク</t>
    </rPh>
    <phoneticPr fontId="41"/>
  </si>
  <si>
    <t>飲食料品</t>
    <phoneticPr fontId="41"/>
  </si>
  <si>
    <t>1111</t>
    <phoneticPr fontId="41"/>
  </si>
  <si>
    <t>02</t>
    <phoneticPr fontId="3"/>
  </si>
  <si>
    <t>021</t>
    <phoneticPr fontId="3"/>
  </si>
  <si>
    <t>09</t>
    <phoneticPr fontId="41"/>
  </si>
  <si>
    <t>1112</t>
    <phoneticPr fontId="41"/>
  </si>
  <si>
    <t>その他の水産食料品</t>
    <rPh sb="6" eb="9">
      <t>ショクリョウヒン</t>
    </rPh>
    <phoneticPr fontId="41"/>
  </si>
  <si>
    <t>1113</t>
    <phoneticPr fontId="41"/>
  </si>
  <si>
    <t>111</t>
    <phoneticPr fontId="3"/>
  </si>
  <si>
    <t>（続き）食料品</t>
    <rPh sb="1" eb="2">
      <t>ツヅ</t>
    </rPh>
    <rPh sb="4" eb="7">
      <t>ショクリョウヒン</t>
    </rPh>
    <phoneticPr fontId="41"/>
  </si>
  <si>
    <t>（続き）飲食料品</t>
    <rPh sb="1" eb="2">
      <t>ツヅ</t>
    </rPh>
    <phoneticPr fontId="41"/>
  </si>
  <si>
    <t>1114</t>
    <phoneticPr fontId="41"/>
  </si>
  <si>
    <t>1115</t>
    <phoneticPr fontId="41"/>
  </si>
  <si>
    <t>農産保存食料品</t>
    <phoneticPr fontId="41"/>
  </si>
  <si>
    <t>1116</t>
    <phoneticPr fontId="41"/>
  </si>
  <si>
    <t>砂糖</t>
    <phoneticPr fontId="41"/>
  </si>
  <si>
    <t>動植物油脂</t>
    <rPh sb="0" eb="1">
      <t>ウゴ</t>
    </rPh>
    <phoneticPr fontId="41"/>
  </si>
  <si>
    <t>042</t>
    <phoneticPr fontId="41"/>
  </si>
  <si>
    <t>動物油脂</t>
    <rPh sb="0" eb="2">
      <t>ドウブツ</t>
    </rPh>
    <rPh sb="2" eb="4">
      <t>ユシ</t>
    </rPh>
    <phoneticPr fontId="41"/>
  </si>
  <si>
    <t>043</t>
    <phoneticPr fontId="41"/>
  </si>
  <si>
    <t>044</t>
    <phoneticPr fontId="41"/>
  </si>
  <si>
    <t>051</t>
    <phoneticPr fontId="3"/>
  </si>
  <si>
    <t>ビール類</t>
    <rPh sb="3" eb="4">
      <t>ルイ</t>
    </rPh>
    <phoneticPr fontId="3"/>
  </si>
  <si>
    <t>031</t>
    <phoneticPr fontId="3"/>
  </si>
  <si>
    <t>ウイスキー類</t>
    <phoneticPr fontId="41"/>
  </si>
  <si>
    <t>有機質肥料（別掲を除く。）</t>
    <phoneticPr fontId="41"/>
  </si>
  <si>
    <t>1511</t>
    <phoneticPr fontId="3"/>
  </si>
  <si>
    <t>紡績糸</t>
    <phoneticPr fontId="3"/>
  </si>
  <si>
    <t>紡績糸</t>
    <rPh sb="2" eb="3">
      <t>イト</t>
    </rPh>
    <phoneticPr fontId="41"/>
  </si>
  <si>
    <t>綿・スフ織物（合繊短繊維織物を含む。）</t>
    <phoneticPr fontId="41"/>
  </si>
  <si>
    <t>絹・人絹織物（合繊長繊維織物を含む。）</t>
    <phoneticPr fontId="41"/>
  </si>
  <si>
    <t>その他の織物</t>
    <phoneticPr fontId="41"/>
  </si>
  <si>
    <t>1519</t>
    <phoneticPr fontId="3"/>
  </si>
  <si>
    <t>099</t>
    <phoneticPr fontId="3"/>
  </si>
  <si>
    <t>1529</t>
    <phoneticPr fontId="3"/>
  </si>
  <si>
    <t>合板・集成材</t>
    <rPh sb="3" eb="6">
      <t>シュウセイザイ</t>
    </rPh>
    <phoneticPr fontId="41"/>
  </si>
  <si>
    <t>1621</t>
    <phoneticPr fontId="3"/>
  </si>
  <si>
    <t>木製家具</t>
    <phoneticPr fontId="3"/>
  </si>
  <si>
    <t>金属製家具</t>
    <phoneticPr fontId="3"/>
  </si>
  <si>
    <t>その他の家具・装備品</t>
    <rPh sb="2" eb="3">
      <t>タ</t>
    </rPh>
    <phoneticPr fontId="3"/>
  </si>
  <si>
    <t>1631</t>
    <phoneticPr fontId="3"/>
  </si>
  <si>
    <t>021P</t>
    <phoneticPr fontId="3"/>
  </si>
  <si>
    <t>1632</t>
    <phoneticPr fontId="3"/>
  </si>
  <si>
    <t>1633</t>
    <phoneticPr fontId="3"/>
  </si>
  <si>
    <t>加工紙</t>
    <rPh sb="0" eb="2">
      <t>カコウ</t>
    </rPh>
    <rPh sb="2" eb="3">
      <t>カミ</t>
    </rPh>
    <phoneticPr fontId="41"/>
  </si>
  <si>
    <t>1641</t>
    <phoneticPr fontId="3"/>
  </si>
  <si>
    <t>1649</t>
    <phoneticPr fontId="41"/>
  </si>
  <si>
    <t>01</t>
    <phoneticPr fontId="41"/>
  </si>
  <si>
    <t>1649</t>
    <phoneticPr fontId="3"/>
  </si>
  <si>
    <t>紙製衛生材料・用品</t>
    <phoneticPr fontId="41"/>
  </si>
  <si>
    <t>その他のパルプ・紙・紙加工品</t>
    <rPh sb="2" eb="3">
      <t>タ</t>
    </rPh>
    <rPh sb="8" eb="9">
      <t>カミ</t>
    </rPh>
    <rPh sb="10" eb="11">
      <t>カミ</t>
    </rPh>
    <rPh sb="11" eb="14">
      <t>カコウヒン</t>
    </rPh>
    <phoneticPr fontId="3"/>
  </si>
  <si>
    <t>39</t>
    <phoneticPr fontId="3"/>
  </si>
  <si>
    <t>その他の製造工業製品
（１／３）</t>
    <phoneticPr fontId="3"/>
  </si>
  <si>
    <t>（続き）無機化学工業製品</t>
    <rPh sb="1" eb="2">
      <t>ツヅ</t>
    </rPh>
    <phoneticPr fontId="41"/>
  </si>
  <si>
    <t>（続き）化学製品</t>
    <rPh sb="1" eb="2">
      <t>ツヅ</t>
    </rPh>
    <phoneticPr fontId="41"/>
  </si>
  <si>
    <t>石油化学系基礎製品</t>
    <phoneticPr fontId="41"/>
  </si>
  <si>
    <t>脂肪族中間物・環式中間物・合成染料・有機顔料</t>
    <phoneticPr fontId="41"/>
  </si>
  <si>
    <t>有機化学工業製品（石油化学系基礎製品・合成樹脂を除く。）</t>
    <phoneticPr fontId="41"/>
  </si>
  <si>
    <t>2041</t>
    <phoneticPr fontId="3"/>
  </si>
  <si>
    <t>環式中間物・合成染料・有機顔料</t>
    <rPh sb="6" eb="8">
      <t>ゴウセイ</t>
    </rPh>
    <rPh sb="8" eb="10">
      <t>センリョウ</t>
    </rPh>
    <rPh sb="11" eb="13">
      <t>ユウキ</t>
    </rPh>
    <rPh sb="13" eb="15">
      <t>ガンリョウ</t>
    </rPh>
    <phoneticPr fontId="41"/>
  </si>
  <si>
    <t>2042</t>
    <phoneticPr fontId="3"/>
  </si>
  <si>
    <t>2049</t>
    <phoneticPr fontId="3"/>
  </si>
  <si>
    <t>その他の有機化学工業製品</t>
    <phoneticPr fontId="3"/>
  </si>
  <si>
    <t>2051</t>
    <phoneticPr fontId="3"/>
  </si>
  <si>
    <t>2061</t>
    <phoneticPr fontId="3"/>
  </si>
  <si>
    <t>化学繊維</t>
    <rPh sb="0" eb="2">
      <t>カガク</t>
    </rPh>
    <rPh sb="2" eb="4">
      <t>センイ</t>
    </rPh>
    <phoneticPr fontId="41"/>
  </si>
  <si>
    <t>2071</t>
    <phoneticPr fontId="3"/>
  </si>
  <si>
    <t>2081</t>
    <phoneticPr fontId="3"/>
  </si>
  <si>
    <t>油脂加工製品・界面活性剤</t>
    <phoneticPr fontId="3"/>
  </si>
  <si>
    <t>油脂加工製品</t>
    <phoneticPr fontId="3"/>
  </si>
  <si>
    <t>界面活性剤（石けん・合成洗剤を除く。）</t>
    <phoneticPr fontId="41"/>
  </si>
  <si>
    <t>2082</t>
    <phoneticPr fontId="41"/>
  </si>
  <si>
    <t>2083</t>
    <phoneticPr fontId="3"/>
  </si>
  <si>
    <t>印刷インキ</t>
    <phoneticPr fontId="3"/>
  </si>
  <si>
    <t>2084</t>
    <phoneticPr fontId="3"/>
  </si>
  <si>
    <t>2089</t>
    <phoneticPr fontId="3"/>
  </si>
  <si>
    <t>他に分類されない化学最終製品</t>
    <rPh sb="0" eb="1">
      <t>タ</t>
    </rPh>
    <rPh sb="2" eb="4">
      <t>ブンルイ</t>
    </rPh>
    <rPh sb="8" eb="10">
      <t>カガク</t>
    </rPh>
    <rPh sb="10" eb="12">
      <t>サイシュウ</t>
    </rPh>
    <rPh sb="12" eb="14">
      <t>セイヒン</t>
    </rPh>
    <phoneticPr fontId="41"/>
  </si>
  <si>
    <t>ガソリン</t>
    <phoneticPr fontId="3"/>
  </si>
  <si>
    <t>プラスチック・ゴム製品</t>
    <phoneticPr fontId="41"/>
  </si>
  <si>
    <t>2221</t>
    <phoneticPr fontId="3"/>
  </si>
  <si>
    <t>2229</t>
    <phoneticPr fontId="3"/>
  </si>
  <si>
    <t>2229</t>
    <phoneticPr fontId="41"/>
  </si>
  <si>
    <t>091</t>
    <phoneticPr fontId="41"/>
  </si>
  <si>
    <t>他に分類されないゴム製品</t>
    <rPh sb="0" eb="1">
      <t>ホカ</t>
    </rPh>
    <rPh sb="2" eb="4">
      <t>ブンルイ</t>
    </rPh>
    <rPh sb="10" eb="12">
      <t>セイヒン</t>
    </rPh>
    <phoneticPr fontId="41"/>
  </si>
  <si>
    <t>2311</t>
    <phoneticPr fontId="3"/>
  </si>
  <si>
    <t>なめし革・革製品・毛皮</t>
    <phoneticPr fontId="41"/>
  </si>
  <si>
    <t>その他の製造工業製品
（２／３）</t>
    <phoneticPr fontId="3"/>
  </si>
  <si>
    <t>2312</t>
    <phoneticPr fontId="41"/>
  </si>
  <si>
    <t>なめし革・革製品・毛皮（革製履物を除く。）</t>
    <phoneticPr fontId="41"/>
  </si>
  <si>
    <t>2511</t>
    <phoneticPr fontId="3"/>
  </si>
  <si>
    <t>他に分類されないガラス製品</t>
    <rPh sb="0" eb="1">
      <t>タ</t>
    </rPh>
    <rPh sb="2" eb="4">
      <t>ブンルイ</t>
    </rPh>
    <rPh sb="11" eb="13">
      <t>セイヒン</t>
    </rPh>
    <phoneticPr fontId="41"/>
  </si>
  <si>
    <t>2521</t>
    <phoneticPr fontId="3"/>
  </si>
  <si>
    <t>2591</t>
    <phoneticPr fontId="3"/>
  </si>
  <si>
    <t>炭素・黒鉛製品</t>
    <phoneticPr fontId="41"/>
  </si>
  <si>
    <t>鉄屑</t>
    <phoneticPr fontId="41"/>
  </si>
  <si>
    <t>2612</t>
    <phoneticPr fontId="3"/>
  </si>
  <si>
    <t>鋳鍛造品（鉄）</t>
    <phoneticPr fontId="41"/>
  </si>
  <si>
    <t>鋳鉄品・鍛工品（鉄）</t>
    <phoneticPr fontId="41"/>
  </si>
  <si>
    <t>2699</t>
    <phoneticPr fontId="3"/>
  </si>
  <si>
    <t>鉛・亜鉛（再生を含む。）</t>
    <phoneticPr fontId="41"/>
  </si>
  <si>
    <t>アルミニウム（再生を含む。）</t>
    <phoneticPr fontId="41"/>
  </si>
  <si>
    <t>2712</t>
    <phoneticPr fontId="3"/>
  </si>
  <si>
    <t>2729</t>
    <phoneticPr fontId="3"/>
  </si>
  <si>
    <t>建設用・建築用金属製品</t>
    <phoneticPr fontId="41"/>
  </si>
  <si>
    <t>ガス・石油機器・暖房・調理装置</t>
    <rPh sb="8" eb="10">
      <t>ダンボウ</t>
    </rPh>
    <rPh sb="11" eb="13">
      <t>チョウリ</t>
    </rPh>
    <rPh sb="13" eb="15">
      <t>ソウチ</t>
    </rPh>
    <phoneticPr fontId="3"/>
  </si>
  <si>
    <t>ガス・石油機器・暖房・調理装置</t>
    <phoneticPr fontId="41"/>
  </si>
  <si>
    <t>ボルト・ナット・リベット・スプリング</t>
    <phoneticPr fontId="3"/>
  </si>
  <si>
    <t>金属製容器・製缶板金製品</t>
    <phoneticPr fontId="3"/>
  </si>
  <si>
    <t>配管工事附属品・粉末や金製品・道具類</t>
    <rPh sb="4" eb="6">
      <t>フゾク</t>
    </rPh>
    <phoneticPr fontId="3"/>
  </si>
  <si>
    <t>配管工事附属品</t>
    <rPh sb="4" eb="6">
      <t>フゾク</t>
    </rPh>
    <phoneticPr fontId="41"/>
  </si>
  <si>
    <t>粉末や金製品</t>
    <phoneticPr fontId="3"/>
  </si>
  <si>
    <t>刃物・道具類</t>
    <phoneticPr fontId="3"/>
  </si>
  <si>
    <t>2911</t>
    <phoneticPr fontId="3"/>
  </si>
  <si>
    <t>2912</t>
    <phoneticPr fontId="3"/>
  </si>
  <si>
    <t>ポンプ・圧縮機</t>
    <phoneticPr fontId="3"/>
  </si>
  <si>
    <t>2913</t>
    <phoneticPr fontId="3"/>
  </si>
  <si>
    <t>2914</t>
    <phoneticPr fontId="3"/>
  </si>
  <si>
    <t>2919</t>
    <phoneticPr fontId="3"/>
  </si>
  <si>
    <t>その他のはん用機械</t>
    <rPh sb="2" eb="3">
      <t>タ</t>
    </rPh>
    <rPh sb="6" eb="7">
      <t>ヨウ</t>
    </rPh>
    <rPh sb="7" eb="9">
      <t>キカイ</t>
    </rPh>
    <phoneticPr fontId="3"/>
  </si>
  <si>
    <t>3011</t>
    <phoneticPr fontId="3"/>
  </si>
  <si>
    <t>農業用機械</t>
    <rPh sb="2" eb="3">
      <t>ヨウ</t>
    </rPh>
    <phoneticPr fontId="3"/>
  </si>
  <si>
    <t>3012</t>
    <phoneticPr fontId="3"/>
  </si>
  <si>
    <t>建設・鉱山機械</t>
    <rPh sb="0" eb="2">
      <t>ケンセツ</t>
    </rPh>
    <rPh sb="3" eb="5">
      <t>コウザン</t>
    </rPh>
    <phoneticPr fontId="3"/>
  </si>
  <si>
    <t>3013</t>
    <phoneticPr fontId="3"/>
  </si>
  <si>
    <t>3014</t>
    <phoneticPr fontId="3"/>
  </si>
  <si>
    <t>生活関連産業用機械</t>
    <rPh sb="7" eb="9">
      <t>キカイ</t>
    </rPh>
    <phoneticPr fontId="3"/>
  </si>
  <si>
    <t>3015</t>
    <phoneticPr fontId="3"/>
  </si>
  <si>
    <t>鋳造装置・プラスチック加工機械</t>
    <phoneticPr fontId="3"/>
  </si>
  <si>
    <t>3016</t>
    <phoneticPr fontId="3"/>
  </si>
  <si>
    <t>3017</t>
    <phoneticPr fontId="3"/>
  </si>
  <si>
    <t>3019</t>
    <phoneticPr fontId="3"/>
  </si>
  <si>
    <t>真空装置・真空機器</t>
    <rPh sb="0" eb="2">
      <t>シンクウ</t>
    </rPh>
    <rPh sb="2" eb="4">
      <t>ソウチ</t>
    </rPh>
    <rPh sb="5" eb="7">
      <t>シンクウ</t>
    </rPh>
    <rPh sb="7" eb="9">
      <t>キキ</t>
    </rPh>
    <phoneticPr fontId="3"/>
  </si>
  <si>
    <t>ロボット</t>
    <phoneticPr fontId="41"/>
  </si>
  <si>
    <t>その他の生産用機械</t>
    <rPh sb="4" eb="7">
      <t>セイサンヨウ</t>
    </rPh>
    <rPh sb="7" eb="9">
      <t>キカイ</t>
    </rPh>
    <phoneticPr fontId="3"/>
  </si>
  <si>
    <t>3111</t>
    <phoneticPr fontId="3"/>
  </si>
  <si>
    <t>サービス用・娯楽用機器</t>
    <rPh sb="6" eb="9">
      <t>ゴラクヨウ</t>
    </rPh>
    <phoneticPr fontId="41"/>
  </si>
  <si>
    <t>3113</t>
    <phoneticPr fontId="3"/>
  </si>
  <si>
    <t>計測機器</t>
    <rPh sb="0" eb="2">
      <t>ケイソク</t>
    </rPh>
    <rPh sb="2" eb="4">
      <t>キキ</t>
    </rPh>
    <phoneticPr fontId="3"/>
  </si>
  <si>
    <t>3114</t>
    <phoneticPr fontId="3"/>
  </si>
  <si>
    <t>3115</t>
    <phoneticPr fontId="3"/>
  </si>
  <si>
    <t>光学機械・レンズ</t>
    <rPh sb="0" eb="2">
      <t>コウガク</t>
    </rPh>
    <rPh sb="2" eb="4">
      <t>キカイ</t>
    </rPh>
    <phoneticPr fontId="3"/>
  </si>
  <si>
    <t>3116</t>
    <phoneticPr fontId="3"/>
  </si>
  <si>
    <t>3211</t>
    <phoneticPr fontId="3"/>
  </si>
  <si>
    <t>液晶パネル</t>
    <phoneticPr fontId="3"/>
  </si>
  <si>
    <t>3211</t>
    <phoneticPr fontId="41"/>
  </si>
  <si>
    <t>フラットパネル・電子管</t>
    <rPh sb="8" eb="11">
      <t>デンシカン</t>
    </rPh>
    <phoneticPr fontId="41"/>
  </si>
  <si>
    <t>3299</t>
    <phoneticPr fontId="41"/>
  </si>
  <si>
    <t>記録メディア</t>
    <rPh sb="0" eb="2">
      <t>キロク</t>
    </rPh>
    <phoneticPr fontId="41"/>
  </si>
  <si>
    <t>3299</t>
    <phoneticPr fontId="3"/>
  </si>
  <si>
    <t>電子回路</t>
    <rPh sb="0" eb="2">
      <t>デンシ</t>
    </rPh>
    <rPh sb="2" eb="4">
      <t>カイロ</t>
    </rPh>
    <phoneticPr fontId="3"/>
  </si>
  <si>
    <t>その他の電子部品</t>
    <rPh sb="6" eb="7">
      <t>ブ</t>
    </rPh>
    <phoneticPr fontId="3"/>
  </si>
  <si>
    <t>3311</t>
    <phoneticPr fontId="3"/>
  </si>
  <si>
    <t>開閉制御装置・配電盤</t>
    <phoneticPr fontId="3"/>
  </si>
  <si>
    <t>04</t>
    <phoneticPr fontId="3"/>
  </si>
  <si>
    <t>041</t>
    <phoneticPr fontId="3"/>
  </si>
  <si>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</si>
  <si>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</si>
  <si>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</si>
  <si>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3321</t>
    <phoneticPr fontId="3"/>
  </si>
  <si>
    <t>民生用エアコンディショナ</t>
    <rPh sb="0" eb="2">
      <t>ミンセイ</t>
    </rPh>
    <rPh sb="2" eb="3">
      <t>ヨウ</t>
    </rPh>
    <phoneticPr fontId="3"/>
  </si>
  <si>
    <t>民生用電気機器（エアコンを除く。）</t>
    <rPh sb="0" eb="2">
      <t>ミンセイ</t>
    </rPh>
    <rPh sb="2" eb="3">
      <t>ヨウ</t>
    </rPh>
    <rPh sb="3" eb="5">
      <t>デンキ</t>
    </rPh>
    <rPh sb="5" eb="7">
      <t>キキ</t>
    </rPh>
    <phoneticPr fontId="3"/>
  </si>
  <si>
    <t>3331</t>
    <phoneticPr fontId="3"/>
  </si>
  <si>
    <t>3332</t>
    <phoneticPr fontId="3"/>
  </si>
  <si>
    <t>3399</t>
    <phoneticPr fontId="3"/>
  </si>
  <si>
    <t>3411</t>
    <phoneticPr fontId="3"/>
  </si>
  <si>
    <t>携帯電話機</t>
    <rPh sb="0" eb="2">
      <t>ケイタイ</t>
    </rPh>
    <rPh sb="2" eb="4">
      <t>デンワ</t>
    </rPh>
    <rPh sb="4" eb="5">
      <t>キ</t>
    </rPh>
    <phoneticPr fontId="3"/>
  </si>
  <si>
    <t>無線電気通信機器（携帯電話機を除く。）</t>
    <rPh sb="9" eb="11">
      <t>ケイタイ</t>
    </rPh>
    <rPh sb="11" eb="13">
      <t>デンワ</t>
    </rPh>
    <rPh sb="13" eb="14">
      <t>キ</t>
    </rPh>
    <phoneticPr fontId="3"/>
  </si>
  <si>
    <t>3411</t>
    <phoneticPr fontId="41"/>
  </si>
  <si>
    <t>3412</t>
    <phoneticPr fontId="41"/>
  </si>
  <si>
    <t>3421</t>
    <phoneticPr fontId="3"/>
  </si>
  <si>
    <t>パーソナルコンピュータ</t>
    <phoneticPr fontId="3"/>
  </si>
  <si>
    <t>電子計算機本体（パソコンを除く。）</t>
    <rPh sb="0" eb="2">
      <t>デンシ</t>
    </rPh>
    <rPh sb="2" eb="5">
      <t>ケイサンキ</t>
    </rPh>
    <rPh sb="5" eb="7">
      <t>ホンタイ</t>
    </rPh>
    <phoneticPr fontId="3"/>
  </si>
  <si>
    <t>電子計算機附属装置</t>
    <rPh sb="5" eb="7">
      <t>フゾク</t>
    </rPh>
    <phoneticPr fontId="3"/>
  </si>
  <si>
    <t>3511</t>
    <phoneticPr fontId="3"/>
  </si>
  <si>
    <t>乗用車（ハイブリッド車）</t>
  </si>
  <si>
    <t>乗用車（ハイブリッド車を除く。）</t>
    <phoneticPr fontId="3"/>
  </si>
  <si>
    <t>3521</t>
    <phoneticPr fontId="3"/>
  </si>
  <si>
    <t>3522</t>
    <phoneticPr fontId="3"/>
  </si>
  <si>
    <t>3531</t>
    <phoneticPr fontId="3"/>
  </si>
  <si>
    <t>自動車用内燃機関</t>
    <phoneticPr fontId="3"/>
  </si>
  <si>
    <t>3541</t>
    <phoneticPr fontId="3"/>
  </si>
  <si>
    <t>3591</t>
    <phoneticPr fontId="3"/>
  </si>
  <si>
    <t>3592</t>
    <phoneticPr fontId="3"/>
  </si>
  <si>
    <t>3599</t>
    <phoneticPr fontId="3"/>
  </si>
  <si>
    <t>がん具</t>
    <phoneticPr fontId="3"/>
  </si>
  <si>
    <t>その他の製造工業製品
（３／３）</t>
    <phoneticPr fontId="3"/>
  </si>
  <si>
    <t>3919</t>
    <phoneticPr fontId="3"/>
  </si>
  <si>
    <t>061</t>
    <phoneticPr fontId="3"/>
  </si>
  <si>
    <t>3921</t>
    <phoneticPr fontId="3"/>
  </si>
  <si>
    <t>再生資源回収・加工処理</t>
    <rPh sb="0" eb="2">
      <t>サイセイ</t>
    </rPh>
    <rPh sb="2" eb="4">
      <t>シゲン</t>
    </rPh>
    <rPh sb="4" eb="6">
      <t>カイシュウ</t>
    </rPh>
    <rPh sb="7" eb="9">
      <t>カコウ</t>
    </rPh>
    <rPh sb="9" eb="11">
      <t>ショリ</t>
    </rPh>
    <phoneticPr fontId="3"/>
  </si>
  <si>
    <t>4191</t>
    <phoneticPr fontId="3"/>
  </si>
  <si>
    <t>鉄道軌道建設</t>
    <phoneticPr fontId="41"/>
  </si>
  <si>
    <t>4611</t>
    <phoneticPr fontId="41"/>
  </si>
  <si>
    <t>電気</t>
    <rPh sb="0" eb="2">
      <t>デンキ</t>
    </rPh>
    <phoneticPr fontId="41"/>
  </si>
  <si>
    <t>電気</t>
    <phoneticPr fontId="3"/>
  </si>
  <si>
    <t>電気・ガス・熱供給</t>
    <rPh sb="0" eb="2">
      <t>デンキ</t>
    </rPh>
    <phoneticPr fontId="3"/>
  </si>
  <si>
    <t>電気（火力（バイオマス・廃棄物を含む。））</t>
    <phoneticPr fontId="3"/>
  </si>
  <si>
    <t>電気（原子力）</t>
  </si>
  <si>
    <t>電気（水力、地熱、太陽光、風力等）</t>
  </si>
  <si>
    <t>4621</t>
    <phoneticPr fontId="41"/>
  </si>
  <si>
    <t>4622</t>
    <phoneticPr fontId="41"/>
  </si>
  <si>
    <t>4711</t>
    <phoneticPr fontId="41"/>
  </si>
  <si>
    <t>下水道★★</t>
    <phoneticPr fontId="41"/>
  </si>
  <si>
    <t>4811</t>
    <phoneticPr fontId="3"/>
  </si>
  <si>
    <t>5311</t>
    <phoneticPr fontId="41"/>
  </si>
  <si>
    <t>公的金融（ＦＩＳＩＭ）</t>
    <phoneticPr fontId="3"/>
  </si>
  <si>
    <t>民間金融（ＦＩＳＩＭ）</t>
    <phoneticPr fontId="3"/>
  </si>
  <si>
    <t>5312</t>
    <phoneticPr fontId="41"/>
  </si>
  <si>
    <t>5511</t>
    <phoneticPr fontId="41"/>
  </si>
  <si>
    <t>住宅賃貸料</t>
    <phoneticPr fontId="3"/>
  </si>
  <si>
    <t>住宅賃貸料（帰属家賃）</t>
    <rPh sb="0" eb="2">
      <t>ジュウタク</t>
    </rPh>
    <rPh sb="2" eb="5">
      <t>チンタイリョウ</t>
    </rPh>
    <rPh sb="6" eb="8">
      <t>キゾク</t>
    </rPh>
    <rPh sb="8" eb="10">
      <t>ヤチン</t>
    </rPh>
    <phoneticPr fontId="3"/>
  </si>
  <si>
    <t>5711</t>
    <phoneticPr fontId="3"/>
  </si>
  <si>
    <t>5712</t>
    <phoneticPr fontId="41"/>
  </si>
  <si>
    <t>5721</t>
    <phoneticPr fontId="41"/>
  </si>
  <si>
    <t>5722</t>
    <phoneticPr fontId="41"/>
  </si>
  <si>
    <t>道路貨物輸送（自家輸送を除く。）</t>
    <rPh sb="7" eb="9">
      <t>ジカ</t>
    </rPh>
    <rPh sb="9" eb="11">
      <t>ユソウ</t>
    </rPh>
    <phoneticPr fontId="3"/>
  </si>
  <si>
    <t>5731</t>
    <phoneticPr fontId="41"/>
  </si>
  <si>
    <t>01P</t>
  </si>
  <si>
    <t>自家輸送（旅客自動車）</t>
    <rPh sb="2" eb="4">
      <t>ユソウ</t>
    </rPh>
    <rPh sb="7" eb="10">
      <t>ジドウシャ</t>
    </rPh>
    <phoneticPr fontId="3"/>
  </si>
  <si>
    <t>（続き）運輸・郵便</t>
    <rPh sb="1" eb="2">
      <t>ツヅ</t>
    </rPh>
    <phoneticPr fontId="41"/>
  </si>
  <si>
    <t>5732</t>
    <phoneticPr fontId="41"/>
  </si>
  <si>
    <t>自家輸送（貨物自動車）</t>
    <rPh sb="2" eb="4">
      <t>ユソウ</t>
    </rPh>
    <rPh sb="7" eb="10">
      <t>ジドウシャ</t>
    </rPh>
    <phoneticPr fontId="3"/>
  </si>
  <si>
    <t>5741</t>
    <phoneticPr fontId="41"/>
  </si>
  <si>
    <t>5742</t>
    <phoneticPr fontId="41"/>
  </si>
  <si>
    <t>5743</t>
    <phoneticPr fontId="41"/>
  </si>
  <si>
    <t>5751</t>
    <phoneticPr fontId="41"/>
  </si>
  <si>
    <t>5761</t>
    <phoneticPr fontId="41"/>
  </si>
  <si>
    <t>貨物利用運送</t>
    <rPh sb="2" eb="4">
      <t>リヨウ</t>
    </rPh>
    <rPh sb="4" eb="6">
      <t>ウンソウ</t>
    </rPh>
    <phoneticPr fontId="3"/>
  </si>
  <si>
    <t>5771</t>
    <phoneticPr fontId="41"/>
  </si>
  <si>
    <t>5781</t>
    <phoneticPr fontId="41"/>
  </si>
  <si>
    <t>水運施設管理（国公営）★★</t>
    <rPh sb="7" eb="10">
      <t>コッコウエイ</t>
    </rPh>
    <phoneticPr fontId="41"/>
  </si>
  <si>
    <t>水運施設管理</t>
    <rPh sb="0" eb="2">
      <t>スイウン</t>
    </rPh>
    <rPh sb="2" eb="4">
      <t>シセツ</t>
    </rPh>
    <rPh sb="4" eb="6">
      <t>カンリ</t>
    </rPh>
    <phoneticPr fontId="41"/>
  </si>
  <si>
    <t>水運附帯サービス</t>
    <rPh sb="2" eb="4">
      <t>フタイ</t>
    </rPh>
    <phoneticPr fontId="3"/>
  </si>
  <si>
    <t>航空施設管理（公営）★★</t>
    <phoneticPr fontId="41"/>
  </si>
  <si>
    <t>航空施設管理</t>
    <phoneticPr fontId="41"/>
  </si>
  <si>
    <t>航空附帯サービス</t>
    <rPh sb="2" eb="4">
      <t>フタイ</t>
    </rPh>
    <phoneticPr fontId="3"/>
  </si>
  <si>
    <t>5789</t>
    <phoneticPr fontId="41"/>
  </si>
  <si>
    <t>旅行・その他の運輸附帯サービス</t>
    <rPh sb="9" eb="11">
      <t>フタイ</t>
    </rPh>
    <phoneticPr fontId="3"/>
  </si>
  <si>
    <t>5791</t>
    <phoneticPr fontId="3"/>
  </si>
  <si>
    <t>郵便・信書便</t>
    <rPh sb="3" eb="5">
      <t>シンショ</t>
    </rPh>
    <rPh sb="5" eb="6">
      <t>ビン</t>
    </rPh>
    <phoneticPr fontId="3"/>
  </si>
  <si>
    <t>5911</t>
    <phoneticPr fontId="41"/>
  </si>
  <si>
    <t>固定電気通信</t>
    <rPh sb="0" eb="2">
      <t>コテイ</t>
    </rPh>
    <rPh sb="2" eb="4">
      <t>デンキ</t>
    </rPh>
    <rPh sb="4" eb="6">
      <t>ツウシン</t>
    </rPh>
    <phoneticPr fontId="41"/>
  </si>
  <si>
    <t>通信</t>
    <phoneticPr fontId="41"/>
  </si>
  <si>
    <t>5911</t>
    <phoneticPr fontId="3"/>
  </si>
  <si>
    <t>移動電気通信</t>
    <rPh sb="0" eb="2">
      <t>イドウ</t>
    </rPh>
    <rPh sb="2" eb="4">
      <t>デンキ</t>
    </rPh>
    <rPh sb="4" eb="6">
      <t>ツウシン</t>
    </rPh>
    <phoneticPr fontId="3"/>
  </si>
  <si>
    <t>電気通信に附帯するサービス</t>
    <rPh sb="0" eb="2">
      <t>デンキ</t>
    </rPh>
    <rPh sb="2" eb="4">
      <t>ツウシン</t>
    </rPh>
    <rPh sb="5" eb="7">
      <t>フタイ</t>
    </rPh>
    <phoneticPr fontId="41"/>
  </si>
  <si>
    <t>5921</t>
    <phoneticPr fontId="41"/>
  </si>
  <si>
    <t>5931</t>
    <phoneticPr fontId="3"/>
  </si>
  <si>
    <t>情報サービス</t>
    <phoneticPr fontId="41"/>
  </si>
  <si>
    <t>5941</t>
    <phoneticPr fontId="3"/>
  </si>
  <si>
    <t>インターネット附随サービス</t>
    <rPh sb="7" eb="9">
      <t>フズイ</t>
    </rPh>
    <phoneticPr fontId="3"/>
  </si>
  <si>
    <t>5951</t>
    <phoneticPr fontId="3"/>
  </si>
  <si>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3"/>
  </si>
  <si>
    <t>新聞</t>
    <rPh sb="0" eb="2">
      <t>シンブン</t>
    </rPh>
    <phoneticPr fontId="3"/>
  </si>
  <si>
    <t>出版</t>
    <rPh sb="0" eb="2">
      <t>シュッパン</t>
    </rPh>
    <phoneticPr fontId="3"/>
  </si>
  <si>
    <t>6311</t>
    <phoneticPr fontId="41"/>
  </si>
  <si>
    <t>学校給食（国公立）★★</t>
    <rPh sb="2" eb="4">
      <t>キュウショク</t>
    </rPh>
    <phoneticPr fontId="41"/>
  </si>
  <si>
    <t>学校給食（私立）★</t>
    <rPh sb="2" eb="4">
      <t>キュウショク</t>
    </rPh>
    <phoneticPr fontId="41"/>
  </si>
  <si>
    <t>その他の教育訓練機関（国公立）★★</t>
    <phoneticPr fontId="3"/>
  </si>
  <si>
    <t>632</t>
    <phoneticPr fontId="3"/>
  </si>
  <si>
    <t>研究</t>
    <rPh sb="0" eb="2">
      <t>ケンキュウ</t>
    </rPh>
    <phoneticPr fontId="41"/>
  </si>
  <si>
    <t>人文・社会科学研究機関（国公立）★★</t>
    <rPh sb="3" eb="5">
      <t>シャカイ</t>
    </rPh>
    <phoneticPr fontId="41"/>
  </si>
  <si>
    <t>人文・社会科学研究機関（非営利）★</t>
    <rPh sb="3" eb="5">
      <t>シャカイ</t>
    </rPh>
    <phoneticPr fontId="41"/>
  </si>
  <si>
    <t>人文・社会科学研究機関</t>
    <rPh sb="3" eb="5">
      <t>シャカイ</t>
    </rPh>
    <phoneticPr fontId="41"/>
  </si>
  <si>
    <t>6322</t>
    <phoneticPr fontId="41"/>
  </si>
  <si>
    <t>医療（病院）</t>
    <rPh sb="3" eb="5">
      <t>ビョウイン</t>
    </rPh>
    <phoneticPr fontId="3"/>
  </si>
  <si>
    <t>医療（一般診療所）</t>
    <rPh sb="3" eb="7">
      <t>イッパンシンリョウ</t>
    </rPh>
    <rPh sb="7" eb="8">
      <t>ショ</t>
    </rPh>
    <phoneticPr fontId="3"/>
  </si>
  <si>
    <t>医療（歯科診療）</t>
    <rPh sb="3" eb="5">
      <t>シカ</t>
    </rPh>
    <rPh sb="5" eb="7">
      <t>シンリョウ</t>
    </rPh>
    <phoneticPr fontId="3"/>
  </si>
  <si>
    <t>6411</t>
    <phoneticPr fontId="41"/>
  </si>
  <si>
    <t>医療（調剤）</t>
    <rPh sb="0" eb="2">
      <t>イリョウ</t>
    </rPh>
    <rPh sb="3" eb="5">
      <t>チョウザイ</t>
    </rPh>
    <phoneticPr fontId="41"/>
  </si>
  <si>
    <t>医療（その他の医療サービス）</t>
    <rPh sb="0" eb="2">
      <t>イリョウ</t>
    </rPh>
    <rPh sb="5" eb="6">
      <t>タ</t>
    </rPh>
    <rPh sb="7" eb="9">
      <t>イリョウ</t>
    </rPh>
    <phoneticPr fontId="3"/>
  </si>
  <si>
    <t>社会保険事業★★</t>
    <phoneticPr fontId="41"/>
  </si>
  <si>
    <t>社会福祉</t>
    <phoneticPr fontId="3"/>
  </si>
  <si>
    <t>6431</t>
    <phoneticPr fontId="41"/>
  </si>
  <si>
    <t>保育所</t>
    <rPh sb="0" eb="3">
      <t>ホイクショ</t>
    </rPh>
    <phoneticPr fontId="41"/>
  </si>
  <si>
    <t>介護（施設サービス）</t>
    <rPh sb="0" eb="2">
      <t>カイゴ</t>
    </rPh>
    <rPh sb="3" eb="5">
      <t>シセツ</t>
    </rPh>
    <phoneticPr fontId="3"/>
  </si>
  <si>
    <t>介護（施設サービスを除く。）</t>
    <rPh sb="0" eb="2">
      <t>カイゴ</t>
    </rPh>
    <rPh sb="3" eb="5">
      <t>シセツ</t>
    </rPh>
    <rPh sb="10" eb="11">
      <t>ノゾ</t>
    </rPh>
    <phoneticPr fontId="3"/>
  </si>
  <si>
    <t>会員制企業団体</t>
    <rPh sb="0" eb="3">
      <t>カイインセイ</t>
    </rPh>
    <rPh sb="3" eb="5">
      <t>キギョウ</t>
    </rPh>
    <rPh sb="5" eb="7">
      <t>ダンタイ</t>
    </rPh>
    <phoneticPr fontId="41"/>
  </si>
  <si>
    <t>他に分類されない会員制団体</t>
    <phoneticPr fontId="41"/>
  </si>
  <si>
    <t>6599</t>
    <phoneticPr fontId="41"/>
  </si>
  <si>
    <t>対家計民間非営利団体（別掲を除く。）★</t>
    <phoneticPr fontId="41"/>
  </si>
  <si>
    <t>物品賃貸業（貸自動車を除く。）</t>
    <phoneticPr fontId="41"/>
  </si>
  <si>
    <t>産業用機械器具（建設機械器具を除く。）賃貸業</t>
    <phoneticPr fontId="41"/>
  </si>
  <si>
    <t>事務用機械器具（電算機等を除く。）賃貸業</t>
    <phoneticPr fontId="41"/>
  </si>
  <si>
    <t>（続き）対事業所サービス</t>
    <rPh sb="1" eb="2">
      <t>ツヅ</t>
    </rPh>
    <phoneticPr fontId="41"/>
  </si>
  <si>
    <t>自動車整備</t>
    <rPh sb="0" eb="3">
      <t>ジドウシャ</t>
    </rPh>
    <rPh sb="3" eb="5">
      <t>セイビ</t>
    </rPh>
    <phoneticPr fontId="41"/>
  </si>
  <si>
    <t>法務・財務・会計サービス</t>
    <phoneticPr fontId="41"/>
  </si>
  <si>
    <t>その他の対事業所サービス</t>
    <phoneticPr fontId="3"/>
  </si>
  <si>
    <t>警備業</t>
    <rPh sb="0" eb="3">
      <t>ケイビギョウ</t>
    </rPh>
    <phoneticPr fontId="3"/>
  </si>
  <si>
    <t>と畜場(公営)★★</t>
  </si>
  <si>
    <t>と畜場</t>
  </si>
  <si>
    <t>宿泊業</t>
    <rPh sb="0" eb="2">
      <t>シュクハク</t>
    </rPh>
    <rPh sb="2" eb="3">
      <t>ギョウ</t>
    </rPh>
    <phoneticPr fontId="3"/>
  </si>
  <si>
    <t>67</t>
  </si>
  <si>
    <t>対個人サービス</t>
  </si>
  <si>
    <t>洗濯業</t>
    <phoneticPr fontId="3"/>
  </si>
  <si>
    <t>その他の洗濯・理容・美容・浴場業</t>
    <rPh sb="2" eb="3">
      <t>タ</t>
    </rPh>
    <rPh sb="4" eb="6">
      <t>センタク</t>
    </rPh>
    <rPh sb="7" eb="9">
      <t>リヨウ</t>
    </rPh>
    <rPh sb="10" eb="12">
      <t>ビヨウ</t>
    </rPh>
    <rPh sb="13" eb="15">
      <t>ヨクジョウ</t>
    </rPh>
    <rPh sb="15" eb="16">
      <t>ギョウ</t>
    </rPh>
    <phoneticPr fontId="3"/>
  </si>
  <si>
    <t>興行場（映画館を除く。）・興行団</t>
    <rPh sb="0" eb="2">
      <t>コウギョウ</t>
    </rPh>
    <rPh sb="2" eb="3">
      <t>ジョウ</t>
    </rPh>
    <rPh sb="4" eb="7">
      <t>エイガカン</t>
    </rPh>
    <rPh sb="13" eb="15">
      <t>コウギョウ</t>
    </rPh>
    <rPh sb="15" eb="16">
      <t>ダン</t>
    </rPh>
    <phoneticPr fontId="3"/>
  </si>
  <si>
    <t>遊戯場・その他の娯楽</t>
    <phoneticPr fontId="3"/>
  </si>
  <si>
    <t>6751</t>
  </si>
  <si>
    <t>個人教授業</t>
    <rPh sb="4" eb="5">
      <t>ギョウ</t>
    </rPh>
    <phoneticPr fontId="3"/>
  </si>
  <si>
    <t>各種修理業（別掲を除く。）</t>
    <phoneticPr fontId="41"/>
  </si>
  <si>
    <t>その他の対個人サービス</t>
    <phoneticPr fontId="41"/>
  </si>
  <si>
    <t>6811</t>
    <phoneticPr fontId="41"/>
  </si>
  <si>
    <t>00P</t>
  </si>
  <si>
    <t>6811</t>
    <phoneticPr fontId="3"/>
  </si>
  <si>
    <t>事務用品</t>
    <rPh sb="0" eb="2">
      <t>ジム</t>
    </rPh>
    <rPh sb="2" eb="4">
      <t>ヨウヒン</t>
    </rPh>
    <phoneticPr fontId="3"/>
  </si>
  <si>
    <t>681</t>
    <phoneticPr fontId="3"/>
  </si>
  <si>
    <t>68</t>
    <phoneticPr fontId="3"/>
  </si>
  <si>
    <t>6911</t>
    <phoneticPr fontId="41"/>
  </si>
  <si>
    <t>分類不明</t>
    <phoneticPr fontId="3"/>
  </si>
  <si>
    <t>6911</t>
    <phoneticPr fontId="3"/>
  </si>
  <si>
    <t>分類不明</t>
    <rPh sb="0" eb="2">
      <t>ブンルイ</t>
    </rPh>
    <rPh sb="2" eb="4">
      <t>フメイ</t>
    </rPh>
    <phoneticPr fontId="3"/>
  </si>
  <si>
    <t>691</t>
    <phoneticPr fontId="3"/>
  </si>
  <si>
    <t>69</t>
    <phoneticPr fontId="3"/>
  </si>
  <si>
    <t>7000</t>
    <phoneticPr fontId="41"/>
  </si>
  <si>
    <t>7000</t>
    <phoneticPr fontId="3"/>
  </si>
  <si>
    <t>700</t>
    <phoneticPr fontId="41"/>
  </si>
  <si>
    <t>70</t>
    <phoneticPr fontId="41"/>
  </si>
  <si>
    <t>(注３）　各部門の概念・定義・範囲については、「令和2年（2020年）産業連関表－総合解説編－」（総務省）の「第９章　部門別概念・定義・範囲」を参照してください。</t>
    <rPh sb="5" eb="6">
      <t>カク</t>
    </rPh>
    <rPh sb="6" eb="8">
      <t>ブモン</t>
    </rPh>
    <rPh sb="9" eb="11">
      <t>ガイネン</t>
    </rPh>
    <rPh sb="12" eb="14">
      <t>テイギ</t>
    </rPh>
    <rPh sb="15" eb="17">
      <t>ハンイ</t>
    </rPh>
    <rPh sb="24" eb="26">
      <t>レイワ</t>
    </rPh>
    <rPh sb="27" eb="28">
      <t>ネン</t>
    </rPh>
    <rPh sb="28" eb="29">
      <t>ヘイネン</t>
    </rPh>
    <rPh sb="33" eb="34">
      <t>ネン</t>
    </rPh>
    <rPh sb="35" eb="37">
      <t>サンギョウ</t>
    </rPh>
    <rPh sb="37" eb="39">
      <t>レンカン</t>
    </rPh>
    <rPh sb="39" eb="40">
      <t>ヒョウ</t>
    </rPh>
    <rPh sb="41" eb="43">
      <t>ソウゴウ</t>
    </rPh>
    <rPh sb="43" eb="45">
      <t>カイセツ</t>
    </rPh>
    <rPh sb="45" eb="46">
      <t>ヘン</t>
    </rPh>
    <rPh sb="49" eb="52">
      <t>ソウムショウ</t>
    </rPh>
    <rPh sb="55" eb="56">
      <t>ダイ</t>
    </rPh>
    <rPh sb="57" eb="58">
      <t>ショウ</t>
    </rPh>
    <rPh sb="59" eb="61">
      <t>ブモン</t>
    </rPh>
    <rPh sb="61" eb="62">
      <t>ベツ</t>
    </rPh>
    <rPh sb="62" eb="64">
      <t>ガイネン</t>
    </rPh>
    <rPh sb="65" eb="67">
      <t>テイギ</t>
    </rPh>
    <rPh sb="68" eb="70">
      <t>ハンイ</t>
    </rPh>
    <rPh sb="72" eb="74">
      <t>サンショウ</t>
    </rPh>
    <phoneticPr fontId="14"/>
  </si>
  <si>
    <t>農林漁業</t>
    <rPh sb="2" eb="4">
      <t>ギョギョウ</t>
    </rPh>
    <phoneticPr fontId="3"/>
  </si>
  <si>
    <t>10</t>
    <phoneticPr fontId="3"/>
  </si>
  <si>
    <t>情報通信</t>
    <rPh sb="0" eb="2">
      <t>ジョウホウ</t>
    </rPh>
    <rPh sb="2" eb="4">
      <t>ツウシン</t>
    </rPh>
    <phoneticPr fontId="3"/>
  </si>
  <si>
    <t>【 １０８ 部 門 】</t>
    <phoneticPr fontId="3"/>
  </si>
  <si>
    <t>令和５年</t>
    <rPh sb="0" eb="2">
      <t>レイワ</t>
    </rPh>
    <rPh sb="3" eb="4">
      <t>ネン</t>
    </rPh>
    <phoneticPr fontId="3"/>
  </si>
  <si>
    <t>令和６年</t>
    <rPh sb="0" eb="2">
      <t>レイワ</t>
    </rPh>
    <rPh sb="3" eb="4">
      <t>ネン</t>
    </rPh>
    <phoneticPr fontId="3"/>
  </si>
  <si>
    <t>令和７年</t>
    <rPh sb="0" eb="2">
      <t>レイワ</t>
    </rPh>
    <rPh sb="3" eb="4">
      <t>ネン</t>
    </rPh>
    <phoneticPr fontId="3"/>
  </si>
  <si>
    <t>　令和２年～令和６年の中から選ぶか、数値（％）を入力してください</t>
    <rPh sb="1" eb="3">
      <t>レイワ</t>
    </rPh>
    <rPh sb="4" eb="5">
      <t>ネン</t>
    </rPh>
    <rPh sb="6" eb="8">
      <t>レイワ</t>
    </rPh>
    <rPh sb="11" eb="12">
      <t>ナカ</t>
    </rPh>
    <rPh sb="18" eb="20">
      <t>スウチ</t>
    </rPh>
    <phoneticPr fontId="3"/>
  </si>
  <si>
    <t>【 １０８ 部 門 】</t>
    <rPh sb="6" eb="7">
      <t>ブ</t>
    </rPh>
    <rPh sb="8" eb="9">
      <t>モン</t>
    </rPh>
    <phoneticPr fontId="3"/>
  </si>
  <si>
    <t>（２）平均消費性向の対象年（令和２年～令和６年）を選択するか、任意の数値（％）を入力します。</t>
    <rPh sb="3" eb="5">
      <t>ヘイキン</t>
    </rPh>
    <rPh sb="5" eb="7">
      <t>ショウヒ</t>
    </rPh>
    <rPh sb="10" eb="12">
      <t>タイショウ</t>
    </rPh>
    <rPh sb="12" eb="13">
      <t>ネン</t>
    </rPh>
    <rPh sb="14" eb="16">
      <t>レイワ</t>
    </rPh>
    <rPh sb="19" eb="21">
      <t>レイワ</t>
    </rPh>
    <rPh sb="25" eb="27">
      <t>センタク</t>
    </rPh>
    <rPh sb="31" eb="33">
      <t>ニンイ</t>
    </rPh>
    <rPh sb="34" eb="36">
      <t>スウチ</t>
    </rPh>
    <rPh sb="40" eb="42">
      <t>ニュウリョク</t>
    </rPh>
    <phoneticPr fontId="3"/>
  </si>
  <si>
    <t>統　合　中　分　類
（　１０８　部　門　）</t>
    <rPh sb="0" eb="1">
      <t>オサム</t>
    </rPh>
    <rPh sb="2" eb="3">
      <t>ゴウ</t>
    </rPh>
    <rPh sb="4" eb="5">
      <t>チュウ</t>
    </rPh>
    <rPh sb="6" eb="7">
      <t>プン</t>
    </rPh>
    <rPh sb="8" eb="9">
      <t>ルイ</t>
    </rPh>
    <rPh sb="16" eb="17">
      <t>ブ</t>
    </rPh>
    <rPh sb="18" eb="19">
      <t>モン</t>
    </rPh>
    <phoneticPr fontId="3"/>
  </si>
  <si>
    <r>
      <rPr>
        <sz val="12"/>
        <rFont val="ＭＳ Ｐゴシック"/>
        <family val="3"/>
        <charset val="128"/>
      </rPr>
      <t>（７）</t>
    </r>
    <r>
      <rPr>
        <b/>
        <sz val="12"/>
        <rFont val="ＭＳ Ｐゴシック"/>
        <family val="3"/>
        <charset val="128"/>
      </rPr>
      <t>産業連関表の作成対象年である令和２（2020）年の産業構造によるものであり、</t>
    </r>
    <rPh sb="3" eb="5">
      <t>サンギョウ</t>
    </rPh>
    <rPh sb="5" eb="7">
      <t>レンカン</t>
    </rPh>
    <rPh sb="7" eb="8">
      <t>ヒョウ</t>
    </rPh>
    <rPh sb="9" eb="11">
      <t>サクセイ</t>
    </rPh>
    <rPh sb="11" eb="13">
      <t>タイショウ</t>
    </rPh>
    <rPh sb="13" eb="14">
      <t>ネン</t>
    </rPh>
    <rPh sb="17" eb="19">
      <t>レイワ</t>
    </rPh>
    <rPh sb="26" eb="27">
      <t>ネン</t>
    </rPh>
    <rPh sb="28" eb="30">
      <t>サンギョウ</t>
    </rPh>
    <rPh sb="30" eb="32">
      <t>コウゾウ</t>
    </rPh>
    <phoneticPr fontId="3"/>
  </si>
  <si>
    <t>令和６年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</si>
</sst>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81" formatCode="#,##0.0;[Red]\-#,##0.0"/>
    <numFmt numFmtId="182" formatCode="0.0%"/>
    <numFmt numFmtId="185" formatCode="#,##0_ "/>
    <numFmt numFmtId="186" formatCode="0.000000_ "/>
    <numFmt numFmtId="188" formatCode="0.0_);[Red]\(0.0\)"/>
    <numFmt numFmtId="189" formatCode="\-@"/>
    <numFmt numFmtId="191" formatCode="#,##0.0"/>
    <numFmt numFmtId="192" formatCode="#,##0_ ;[Red]\-#,##0\ "/>
    <numFmt numFmtId="193" formatCode="#,##0;&quot;△ &quot;#,##0"/>
    <numFmt numFmtId="197" formatCode="#,##0.000000_ ;[Red]\-#,##0.000000\ "/>
    <numFmt numFmtId="202" formatCode="#,##0.0_ ;[Red]\-#,##0.0\ "/>
    <numFmt numFmtId="204" formatCode="0.0_ ;[Red]\-0.0\ "/>
    <numFmt numFmtId="207" formatCode="_-* #,##0_-;\-* #,##0_-;_-* &quot;-&quot;_-;_-@_-"/>
    <numFmt numFmtId="211" formatCode="#,##0.00_ ;[Red]\-#,##0.00\ "/>
    <numFmt numFmtId="212" formatCode="#,##0.000000;&quot;▲ &quot;#,##0.000000"/>
  </numFmts>
  <fonts count="50" x14ac:knownFonts="1">
    <font>
      <sz val="11"/>
      <name val="ＭＳ Ｐゴシック"/>
      <family val="3"/>
      <charset val="128"/>
    </font>
    <font>
      <sz val="11"/>
      <name val="ＭＳ Ｐゴシック"/>
      <family val="3"/>
      <charset val="128"/>
    </font>
    <font>
      <u/>
      <sz val="11"/>
      <color indexed="36"/>
      <name val="ＭＳ Ｐゴシック"/>
      <family val="3"/>
      <charset val="128"/>
    </font>
    <font>
      <sz val="6"/>
      <name val="ＭＳ Ｐゴシック"/>
      <family val="3"/>
      <charset val="128"/>
    </font>
    <font>
      <sz val="14"/>
      <name val="ＭＳ Ｐゴシック"/>
      <family val="3"/>
      <charset val="128"/>
    </font>
    <font>
      <sz val="14"/>
      <name val="ＭＳ 明朝"/>
      <family val="1"/>
      <charset val="128"/>
    </font>
    <font>
      <sz val="12"/>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6"/>
      <name val="ＭＳ 明朝"/>
      <family val="1"/>
      <charset val="128"/>
    </font>
    <font>
      <sz val="8"/>
      <name val="ＭＳ 明朝"/>
      <family val="1"/>
      <charset val="128"/>
    </font>
    <font>
      <sz val="8"/>
      <name val="ＭＳ Ｐゴシック"/>
      <family val="3"/>
      <charset val="128"/>
    </font>
    <font>
      <sz val="11"/>
      <name val="ＭＳ ゴシック"/>
      <family val="3"/>
      <charset val="128"/>
    </font>
    <font>
      <sz val="11"/>
      <color indexed="8"/>
      <name val="ＭＳ Ｐゴシック"/>
      <family val="3"/>
      <charset val="128"/>
    </font>
    <font>
      <b/>
      <sz val="12"/>
      <name val="ＭＳ Ｐゴシック"/>
      <family val="3"/>
      <charset val="128"/>
    </font>
    <font>
      <sz val="11"/>
      <name val="ＭＳ Ｐゴシック"/>
      <family val="3"/>
      <charset val="128"/>
    </font>
    <font>
      <sz val="11"/>
      <name val="ＭＳ 明朝"/>
      <family val="1"/>
      <charset val="128"/>
    </font>
    <font>
      <u/>
      <sz val="11"/>
      <color indexed="12"/>
      <name val="ＭＳ 明朝"/>
      <family val="1"/>
      <charset val="128"/>
    </font>
    <font>
      <b/>
      <sz val="11"/>
      <name val="ＭＳ 明朝"/>
      <family val="1"/>
      <charset val="128"/>
    </font>
    <font>
      <b/>
      <sz val="16"/>
      <name val="ＭＳ Ｐゴシック"/>
      <family val="3"/>
      <charset val="128"/>
    </font>
    <font>
      <b/>
      <sz val="14"/>
      <name val="ＭＳ Ｐゴシック"/>
      <family val="3"/>
      <charset val="128"/>
    </font>
    <font>
      <sz val="8"/>
      <name val="ＭＳ ゴシック"/>
      <family val="3"/>
      <charset val="128"/>
    </font>
    <font>
      <b/>
      <sz val="18"/>
      <name val="ＭＳ Ｐゴシック"/>
      <family val="3"/>
      <charset val="128"/>
    </font>
    <font>
      <sz val="9"/>
      <name val="ＭＳ Ｐゴシック"/>
      <family val="3"/>
      <charset val="128"/>
    </font>
    <font>
      <sz val="8"/>
      <name val="ＭＳ Ｐ明朝"/>
      <family val="1"/>
      <charset val="128"/>
    </font>
    <font>
      <sz val="10.5"/>
      <name val="ＭＳ Ｐゴシック"/>
      <family val="3"/>
      <charset val="128"/>
    </font>
    <font>
      <b/>
      <sz val="11"/>
      <name val="ＭＳ Ｐゴシック"/>
      <family val="3"/>
      <charset val="128"/>
    </font>
    <font>
      <sz val="9"/>
      <name val="ＭＳ 明朝"/>
      <family val="1"/>
      <charset val="128"/>
    </font>
    <font>
      <sz val="11"/>
      <color indexed="64"/>
      <name val="ＭＳ Ｐゴシック"/>
      <family val="3"/>
      <charset val="128"/>
    </font>
    <font>
      <sz val="11"/>
      <color indexed="8"/>
      <name val="ＭＳ Ｐゴシック"/>
      <family val="3"/>
      <charset val="128"/>
    </font>
    <font>
      <b/>
      <vertAlign val="superscript"/>
      <sz val="14"/>
      <name val="ＭＳ Ｐゴシック"/>
      <family val="3"/>
      <charset val="128"/>
    </font>
    <font>
      <sz val="11"/>
      <name val="ＭＳ Ｐ明朝"/>
      <family val="1"/>
      <charset val="128"/>
    </font>
    <font>
      <sz val="10"/>
      <color indexed="8"/>
      <name val="ＭＳ Ｐ明朝"/>
      <family val="1"/>
      <charset val="128"/>
    </font>
    <font>
      <sz val="10"/>
      <name val="ＭＳ Ｐ明朝"/>
      <family val="1"/>
      <charset val="128"/>
    </font>
    <font>
      <sz val="10"/>
      <color indexed="10"/>
      <name val="ＭＳ Ｐ明朝"/>
      <family val="1"/>
      <charset val="128"/>
    </font>
    <font>
      <sz val="11"/>
      <color indexed="10"/>
      <name val="ＭＳ Ｐ明朝"/>
      <family val="1"/>
      <charset val="128"/>
    </font>
    <font>
      <sz val="8.5"/>
      <name val="ＭＳ Ｐゴシック"/>
      <family val="3"/>
      <charset val="128"/>
    </font>
    <font>
      <b/>
      <sz val="11"/>
      <color indexed="52"/>
      <name val="ＭＳ Ｐゴシック"/>
      <family val="3"/>
      <charset val="128"/>
    </font>
    <font>
      <sz val="6"/>
      <name val="ＭＳ Ｐゴシック"/>
      <family val="3"/>
      <charset val="128"/>
    </font>
    <font>
      <sz val="11"/>
      <color indexed="8"/>
      <name val="ＭＳ Ｐ明朝"/>
      <family val="1"/>
      <charset val="128"/>
    </font>
    <font>
      <sz val="6"/>
      <name val="ＭＳ Ｐゴシック"/>
      <family val="3"/>
      <charset val="128"/>
    </font>
    <font>
      <sz val="11"/>
      <color theme="1"/>
      <name val="ＭＳ Ｐゴシック"/>
      <family val="3"/>
      <charset val="128"/>
      <scheme val="minor"/>
    </font>
    <font>
      <sz val="9"/>
      <color rgb="FF0070C0"/>
      <name val="ＭＳ Ｐゴシック"/>
      <family val="3"/>
      <charset val="128"/>
    </font>
    <font>
      <sz val="9"/>
      <color rgb="FFFF0000"/>
      <name val="ＭＳ Ｐゴシック"/>
      <family val="3"/>
      <charset val="128"/>
    </font>
    <font>
      <sz val="9"/>
      <color indexed="8"/>
      <name val="ＭＳ Ｐゴシック"/>
      <family val="3"/>
      <charset val="128"/>
      <scheme val="major"/>
    </font>
    <font>
      <sz val="9"/>
      <name val="ＭＳ Ｐゴシック"/>
      <family val="3"/>
      <charset val="128"/>
      <scheme val="major"/>
    </font>
    <font>
      <sz val="8"/>
      <color theme="0" tint="-0.499984740745262"/>
      <name val="ＭＳ ゴシック"/>
      <family val="3"/>
      <charset val="128"/>
    </font>
    <font>
      <sz val="8"/>
      <name val="ＭＳ Ｐゴシック"/>
      <family val="3"/>
      <charset val="128"/>
      <scheme val="major"/>
    </font>
    <font>
      <sz val="10"/>
      <name val="ＭＳ Ｐゴシック"/>
      <family val="3"/>
      <charset val="128"/>
      <scheme val="minor"/>
    </font>
  </fonts>
  <fills count="5">
    <fill>
      <patternFill patternType="none"/>
    </fill>
    <fill>
      <patternFill patternType="gray125"/>
    </fill>
    <fill>
      <patternFill patternType="solid">
        <fgColor theme="8" tint="0.59999389629810485"/>
        <bgColor indexed="64"/>
      </patternFill>
    </fill>
    <fill>
      <patternFill patternType="solid">
        <fgColor theme="8" tint="0.59996337778862885"/>
        <bgColor indexed="64"/>
      </patternFill>
    </fill>
    <fill>
      <patternFill patternType="solid">
        <fgColor theme="0"/>
        <bgColor indexed="64"/>
      </patternFill>
    </fill>
  </fills>
  <borders count="142">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bottom style="double">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double">
        <color indexed="64"/>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double">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double">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style="thin">
        <color indexed="64"/>
      </left>
      <right/>
      <top/>
      <bottom style="hair">
        <color indexed="64"/>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style="thin">
        <color indexed="64"/>
      </right>
      <top/>
      <bottom style="thin">
        <color indexed="64"/>
      </bottom>
      <diagonal/>
    </border>
    <border>
      <left style="medium">
        <color indexed="64"/>
      </left>
      <right style="thin">
        <color indexed="64"/>
      </right>
      <top style="hair">
        <color indexed="64"/>
      </top>
      <bottom/>
      <diagonal/>
    </border>
    <border>
      <left style="double">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hair">
        <color indexed="64"/>
      </bottom>
      <diagonal/>
    </border>
    <border>
      <left style="double">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double">
        <color indexed="64"/>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DashDot">
        <color indexed="64"/>
      </left>
      <right/>
      <top/>
      <bottom/>
      <diagonal/>
    </border>
    <border>
      <left/>
      <right style="mediumDashDot">
        <color indexed="64"/>
      </right>
      <top style="dashDot">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DashDot">
        <color indexed="64"/>
      </left>
      <right/>
      <top/>
      <bottom style="mediumDashDot">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mediumDashDot">
        <color indexed="64"/>
      </right>
      <top/>
      <bottom/>
      <diagonal/>
    </border>
    <border>
      <left style="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thin">
        <color indexed="64"/>
      </right>
      <top style="medium">
        <color rgb="FFFF0000"/>
      </top>
      <bottom style="hair">
        <color indexed="64"/>
      </bottom>
      <diagonal/>
    </border>
    <border>
      <left style="thin">
        <color indexed="64"/>
      </left>
      <right style="medium">
        <color rgb="FFFF0000"/>
      </right>
      <top style="medium">
        <color rgb="FFFF0000"/>
      </top>
      <bottom style="hair">
        <color indexed="64"/>
      </bottom>
      <diagonal/>
    </border>
    <border>
      <left style="medium">
        <color rgb="FFFF0000"/>
      </left>
      <right style="thin">
        <color indexed="64"/>
      </right>
      <top style="hair">
        <color indexed="64"/>
      </top>
      <bottom style="hair">
        <color indexed="64"/>
      </bottom>
      <diagonal/>
    </border>
    <border>
      <left style="thin">
        <color indexed="64"/>
      </left>
      <right style="medium">
        <color rgb="FFFF0000"/>
      </right>
      <top style="hair">
        <color indexed="64"/>
      </top>
      <bottom style="hair">
        <color indexed="64"/>
      </bottom>
      <diagonal/>
    </border>
  </borders>
  <cellStyleXfs count="58">
    <xf numFmtId="0" fontId="0" fillId="0" borderId="0"/>
    <xf numFmtId="9" fontId="1"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0" fontId="18" fillId="0" borderId="0" applyNumberFormat="0" applyFill="0" applyBorder="0" applyAlignment="0" applyProtection="0">
      <alignment vertical="top"/>
      <protection locked="0"/>
    </xf>
    <xf numFmtId="38" fontId="1" fillId="0" borderId="0" applyFont="0" applyFill="0" applyBorder="0" applyAlignment="0" applyProtection="0"/>
    <xf numFmtId="38" fontId="16" fillId="0" borderId="0" applyFont="0" applyFill="0" applyBorder="0" applyAlignment="0" applyProtection="0"/>
    <xf numFmtId="38" fontId="27" fillId="0" borderId="0" applyFont="0" applyFill="0" applyBorder="0" applyAlignment="0" applyProtection="0"/>
    <xf numFmtId="38" fontId="27" fillId="0" borderId="0" applyFont="0" applyFill="0" applyBorder="0" applyAlignment="0" applyProtection="0"/>
    <xf numFmtId="38" fontId="26" fillId="0" borderId="0" applyFont="0" applyFill="0" applyBorder="0" applyAlignment="0" applyProtection="0"/>
    <xf numFmtId="38" fontId="16" fillId="0" borderId="0" applyFont="0" applyFill="0" applyBorder="0" applyAlignment="0" applyProtection="0">
      <alignment vertical="center"/>
    </xf>
    <xf numFmtId="207" fontId="9"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42" fillId="0" borderId="0">
      <alignment vertical="center"/>
    </xf>
    <xf numFmtId="0" fontId="16" fillId="0" borderId="0"/>
    <xf numFmtId="0" fontId="28" fillId="0" borderId="0"/>
    <xf numFmtId="0" fontId="24" fillId="0" borderId="0"/>
    <xf numFmtId="0" fontId="16" fillId="0" borderId="0">
      <alignment vertical="center"/>
    </xf>
    <xf numFmtId="0" fontId="16" fillId="0" borderId="0">
      <alignment vertical="center"/>
    </xf>
    <xf numFmtId="0" fontId="16" fillId="0" borderId="0">
      <alignment wrapText="1"/>
    </xf>
    <xf numFmtId="0" fontId="16" fillId="0" borderId="0">
      <alignment wrapText="1"/>
    </xf>
    <xf numFmtId="0" fontId="16" fillId="0" borderId="0">
      <alignment wrapText="1"/>
    </xf>
    <xf numFmtId="0" fontId="9" fillId="0" borderId="0"/>
    <xf numFmtId="0" fontId="42" fillId="0" borderId="0">
      <alignment vertical="center"/>
    </xf>
    <xf numFmtId="0" fontId="26" fillId="0" borderId="0"/>
    <xf numFmtId="0" fontId="14" fillId="0" borderId="0">
      <alignment vertical="center"/>
    </xf>
    <xf numFmtId="0" fontId="16" fillId="0" borderId="0">
      <alignment vertical="center"/>
    </xf>
    <xf numFmtId="0" fontId="16" fillId="0" borderId="0">
      <alignment vertical="center"/>
    </xf>
    <xf numFmtId="0" fontId="16"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7" fillId="0" borderId="0"/>
    <xf numFmtId="0" fontId="16" fillId="0" borderId="0">
      <alignment vertical="center"/>
    </xf>
    <xf numFmtId="0" fontId="26" fillId="0" borderId="0"/>
    <xf numFmtId="0" fontId="42" fillId="0" borderId="0">
      <alignment vertical="center"/>
    </xf>
    <xf numFmtId="0" fontId="42" fillId="0" borderId="0">
      <alignment vertical="center"/>
    </xf>
    <xf numFmtId="0" fontId="14" fillId="0" borderId="0"/>
    <xf numFmtId="0" fontId="1" fillId="0" borderId="0"/>
    <xf numFmtId="0" fontId="5" fillId="0" borderId="0"/>
  </cellStyleXfs>
  <cellXfs count="863">
    <xf numFmtId="0" fontId="0" fillId="0" borderId="0" xfId="0"/>
    <xf numFmtId="0" fontId="9" fillId="0" borderId="0" xfId="0" applyFont="1" applyFill="1" applyAlignment="1">
      <alignment vertical="center"/>
    </xf>
    <xf numFmtId="0" fontId="6" fillId="0" borderId="0" xfId="0" applyFont="1" applyFill="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6" fillId="0" borderId="1" xfId="0" applyFont="1" applyFill="1" applyBorder="1" applyAlignment="1" applyProtection="1">
      <alignment horizontal="distributed" vertical="center" wrapText="1" justifyLastLine="1"/>
    </xf>
    <xf numFmtId="0" fontId="6" fillId="0" borderId="2" xfId="0" applyFont="1" applyFill="1" applyBorder="1" applyAlignment="1" applyProtection="1">
      <alignment horizontal="distributed" vertical="center" wrapText="1" justifyLastLine="1"/>
    </xf>
    <xf numFmtId="0" fontId="7" fillId="0" borderId="0" xfId="24" applyFont="1">
      <alignment vertical="center"/>
    </xf>
    <xf numFmtId="0" fontId="13" fillId="0" borderId="0" xfId="24" applyFont="1">
      <alignment vertical="center"/>
    </xf>
    <xf numFmtId="0" fontId="12" fillId="0" borderId="0" xfId="24" applyFont="1" applyFill="1" applyAlignment="1">
      <alignment vertical="center"/>
    </xf>
    <xf numFmtId="0" fontId="0" fillId="0" borderId="0" xfId="0" applyFont="1" applyFill="1" applyAlignment="1">
      <alignment vertical="center"/>
    </xf>
    <xf numFmtId="0" fontId="0" fillId="0" borderId="0" xfId="0" applyFont="1" applyFill="1" applyAlignment="1">
      <alignment vertical="center" shrinkToFit="1"/>
    </xf>
    <xf numFmtId="0" fontId="0" fillId="0" borderId="0" xfId="0" applyFont="1" applyFill="1" applyAlignment="1">
      <alignment horizontal="center" vertical="center"/>
    </xf>
    <xf numFmtId="0" fontId="6" fillId="0" borderId="0" xfId="0" applyFont="1" applyFill="1" applyAlignment="1">
      <alignment vertical="center"/>
    </xf>
    <xf numFmtId="0" fontId="4" fillId="0" borderId="0" xfId="0" applyFont="1" applyFill="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2" xfId="0" applyFont="1" applyFill="1" applyBorder="1" applyAlignment="1">
      <alignmen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Alignment="1">
      <alignment horizontal="right" vertical="center"/>
    </xf>
    <xf numFmtId="0" fontId="6" fillId="0" borderId="1" xfId="0" applyFont="1" applyFill="1" applyBorder="1" applyAlignment="1" applyProtection="1">
      <alignment horizontal="distributed" vertical="center" justifyLastLine="1"/>
    </xf>
    <xf numFmtId="185" fontId="0" fillId="0" borderId="0" xfId="0" applyNumberFormat="1" applyFill="1" applyAlignment="1">
      <alignment vertical="center"/>
    </xf>
    <xf numFmtId="182" fontId="0" fillId="0" borderId="7" xfId="0" applyNumberFormat="1" applyFill="1" applyBorder="1" applyAlignment="1">
      <alignment vertical="center"/>
    </xf>
    <xf numFmtId="182" fontId="0" fillId="0" borderId="8" xfId="0" applyNumberFormat="1" applyFill="1" applyBorder="1" applyAlignment="1">
      <alignment vertical="center"/>
    </xf>
    <xf numFmtId="0" fontId="6" fillId="0" borderId="9" xfId="0" applyFont="1" applyFill="1" applyBorder="1" applyAlignment="1" applyProtection="1">
      <alignment horizontal="left" vertical="center"/>
    </xf>
    <xf numFmtId="0" fontId="1" fillId="0" borderId="0" xfId="56" applyFont="1" applyAlignment="1">
      <alignment vertical="center"/>
    </xf>
    <xf numFmtId="0" fontId="1" fillId="0" borderId="0" xfId="56" applyFont="1" applyFill="1" applyAlignment="1">
      <alignment vertical="center"/>
    </xf>
    <xf numFmtId="0" fontId="1" fillId="0" borderId="0" xfId="56" applyFont="1" applyAlignment="1">
      <alignment vertical="center" wrapText="1"/>
    </xf>
    <xf numFmtId="0" fontId="6"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0" fillId="0" borderId="0" xfId="0" applyFill="1" applyBorder="1" applyAlignment="1" applyProtection="1">
      <alignment vertical="center"/>
    </xf>
    <xf numFmtId="192" fontId="13" fillId="0" borderId="0" xfId="0" applyNumberFormat="1" applyFont="1" applyFill="1" applyBorder="1" applyAlignment="1" applyProtection="1">
      <alignment vertical="center"/>
    </xf>
    <xf numFmtId="192" fontId="13" fillId="0" borderId="0" xfId="0" applyNumberFormat="1" applyFont="1" applyFill="1" applyBorder="1" applyAlignment="1" applyProtection="1">
      <alignment horizontal="center" vertical="center"/>
    </xf>
    <xf numFmtId="202" fontId="17" fillId="0" borderId="0" xfId="0" applyNumberFormat="1" applyFont="1" applyFill="1" applyBorder="1" applyAlignment="1" applyProtection="1">
      <alignment vertical="center"/>
    </xf>
    <xf numFmtId="0" fontId="11" fillId="0" borderId="0" xfId="0" applyFont="1" applyFill="1" applyBorder="1" applyAlignment="1" applyProtection="1">
      <alignment vertical="center"/>
    </xf>
    <xf numFmtId="0" fontId="13"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0" fontId="7" fillId="0" borderId="10" xfId="0" applyFont="1" applyFill="1" applyBorder="1" applyAlignment="1" applyProtection="1">
      <alignment horizontal="distributed" vertical="center"/>
    </xf>
    <xf numFmtId="0" fontId="6" fillId="0" borderId="135" xfId="0" applyFont="1" applyFill="1" applyBorder="1" applyAlignment="1" applyProtection="1">
      <alignment vertical="center"/>
    </xf>
    <xf numFmtId="0" fontId="6" fillId="0" borderId="0" xfId="0" applyFont="1" applyFill="1" applyAlignment="1">
      <alignment horizontal="left" vertical="center"/>
    </xf>
    <xf numFmtId="0" fontId="6" fillId="0" borderId="11" xfId="0" applyFont="1" applyBorder="1" applyAlignment="1">
      <alignment horizontal="center" vertical="center"/>
    </xf>
    <xf numFmtId="0" fontId="6" fillId="0" borderId="12" xfId="0" applyFont="1" applyBorder="1" applyAlignment="1">
      <alignment horizontal="distributed" vertical="center" justifyLastLine="1"/>
    </xf>
    <xf numFmtId="182" fontId="6" fillId="2" borderId="136" xfId="0" applyNumberFormat="1" applyFont="1" applyFill="1" applyBorder="1" applyAlignment="1" applyProtection="1">
      <alignment vertical="center"/>
      <protection locked="0"/>
    </xf>
    <xf numFmtId="182" fontId="6" fillId="2" borderId="137" xfId="0" applyNumberFormat="1" applyFont="1" applyFill="1" applyBorder="1" applyAlignment="1" applyProtection="1">
      <alignment vertical="center"/>
      <protection locked="0"/>
    </xf>
    <xf numFmtId="0" fontId="0" fillId="0" borderId="0" xfId="24" applyFont="1" applyAlignment="1">
      <alignment vertical="center"/>
    </xf>
    <xf numFmtId="182" fontId="15" fillId="0" borderId="0" xfId="0" applyNumberFormat="1" applyFont="1" applyFill="1" applyAlignment="1" applyProtection="1">
      <alignment vertical="center"/>
    </xf>
    <xf numFmtId="182" fontId="0" fillId="0" borderId="10" xfId="0" applyNumberFormat="1" applyFill="1" applyBorder="1" applyAlignment="1">
      <alignment vertical="center"/>
    </xf>
    <xf numFmtId="182" fontId="0" fillId="0" borderId="13" xfId="0" applyNumberFormat="1" applyFill="1" applyBorder="1" applyAlignment="1">
      <alignment vertical="center"/>
    </xf>
    <xf numFmtId="0" fontId="0" fillId="0" borderId="14" xfId="0" applyNumberFormat="1" applyFill="1" applyBorder="1" applyAlignment="1">
      <alignment horizontal="center" vertical="center"/>
    </xf>
    <xf numFmtId="0" fontId="0" fillId="0" borderId="0" xfId="0" applyNumberFormat="1" applyFill="1" applyAlignment="1">
      <alignment horizontal="center" vertical="center"/>
    </xf>
    <xf numFmtId="0" fontId="0" fillId="0" borderId="9" xfId="0" applyNumberFormat="1" applyFill="1" applyBorder="1" applyAlignment="1">
      <alignment horizontal="center" vertical="center"/>
    </xf>
    <xf numFmtId="0" fontId="0" fillId="0" borderId="15" xfId="56" applyNumberFormat="1"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3" xfId="0" applyFont="1" applyFill="1" applyBorder="1" applyAlignment="1">
      <alignment horizontal="center" vertical="center" justifyLastLine="1"/>
    </xf>
    <xf numFmtId="0" fontId="6" fillId="0" borderId="17" xfId="0" applyFont="1" applyFill="1" applyBorder="1" applyAlignment="1">
      <alignment horizontal="center" vertical="center"/>
    </xf>
    <xf numFmtId="0" fontId="6" fillId="0" borderId="5" xfId="0" applyFont="1" applyFill="1" applyBorder="1" applyAlignment="1">
      <alignment horizontal="center" vertical="center" justifyLastLine="1"/>
    </xf>
    <xf numFmtId="0" fontId="6" fillId="0" borderId="1" xfId="0" applyFont="1" applyFill="1" applyBorder="1" applyAlignment="1">
      <alignment horizontal="center" vertical="center" justifyLastLine="1"/>
    </xf>
    <xf numFmtId="0" fontId="6" fillId="0" borderId="4" xfId="0" applyFont="1" applyFill="1" applyBorder="1" applyAlignment="1">
      <alignment horizontal="center" vertical="center" justifyLastLine="1"/>
    </xf>
    <xf numFmtId="181" fontId="6" fillId="0" borderId="0" xfId="0" applyNumberFormat="1" applyFont="1" applyFill="1" applyBorder="1" applyAlignment="1" applyProtection="1">
      <alignment vertical="center"/>
      <protection locked="0"/>
    </xf>
    <xf numFmtId="9" fontId="6" fillId="0" borderId="0" xfId="1" applyFont="1" applyFill="1" applyAlignment="1">
      <alignment vertical="center"/>
    </xf>
    <xf numFmtId="9" fontId="6" fillId="0" borderId="0" xfId="1" applyNumberFormat="1" applyFont="1" applyFill="1" applyAlignment="1">
      <alignment vertical="center"/>
    </xf>
    <xf numFmtId="188" fontId="6" fillId="0" borderId="0" xfId="5" applyNumberFormat="1" applyFont="1" applyFill="1" applyBorder="1" applyAlignment="1">
      <alignment vertical="center"/>
    </xf>
    <xf numFmtId="188" fontId="6" fillId="0" borderId="0" xfId="0" applyNumberFormat="1" applyFont="1" applyFill="1" applyAlignment="1">
      <alignment vertical="center"/>
    </xf>
    <xf numFmtId="0" fontId="6" fillId="0" borderId="18"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0" xfId="0" applyFont="1" applyFill="1" applyAlignment="1">
      <alignment horizontal="center" vertical="center"/>
    </xf>
    <xf numFmtId="0" fontId="4" fillId="0" borderId="1" xfId="0" applyFont="1" applyFill="1" applyBorder="1" applyAlignment="1">
      <alignment horizontal="distributed" vertical="center"/>
    </xf>
    <xf numFmtId="0" fontId="4" fillId="0" borderId="17" xfId="0" applyFont="1" applyFill="1" applyBorder="1" applyAlignment="1">
      <alignment horizontal="distributed" vertical="center"/>
    </xf>
    <xf numFmtId="0" fontId="4" fillId="0" borderId="19" xfId="0" applyFont="1" applyFill="1" applyBorder="1" applyAlignment="1">
      <alignment horizontal="distributed" vertical="center"/>
    </xf>
    <xf numFmtId="0" fontId="6" fillId="0" borderId="0" xfId="0" applyFont="1" applyFill="1" applyAlignment="1">
      <alignment horizontal="right" vertical="center"/>
    </xf>
    <xf numFmtId="0" fontId="21" fillId="0" borderId="0" xfId="0" applyFont="1" applyFill="1" applyAlignment="1">
      <alignment vertical="center"/>
    </xf>
    <xf numFmtId="0" fontId="22" fillId="0" borderId="0" xfId="24" applyFont="1" applyAlignment="1">
      <alignment horizontal="right" vertical="center"/>
    </xf>
    <xf numFmtId="0" fontId="15" fillId="0" borderId="0" xfId="0" applyFont="1" applyFill="1" applyAlignment="1">
      <alignment vertical="center"/>
    </xf>
    <xf numFmtId="0" fontId="6" fillId="0" borderId="20" xfId="0" applyFont="1" applyFill="1" applyBorder="1" applyAlignment="1">
      <alignment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6" fillId="0" borderId="0" xfId="0" applyFont="1" applyAlignment="1">
      <alignment vertical="center"/>
    </xf>
    <xf numFmtId="0" fontId="0" fillId="0" borderId="0" xfId="0" applyFill="1" applyAlignment="1">
      <alignment horizontal="center" vertical="center"/>
    </xf>
    <xf numFmtId="0" fontId="7" fillId="0" borderId="21" xfId="0" applyFont="1" applyFill="1" applyBorder="1" applyAlignment="1" applyProtection="1">
      <alignment horizontal="distributed" vertical="center"/>
    </xf>
    <xf numFmtId="182" fontId="6" fillId="0" borderId="18" xfId="0" applyNumberFormat="1" applyFont="1" applyFill="1" applyBorder="1" applyAlignment="1" applyProtection="1">
      <alignment vertical="center"/>
    </xf>
    <xf numFmtId="185" fontId="0" fillId="0" borderId="9" xfId="0" applyNumberFormat="1" applyFill="1" applyBorder="1" applyAlignment="1">
      <alignment horizontal="center" vertical="center"/>
    </xf>
    <xf numFmtId="0" fontId="21" fillId="0" borderId="0" xfId="0" applyFont="1" applyFill="1" applyAlignment="1" applyProtection="1">
      <alignment vertical="center"/>
    </xf>
    <xf numFmtId="0" fontId="4" fillId="0" borderId="16" xfId="0" applyFont="1" applyFill="1" applyBorder="1" applyAlignment="1">
      <alignment horizontal="right" vertical="center"/>
    </xf>
    <xf numFmtId="0" fontId="0" fillId="0" borderId="11" xfId="0" applyBorder="1" applyAlignment="1">
      <alignment horizontal="center" vertical="center"/>
    </xf>
    <xf numFmtId="0" fontId="6" fillId="0" borderId="6" xfId="0" applyFont="1" applyFill="1" applyBorder="1" applyAlignment="1">
      <alignment horizontal="center" vertical="center"/>
    </xf>
    <xf numFmtId="0" fontId="6" fillId="0" borderId="17" xfId="0" applyFont="1" applyFill="1" applyBorder="1" applyAlignment="1">
      <alignment horizontal="center" vertical="center" justifyLastLine="1"/>
    </xf>
    <xf numFmtId="0" fontId="6" fillId="0" borderId="3" xfId="0" applyFont="1" applyFill="1" applyBorder="1" applyAlignment="1">
      <alignment horizontal="left" vertical="center" indent="1"/>
    </xf>
    <xf numFmtId="0" fontId="12" fillId="0" borderId="0" xfId="0" applyFont="1" applyFill="1" applyAlignment="1">
      <alignment horizontal="right" vertical="center"/>
    </xf>
    <xf numFmtId="0" fontId="4" fillId="0" borderId="3" xfId="0" applyFont="1" applyFill="1" applyBorder="1" applyAlignment="1">
      <alignment horizontal="left" vertical="center" indent="1"/>
    </xf>
    <xf numFmtId="192" fontId="0" fillId="0" borderId="22" xfId="0" applyNumberFormat="1" applyFill="1" applyBorder="1" applyAlignment="1">
      <alignment vertical="center"/>
    </xf>
    <xf numFmtId="192" fontId="0" fillId="0" borderId="23" xfId="0" applyNumberFormat="1" applyFill="1" applyBorder="1" applyAlignment="1">
      <alignment vertical="center"/>
    </xf>
    <xf numFmtId="192" fontId="0" fillId="0" borderId="1" xfId="0" applyNumberFormat="1" applyFill="1" applyBorder="1" applyAlignment="1">
      <alignment vertical="center"/>
    </xf>
    <xf numFmtId="192" fontId="0" fillId="0" borderId="17" xfId="0" applyNumberFormat="1" applyFill="1" applyBorder="1" applyAlignment="1">
      <alignment vertical="center"/>
    </xf>
    <xf numFmtId="192" fontId="0" fillId="0" borderId="24" xfId="0" applyNumberFormat="1" applyFill="1" applyBorder="1" applyAlignment="1">
      <alignment vertical="center"/>
    </xf>
    <xf numFmtId="192" fontId="0" fillId="0" borderId="19" xfId="0" applyNumberFormat="1" applyFill="1" applyBorder="1" applyAlignment="1">
      <alignment vertical="center"/>
    </xf>
    <xf numFmtId="38" fontId="6" fillId="3" borderId="138" xfId="5" applyFont="1" applyFill="1" applyBorder="1" applyAlignment="1" applyProtection="1">
      <alignment vertical="center"/>
      <protection locked="0"/>
    </xf>
    <xf numFmtId="38" fontId="6" fillId="3" borderId="139" xfId="5" applyFont="1" applyFill="1" applyBorder="1" applyAlignment="1" applyProtection="1">
      <alignment vertical="center"/>
      <protection locked="0"/>
    </xf>
    <xf numFmtId="38" fontId="6" fillId="0" borderId="25" xfId="5" applyFont="1" applyFill="1" applyBorder="1" applyAlignment="1" applyProtection="1">
      <alignment vertical="center"/>
      <protection locked="0"/>
    </xf>
    <xf numFmtId="38" fontId="6" fillId="3" borderId="140" xfId="5" applyFont="1" applyFill="1" applyBorder="1" applyAlignment="1" applyProtection="1">
      <alignment vertical="center"/>
      <protection locked="0"/>
    </xf>
    <xf numFmtId="38" fontId="6" fillId="3" borderId="141" xfId="5" applyFont="1" applyFill="1" applyBorder="1" applyAlignment="1" applyProtection="1">
      <alignment vertical="center"/>
      <protection locked="0"/>
    </xf>
    <xf numFmtId="38" fontId="6" fillId="0" borderId="26" xfId="5" applyFont="1" applyFill="1" applyBorder="1" applyAlignment="1" applyProtection="1">
      <alignment vertical="center"/>
      <protection locked="0"/>
    </xf>
    <xf numFmtId="38" fontId="6" fillId="0" borderId="18" xfId="5" applyFont="1" applyFill="1" applyBorder="1" applyAlignment="1" applyProtection="1">
      <alignment vertical="center"/>
    </xf>
    <xf numFmtId="38" fontId="6" fillId="0" borderId="14" xfId="5" applyFont="1" applyFill="1" applyBorder="1" applyAlignment="1" applyProtection="1">
      <alignment vertical="center"/>
    </xf>
    <xf numFmtId="0" fontId="12" fillId="0" borderId="0" xfId="0" applyFont="1" applyFill="1" applyAlignment="1">
      <alignment vertical="center"/>
    </xf>
    <xf numFmtId="0" fontId="12" fillId="0" borderId="0" xfId="0" applyFont="1" applyFill="1" applyBorder="1" applyAlignment="1">
      <alignment vertical="center"/>
    </xf>
    <xf numFmtId="0" fontId="24" fillId="0" borderId="0" xfId="24" applyFont="1" applyFill="1" applyBorder="1">
      <alignment vertical="center"/>
    </xf>
    <xf numFmtId="0" fontId="43" fillId="0" borderId="0" xfId="24" applyFont="1" applyFill="1" applyBorder="1">
      <alignment vertical="center"/>
    </xf>
    <xf numFmtId="193" fontId="43" fillId="0" borderId="0" xfId="24" applyNumberFormat="1" applyFont="1" applyFill="1" applyBorder="1">
      <alignment vertical="center"/>
    </xf>
    <xf numFmtId="185" fontId="24" fillId="0" borderId="0" xfId="24" applyNumberFormat="1" applyFont="1" applyFill="1" applyBorder="1" applyAlignment="1">
      <alignment vertical="center"/>
    </xf>
    <xf numFmtId="185" fontId="24" fillId="0" borderId="5" xfId="24" applyNumberFormat="1" applyFont="1" applyFill="1" applyBorder="1" applyAlignment="1">
      <alignment vertical="center"/>
    </xf>
    <xf numFmtId="185" fontId="24" fillId="0" borderId="4" xfId="24" applyNumberFormat="1" applyFont="1" applyFill="1" applyBorder="1" applyAlignment="1">
      <alignment vertical="center"/>
    </xf>
    <xf numFmtId="185" fontId="24" fillId="0" borderId="3" xfId="24" applyNumberFormat="1" applyFont="1" applyFill="1" applyBorder="1" applyAlignment="1">
      <alignment vertical="center"/>
    </xf>
    <xf numFmtId="0" fontId="6" fillId="0" borderId="0" xfId="24" applyFont="1" applyFill="1">
      <alignment vertical="center"/>
    </xf>
    <xf numFmtId="0" fontId="24" fillId="0" borderId="0" xfId="24" applyFont="1" applyFill="1" applyBorder="1" applyAlignment="1">
      <alignment vertical="center"/>
    </xf>
    <xf numFmtId="0" fontId="6" fillId="0" borderId="0" xfId="24" applyFont="1" applyFill="1" applyAlignment="1">
      <alignment vertical="center"/>
    </xf>
    <xf numFmtId="0" fontId="22" fillId="0" borderId="0" xfId="24" applyFont="1">
      <alignment vertical="center"/>
    </xf>
    <xf numFmtId="0" fontId="12" fillId="0" borderId="0" xfId="24" applyFont="1" applyFill="1" applyAlignment="1">
      <alignment vertical="center" wrapText="1"/>
    </xf>
    <xf numFmtId="0" fontId="16" fillId="0" borderId="0" xfId="24" applyFont="1" applyFill="1" applyAlignment="1">
      <alignment vertical="center" wrapText="1"/>
    </xf>
    <xf numFmtId="0" fontId="21" fillId="0" borderId="0" xfId="24" applyFont="1" applyFill="1" applyAlignment="1">
      <alignment vertical="center"/>
    </xf>
    <xf numFmtId="0" fontId="12" fillId="0" borderId="0" xfId="24" applyNumberFormat="1" applyFont="1" applyFill="1" applyAlignment="1">
      <alignment vertical="center"/>
    </xf>
    <xf numFmtId="0" fontId="12" fillId="0" borderId="1" xfId="24" applyFont="1" applyFill="1" applyBorder="1" applyAlignment="1">
      <alignment vertical="center"/>
    </xf>
    <xf numFmtId="0" fontId="24" fillId="0" borderId="0" xfId="24" applyFont="1" applyFill="1">
      <alignment vertical="center"/>
    </xf>
    <xf numFmtId="0" fontId="44" fillId="0" borderId="0" xfId="24" applyFont="1" applyFill="1" applyAlignment="1">
      <alignment vertical="center"/>
    </xf>
    <xf numFmtId="0" fontId="24" fillId="0" borderId="0" xfId="24" applyFont="1" applyFill="1" applyAlignment="1">
      <alignment vertical="center" wrapText="1"/>
    </xf>
    <xf numFmtId="0" fontId="44" fillId="0" borderId="0" xfId="24" applyFont="1" applyFill="1" applyAlignment="1">
      <alignment vertical="center" wrapText="1"/>
    </xf>
    <xf numFmtId="0" fontId="24" fillId="0" borderId="0" xfId="24" applyFont="1" applyFill="1" applyAlignment="1">
      <alignment vertical="center"/>
    </xf>
    <xf numFmtId="0" fontId="24" fillId="0" borderId="0" xfId="24" applyNumberFormat="1" applyFont="1" applyFill="1">
      <alignment vertical="center"/>
    </xf>
    <xf numFmtId="0" fontId="24" fillId="0" borderId="0" xfId="24" applyFont="1" applyFill="1" applyAlignment="1">
      <alignment horizontal="right" vertical="center"/>
    </xf>
    <xf numFmtId="0" fontId="43" fillId="0" borderId="0" xfId="24" applyFont="1" applyFill="1">
      <alignment vertical="center"/>
    </xf>
    <xf numFmtId="193" fontId="43" fillId="0" borderId="0" xfId="24" applyNumberFormat="1" applyFont="1" applyFill="1">
      <alignment vertical="center"/>
    </xf>
    <xf numFmtId="0" fontId="24" fillId="0" borderId="0" xfId="24" applyNumberFormat="1" applyFont="1" applyFill="1" applyAlignment="1">
      <alignment vertical="center"/>
    </xf>
    <xf numFmtId="191" fontId="4" fillId="0" borderId="4" xfId="0" applyNumberFormat="1" applyFont="1" applyFill="1" applyBorder="1" applyAlignment="1">
      <alignment vertical="center"/>
    </xf>
    <xf numFmtId="191" fontId="4" fillId="0" borderId="1" xfId="0" applyNumberFormat="1" applyFont="1" applyFill="1" applyBorder="1" applyAlignment="1">
      <alignment vertical="center"/>
    </xf>
    <xf numFmtId="191" fontId="4" fillId="0" borderId="0" xfId="0" applyNumberFormat="1" applyFont="1" applyFill="1" applyBorder="1" applyAlignment="1">
      <alignment vertical="center"/>
    </xf>
    <xf numFmtId="191" fontId="4" fillId="0" borderId="17" xfId="0" applyNumberFormat="1" applyFont="1" applyFill="1" applyBorder="1" applyAlignment="1">
      <alignment vertical="center"/>
    </xf>
    <xf numFmtId="191" fontId="4" fillId="0" borderId="27" xfId="0" applyNumberFormat="1" applyFont="1" applyFill="1" applyBorder="1" applyAlignment="1">
      <alignment vertical="center"/>
    </xf>
    <xf numFmtId="191" fontId="4" fillId="0" borderId="19" xfId="0" applyNumberFormat="1" applyFont="1" applyFill="1" applyBorder="1" applyAlignment="1">
      <alignment vertical="center"/>
    </xf>
    <xf numFmtId="0" fontId="16" fillId="0" borderId="0" xfId="0" applyFont="1" applyFill="1" applyAlignment="1">
      <alignment vertical="center"/>
    </xf>
    <xf numFmtId="0" fontId="6" fillId="0" borderId="22" xfId="0" applyFont="1" applyFill="1" applyBorder="1" applyAlignment="1">
      <alignment vertical="center"/>
    </xf>
    <xf numFmtId="0" fontId="16" fillId="0" borderId="0" xfId="0" applyFont="1" applyFill="1" applyBorder="1" applyAlignment="1">
      <alignment vertical="center"/>
    </xf>
    <xf numFmtId="0" fontId="4" fillId="0" borderId="28" xfId="0" applyFont="1" applyFill="1" applyBorder="1" applyAlignment="1">
      <alignment horizontal="left" vertical="center" indent="1"/>
    </xf>
    <xf numFmtId="0" fontId="4" fillId="0" borderId="29" xfId="0" applyFont="1" applyFill="1" applyBorder="1" applyAlignment="1">
      <alignment vertical="center"/>
    </xf>
    <xf numFmtId="0" fontId="4" fillId="0" borderId="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8" xfId="0" applyFont="1" applyFill="1" applyBorder="1" applyAlignment="1">
      <alignment horizontal="center" vertical="center"/>
    </xf>
    <xf numFmtId="191" fontId="4" fillId="0" borderId="29" xfId="0" applyNumberFormat="1" applyFont="1" applyFill="1" applyBorder="1" applyAlignment="1">
      <alignment vertical="center"/>
    </xf>
    <xf numFmtId="0" fontId="4" fillId="0" borderId="0" xfId="0" applyFont="1" applyFill="1" applyBorder="1" applyAlignment="1">
      <alignment horizontal="right" vertical="center"/>
    </xf>
    <xf numFmtId="0" fontId="6" fillId="0" borderId="31" xfId="0" applyFont="1" applyFill="1" applyBorder="1" applyAlignment="1">
      <alignment horizontal="left" vertical="center" indent="1"/>
    </xf>
    <xf numFmtId="0" fontId="6" fillId="0" borderId="32" xfId="0" applyFont="1" applyFill="1" applyBorder="1" applyAlignment="1">
      <alignment horizontal="left" vertical="center"/>
    </xf>
    <xf numFmtId="0" fontId="6" fillId="0" borderId="33" xfId="0" applyFont="1" applyFill="1" applyBorder="1" applyAlignment="1">
      <alignment horizontal="left" vertical="center" indent="1"/>
    </xf>
    <xf numFmtId="0" fontId="6" fillId="0" borderId="34"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36" xfId="0" applyFont="1" applyFill="1" applyBorder="1" applyAlignment="1">
      <alignment horizontal="center" vertical="center" justifyLastLine="1"/>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left" vertical="center" indent="2"/>
    </xf>
    <xf numFmtId="0" fontId="6" fillId="0" borderId="36" xfId="0" applyFont="1" applyFill="1" applyBorder="1" applyAlignment="1">
      <alignment horizontal="left" vertical="center" indent="2"/>
    </xf>
    <xf numFmtId="0" fontId="6" fillId="0" borderId="40"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6" fillId="0" borderId="41" xfId="0" applyFont="1" applyFill="1" applyBorder="1" applyAlignment="1">
      <alignment horizontal="center" vertical="center" shrinkToFit="1"/>
    </xf>
    <xf numFmtId="0" fontId="6" fillId="0" borderId="42" xfId="0" applyFont="1" applyFill="1" applyBorder="1" applyAlignment="1">
      <alignment horizontal="center" vertical="center" shrinkToFit="1"/>
    </xf>
    <xf numFmtId="0" fontId="6" fillId="0" borderId="36" xfId="0" applyFont="1" applyFill="1" applyBorder="1" applyAlignment="1">
      <alignment horizontal="center" vertical="center"/>
    </xf>
    <xf numFmtId="0" fontId="6" fillId="0" borderId="5" xfId="0" applyFont="1" applyFill="1" applyBorder="1" applyAlignment="1">
      <alignment horizontal="center" vertical="center" shrinkToFit="1"/>
    </xf>
    <xf numFmtId="0" fontId="6" fillId="0" borderId="29" xfId="0" applyFont="1" applyFill="1" applyBorder="1" applyAlignment="1">
      <alignment horizontal="center" vertical="center" justifyLastLine="1"/>
    </xf>
    <xf numFmtId="0" fontId="6" fillId="0" borderId="43" xfId="0" applyFont="1" applyFill="1" applyBorder="1" applyAlignment="1">
      <alignment horizontal="center" vertical="center"/>
    </xf>
    <xf numFmtId="0" fontId="6" fillId="0" borderId="44" xfId="0" applyFont="1" applyFill="1" applyBorder="1" applyAlignment="1">
      <alignment horizontal="center" vertical="center" shrinkToFit="1"/>
    </xf>
    <xf numFmtId="0" fontId="6" fillId="0" borderId="17" xfId="0" applyFont="1" applyFill="1" applyBorder="1" applyAlignment="1">
      <alignment horizontal="center" vertical="center" shrinkToFit="1"/>
    </xf>
    <xf numFmtId="0" fontId="6" fillId="0" borderId="45"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47"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9" xfId="0" applyFont="1" applyFill="1" applyBorder="1" applyAlignment="1">
      <alignment horizontal="center" vertical="center" shrinkToFit="1"/>
    </xf>
    <xf numFmtId="0" fontId="6" fillId="0" borderId="18" xfId="0" applyFont="1" applyFill="1" applyBorder="1" applyAlignment="1">
      <alignment horizontal="center" vertical="center" shrinkToFit="1"/>
    </xf>
    <xf numFmtId="0" fontId="6" fillId="0" borderId="9" xfId="0" applyFont="1" applyFill="1" applyBorder="1" applyAlignment="1">
      <alignment horizontal="center" vertical="center"/>
    </xf>
    <xf numFmtId="0" fontId="6" fillId="0" borderId="48"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6" fillId="0" borderId="50" xfId="0" applyFont="1" applyFill="1" applyBorder="1" applyAlignment="1">
      <alignment horizontal="center" vertical="center" shrinkToFit="1"/>
    </xf>
    <xf numFmtId="0" fontId="6" fillId="0" borderId="40" xfId="0" applyFont="1" applyFill="1" applyBorder="1" applyAlignment="1">
      <alignment horizontal="center" vertical="center" wrapText="1"/>
    </xf>
    <xf numFmtId="0" fontId="6" fillId="0" borderId="28"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51" xfId="0" applyFont="1" applyFill="1" applyBorder="1" applyAlignment="1">
      <alignment horizontal="center" vertical="center"/>
    </xf>
    <xf numFmtId="0" fontId="0" fillId="0" borderId="52" xfId="0" applyFill="1" applyBorder="1" applyAlignment="1">
      <alignment vertical="center"/>
    </xf>
    <xf numFmtId="0" fontId="0" fillId="0" borderId="16" xfId="0" applyFill="1" applyBorder="1" applyAlignment="1">
      <alignment horizontal="right" vertical="center"/>
    </xf>
    <xf numFmtId="0" fontId="0" fillId="0" borderId="14" xfId="0" applyFill="1" applyBorder="1" applyAlignment="1">
      <alignment vertical="center"/>
    </xf>
    <xf numFmtId="0" fontId="12" fillId="0" borderId="16" xfId="0" applyFont="1" applyFill="1" applyBorder="1" applyAlignment="1">
      <alignment vertical="center"/>
    </xf>
    <xf numFmtId="0" fontId="12" fillId="0" borderId="9" xfId="0" applyFont="1" applyFill="1" applyBorder="1" applyAlignment="1">
      <alignment horizontal="center" vertical="center"/>
    </xf>
    <xf numFmtId="0" fontId="6" fillId="0" borderId="0" xfId="0" applyFont="1" applyFill="1" applyAlignment="1">
      <alignment vertical="center" wrapText="1"/>
    </xf>
    <xf numFmtId="182" fontId="0" fillId="0" borderId="0" xfId="0" applyNumberFormat="1" applyFill="1" applyAlignment="1">
      <alignment vertical="center"/>
    </xf>
    <xf numFmtId="0" fontId="15" fillId="0" borderId="0" xfId="0" applyFont="1" applyAlignment="1">
      <alignment vertical="center"/>
    </xf>
    <xf numFmtId="0" fontId="6" fillId="0" borderId="0" xfId="0" applyFont="1" applyFill="1" applyAlignment="1" applyProtection="1">
      <alignment horizontal="right" vertical="center"/>
    </xf>
    <xf numFmtId="0" fontId="6" fillId="0" borderId="135" xfId="0" applyFont="1" applyFill="1" applyBorder="1" applyAlignment="1" applyProtection="1">
      <alignment horizontal="center" vertical="center"/>
      <protection locked="0"/>
    </xf>
    <xf numFmtId="0" fontId="0" fillId="0" borderId="11" xfId="0" applyBorder="1" applyAlignment="1">
      <alignment horizontal="right" vertical="center"/>
    </xf>
    <xf numFmtId="192" fontId="0" fillId="0" borderId="3" xfId="0" applyNumberFormat="1" applyFill="1" applyBorder="1" applyAlignment="1">
      <alignment vertical="center"/>
    </xf>
    <xf numFmtId="192" fontId="0" fillId="0" borderId="5" xfId="0" applyNumberFormat="1" applyFill="1" applyBorder="1" applyAlignment="1">
      <alignment vertical="center"/>
    </xf>
    <xf numFmtId="192" fontId="0" fillId="0" borderId="53" xfId="0" applyNumberFormat="1" applyFill="1" applyBorder="1" applyAlignment="1">
      <alignment vertical="center"/>
    </xf>
    <xf numFmtId="192" fontId="0" fillId="0" borderId="21" xfId="0" applyNumberFormat="1" applyFill="1" applyBorder="1" applyAlignment="1">
      <alignment vertical="center"/>
    </xf>
    <xf numFmtId="192" fontId="0" fillId="0" borderId="54" xfId="0" applyNumberFormat="1" applyFill="1" applyBorder="1" applyAlignment="1">
      <alignment vertical="center"/>
    </xf>
    <xf numFmtId="192" fontId="0" fillId="0" borderId="55" xfId="0" applyNumberFormat="1" applyFill="1" applyBorder="1" applyAlignment="1">
      <alignment vertical="center"/>
    </xf>
    <xf numFmtId="0" fontId="0" fillId="0" borderId="56" xfId="0" applyFill="1" applyBorder="1" applyAlignment="1">
      <alignment horizontal="center" vertical="center"/>
    </xf>
    <xf numFmtId="0" fontId="0" fillId="0" borderId="5" xfId="0" applyFill="1" applyBorder="1" applyAlignment="1">
      <alignment horizontal="center" vertical="center"/>
    </xf>
    <xf numFmtId="0" fontId="0" fillId="0" borderId="12" xfId="0" applyFill="1" applyBorder="1" applyAlignment="1">
      <alignment horizontal="center" vertical="center"/>
    </xf>
    <xf numFmtId="0" fontId="0" fillId="0" borderId="6" xfId="0" applyFill="1" applyBorder="1" applyAlignment="1">
      <alignment vertical="center"/>
    </xf>
    <xf numFmtId="181" fontId="6" fillId="0" borderId="1" xfId="0" applyNumberFormat="1" applyFont="1" applyFill="1" applyBorder="1" applyAlignment="1" applyProtection="1">
      <alignment vertical="center"/>
      <protection locked="0"/>
    </xf>
    <xf numFmtId="182" fontId="6" fillId="0" borderId="3" xfId="1" applyNumberFormat="1" applyFont="1" applyFill="1" applyBorder="1" applyAlignment="1" applyProtection="1">
      <alignment vertical="center"/>
      <protection locked="0"/>
    </xf>
    <xf numFmtId="181" fontId="6" fillId="0" borderId="40" xfId="0" applyNumberFormat="1" applyFont="1" applyFill="1" applyBorder="1" applyAlignment="1" applyProtection="1">
      <alignment vertical="center"/>
      <protection locked="0"/>
    </xf>
    <xf numFmtId="182" fontId="6" fillId="0" borderId="1" xfId="0" applyNumberFormat="1" applyFont="1" applyFill="1" applyBorder="1" applyAlignment="1">
      <alignment vertical="center"/>
    </xf>
    <xf numFmtId="181" fontId="6" fillId="0" borderId="3" xfId="0" applyNumberFormat="1" applyFont="1" applyFill="1" applyBorder="1" applyAlignment="1" applyProtection="1">
      <alignment vertical="center"/>
      <protection locked="0"/>
    </xf>
    <xf numFmtId="181" fontId="6" fillId="0" borderId="51" xfId="0" applyNumberFormat="1" applyFont="1" applyFill="1" applyBorder="1" applyAlignment="1" applyProtection="1">
      <alignment vertical="center"/>
      <protection locked="0"/>
    </xf>
    <xf numFmtId="181" fontId="6" fillId="0" borderId="43" xfId="0" applyNumberFormat="1" applyFont="1" applyFill="1" applyBorder="1" applyAlignment="1" applyProtection="1">
      <alignment vertical="center"/>
      <protection locked="0"/>
    </xf>
    <xf numFmtId="181" fontId="6" fillId="0" borderId="17" xfId="0" applyNumberFormat="1" applyFont="1" applyFill="1" applyBorder="1" applyAlignment="1" applyProtection="1">
      <alignment vertical="center"/>
      <protection locked="0"/>
    </xf>
    <xf numFmtId="182" fontId="6" fillId="0" borderId="5" xfId="1" applyNumberFormat="1" applyFont="1" applyFill="1" applyBorder="1" applyAlignment="1" applyProtection="1">
      <alignment vertical="center"/>
      <protection locked="0"/>
    </xf>
    <xf numFmtId="181" fontId="6" fillId="0" borderId="44" xfId="0" applyNumberFormat="1" applyFont="1" applyFill="1" applyBorder="1" applyAlignment="1" applyProtection="1">
      <alignment vertical="center"/>
      <protection locked="0"/>
    </xf>
    <xf numFmtId="182" fontId="6" fillId="0" borderId="17" xfId="0" applyNumberFormat="1" applyFont="1" applyFill="1" applyBorder="1" applyAlignment="1">
      <alignment vertical="center"/>
    </xf>
    <xf numFmtId="181" fontId="6" fillId="0" borderId="5" xfId="0" applyNumberFormat="1" applyFont="1" applyFill="1" applyBorder="1" applyAlignment="1" applyProtection="1">
      <alignment vertical="center"/>
      <protection locked="0"/>
    </xf>
    <xf numFmtId="181" fontId="6" fillId="0" borderId="45" xfId="0" applyNumberFormat="1" applyFont="1" applyFill="1" applyBorder="1" applyAlignment="1" applyProtection="1">
      <alignment vertical="center"/>
      <protection locked="0"/>
    </xf>
    <xf numFmtId="181" fontId="6" fillId="0" borderId="46" xfId="0" applyNumberFormat="1" applyFont="1" applyFill="1" applyBorder="1" applyAlignment="1" applyProtection="1">
      <alignment vertical="center"/>
      <protection locked="0"/>
    </xf>
    <xf numFmtId="181" fontId="6" fillId="0" borderId="22" xfId="0" applyNumberFormat="1" applyFont="1" applyFill="1" applyBorder="1" applyAlignment="1" applyProtection="1">
      <alignment vertical="center"/>
      <protection locked="0"/>
    </xf>
    <xf numFmtId="181" fontId="6" fillId="0" borderId="57" xfId="0" applyNumberFormat="1" applyFont="1" applyFill="1" applyBorder="1" applyAlignment="1" applyProtection="1">
      <alignment vertical="center"/>
      <protection locked="0"/>
    </xf>
    <xf numFmtId="182" fontId="6" fillId="0" borderId="22" xfId="0" applyNumberFormat="1" applyFont="1" applyFill="1" applyBorder="1" applyAlignment="1">
      <alignment vertical="center"/>
    </xf>
    <xf numFmtId="181" fontId="6" fillId="0" borderId="21" xfId="0" applyNumberFormat="1" applyFont="1" applyFill="1" applyBorder="1" applyAlignment="1" applyProtection="1">
      <alignment vertical="center"/>
      <protection locked="0"/>
    </xf>
    <xf numFmtId="181" fontId="6" fillId="0" borderId="58" xfId="0" applyNumberFormat="1" applyFont="1" applyFill="1" applyBorder="1" applyAlignment="1" applyProtection="1">
      <alignment vertical="center"/>
      <protection locked="0"/>
    </xf>
    <xf numFmtId="181" fontId="6" fillId="0" borderId="59" xfId="0" applyNumberFormat="1" applyFont="1" applyFill="1" applyBorder="1" applyAlignment="1" applyProtection="1">
      <alignment vertical="center"/>
      <protection locked="0"/>
    </xf>
    <xf numFmtId="181" fontId="6" fillId="0" borderId="24" xfId="0" applyNumberFormat="1" applyFont="1" applyFill="1" applyBorder="1" applyAlignment="1" applyProtection="1">
      <alignment vertical="center"/>
      <protection locked="0"/>
    </xf>
    <xf numFmtId="181" fontId="6" fillId="0" borderId="60" xfId="0" applyNumberFormat="1" applyFont="1" applyFill="1" applyBorder="1" applyAlignment="1" applyProtection="1">
      <alignment vertical="center"/>
      <protection locked="0"/>
    </xf>
    <xf numFmtId="182" fontId="6" fillId="0" borderId="24" xfId="0" applyNumberFormat="1" applyFont="1" applyFill="1" applyBorder="1" applyAlignment="1">
      <alignment vertical="center"/>
    </xf>
    <xf numFmtId="181" fontId="6" fillId="0" borderId="53" xfId="0" applyNumberFormat="1" applyFont="1" applyFill="1" applyBorder="1" applyAlignment="1" applyProtection="1">
      <alignment vertical="center"/>
      <protection locked="0"/>
    </xf>
    <xf numFmtId="181" fontId="6" fillId="0" borderId="61" xfId="0" applyNumberFormat="1" applyFont="1" applyFill="1" applyBorder="1" applyAlignment="1" applyProtection="1">
      <alignment vertical="center"/>
      <protection locked="0"/>
    </xf>
    <xf numFmtId="181" fontId="6" fillId="0" borderId="62" xfId="0" applyNumberFormat="1" applyFont="1" applyFill="1" applyBorder="1" applyAlignment="1" applyProtection="1">
      <alignment vertical="center"/>
      <protection locked="0"/>
    </xf>
    <xf numFmtId="0" fontId="0" fillId="0" borderId="11" xfId="0" applyFill="1" applyBorder="1" applyAlignment="1">
      <alignment horizontal="center" vertical="center"/>
    </xf>
    <xf numFmtId="0" fontId="0" fillId="0" borderId="52" xfId="56" applyFont="1" applyFill="1" applyBorder="1" applyAlignment="1">
      <alignment horizontal="center" vertical="center"/>
    </xf>
    <xf numFmtId="0" fontId="0" fillId="0" borderId="15" xfId="0" applyNumberFormat="1" applyFill="1" applyBorder="1" applyAlignment="1">
      <alignment horizontal="center" vertical="center"/>
    </xf>
    <xf numFmtId="182" fontId="0" fillId="0" borderId="1" xfId="0" applyNumberFormat="1" applyFill="1" applyBorder="1" applyAlignment="1">
      <alignment vertical="center"/>
    </xf>
    <xf numFmtId="182" fontId="0" fillId="0" borderId="3" xfId="0" applyNumberFormat="1" applyFill="1" applyBorder="1" applyAlignment="1">
      <alignment vertical="center"/>
    </xf>
    <xf numFmtId="192" fontId="0" fillId="0" borderId="51" xfId="0" applyNumberFormat="1" applyFill="1" applyBorder="1" applyAlignment="1">
      <alignment vertical="center"/>
    </xf>
    <xf numFmtId="186" fontId="1" fillId="0" borderId="45" xfId="56" applyNumberFormat="1" applyFont="1" applyFill="1" applyBorder="1" applyAlignment="1">
      <alignment horizontal="right" vertical="center"/>
    </xf>
    <xf numFmtId="186" fontId="1" fillId="0" borderId="17" xfId="56" applyNumberFormat="1" applyFont="1" applyFill="1" applyBorder="1" applyAlignment="1">
      <alignment horizontal="right" vertical="center"/>
    </xf>
    <xf numFmtId="182" fontId="0" fillId="0" borderId="17" xfId="0" applyNumberFormat="1" applyFill="1" applyBorder="1" applyAlignment="1">
      <alignment vertical="center"/>
    </xf>
    <xf numFmtId="182" fontId="0" fillId="0" borderId="5" xfId="0" applyNumberFormat="1" applyFill="1" applyBorder="1" applyAlignment="1">
      <alignment vertical="center"/>
    </xf>
    <xf numFmtId="192" fontId="0" fillId="0" borderId="45" xfId="0" applyNumberFormat="1" applyFill="1" applyBorder="1" applyAlignment="1">
      <alignment vertical="center"/>
    </xf>
    <xf numFmtId="186" fontId="1" fillId="0" borderId="17" xfId="56" applyNumberFormat="1" applyFont="1" applyFill="1" applyBorder="1" applyAlignment="1">
      <alignment vertical="center"/>
    </xf>
    <xf numFmtId="182" fontId="0" fillId="0" borderId="24" xfId="0" applyNumberFormat="1" applyFill="1" applyBorder="1" applyAlignment="1">
      <alignment vertical="center"/>
    </xf>
    <xf numFmtId="182" fontId="0" fillId="0" borderId="53" xfId="0" applyNumberFormat="1" applyFill="1" applyBorder="1" applyAlignment="1">
      <alignment vertical="center"/>
    </xf>
    <xf numFmtId="192" fontId="0" fillId="0" borderId="61" xfId="0" applyNumberFormat="1" applyFill="1" applyBorder="1" applyAlignment="1">
      <alignment vertical="center"/>
    </xf>
    <xf numFmtId="182" fontId="0" fillId="0" borderId="22" xfId="0" applyNumberFormat="1" applyFill="1" applyBorder="1" applyAlignment="1">
      <alignment vertical="center"/>
    </xf>
    <xf numFmtId="182" fontId="0" fillId="0" borderId="21" xfId="0" applyNumberFormat="1" applyFill="1" applyBorder="1" applyAlignment="1">
      <alignment vertical="center"/>
    </xf>
    <xf numFmtId="192" fontId="0" fillId="0" borderId="58" xfId="0" applyNumberFormat="1" applyFill="1" applyBorder="1" applyAlignment="1">
      <alignment vertical="center"/>
    </xf>
    <xf numFmtId="182" fontId="0" fillId="0" borderId="19" xfId="0" applyNumberFormat="1" applyFill="1" applyBorder="1" applyAlignment="1">
      <alignment vertical="center"/>
    </xf>
    <xf numFmtId="182" fontId="0" fillId="0" borderId="54" xfId="0" applyNumberFormat="1" applyFill="1" applyBorder="1" applyAlignment="1">
      <alignment vertical="center"/>
    </xf>
    <xf numFmtId="192" fontId="0" fillId="0" borderId="63" xfId="0" applyNumberFormat="1" applyFill="1" applyBorder="1" applyAlignment="1">
      <alignment vertical="center"/>
    </xf>
    <xf numFmtId="186" fontId="1" fillId="0" borderId="19" xfId="56" applyNumberFormat="1" applyFont="1" applyFill="1" applyBorder="1" applyAlignment="1">
      <alignment vertical="center"/>
    </xf>
    <xf numFmtId="182" fontId="0" fillId="0" borderId="23" xfId="0" applyNumberFormat="1" applyFill="1" applyBorder="1" applyAlignment="1">
      <alignment vertical="center"/>
    </xf>
    <xf numFmtId="182" fontId="0" fillId="0" borderId="55" xfId="0" applyNumberFormat="1" applyFill="1" applyBorder="1" applyAlignment="1">
      <alignment vertical="center"/>
    </xf>
    <xf numFmtId="192" fontId="0" fillId="0" borderId="64" xfId="0" applyNumberFormat="1" applyFill="1" applyBorder="1" applyAlignment="1">
      <alignment vertical="center"/>
    </xf>
    <xf numFmtId="38" fontId="1" fillId="0" borderId="23" xfId="56" applyNumberFormat="1" applyFont="1" applyFill="1" applyBorder="1" applyAlignment="1">
      <alignment vertical="center"/>
    </xf>
    <xf numFmtId="197" fontId="0" fillId="0" borderId="64" xfId="0" applyNumberFormat="1" applyFill="1" applyBorder="1" applyAlignment="1">
      <alignment vertical="center"/>
    </xf>
    <xf numFmtId="197" fontId="0" fillId="0" borderId="23" xfId="0" applyNumberFormat="1" applyFill="1" applyBorder="1" applyAlignment="1">
      <alignment vertical="center"/>
    </xf>
    <xf numFmtId="204" fontId="12" fillId="0" borderId="3" xfId="24" applyNumberFormat="1" applyFont="1" applyFill="1" applyBorder="1" applyAlignment="1">
      <alignment vertical="center"/>
    </xf>
    <xf numFmtId="204" fontId="12" fillId="0" borderId="4" xfId="24" applyNumberFormat="1" applyFont="1" applyFill="1" applyBorder="1" applyAlignment="1">
      <alignment vertical="center"/>
    </xf>
    <xf numFmtId="204" fontId="12" fillId="0" borderId="65" xfId="24" applyNumberFormat="1" applyFont="1" applyFill="1" applyBorder="1" applyAlignment="1">
      <alignment vertical="center"/>
    </xf>
    <xf numFmtId="204" fontId="12" fillId="0" borderId="66" xfId="24" applyNumberFormat="1" applyFont="1" applyFill="1" applyBorder="1" applyAlignment="1">
      <alignment vertical="center"/>
    </xf>
    <xf numFmtId="204" fontId="12" fillId="0" borderId="1" xfId="24" applyNumberFormat="1" applyFont="1" applyFill="1" applyBorder="1" applyAlignment="1">
      <alignment vertical="center"/>
    </xf>
    <xf numFmtId="204" fontId="12" fillId="0" borderId="5" xfId="24" applyNumberFormat="1" applyFont="1" applyFill="1" applyBorder="1" applyAlignment="1">
      <alignment vertical="center"/>
    </xf>
    <xf numFmtId="204" fontId="12" fillId="0" borderId="0" xfId="24" applyNumberFormat="1" applyFont="1" applyFill="1" applyBorder="1" applyAlignment="1">
      <alignment vertical="center"/>
    </xf>
    <xf numFmtId="204" fontId="12" fillId="0" borderId="67" xfId="24" applyNumberFormat="1" applyFont="1" applyFill="1" applyBorder="1" applyAlignment="1">
      <alignment vertical="center"/>
    </xf>
    <xf numFmtId="204" fontId="12" fillId="0" borderId="68" xfId="24" applyNumberFormat="1" applyFont="1" applyFill="1" applyBorder="1" applyAlignment="1">
      <alignment vertical="center"/>
    </xf>
    <xf numFmtId="204" fontId="12" fillId="0" borderId="17" xfId="24" applyNumberFormat="1" applyFont="1" applyFill="1" applyBorder="1" applyAlignment="1">
      <alignment vertical="center"/>
    </xf>
    <xf numFmtId="204" fontId="12" fillId="0" borderId="22" xfId="24" applyNumberFormat="1" applyFont="1" applyFill="1" applyBorder="1" applyAlignment="1">
      <alignment vertical="center"/>
    </xf>
    <xf numFmtId="204" fontId="12" fillId="0" borderId="24" xfId="24" applyNumberFormat="1" applyFont="1" applyFill="1" applyBorder="1" applyAlignment="1">
      <alignment vertical="center"/>
    </xf>
    <xf numFmtId="204" fontId="12" fillId="0" borderId="7" xfId="24" applyNumberFormat="1" applyFont="1" applyFill="1" applyBorder="1" applyAlignment="1">
      <alignment vertical="center"/>
    </xf>
    <xf numFmtId="204" fontId="12" fillId="0" borderId="18" xfId="24" applyNumberFormat="1" applyFont="1" applyFill="1" applyBorder="1" applyAlignment="1">
      <alignment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17" fillId="0" borderId="0" xfId="0" applyFont="1" applyFill="1" applyBorder="1" applyAlignment="1">
      <alignment shrinkToFit="1"/>
    </xf>
    <xf numFmtId="0" fontId="17" fillId="0" borderId="0" xfId="0" applyFont="1" applyFill="1"/>
    <xf numFmtId="49" fontId="17" fillId="0" borderId="0" xfId="0" applyNumberFormat="1" applyFont="1" applyFill="1" applyBorder="1" applyAlignment="1">
      <alignment horizontal="center" vertical="center" shrinkToFit="1"/>
    </xf>
    <xf numFmtId="0" fontId="17" fillId="0" borderId="0" xfId="0" applyFont="1" applyFill="1" applyBorder="1" applyAlignment="1">
      <alignment vertical="center" shrinkToFit="1"/>
    </xf>
    <xf numFmtId="0" fontId="32" fillId="0" borderId="0" xfId="0" applyFont="1" applyFill="1" applyAlignment="1">
      <alignment vertical="top"/>
    </xf>
    <xf numFmtId="0" fontId="32" fillId="0" borderId="0" xfId="0" applyFont="1" applyFill="1"/>
    <xf numFmtId="0" fontId="32" fillId="0" borderId="0" xfId="0" applyFont="1" applyFill="1" applyAlignment="1"/>
    <xf numFmtId="0" fontId="32" fillId="0" borderId="0" xfId="0" applyFont="1" applyFill="1" applyAlignment="1">
      <alignment horizontal="center"/>
    </xf>
    <xf numFmtId="0" fontId="32" fillId="0" borderId="0" xfId="0" applyFont="1" applyFill="1" applyAlignment="1">
      <alignment shrinkToFit="1"/>
    </xf>
    <xf numFmtId="0" fontId="9" fillId="0" borderId="0" xfId="0" applyFont="1" applyFill="1" applyAlignment="1">
      <alignment vertical="center" shrinkToFit="1"/>
    </xf>
    <xf numFmtId="0" fontId="9" fillId="0" borderId="0" xfId="0" applyFont="1" applyFill="1" applyAlignment="1">
      <alignment horizontal="center" vertical="center"/>
    </xf>
    <xf numFmtId="0" fontId="21" fillId="0" borderId="0" xfId="33" applyFont="1" applyFill="1">
      <alignment vertical="center"/>
    </xf>
    <xf numFmtId="49" fontId="45" fillId="0" borderId="69" xfId="24" applyNumberFormat="1" applyFont="1" applyFill="1" applyBorder="1" applyAlignment="1">
      <alignment horizontal="center" vertical="center"/>
    </xf>
    <xf numFmtId="49" fontId="46" fillId="0" borderId="69" xfId="24" applyNumberFormat="1" applyFont="1" applyFill="1" applyBorder="1" applyAlignment="1">
      <alignment horizontal="center" vertical="center"/>
    </xf>
    <xf numFmtId="49" fontId="46" fillId="0" borderId="70" xfId="24" applyNumberFormat="1" applyFont="1" applyFill="1" applyBorder="1" applyAlignment="1">
      <alignment horizontal="center" vertical="center"/>
    </xf>
    <xf numFmtId="0" fontId="45" fillId="0" borderId="71" xfId="24" applyFont="1" applyFill="1" applyBorder="1" applyAlignment="1">
      <alignment horizontal="center" vertical="center" wrapText="1"/>
    </xf>
    <xf numFmtId="0" fontId="46" fillId="0" borderId="71" xfId="24" applyFont="1" applyFill="1" applyBorder="1" applyAlignment="1">
      <alignment horizontal="center" vertical="center" wrapText="1"/>
    </xf>
    <xf numFmtId="0" fontId="46" fillId="0" borderId="72" xfId="24" applyFont="1" applyFill="1" applyBorder="1" applyAlignment="1">
      <alignment horizontal="center" vertical="center" wrapText="1"/>
    </xf>
    <xf numFmtId="49" fontId="46" fillId="0" borderId="5" xfId="24" applyNumberFormat="1" applyFont="1" applyFill="1" applyBorder="1" applyAlignment="1">
      <alignment horizontal="center" vertical="center"/>
    </xf>
    <xf numFmtId="0" fontId="46" fillId="0" borderId="12" xfId="24" applyFont="1" applyFill="1" applyBorder="1" applyAlignment="1">
      <alignment horizontal="distributed" vertical="center"/>
    </xf>
    <xf numFmtId="185" fontId="24" fillId="0" borderId="65" xfId="24" applyNumberFormat="1" applyFont="1" applyFill="1" applyBorder="1" applyAlignment="1">
      <alignment vertical="center"/>
    </xf>
    <xf numFmtId="185" fontId="24" fillId="0" borderId="66" xfId="24" applyNumberFormat="1" applyFont="1" applyFill="1" applyBorder="1" applyAlignment="1">
      <alignment vertical="center"/>
    </xf>
    <xf numFmtId="185" fontId="24" fillId="0" borderId="69" xfId="24" applyNumberFormat="1" applyFont="1" applyFill="1" applyBorder="1" applyAlignment="1">
      <alignment vertical="center"/>
    </xf>
    <xf numFmtId="185" fontId="24" fillId="0" borderId="70" xfId="24" applyNumberFormat="1" applyFont="1" applyFill="1" applyBorder="1" applyAlignment="1">
      <alignment vertical="center"/>
    </xf>
    <xf numFmtId="185" fontId="24" fillId="0" borderId="67" xfId="24" applyNumberFormat="1" applyFont="1" applyFill="1" applyBorder="1" applyAlignment="1">
      <alignment vertical="center"/>
    </xf>
    <xf numFmtId="185" fontId="24" fillId="0" borderId="68" xfId="24" applyNumberFormat="1" applyFont="1" applyFill="1" applyBorder="1" applyAlignment="1">
      <alignment vertical="center"/>
    </xf>
    <xf numFmtId="185" fontId="24" fillId="0" borderId="73" xfId="24" applyNumberFormat="1" applyFont="1" applyFill="1" applyBorder="1" applyAlignment="1">
      <alignment vertical="center"/>
    </xf>
    <xf numFmtId="185" fontId="24" fillId="0" borderId="74" xfId="24" applyNumberFormat="1" applyFont="1" applyFill="1" applyBorder="1" applyAlignment="1">
      <alignment vertical="center"/>
    </xf>
    <xf numFmtId="49" fontId="46" fillId="0" borderId="21" xfId="24" applyNumberFormat="1" applyFont="1" applyFill="1" applyBorder="1" applyAlignment="1">
      <alignment horizontal="center" vertical="center"/>
    </xf>
    <xf numFmtId="0" fontId="46" fillId="0" borderId="75" xfId="24" applyFont="1" applyFill="1" applyBorder="1" applyAlignment="1">
      <alignment horizontal="distributed" vertical="center"/>
    </xf>
    <xf numFmtId="185" fontId="24" fillId="0" borderId="21" xfId="24" applyNumberFormat="1" applyFont="1" applyFill="1" applyBorder="1" applyAlignment="1">
      <alignment vertical="center"/>
    </xf>
    <xf numFmtId="185" fontId="24" fillId="0" borderId="76" xfId="24" applyNumberFormat="1" applyFont="1" applyFill="1" applyBorder="1" applyAlignment="1">
      <alignment vertical="center"/>
    </xf>
    <xf numFmtId="185" fontId="24" fillId="0" borderId="77" xfId="24" applyNumberFormat="1" applyFont="1" applyFill="1" applyBorder="1" applyAlignment="1">
      <alignment vertical="center"/>
    </xf>
    <xf numFmtId="185" fontId="24" fillId="0" borderId="78" xfId="24" applyNumberFormat="1" applyFont="1" applyFill="1" applyBorder="1" applyAlignment="1">
      <alignment vertical="center"/>
    </xf>
    <xf numFmtId="185" fontId="24" fillId="0" borderId="79" xfId="24" applyNumberFormat="1" applyFont="1" applyFill="1" applyBorder="1" applyAlignment="1">
      <alignment vertical="center"/>
    </xf>
    <xf numFmtId="185" fontId="24" fillId="0" borderId="80" xfId="24" applyNumberFormat="1" applyFont="1" applyFill="1" applyBorder="1" applyAlignment="1">
      <alignment vertical="center"/>
    </xf>
    <xf numFmtId="49" fontId="46" fillId="0" borderId="53" xfId="24" applyNumberFormat="1" applyFont="1" applyFill="1" applyBorder="1" applyAlignment="1">
      <alignment horizontal="center" vertical="center"/>
    </xf>
    <xf numFmtId="0" fontId="46" fillId="0" borderId="81" xfId="24" applyFont="1" applyFill="1" applyBorder="1" applyAlignment="1">
      <alignment horizontal="distributed" vertical="center"/>
    </xf>
    <xf numFmtId="185" fontId="24" fillId="0" borderId="53" xfId="24" applyNumberFormat="1" applyFont="1" applyFill="1" applyBorder="1" applyAlignment="1">
      <alignment vertical="center"/>
    </xf>
    <xf numFmtId="185" fontId="24" fillId="0" borderId="82" xfId="24" applyNumberFormat="1" applyFont="1" applyFill="1" applyBorder="1" applyAlignment="1">
      <alignment vertical="center"/>
    </xf>
    <xf numFmtId="185" fontId="24" fillId="0" borderId="83" xfId="24" applyNumberFormat="1" applyFont="1" applyFill="1" applyBorder="1" applyAlignment="1">
      <alignment vertical="center"/>
    </xf>
    <xf numFmtId="185" fontId="24" fillId="0" borderId="84" xfId="24" applyNumberFormat="1" applyFont="1" applyFill="1" applyBorder="1" applyAlignment="1">
      <alignment vertical="center"/>
    </xf>
    <xf numFmtId="185" fontId="24" fillId="0" borderId="85" xfId="24" applyNumberFormat="1" applyFont="1" applyFill="1" applyBorder="1" applyAlignment="1">
      <alignment vertical="center"/>
    </xf>
    <xf numFmtId="185" fontId="24" fillId="0" borderId="86" xfId="24" applyNumberFormat="1" applyFont="1" applyFill="1" applyBorder="1" applyAlignment="1">
      <alignment vertical="center"/>
    </xf>
    <xf numFmtId="0" fontId="45" fillId="0" borderId="75" xfId="24" applyFont="1" applyFill="1" applyBorder="1" applyAlignment="1">
      <alignment horizontal="distributed" vertical="center"/>
    </xf>
    <xf numFmtId="49" fontId="45" fillId="0" borderId="5" xfId="24" applyNumberFormat="1" applyFont="1" applyFill="1" applyBorder="1" applyAlignment="1">
      <alignment horizontal="center" vertical="center"/>
    </xf>
    <xf numFmtId="0" fontId="45" fillId="0" borderId="12" xfId="24" applyFont="1" applyFill="1" applyBorder="1" applyAlignment="1">
      <alignment horizontal="distributed" vertical="center"/>
    </xf>
    <xf numFmtId="49" fontId="45" fillId="0" borderId="10" xfId="24" applyNumberFormat="1" applyFont="1" applyFill="1" applyBorder="1" applyAlignment="1">
      <alignment horizontal="center" vertical="center"/>
    </xf>
    <xf numFmtId="0" fontId="45" fillId="0" borderId="87" xfId="24" applyFont="1" applyFill="1" applyBorder="1" applyAlignment="1">
      <alignment horizontal="distributed" vertical="center"/>
    </xf>
    <xf numFmtId="185" fontId="24" fillId="0" borderId="10" xfId="24" applyNumberFormat="1" applyFont="1" applyFill="1" applyBorder="1" applyAlignment="1">
      <alignment vertical="center"/>
    </xf>
    <xf numFmtId="185" fontId="24" fillId="0" borderId="26" xfId="24" applyNumberFormat="1" applyFont="1" applyFill="1" applyBorder="1" applyAlignment="1">
      <alignment vertical="center"/>
    </xf>
    <xf numFmtId="185" fontId="24" fillId="0" borderId="88" xfId="24" applyNumberFormat="1" applyFont="1" applyFill="1" applyBorder="1" applyAlignment="1">
      <alignment vertical="center"/>
    </xf>
    <xf numFmtId="185" fontId="24" fillId="0" borderId="89" xfId="24" applyNumberFormat="1" applyFont="1" applyFill="1" applyBorder="1" applyAlignment="1">
      <alignment vertical="center"/>
    </xf>
    <xf numFmtId="185" fontId="24" fillId="0" borderId="90" xfId="24" applyNumberFormat="1" applyFont="1" applyFill="1" applyBorder="1" applyAlignment="1">
      <alignment vertical="center"/>
    </xf>
    <xf numFmtId="185" fontId="24" fillId="0" borderId="91" xfId="24" applyNumberFormat="1" applyFont="1" applyFill="1" applyBorder="1" applyAlignment="1">
      <alignment vertical="center"/>
    </xf>
    <xf numFmtId="185" fontId="24" fillId="0" borderId="92" xfId="24" applyNumberFormat="1" applyFont="1" applyFill="1" applyBorder="1" applyAlignment="1">
      <alignment vertical="center"/>
    </xf>
    <xf numFmtId="185" fontId="24" fillId="0" borderId="93" xfId="24" applyNumberFormat="1" applyFont="1" applyFill="1" applyBorder="1" applyAlignment="1">
      <alignment vertical="center"/>
    </xf>
    <xf numFmtId="185" fontId="24" fillId="0" borderId="94" xfId="24" applyNumberFormat="1" applyFont="1" applyFill="1" applyBorder="1" applyAlignment="1">
      <alignment vertical="center"/>
    </xf>
    <xf numFmtId="49" fontId="45" fillId="0" borderId="53" xfId="24" applyNumberFormat="1" applyFont="1" applyFill="1" applyBorder="1" applyAlignment="1">
      <alignment horizontal="center" vertical="center"/>
    </xf>
    <xf numFmtId="0" fontId="45" fillId="0" borderId="81" xfId="24" applyFont="1" applyFill="1" applyBorder="1" applyAlignment="1">
      <alignment horizontal="distributed" vertical="center"/>
    </xf>
    <xf numFmtId="49" fontId="46" fillId="0" borderId="10" xfId="24" applyNumberFormat="1" applyFont="1" applyFill="1" applyBorder="1" applyAlignment="1">
      <alignment horizontal="center" vertical="center"/>
    </xf>
    <xf numFmtId="0" fontId="46" fillId="0" borderId="87" xfId="24" applyFont="1" applyFill="1" applyBorder="1" applyAlignment="1">
      <alignment horizontal="distributed" vertical="center"/>
    </xf>
    <xf numFmtId="185" fontId="24" fillId="0" borderId="95" xfId="24" applyNumberFormat="1" applyFont="1" applyFill="1" applyBorder="1" applyAlignment="1">
      <alignment vertical="center"/>
    </xf>
    <xf numFmtId="49" fontId="46" fillId="0" borderId="6" xfId="24" applyNumberFormat="1" applyFont="1" applyFill="1" applyBorder="1" applyAlignment="1">
      <alignment horizontal="center" vertical="center"/>
    </xf>
    <xf numFmtId="0" fontId="46" fillId="0" borderId="56" xfId="24" applyFont="1" applyFill="1" applyBorder="1" applyAlignment="1">
      <alignment horizontal="distributed" vertical="center"/>
    </xf>
    <xf numFmtId="185" fontId="24" fillId="0" borderId="6" xfId="24" applyNumberFormat="1" applyFont="1" applyFill="1" applyBorder="1" applyAlignment="1">
      <alignment vertical="center"/>
    </xf>
    <xf numFmtId="185" fontId="24" fillId="0" borderId="96" xfId="24" applyNumberFormat="1" applyFont="1" applyFill="1" applyBorder="1" applyAlignment="1">
      <alignment vertical="center"/>
    </xf>
    <xf numFmtId="185" fontId="24" fillId="0" borderId="97" xfId="24" applyNumberFormat="1" applyFont="1" applyFill="1" applyBorder="1" applyAlignment="1">
      <alignment vertical="center"/>
    </xf>
    <xf numFmtId="185" fontId="24" fillId="0" borderId="72" xfId="24" applyNumberFormat="1" applyFont="1" applyFill="1" applyBorder="1" applyAlignment="1">
      <alignment vertical="center"/>
    </xf>
    <xf numFmtId="49" fontId="45" fillId="0" borderId="6" xfId="24" applyNumberFormat="1" applyFont="1" applyFill="1" applyBorder="1" applyAlignment="1">
      <alignment horizontal="center" vertical="center"/>
    </xf>
    <xf numFmtId="0" fontId="45" fillId="0" borderId="56" xfId="24" applyFont="1" applyFill="1" applyBorder="1" applyAlignment="1">
      <alignment horizontal="distributed" vertical="center"/>
    </xf>
    <xf numFmtId="0" fontId="12" fillId="0" borderId="0" xfId="0" applyFont="1" applyFill="1" applyAlignment="1">
      <alignment horizontal="center" vertical="center"/>
    </xf>
    <xf numFmtId="0" fontId="0" fillId="0" borderId="0" xfId="0" applyFont="1" applyFill="1"/>
    <xf numFmtId="37" fontId="12" fillId="0" borderId="0" xfId="0" applyNumberFormat="1" applyFont="1" applyFill="1" applyAlignment="1">
      <alignment vertical="center"/>
    </xf>
    <xf numFmtId="0" fontId="22" fillId="0" borderId="11" xfId="0" applyFont="1" applyFill="1" applyBorder="1" applyAlignment="1">
      <alignment horizontal="center" vertical="center" wrapText="1"/>
    </xf>
    <xf numFmtId="0" fontId="22" fillId="0" borderId="9" xfId="0" applyFont="1" applyFill="1" applyBorder="1" applyAlignment="1">
      <alignment horizontal="center" vertical="center" wrapText="1"/>
    </xf>
    <xf numFmtId="49" fontId="12" fillId="0" borderId="5" xfId="0" applyNumberFormat="1" applyFont="1" applyFill="1" applyBorder="1" applyAlignment="1">
      <alignment horizontal="center" vertical="center"/>
    </xf>
    <xf numFmtId="37" fontId="12" fillId="0" borderId="1" xfId="0" applyNumberFormat="1" applyFont="1" applyFill="1" applyBorder="1" applyAlignment="1">
      <alignment vertical="center"/>
    </xf>
    <xf numFmtId="37" fontId="12" fillId="0" borderId="17" xfId="0" applyNumberFormat="1" applyFont="1" applyFill="1" applyBorder="1" applyAlignment="1">
      <alignment vertical="center"/>
    </xf>
    <xf numFmtId="49" fontId="12" fillId="0" borderId="53" xfId="0" applyNumberFormat="1" applyFont="1" applyFill="1" applyBorder="1" applyAlignment="1">
      <alignment horizontal="center" vertical="center"/>
    </xf>
    <xf numFmtId="0" fontId="12" fillId="0" borderId="82" xfId="0" applyFont="1" applyFill="1" applyBorder="1" applyAlignment="1">
      <alignment vertical="center"/>
    </xf>
    <xf numFmtId="37" fontId="12" fillId="0" borderId="24" xfId="0" applyNumberFormat="1" applyFont="1" applyFill="1" applyBorder="1" applyAlignment="1">
      <alignment vertical="center"/>
    </xf>
    <xf numFmtId="49" fontId="12" fillId="0" borderId="21" xfId="0" applyNumberFormat="1" applyFont="1" applyFill="1" applyBorder="1" applyAlignment="1">
      <alignment horizontal="center" vertical="center"/>
    </xf>
    <xf numFmtId="0" fontId="12" fillId="0" borderId="76" xfId="0" applyFont="1" applyFill="1" applyBorder="1" applyAlignment="1">
      <alignment vertical="center"/>
    </xf>
    <xf numFmtId="37" fontId="12" fillId="0" borderId="22" xfId="0" applyNumberFormat="1" applyFont="1" applyFill="1" applyBorder="1" applyAlignment="1">
      <alignment vertical="center"/>
    </xf>
    <xf numFmtId="37" fontId="12" fillId="0" borderId="17" xfId="0" applyNumberFormat="1" applyFont="1" applyFill="1" applyBorder="1" applyAlignment="1">
      <alignment horizontal="right" vertical="center"/>
    </xf>
    <xf numFmtId="37" fontId="12" fillId="0" borderId="14" xfId="0" applyNumberFormat="1" applyFont="1" applyFill="1" applyBorder="1" applyAlignment="1">
      <alignment vertical="center"/>
    </xf>
    <xf numFmtId="0" fontId="47" fillId="0" borderId="0" xfId="24" applyFont="1">
      <alignment vertical="center"/>
    </xf>
    <xf numFmtId="186" fontId="0" fillId="0" borderId="1" xfId="0" applyNumberFormat="1" applyFill="1" applyBorder="1" applyAlignment="1">
      <alignment vertical="center"/>
    </xf>
    <xf numFmtId="186" fontId="0" fillId="0" borderId="17" xfId="0" applyNumberFormat="1" applyFill="1" applyBorder="1" applyAlignment="1">
      <alignment vertical="center"/>
    </xf>
    <xf numFmtId="186" fontId="0" fillId="0" borderId="19" xfId="0" applyNumberFormat="1" applyFill="1" applyBorder="1" applyAlignment="1">
      <alignment vertical="center"/>
    </xf>
    <xf numFmtId="186" fontId="0" fillId="0" borderId="23" xfId="0" applyNumberFormat="1" applyFill="1" applyBorder="1" applyAlignment="1">
      <alignment vertical="center"/>
    </xf>
    <xf numFmtId="0" fontId="9" fillId="0" borderId="0" xfId="0" applyFont="1" applyFill="1" applyBorder="1" applyAlignment="1">
      <alignment vertical="center"/>
    </xf>
    <xf numFmtId="185" fontId="0" fillId="0" borderId="7" xfId="0" applyNumberFormat="1" applyFill="1" applyBorder="1" applyAlignment="1">
      <alignment horizontal="distributed" vertical="center"/>
    </xf>
    <xf numFmtId="0" fontId="6" fillId="0" borderId="0" xfId="24" quotePrefix="1" applyFont="1" applyFill="1" applyAlignment="1">
      <alignment vertical="center"/>
    </xf>
    <xf numFmtId="0" fontId="4" fillId="0" borderId="17" xfId="0" applyFont="1" applyFill="1" applyBorder="1" applyAlignment="1">
      <alignment horizontal="distributed"/>
    </xf>
    <xf numFmtId="0" fontId="4" fillId="0" borderId="18" xfId="0" applyFont="1" applyFill="1" applyBorder="1" applyAlignment="1">
      <alignment horizontal="distributed" vertical="top"/>
    </xf>
    <xf numFmtId="0" fontId="24" fillId="0" borderId="0" xfId="0" applyFont="1" applyFill="1" applyAlignment="1">
      <alignment vertical="center"/>
    </xf>
    <xf numFmtId="49" fontId="46" fillId="0" borderId="98" xfId="24" applyNumberFormat="1" applyFont="1" applyFill="1" applyBorder="1" applyAlignment="1">
      <alignment horizontal="center" vertical="center"/>
    </xf>
    <xf numFmtId="0" fontId="46" fillId="0" borderId="99" xfId="24" applyFont="1" applyFill="1" applyBorder="1" applyAlignment="1">
      <alignment horizontal="center" vertical="center" wrapText="1"/>
    </xf>
    <xf numFmtId="49" fontId="45" fillId="0" borderId="70" xfId="24" applyNumberFormat="1" applyFont="1" applyFill="1" applyBorder="1" applyAlignment="1">
      <alignment horizontal="center" vertical="center"/>
    </xf>
    <xf numFmtId="0" fontId="45" fillId="0" borderId="72" xfId="24" applyFont="1" applyFill="1" applyBorder="1" applyAlignment="1">
      <alignment horizontal="center" vertical="center" wrapText="1"/>
    </xf>
    <xf numFmtId="0" fontId="8" fillId="0" borderId="3" xfId="0" applyFont="1" applyFill="1" applyBorder="1" applyAlignment="1">
      <alignment horizontal="center" vertical="center"/>
    </xf>
    <xf numFmtId="185" fontId="0" fillId="0" borderId="2" xfId="0" applyNumberFormat="1" applyFill="1" applyBorder="1" applyAlignment="1">
      <alignment horizontal="distributed" vertical="center"/>
    </xf>
    <xf numFmtId="0" fontId="8" fillId="0" borderId="5" xfId="0" applyFont="1" applyFill="1" applyBorder="1" applyAlignment="1">
      <alignment horizontal="center" vertical="center"/>
    </xf>
    <xf numFmtId="185" fontId="0" fillId="0" borderId="12" xfId="0" applyNumberFormat="1" applyFill="1" applyBorder="1" applyAlignment="1">
      <alignment horizontal="distributed" vertical="center"/>
    </xf>
    <xf numFmtId="0" fontId="8" fillId="0" borderId="53" xfId="0" applyFont="1" applyFill="1" applyBorder="1" applyAlignment="1">
      <alignment horizontal="center" vertical="center"/>
    </xf>
    <xf numFmtId="185" fontId="0" fillId="0" borderId="81" xfId="0" applyNumberFormat="1" applyFill="1" applyBorder="1" applyAlignment="1">
      <alignment horizontal="distributed" vertical="center"/>
    </xf>
    <xf numFmtId="0" fontId="8" fillId="0" borderId="21" xfId="0" applyFont="1" applyFill="1" applyBorder="1" applyAlignment="1">
      <alignment horizontal="center" vertical="center"/>
    </xf>
    <xf numFmtId="185" fontId="0" fillId="0" borderId="75" xfId="0" applyNumberFormat="1" applyFill="1" applyBorder="1" applyAlignment="1">
      <alignment horizontal="distributed" vertical="center"/>
    </xf>
    <xf numFmtId="0" fontId="8" fillId="0" borderId="54" xfId="0" applyFont="1" applyFill="1" applyBorder="1" applyAlignment="1">
      <alignment horizontal="center" vertical="center"/>
    </xf>
    <xf numFmtId="185" fontId="0" fillId="0" borderId="100" xfId="0" applyNumberFormat="1" applyFill="1" applyBorder="1" applyAlignment="1">
      <alignment horizontal="distributed" vertical="center"/>
    </xf>
    <xf numFmtId="0" fontId="8" fillId="0" borderId="55" xfId="0" applyFont="1" applyFill="1" applyBorder="1" applyAlignment="1">
      <alignment horizontal="center" vertical="center"/>
    </xf>
    <xf numFmtId="185" fontId="0" fillId="0" borderId="101" xfId="0" applyNumberFormat="1" applyFill="1" applyBorder="1" applyAlignment="1">
      <alignment horizontal="distributed" vertical="center"/>
    </xf>
    <xf numFmtId="49" fontId="48" fillId="0" borderId="3" xfId="24" applyNumberFormat="1" applyFont="1" applyFill="1" applyBorder="1" applyAlignment="1">
      <alignment horizontal="center" vertical="center"/>
    </xf>
    <xf numFmtId="0" fontId="48" fillId="0" borderId="2" xfId="24" applyFont="1" applyFill="1" applyBorder="1" applyAlignment="1">
      <alignment horizontal="distributed" vertical="center"/>
    </xf>
    <xf numFmtId="49" fontId="48" fillId="0" borderId="5" xfId="24" applyNumberFormat="1" applyFont="1" applyFill="1" applyBorder="1" applyAlignment="1">
      <alignment horizontal="center" vertical="center"/>
    </xf>
    <xf numFmtId="0" fontId="48" fillId="0" borderId="12" xfId="24" applyFont="1" applyFill="1" applyBorder="1" applyAlignment="1">
      <alignment horizontal="distributed" vertical="center"/>
    </xf>
    <xf numFmtId="49" fontId="48" fillId="0" borderId="21" xfId="24" applyNumberFormat="1" applyFont="1" applyFill="1" applyBorder="1" applyAlignment="1">
      <alignment horizontal="center" vertical="center"/>
    </xf>
    <xf numFmtId="0" fontId="48" fillId="0" borderId="75" xfId="24" applyFont="1" applyFill="1" applyBorder="1" applyAlignment="1">
      <alignment horizontal="distributed" vertical="center" wrapText="1"/>
    </xf>
    <xf numFmtId="49" fontId="48" fillId="0" borderId="53" xfId="24" applyNumberFormat="1" applyFont="1" applyFill="1" applyBorder="1" applyAlignment="1">
      <alignment horizontal="center" vertical="center"/>
    </xf>
    <xf numFmtId="0" fontId="48" fillId="0" borderId="81" xfId="24" applyFont="1" applyFill="1" applyBorder="1" applyAlignment="1">
      <alignment horizontal="distributed" vertical="center"/>
    </xf>
    <xf numFmtId="0" fontId="48" fillId="0" borderId="12" xfId="24" applyFont="1" applyFill="1" applyBorder="1" applyAlignment="1">
      <alignment horizontal="distributed" vertical="center" wrapText="1"/>
    </xf>
    <xf numFmtId="0" fontId="48" fillId="0" borderId="75" xfId="24" applyFont="1" applyFill="1" applyBorder="1" applyAlignment="1">
      <alignment horizontal="distributed" vertical="center"/>
    </xf>
    <xf numFmtId="49" fontId="48" fillId="0" borderId="10" xfId="24" applyNumberFormat="1" applyFont="1" applyFill="1" applyBorder="1" applyAlignment="1">
      <alignment horizontal="center" vertical="center"/>
    </xf>
    <xf numFmtId="0" fontId="48" fillId="0" borderId="87" xfId="24" applyFont="1" applyFill="1" applyBorder="1" applyAlignment="1">
      <alignment horizontal="distributed" vertical="center"/>
    </xf>
    <xf numFmtId="49" fontId="48" fillId="0" borderId="6" xfId="24" applyNumberFormat="1" applyFont="1" applyFill="1" applyBorder="1" applyAlignment="1">
      <alignment horizontal="center" vertical="center"/>
    </xf>
    <xf numFmtId="0" fontId="48" fillId="0" borderId="56" xfId="24" applyFont="1" applyFill="1" applyBorder="1" applyAlignment="1">
      <alignment horizontal="distributed" vertical="center"/>
    </xf>
    <xf numFmtId="49" fontId="48" fillId="0" borderId="98" xfId="24" applyNumberFormat="1" applyFont="1" applyFill="1" applyBorder="1" applyAlignment="1">
      <alignment horizontal="center" vertical="center"/>
    </xf>
    <xf numFmtId="49" fontId="48" fillId="0" borderId="69" xfId="24" applyNumberFormat="1" applyFont="1" applyFill="1" applyBorder="1" applyAlignment="1">
      <alignment horizontal="center" vertical="center"/>
    </xf>
    <xf numFmtId="49" fontId="48" fillId="0" borderId="70" xfId="24" applyNumberFormat="1" applyFont="1" applyFill="1" applyBorder="1" applyAlignment="1">
      <alignment horizontal="center" vertical="center"/>
    </xf>
    <xf numFmtId="0" fontId="48" fillId="0" borderId="99" xfId="24" applyFont="1" applyFill="1" applyBorder="1" applyAlignment="1">
      <alignment horizontal="center" vertical="center" wrapText="1"/>
    </xf>
    <xf numFmtId="0" fontId="48" fillId="0" borderId="71" xfId="24" applyFont="1" applyFill="1" applyBorder="1" applyAlignment="1">
      <alignment horizontal="center" vertical="center" wrapText="1"/>
    </xf>
    <xf numFmtId="0" fontId="48" fillId="0" borderId="72" xfId="24" applyFont="1" applyFill="1" applyBorder="1" applyAlignment="1">
      <alignment horizontal="center" vertical="center" wrapText="1"/>
    </xf>
    <xf numFmtId="0" fontId="0" fillId="0" borderId="76" xfId="0" applyFill="1" applyBorder="1" applyAlignment="1">
      <alignment vertical="center"/>
    </xf>
    <xf numFmtId="186" fontId="1" fillId="0" borderId="22" xfId="56" applyNumberFormat="1" applyFont="1" applyFill="1" applyBorder="1" applyAlignment="1">
      <alignment vertical="center"/>
    </xf>
    <xf numFmtId="186" fontId="1" fillId="0" borderId="24" xfId="56" applyNumberFormat="1" applyFont="1" applyFill="1" applyBorder="1" applyAlignment="1">
      <alignment vertical="center"/>
    </xf>
    <xf numFmtId="0" fontId="0" fillId="0" borderId="12" xfId="0" applyFill="1" applyBorder="1" applyAlignment="1">
      <alignment vertical="center"/>
    </xf>
    <xf numFmtId="0" fontId="48" fillId="0" borderId="18" xfId="24" applyFont="1" applyFill="1" applyBorder="1" applyAlignment="1">
      <alignment horizontal="center" vertical="center" wrapText="1"/>
    </xf>
    <xf numFmtId="0" fontId="7" fillId="0" borderId="3" xfId="0" applyFont="1" applyFill="1" applyBorder="1" applyAlignment="1">
      <alignment horizontal="distributed" vertical="center"/>
    </xf>
    <xf numFmtId="0" fontId="7" fillId="0" borderId="2" xfId="0" applyFont="1" applyFill="1" applyBorder="1" applyAlignment="1">
      <alignment horizontal="distributed" vertical="center"/>
    </xf>
    <xf numFmtId="0" fontId="7" fillId="0" borderId="5" xfId="0" applyFont="1" applyFill="1" applyBorder="1" applyAlignment="1">
      <alignment horizontal="distributed" vertical="center"/>
    </xf>
    <xf numFmtId="0" fontId="7" fillId="0" borderId="12" xfId="0" applyFont="1" applyFill="1" applyBorder="1" applyAlignment="1">
      <alignment horizontal="distributed" vertical="center"/>
    </xf>
    <xf numFmtId="0" fontId="7" fillId="0" borderId="21" xfId="0" applyFont="1" applyFill="1" applyBorder="1" applyAlignment="1">
      <alignment horizontal="distributed" vertical="center"/>
    </xf>
    <xf numFmtId="0" fontId="7" fillId="0" borderId="75" xfId="0" applyFont="1" applyFill="1" applyBorder="1" applyAlignment="1">
      <alignment horizontal="distributed" vertical="center"/>
    </xf>
    <xf numFmtId="0" fontId="7" fillId="0" borderId="53" xfId="0" applyFont="1" applyFill="1" applyBorder="1" applyAlignment="1">
      <alignment horizontal="distributed" vertical="center"/>
    </xf>
    <xf numFmtId="0" fontId="7" fillId="0" borderId="81" xfId="0" applyFont="1" applyFill="1" applyBorder="1" applyAlignment="1">
      <alignment horizontal="distributed" vertical="center"/>
    </xf>
    <xf numFmtId="0" fontId="7" fillId="0" borderId="102" xfId="0" applyFont="1" applyFill="1" applyBorder="1" applyAlignment="1" applyProtection="1">
      <alignment horizontal="distributed" vertical="center"/>
    </xf>
    <xf numFmtId="0" fontId="0" fillId="0" borderId="25" xfId="0" applyFont="1" applyFill="1" applyBorder="1" applyAlignment="1" applyProtection="1">
      <alignment horizontal="distributed" vertical="center"/>
    </xf>
    <xf numFmtId="0" fontId="13" fillId="0" borderId="26" xfId="0" applyFont="1" applyFill="1" applyBorder="1" applyAlignment="1" applyProtection="1">
      <alignment horizontal="distributed" vertical="center"/>
    </xf>
    <xf numFmtId="0" fontId="13" fillId="0" borderId="26" xfId="0" applyFont="1" applyFill="1" applyBorder="1" applyAlignment="1" applyProtection="1">
      <alignment horizontal="distributed" vertical="center" wrapText="1"/>
    </xf>
    <xf numFmtId="0" fontId="13" fillId="0" borderId="76" xfId="0" applyFont="1" applyFill="1" applyBorder="1" applyAlignment="1" applyProtection="1">
      <alignment horizontal="distributed" vertical="center"/>
    </xf>
    <xf numFmtId="0" fontId="7" fillId="0" borderId="9" xfId="0" applyFont="1" applyFill="1" applyBorder="1" applyAlignment="1" applyProtection="1">
      <alignment horizontal="distributed" vertical="center"/>
    </xf>
    <xf numFmtId="0" fontId="7" fillId="0" borderId="16" xfId="0" applyFont="1" applyFill="1" applyBorder="1" applyAlignment="1" applyProtection="1">
      <alignment horizontal="distributed" vertical="center"/>
    </xf>
    <xf numFmtId="0" fontId="32" fillId="0" borderId="0" xfId="24" applyFont="1" applyFill="1" applyAlignment="1">
      <alignment vertical="center"/>
    </xf>
    <xf numFmtId="186" fontId="16" fillId="0" borderId="1" xfId="56" applyNumberFormat="1" applyFont="1" applyFill="1" applyBorder="1" applyAlignment="1">
      <alignment vertical="center"/>
    </xf>
    <xf numFmtId="188" fontId="7" fillId="0" borderId="4" xfId="0" applyNumberFormat="1" applyFont="1" applyFill="1" applyBorder="1" applyAlignment="1">
      <alignment horizontal="distributed" vertical="center"/>
    </xf>
    <xf numFmtId="181" fontId="6" fillId="0" borderId="4" xfId="5" applyNumberFormat="1" applyFont="1" applyFill="1" applyBorder="1" applyAlignment="1">
      <alignment vertical="center"/>
    </xf>
    <xf numFmtId="182" fontId="6" fillId="0" borderId="4" xfId="0" applyNumberFormat="1" applyFont="1" applyFill="1" applyBorder="1" applyAlignment="1">
      <alignment vertical="center"/>
    </xf>
    <xf numFmtId="0" fontId="7" fillId="0" borderId="55" xfId="0" applyFont="1" applyFill="1" applyBorder="1" applyAlignment="1">
      <alignment horizontal="distributed" vertical="center"/>
    </xf>
    <xf numFmtId="0" fontId="7" fillId="0" borderId="101" xfId="0" applyFont="1" applyFill="1" applyBorder="1" applyAlignment="1">
      <alignment horizontal="distributed" vertical="center"/>
    </xf>
    <xf numFmtId="181" fontId="6" fillId="0" borderId="23" xfId="0" applyNumberFormat="1" applyFont="1" applyFill="1" applyBorder="1" applyAlignment="1" applyProtection="1">
      <alignment vertical="center"/>
      <protection locked="0"/>
    </xf>
    <xf numFmtId="182" fontId="6" fillId="0" borderId="55" xfId="1" applyNumberFormat="1" applyFont="1" applyFill="1" applyBorder="1" applyAlignment="1" applyProtection="1">
      <alignment vertical="center"/>
      <protection locked="0"/>
    </xf>
    <xf numFmtId="181" fontId="6" fillId="0" borderId="103" xfId="0" applyNumberFormat="1" applyFont="1" applyFill="1" applyBorder="1" applyAlignment="1" applyProtection="1">
      <alignment vertical="center"/>
      <protection locked="0"/>
    </xf>
    <xf numFmtId="182" fontId="6" fillId="0" borderId="23" xfId="0" applyNumberFormat="1" applyFont="1" applyFill="1" applyBorder="1" applyAlignment="1">
      <alignment vertical="center"/>
    </xf>
    <xf numFmtId="181" fontId="6" fillId="0" borderId="55" xfId="0" applyNumberFormat="1" applyFont="1" applyFill="1" applyBorder="1" applyAlignment="1" applyProtection="1">
      <alignment vertical="center"/>
      <protection locked="0"/>
    </xf>
    <xf numFmtId="181" fontId="6" fillId="0" borderId="64" xfId="0" applyNumberFormat="1" applyFont="1" applyFill="1" applyBorder="1" applyAlignment="1" applyProtection="1">
      <alignment vertical="center"/>
      <protection locked="0"/>
    </xf>
    <xf numFmtId="181" fontId="6" fillId="0" borderId="104" xfId="0" applyNumberFormat="1" applyFont="1" applyFill="1" applyBorder="1" applyAlignment="1" applyProtection="1">
      <alignment vertical="center"/>
      <protection locked="0"/>
    </xf>
    <xf numFmtId="211" fontId="0" fillId="0" borderId="23" xfId="0" applyNumberFormat="1" applyFill="1" applyBorder="1" applyAlignment="1">
      <alignment vertical="center"/>
    </xf>
    <xf numFmtId="212" fontId="12" fillId="0" borderId="0" xfId="0" applyNumberFormat="1" applyFont="1" applyFill="1" applyAlignment="1">
      <alignment vertical="center"/>
    </xf>
    <xf numFmtId="212" fontId="12" fillId="0" borderId="0" xfId="0" applyNumberFormat="1" applyFont="1" applyFill="1" applyAlignment="1">
      <alignment vertical="center" wrapText="1"/>
    </xf>
    <xf numFmtId="212" fontId="0" fillId="0" borderId="0" xfId="0" applyNumberFormat="1" applyFont="1" applyFill="1" applyAlignment="1">
      <alignment vertical="center" wrapText="1"/>
    </xf>
    <xf numFmtId="212" fontId="12" fillId="0" borderId="0" xfId="0" applyNumberFormat="1" applyFont="1" applyFill="1" applyBorder="1" applyAlignment="1">
      <alignment vertical="center"/>
    </xf>
    <xf numFmtId="212" fontId="21" fillId="0" borderId="0" xfId="24" applyNumberFormat="1" applyFont="1" applyFill="1" applyAlignment="1">
      <alignment vertical="center"/>
    </xf>
    <xf numFmtId="212" fontId="24" fillId="0" borderId="0" xfId="24" applyNumberFormat="1" applyFont="1" applyFill="1" applyAlignment="1">
      <alignment vertical="center"/>
    </xf>
    <xf numFmtId="212" fontId="48" fillId="0" borderId="98" xfId="0" applyNumberFormat="1" applyFont="1" applyFill="1" applyBorder="1" applyAlignment="1">
      <alignment horizontal="center" vertical="center"/>
    </xf>
    <xf numFmtId="212" fontId="48" fillId="0" borderId="69" xfId="0" applyNumberFormat="1" applyFont="1" applyFill="1" applyBorder="1" applyAlignment="1">
      <alignment horizontal="center" vertical="center"/>
    </xf>
    <xf numFmtId="212" fontId="48" fillId="0" borderId="70" xfId="0" applyNumberFormat="1" applyFont="1" applyFill="1" applyBorder="1" applyAlignment="1">
      <alignment horizontal="center" vertical="center"/>
    </xf>
    <xf numFmtId="212" fontId="12" fillId="0" borderId="0" xfId="0" applyNumberFormat="1" applyFont="1" applyFill="1" applyBorder="1" applyAlignment="1">
      <alignment horizontal="center" vertical="center"/>
    </xf>
    <xf numFmtId="212" fontId="48" fillId="0" borderId="99" xfId="0" applyNumberFormat="1" applyFont="1" applyFill="1" applyBorder="1" applyAlignment="1">
      <alignment horizontal="center" vertical="center" wrapText="1"/>
    </xf>
    <xf numFmtId="212" fontId="48" fillId="0" borderId="71" xfId="0" applyNumberFormat="1" applyFont="1" applyFill="1" applyBorder="1" applyAlignment="1">
      <alignment horizontal="center" vertical="center" wrapText="1"/>
    </xf>
    <xf numFmtId="212" fontId="48" fillId="0" borderId="72" xfId="0" applyNumberFormat="1" applyFont="1" applyFill="1" applyBorder="1" applyAlignment="1">
      <alignment horizontal="center" vertical="center" wrapText="1"/>
    </xf>
    <xf numFmtId="212" fontId="12" fillId="0" borderId="0" xfId="0" applyNumberFormat="1" applyFont="1" applyFill="1" applyBorder="1" applyAlignment="1">
      <alignment horizontal="center" vertical="center" wrapText="1"/>
    </xf>
    <xf numFmtId="212" fontId="48" fillId="0" borderId="5" xfId="0" applyNumberFormat="1" applyFont="1" applyFill="1" applyBorder="1" applyAlignment="1">
      <alignment horizontal="center" vertical="center"/>
    </xf>
    <xf numFmtId="212" fontId="48" fillId="0" borderId="2" xfId="0" applyNumberFormat="1" applyFont="1" applyFill="1" applyBorder="1" applyAlignment="1">
      <alignment horizontal="distributed" vertical="center"/>
    </xf>
    <xf numFmtId="212" fontId="12" fillId="0" borderId="3" xfId="0" applyNumberFormat="1" applyFont="1" applyFill="1" applyBorder="1" applyAlignment="1">
      <alignment vertical="center"/>
    </xf>
    <xf numFmtId="212" fontId="12" fillId="0" borderId="4" xfId="0" applyNumberFormat="1" applyFont="1" applyFill="1" applyBorder="1" applyAlignment="1">
      <alignment vertical="center"/>
    </xf>
    <xf numFmtId="212" fontId="12" fillId="0" borderId="66" xfId="0" applyNumberFormat="1" applyFont="1" applyFill="1" applyBorder="1" applyAlignment="1">
      <alignment vertical="center"/>
    </xf>
    <xf numFmtId="212" fontId="12" fillId="0" borderId="70" xfId="0" applyNumberFormat="1" applyFont="1" applyFill="1" applyBorder="1" applyAlignment="1">
      <alignment vertical="center"/>
    </xf>
    <xf numFmtId="212" fontId="48" fillId="0" borderId="12" xfId="0" applyNumberFormat="1" applyFont="1" applyFill="1" applyBorder="1" applyAlignment="1">
      <alignment horizontal="distributed" vertical="center"/>
    </xf>
    <xf numFmtId="212" fontId="12" fillId="0" borderId="5" xfId="0" applyNumberFormat="1" applyFont="1" applyFill="1" applyBorder="1" applyAlignment="1">
      <alignment vertical="center"/>
    </xf>
    <xf numFmtId="212" fontId="12" fillId="0" borderId="68" xfId="0" applyNumberFormat="1" applyFont="1" applyFill="1" applyBorder="1" applyAlignment="1">
      <alignment vertical="center"/>
    </xf>
    <xf numFmtId="212" fontId="12" fillId="0" borderId="74" xfId="0" applyNumberFormat="1" applyFont="1" applyFill="1" applyBorder="1" applyAlignment="1">
      <alignment vertical="center"/>
    </xf>
    <xf numFmtId="212" fontId="48" fillId="0" borderId="21" xfId="0" applyNumberFormat="1" applyFont="1" applyFill="1" applyBorder="1" applyAlignment="1">
      <alignment horizontal="center" vertical="center"/>
    </xf>
    <xf numFmtId="212" fontId="48" fillId="0" borderId="75" xfId="0" applyNumberFormat="1" applyFont="1" applyFill="1" applyBorder="1" applyAlignment="1">
      <alignment horizontal="distributed" vertical="center"/>
    </xf>
    <xf numFmtId="212" fontId="12" fillId="0" borderId="21" xfId="0" applyNumberFormat="1" applyFont="1" applyFill="1" applyBorder="1" applyAlignment="1">
      <alignment vertical="center"/>
    </xf>
    <xf numFmtId="212" fontId="12" fillId="0" borderId="76" xfId="0" applyNumberFormat="1" applyFont="1" applyFill="1" applyBorder="1" applyAlignment="1">
      <alignment vertical="center"/>
    </xf>
    <xf numFmtId="212" fontId="12" fillId="0" borderId="78" xfId="0" applyNumberFormat="1" applyFont="1" applyFill="1" applyBorder="1" applyAlignment="1">
      <alignment vertical="center"/>
    </xf>
    <xf numFmtId="212" fontId="12" fillId="0" borderId="80" xfId="0" applyNumberFormat="1" applyFont="1" applyFill="1" applyBorder="1" applyAlignment="1">
      <alignment vertical="center"/>
    </xf>
    <xf numFmtId="212" fontId="48" fillId="0" borderId="53" xfId="0" applyNumberFormat="1" applyFont="1" applyFill="1" applyBorder="1" applyAlignment="1">
      <alignment horizontal="center" vertical="center"/>
    </xf>
    <xf numFmtId="212" fontId="48" fillId="0" borderId="81" xfId="0" applyNumberFormat="1" applyFont="1" applyFill="1" applyBorder="1" applyAlignment="1">
      <alignment horizontal="distributed" vertical="center"/>
    </xf>
    <xf numFmtId="212" fontId="12" fillId="0" borderId="53" xfId="0" applyNumberFormat="1" applyFont="1" applyFill="1" applyBorder="1" applyAlignment="1">
      <alignment vertical="center"/>
    </xf>
    <xf numFmtId="212" fontId="12" fillId="0" borderId="82" xfId="0" applyNumberFormat="1" applyFont="1" applyFill="1" applyBorder="1" applyAlignment="1">
      <alignment vertical="center"/>
    </xf>
    <xf numFmtId="212" fontId="12" fillId="0" borderId="84" xfId="0" applyNumberFormat="1" applyFont="1" applyFill="1" applyBorder="1" applyAlignment="1">
      <alignment vertical="center"/>
    </xf>
    <xf numFmtId="212" fontId="12" fillId="0" borderId="86" xfId="0" applyNumberFormat="1" applyFont="1" applyFill="1" applyBorder="1" applyAlignment="1">
      <alignment vertical="center"/>
    </xf>
    <xf numFmtId="212" fontId="48" fillId="0" borderId="12" xfId="0" applyNumberFormat="1" applyFont="1" applyFill="1" applyBorder="1" applyAlignment="1">
      <alignment horizontal="distributed" vertical="center" wrapText="1"/>
    </xf>
    <xf numFmtId="212" fontId="48" fillId="0" borderId="10" xfId="0" applyNumberFormat="1" applyFont="1" applyFill="1" applyBorder="1" applyAlignment="1">
      <alignment horizontal="center" vertical="center"/>
    </xf>
    <xf numFmtId="212" fontId="48" fillId="0" borderId="87" xfId="0" applyNumberFormat="1" applyFont="1" applyFill="1" applyBorder="1" applyAlignment="1">
      <alignment horizontal="distributed" vertical="center"/>
    </xf>
    <xf numFmtId="212" fontId="12" fillId="0" borderId="10" xfId="0" applyNumberFormat="1" applyFont="1" applyFill="1" applyBorder="1" applyAlignment="1">
      <alignment vertical="center"/>
    </xf>
    <xf numFmtId="212" fontId="12" fillId="0" borderId="26" xfId="0" applyNumberFormat="1" applyFont="1" applyFill="1" applyBorder="1" applyAlignment="1">
      <alignment vertical="center"/>
    </xf>
    <xf numFmtId="212" fontId="12" fillId="0" borderId="88" xfId="0" applyNumberFormat="1" applyFont="1" applyFill="1" applyBorder="1" applyAlignment="1">
      <alignment vertical="center"/>
    </xf>
    <xf numFmtId="212" fontId="12" fillId="0" borderId="95" xfId="0" applyNumberFormat="1" applyFont="1" applyFill="1" applyBorder="1" applyAlignment="1">
      <alignment vertical="center"/>
    </xf>
    <xf numFmtId="212" fontId="48" fillId="0" borderId="6" xfId="0" applyNumberFormat="1" applyFont="1" applyFill="1" applyBorder="1" applyAlignment="1">
      <alignment horizontal="center" vertical="center"/>
    </xf>
    <xf numFmtId="212" fontId="48" fillId="0" borderId="56" xfId="0" applyNumberFormat="1" applyFont="1" applyFill="1" applyBorder="1" applyAlignment="1">
      <alignment horizontal="distributed" vertical="center"/>
    </xf>
    <xf numFmtId="212" fontId="12" fillId="0" borderId="6" xfId="0" applyNumberFormat="1" applyFont="1" applyFill="1" applyBorder="1" applyAlignment="1">
      <alignment vertical="center"/>
    </xf>
    <xf numFmtId="212" fontId="12" fillId="0" borderId="96" xfId="0" applyNumberFormat="1" applyFont="1" applyFill="1" applyBorder="1" applyAlignment="1">
      <alignment vertical="center"/>
    </xf>
    <xf numFmtId="212" fontId="12" fillId="0" borderId="97" xfId="0" applyNumberFormat="1" applyFont="1" applyFill="1" applyBorder="1" applyAlignment="1">
      <alignment vertical="center"/>
    </xf>
    <xf numFmtId="212" fontId="12" fillId="0" borderId="72" xfId="0" applyNumberFormat="1" applyFont="1" applyFill="1" applyBorder="1" applyAlignment="1">
      <alignment vertical="center"/>
    </xf>
    <xf numFmtId="212" fontId="12" fillId="0" borderId="0" xfId="0" applyNumberFormat="1" applyFont="1" applyFill="1" applyBorder="1" applyAlignment="1">
      <alignment horizontal="left" vertical="center"/>
    </xf>
    <xf numFmtId="212" fontId="24" fillId="0" borderId="0" xfId="55" applyNumberFormat="1" applyFont="1" applyFill="1" applyBorder="1" applyAlignment="1">
      <alignment horizontal="right" vertical="center" wrapText="1"/>
    </xf>
    <xf numFmtId="212" fontId="12" fillId="0" borderId="0" xfId="0" applyNumberFormat="1" applyFont="1" applyFill="1" applyBorder="1" applyAlignment="1">
      <alignment vertical="center" wrapText="1"/>
    </xf>
    <xf numFmtId="212" fontId="25" fillId="0" borderId="0" xfId="0" applyNumberFormat="1" applyFont="1" applyFill="1" applyBorder="1" applyAlignment="1">
      <alignment vertical="center"/>
    </xf>
    <xf numFmtId="212" fontId="24" fillId="0" borderId="3" xfId="24" applyNumberFormat="1" applyFont="1" applyFill="1" applyBorder="1" applyAlignment="1">
      <alignment vertical="center"/>
    </xf>
    <xf numFmtId="212" fontId="24" fillId="0" borderId="4" xfId="24" applyNumberFormat="1" applyFont="1" applyFill="1" applyBorder="1" applyAlignment="1">
      <alignment vertical="center"/>
    </xf>
    <xf numFmtId="212" fontId="24" fillId="0" borderId="2" xfId="24" applyNumberFormat="1" applyFont="1" applyFill="1" applyBorder="1" applyAlignment="1">
      <alignment vertical="center"/>
    </xf>
    <xf numFmtId="212" fontId="24" fillId="0" borderId="5" xfId="24" applyNumberFormat="1" applyFont="1" applyFill="1" applyBorder="1" applyAlignment="1">
      <alignment vertical="center"/>
    </xf>
    <xf numFmtId="212" fontId="24" fillId="0" borderId="0" xfId="24" applyNumberFormat="1" applyFont="1" applyFill="1" applyBorder="1" applyAlignment="1">
      <alignment vertical="center"/>
    </xf>
    <xf numFmtId="212" fontId="24" fillId="0" borderId="12" xfId="24" applyNumberFormat="1" applyFont="1" applyFill="1" applyBorder="1" applyAlignment="1">
      <alignment vertical="center"/>
    </xf>
    <xf numFmtId="212" fontId="24" fillId="0" borderId="21" xfId="24" applyNumberFormat="1" applyFont="1" applyFill="1" applyBorder="1" applyAlignment="1">
      <alignment vertical="center"/>
    </xf>
    <xf numFmtId="212" fontId="24" fillId="0" borderId="76" xfId="24" applyNumberFormat="1" applyFont="1" applyFill="1" applyBorder="1" applyAlignment="1">
      <alignment vertical="center"/>
    </xf>
    <xf numFmtId="212" fontId="24" fillId="0" borderId="75" xfId="24" applyNumberFormat="1" applyFont="1" applyFill="1" applyBorder="1" applyAlignment="1">
      <alignment vertical="center"/>
    </xf>
    <xf numFmtId="212" fontId="24" fillId="0" borderId="53" xfId="24" applyNumberFormat="1" applyFont="1" applyFill="1" applyBorder="1" applyAlignment="1">
      <alignment vertical="center"/>
    </xf>
    <xf numFmtId="212" fontId="24" fillId="0" borderId="82" xfId="24" applyNumberFormat="1" applyFont="1" applyFill="1" applyBorder="1" applyAlignment="1">
      <alignment vertical="center"/>
    </xf>
    <xf numFmtId="212" fontId="24" fillId="0" borderId="81" xfId="24" applyNumberFormat="1" applyFont="1" applyFill="1" applyBorder="1" applyAlignment="1">
      <alignment vertical="center"/>
    </xf>
    <xf numFmtId="212" fontId="24" fillId="0" borderId="6" xfId="24" applyNumberFormat="1" applyFont="1" applyFill="1" applyBorder="1" applyAlignment="1">
      <alignment vertical="center"/>
    </xf>
    <xf numFmtId="212" fontId="24" fillId="0" borderId="96" xfId="24" applyNumberFormat="1" applyFont="1" applyFill="1" applyBorder="1" applyAlignment="1">
      <alignment vertical="center"/>
    </xf>
    <xf numFmtId="212" fontId="24" fillId="0" borderId="56" xfId="24" applyNumberFormat="1" applyFont="1" applyFill="1" applyBorder="1" applyAlignment="1">
      <alignment vertical="center"/>
    </xf>
    <xf numFmtId="212" fontId="12" fillId="0" borderId="0" xfId="0" applyNumberFormat="1" applyFont="1" applyFill="1" applyAlignment="1">
      <alignment horizontal="right" vertical="center"/>
    </xf>
    <xf numFmtId="212" fontId="12" fillId="0" borderId="1" xfId="0" applyNumberFormat="1" applyFont="1" applyFill="1" applyBorder="1" applyAlignment="1">
      <alignment horizontal="right" vertical="center"/>
    </xf>
    <xf numFmtId="212" fontId="12" fillId="0" borderId="17" xfId="0" applyNumberFormat="1" applyFont="1" applyFill="1" applyBorder="1" applyAlignment="1">
      <alignment vertical="center"/>
    </xf>
    <xf numFmtId="212" fontId="12" fillId="0" borderId="17" xfId="0" applyNumberFormat="1" applyFont="1" applyFill="1" applyBorder="1" applyAlignment="1">
      <alignment horizontal="right" vertical="center"/>
    </xf>
    <xf numFmtId="212" fontId="12" fillId="0" borderId="24" xfId="0" applyNumberFormat="1" applyFont="1" applyFill="1" applyBorder="1" applyAlignment="1">
      <alignment vertical="center"/>
    </xf>
    <xf numFmtId="212" fontId="12" fillId="0" borderId="22" xfId="0" applyNumberFormat="1" applyFont="1" applyFill="1" applyBorder="1" applyAlignment="1">
      <alignment vertical="center"/>
    </xf>
    <xf numFmtId="212" fontId="12" fillId="0" borderId="14" xfId="0" applyNumberFormat="1" applyFont="1" applyFill="1" applyBorder="1" applyAlignment="1">
      <alignment vertical="center"/>
    </xf>
    <xf numFmtId="212" fontId="0" fillId="0" borderId="0" xfId="0" applyNumberFormat="1" applyFont="1" applyFill="1"/>
    <xf numFmtId="0" fontId="6" fillId="0" borderId="0" xfId="51" applyFont="1" applyFill="1" applyAlignment="1">
      <alignment horizontal="center" vertical="center"/>
    </xf>
    <xf numFmtId="0" fontId="6" fillId="0" borderId="0" xfId="51" applyFont="1" applyFill="1" applyBorder="1" applyAlignment="1">
      <alignment horizontal="center" vertical="center"/>
    </xf>
    <xf numFmtId="0" fontId="6" fillId="0" borderId="6" xfId="51" applyFont="1" applyFill="1" applyBorder="1" applyAlignment="1">
      <alignment horizontal="center" vertical="center"/>
    </xf>
    <xf numFmtId="0" fontId="6" fillId="0" borderId="0" xfId="51" applyFont="1" applyFill="1" applyAlignment="1">
      <alignment horizontal="left" vertical="center"/>
    </xf>
    <xf numFmtId="0" fontId="6" fillId="0" borderId="5" xfId="51" applyFont="1" applyFill="1" applyBorder="1" applyAlignment="1">
      <alignment horizontal="center" vertical="center"/>
    </xf>
    <xf numFmtId="0" fontId="6" fillId="0" borderId="0" xfId="51" applyFont="1" applyFill="1" applyAlignment="1">
      <alignment horizontal="right" vertical="center"/>
    </xf>
    <xf numFmtId="0" fontId="6" fillId="0" borderId="3" xfId="51" applyFont="1" applyFill="1" applyBorder="1" applyAlignment="1">
      <alignment horizontal="left" vertical="center"/>
    </xf>
    <xf numFmtId="0" fontId="6" fillId="0" borderId="4" xfId="51" applyFont="1" applyFill="1" applyBorder="1" applyAlignment="1">
      <alignment horizontal="center" vertical="center"/>
    </xf>
    <xf numFmtId="0" fontId="6" fillId="0" borderId="2" xfId="51" applyFont="1" applyFill="1" applyBorder="1" applyAlignment="1">
      <alignment horizontal="center" vertical="center"/>
    </xf>
    <xf numFmtId="0" fontId="6" fillId="0" borderId="105" xfId="51" applyFont="1" applyFill="1" applyBorder="1" applyAlignment="1">
      <alignment vertical="center"/>
    </xf>
    <xf numFmtId="0" fontId="6" fillId="0" borderId="106" xfId="51" applyFont="1" applyFill="1" applyBorder="1" applyAlignment="1">
      <alignment horizontal="center" vertical="center"/>
    </xf>
    <xf numFmtId="0" fontId="6" fillId="0" borderId="107" xfId="51" applyFont="1" applyFill="1" applyBorder="1" applyAlignment="1">
      <alignment horizontal="center" vertical="center"/>
    </xf>
    <xf numFmtId="0" fontId="6" fillId="0" borderId="5" xfId="51" applyFont="1" applyFill="1" applyBorder="1" applyAlignment="1">
      <alignment horizontal="left" vertical="center"/>
    </xf>
    <xf numFmtId="0" fontId="6" fillId="0" borderId="96" xfId="51" applyFont="1" applyFill="1" applyBorder="1" applyAlignment="1">
      <alignment horizontal="center" vertical="center"/>
    </xf>
    <xf numFmtId="0" fontId="6" fillId="0" borderId="56" xfId="51" applyFont="1" applyFill="1" applyBorder="1" applyAlignment="1">
      <alignment horizontal="right" vertical="center"/>
    </xf>
    <xf numFmtId="0" fontId="6" fillId="0" borderId="108" xfId="51" applyFont="1" applyFill="1" applyBorder="1" applyAlignment="1">
      <alignment horizontal="center" vertical="center"/>
    </xf>
    <xf numFmtId="0" fontId="6" fillId="0" borderId="109" xfId="51" applyFont="1" applyFill="1" applyBorder="1" applyAlignment="1">
      <alignment horizontal="right" vertical="center"/>
    </xf>
    <xf numFmtId="0" fontId="6" fillId="0" borderId="6" xfId="51" applyFont="1" applyFill="1" applyBorder="1" applyAlignment="1">
      <alignment horizontal="left" vertical="center"/>
    </xf>
    <xf numFmtId="0" fontId="6" fillId="0" borderId="110" xfId="51" applyFont="1" applyFill="1" applyBorder="1" applyAlignment="1">
      <alignment horizontal="center" vertical="center"/>
    </xf>
    <xf numFmtId="0" fontId="6" fillId="0" borderId="111" xfId="51" applyFont="1" applyFill="1" applyBorder="1" applyAlignment="1">
      <alignment horizontal="center" vertical="center"/>
    </xf>
    <xf numFmtId="0" fontId="6" fillId="0" borderId="112" xfId="51" applyFont="1" applyFill="1" applyBorder="1" applyAlignment="1">
      <alignment horizontal="right" vertical="center"/>
    </xf>
    <xf numFmtId="0" fontId="6" fillId="0" borderId="0" xfId="51" applyFont="1" applyFill="1" applyAlignment="1">
      <alignment horizontal="center"/>
    </xf>
    <xf numFmtId="0" fontId="6" fillId="0" borderId="4" xfId="51" applyFont="1" applyFill="1" applyBorder="1" applyAlignment="1">
      <alignment horizontal="left" vertical="center"/>
    </xf>
    <xf numFmtId="0" fontId="6" fillId="0" borderId="0" xfId="51" applyFont="1" applyFill="1" applyBorder="1" applyAlignment="1">
      <alignment horizontal="left" vertical="center"/>
    </xf>
    <xf numFmtId="0" fontId="6" fillId="0" borderId="2" xfId="51" applyFont="1" applyFill="1" applyBorder="1" applyAlignment="1">
      <alignment horizontal="right" vertical="center"/>
    </xf>
    <xf numFmtId="0" fontId="6" fillId="0" borderId="96" xfId="51" applyFont="1" applyFill="1" applyBorder="1" applyAlignment="1">
      <alignment horizontal="left" vertical="center"/>
    </xf>
    <xf numFmtId="0" fontId="6" fillId="0" borderId="113" xfId="51" applyFont="1" applyFill="1" applyBorder="1" applyAlignment="1">
      <alignment horizontal="center" vertical="center"/>
    </xf>
    <xf numFmtId="0" fontId="6" fillId="0" borderId="0" xfId="51" applyFont="1" applyFill="1" applyBorder="1" applyAlignment="1">
      <alignment horizontal="center" vertical="center" wrapText="1"/>
    </xf>
    <xf numFmtId="0" fontId="6" fillId="0" borderId="31" xfId="51" applyFont="1" applyFill="1" applyBorder="1" applyAlignment="1">
      <alignment horizontal="left"/>
    </xf>
    <xf numFmtId="0" fontId="6" fillId="0" borderId="32" xfId="51" applyFont="1" applyFill="1" applyBorder="1" applyAlignment="1">
      <alignment horizontal="left" vertical="center"/>
    </xf>
    <xf numFmtId="0" fontId="6" fillId="0" borderId="32" xfId="51" applyFont="1" applyFill="1" applyBorder="1" applyAlignment="1">
      <alignment horizontal="center" vertical="center"/>
    </xf>
    <xf numFmtId="0" fontId="6" fillId="0" borderId="35" xfId="51" applyFont="1" applyFill="1" applyBorder="1" applyAlignment="1">
      <alignment horizontal="center" vertical="center"/>
    </xf>
    <xf numFmtId="0" fontId="6" fillId="0" borderId="114" xfId="51" applyFont="1" applyFill="1" applyBorder="1" applyAlignment="1"/>
    <xf numFmtId="0" fontId="6" fillId="0" borderId="115" xfId="51" applyFont="1" applyFill="1" applyBorder="1" applyAlignment="1">
      <alignment horizontal="center" vertical="center"/>
    </xf>
    <xf numFmtId="0" fontId="6" fillId="0" borderId="116" xfId="51" applyFont="1" applyFill="1" applyBorder="1" applyAlignment="1">
      <alignment horizontal="center" vertical="center"/>
    </xf>
    <xf numFmtId="0" fontId="6" fillId="0" borderId="36" xfId="51" applyFont="1" applyFill="1" applyBorder="1" applyAlignment="1">
      <alignment horizontal="left" vertical="center"/>
    </xf>
    <xf numFmtId="0" fontId="6" fillId="0" borderId="117" xfId="51" applyFont="1" applyFill="1" applyBorder="1" applyAlignment="1">
      <alignment horizontal="right" vertical="center"/>
    </xf>
    <xf numFmtId="0" fontId="6" fillId="0" borderId="3" xfId="51" applyFont="1" applyFill="1" applyBorder="1" applyAlignment="1">
      <alignment horizontal="left"/>
    </xf>
    <xf numFmtId="0" fontId="6" fillId="0" borderId="118" xfId="51" applyFont="1" applyFill="1" applyBorder="1" applyAlignment="1">
      <alignment horizontal="right" vertical="center"/>
    </xf>
    <xf numFmtId="0" fontId="6" fillId="0" borderId="119" xfId="51" applyFont="1" applyFill="1" applyBorder="1" applyAlignment="1">
      <alignment horizontal="center" vertical="center"/>
    </xf>
    <xf numFmtId="0" fontId="6" fillId="0" borderId="105" xfId="51" applyFont="1" applyFill="1" applyBorder="1" applyAlignment="1"/>
    <xf numFmtId="0" fontId="6" fillId="0" borderId="106" xfId="51" applyFont="1" applyFill="1" applyBorder="1" applyAlignment="1"/>
    <xf numFmtId="0" fontId="6" fillId="0" borderId="120" xfId="51" applyFont="1" applyFill="1" applyBorder="1" applyAlignment="1">
      <alignment horizontal="center" vertical="center"/>
    </xf>
    <xf numFmtId="0" fontId="6" fillId="0" borderId="121" xfId="51" applyFont="1" applyFill="1" applyBorder="1" applyAlignment="1">
      <alignment horizontal="left" vertical="center"/>
    </xf>
    <xf numFmtId="0" fontId="6" fillId="0" borderId="122" xfId="51" applyFont="1" applyFill="1" applyBorder="1" applyAlignment="1">
      <alignment horizontal="center" vertical="center"/>
    </xf>
    <xf numFmtId="0" fontId="6" fillId="0" borderId="122" xfId="51" applyFont="1" applyFill="1" applyBorder="1" applyAlignment="1">
      <alignment horizontal="left" vertical="center"/>
    </xf>
    <xf numFmtId="0" fontId="6" fillId="0" borderId="123" xfId="51" applyFont="1" applyFill="1" applyBorder="1" applyAlignment="1">
      <alignment horizontal="center" vertical="center"/>
    </xf>
    <xf numFmtId="0" fontId="6" fillId="0" borderId="124" xfId="51" applyFont="1" applyFill="1" applyBorder="1" applyAlignment="1">
      <alignment horizontal="right" vertical="center"/>
    </xf>
    <xf numFmtId="0" fontId="6" fillId="0" borderId="125" xfId="51" applyFont="1" applyFill="1" applyBorder="1" applyAlignment="1">
      <alignment horizontal="center" vertical="center"/>
    </xf>
    <xf numFmtId="0" fontId="9" fillId="0" borderId="0" xfId="25" applyFont="1" applyFill="1" applyBorder="1" applyAlignment="1">
      <alignment vertical="center"/>
    </xf>
    <xf numFmtId="0" fontId="24" fillId="0" borderId="0" xfId="51" applyFont="1" applyFill="1" applyAlignment="1">
      <alignment horizontal="right"/>
    </xf>
    <xf numFmtId="49" fontId="45" fillId="0" borderId="65" xfId="24" applyNumberFormat="1" applyFont="1" applyFill="1" applyBorder="1" applyAlignment="1">
      <alignment horizontal="center" vertical="center"/>
    </xf>
    <xf numFmtId="0" fontId="45" fillId="0" borderId="126" xfId="24" applyFont="1" applyFill="1" applyBorder="1" applyAlignment="1">
      <alignment horizontal="center" vertical="center" wrapText="1"/>
    </xf>
    <xf numFmtId="212" fontId="48" fillId="0" borderId="65" xfId="0" applyNumberFormat="1" applyFont="1" applyFill="1" applyBorder="1" applyAlignment="1">
      <alignment horizontal="center" vertical="center"/>
    </xf>
    <xf numFmtId="212" fontId="48" fillId="0" borderId="126" xfId="0" applyNumberFormat="1" applyFont="1" applyFill="1" applyBorder="1" applyAlignment="1">
      <alignment horizontal="center" vertical="center" wrapText="1"/>
    </xf>
    <xf numFmtId="49" fontId="46" fillId="0" borderId="65" xfId="24" applyNumberFormat="1" applyFont="1" applyFill="1" applyBorder="1" applyAlignment="1">
      <alignment horizontal="center" vertical="center"/>
    </xf>
    <xf numFmtId="0" fontId="46" fillId="0" borderId="126" xfId="24" applyFont="1" applyFill="1" applyBorder="1" applyAlignment="1">
      <alignment horizontal="center" vertical="center" wrapText="1"/>
    </xf>
    <xf numFmtId="49" fontId="34" fillId="4" borderId="3" xfId="24" applyNumberFormat="1" applyFont="1" applyFill="1" applyBorder="1" applyAlignment="1">
      <alignment horizontal="right" vertical="center"/>
    </xf>
    <xf numFmtId="189" fontId="34" fillId="4" borderId="4" xfId="24" applyNumberFormat="1" applyFont="1" applyFill="1" applyBorder="1">
      <alignment vertical="center"/>
    </xf>
    <xf numFmtId="189" fontId="34" fillId="4" borderId="4" xfId="24" applyNumberFormat="1" applyFont="1" applyFill="1" applyBorder="1" applyAlignment="1">
      <alignment vertical="center" shrinkToFit="1"/>
    </xf>
    <xf numFmtId="0" fontId="34" fillId="4" borderId="1" xfId="24" applyFont="1" applyFill="1" applyBorder="1" applyAlignment="1">
      <alignment vertical="center" shrinkToFit="1"/>
    </xf>
    <xf numFmtId="0" fontId="34" fillId="4" borderId="2" xfId="24" applyFont="1" applyFill="1" applyBorder="1" applyAlignment="1">
      <alignment horizontal="center" vertical="center"/>
    </xf>
    <xf numFmtId="0" fontId="34" fillId="4" borderId="1" xfId="24" applyFont="1" applyFill="1" applyBorder="1">
      <alignment vertical="center"/>
    </xf>
    <xf numFmtId="0" fontId="34" fillId="4" borderId="1" xfId="24" applyFont="1" applyFill="1" applyBorder="1" applyAlignment="1">
      <alignment vertical="top"/>
    </xf>
    <xf numFmtId="49" fontId="34" fillId="4" borderId="5" xfId="24" applyNumberFormat="1" applyFont="1" applyFill="1" applyBorder="1" applyAlignment="1">
      <alignment horizontal="right" vertical="center"/>
    </xf>
    <xf numFmtId="189" fontId="34" fillId="4" borderId="0" xfId="24" applyNumberFormat="1" applyFont="1" applyFill="1">
      <alignment vertical="center"/>
    </xf>
    <xf numFmtId="189" fontId="34" fillId="4" borderId="0" xfId="24" applyNumberFormat="1" applyFont="1" applyFill="1" applyAlignment="1">
      <alignment vertical="center" shrinkToFit="1"/>
    </xf>
    <xf numFmtId="0" fontId="34" fillId="4" borderId="17" xfId="24" applyFont="1" applyFill="1" applyBorder="1" applyAlignment="1">
      <alignment vertical="center" shrinkToFit="1"/>
    </xf>
    <xf numFmtId="0" fontId="34" fillId="4" borderId="12" xfId="24" applyFont="1" applyFill="1" applyBorder="1" applyAlignment="1">
      <alignment horizontal="center" vertical="center"/>
    </xf>
    <xf numFmtId="0" fontId="34" fillId="4" borderId="17" xfId="24" applyFont="1" applyFill="1" applyBorder="1">
      <alignment vertical="center"/>
    </xf>
    <xf numFmtId="0" fontId="34" fillId="4" borderId="17" xfId="24" applyFont="1" applyFill="1" applyBorder="1" applyAlignment="1">
      <alignment vertical="top"/>
    </xf>
    <xf numFmtId="49" fontId="34" fillId="4" borderId="53" xfId="24" applyNumberFormat="1" applyFont="1" applyFill="1" applyBorder="1" applyAlignment="1">
      <alignment horizontal="right" vertical="center"/>
    </xf>
    <xf numFmtId="189" fontId="34" fillId="4" borderId="82" xfId="24" applyNumberFormat="1" applyFont="1" applyFill="1" applyBorder="1" applyAlignment="1">
      <alignment vertical="center" shrinkToFit="1"/>
    </xf>
    <xf numFmtId="0" fontId="34" fillId="4" borderId="24" xfId="24" applyFont="1" applyFill="1" applyBorder="1" applyAlignment="1">
      <alignment vertical="center" shrinkToFit="1"/>
    </xf>
    <xf numFmtId="49" fontId="34" fillId="4" borderId="21" xfId="24" applyNumberFormat="1" applyFont="1" applyFill="1" applyBorder="1" applyAlignment="1">
      <alignment horizontal="right" vertical="center"/>
    </xf>
    <xf numFmtId="189" fontId="34" fillId="4" borderId="76" xfId="24" applyNumberFormat="1" applyFont="1" applyFill="1" applyBorder="1">
      <alignment vertical="center"/>
    </xf>
    <xf numFmtId="49" fontId="34" fillId="4" borderId="6" xfId="24" applyNumberFormat="1" applyFont="1" applyFill="1" applyBorder="1" applyAlignment="1">
      <alignment horizontal="right" vertical="center"/>
    </xf>
    <xf numFmtId="189" fontId="34" fillId="4" borderId="56" xfId="24" applyNumberFormat="1" applyFont="1" applyFill="1" applyBorder="1" applyAlignment="1">
      <alignment vertical="center" shrinkToFit="1"/>
    </xf>
    <xf numFmtId="49" fontId="34" fillId="4" borderId="102" xfId="24" applyNumberFormat="1" applyFont="1" applyFill="1" applyBorder="1" applyAlignment="1">
      <alignment horizontal="right" vertical="center"/>
    </xf>
    <xf numFmtId="189" fontId="34" fillId="4" borderId="25" xfId="24" applyNumberFormat="1" applyFont="1" applyFill="1" applyBorder="1">
      <alignment vertical="center"/>
    </xf>
    <xf numFmtId="189" fontId="34" fillId="4" borderId="127" xfId="24" applyNumberFormat="1" applyFont="1" applyFill="1" applyBorder="1" applyAlignment="1">
      <alignment vertical="center" shrinkToFit="1"/>
    </xf>
    <xf numFmtId="0" fontId="34" fillId="4" borderId="22" xfId="24" applyFont="1" applyFill="1" applyBorder="1" applyAlignment="1">
      <alignment vertical="center" shrinkToFit="1"/>
    </xf>
    <xf numFmtId="189" fontId="34" fillId="4" borderId="2" xfId="24" applyNumberFormat="1" applyFont="1" applyFill="1" applyBorder="1" applyAlignment="1">
      <alignment vertical="center" shrinkToFit="1"/>
    </xf>
    <xf numFmtId="0" fontId="34" fillId="4" borderId="16" xfId="24" applyFont="1" applyFill="1" applyBorder="1" applyAlignment="1">
      <alignment horizontal="center" vertical="center"/>
    </xf>
    <xf numFmtId="0" fontId="34" fillId="4" borderId="14" xfId="24" applyFont="1" applyFill="1" applyBorder="1">
      <alignment vertical="center"/>
    </xf>
    <xf numFmtId="189" fontId="34" fillId="4" borderId="25" xfId="24" applyNumberFormat="1" applyFont="1" applyFill="1" applyBorder="1" applyAlignment="1">
      <alignment vertical="center" shrinkToFit="1"/>
    </xf>
    <xf numFmtId="0" fontId="34" fillId="4" borderId="20" xfId="24" applyFont="1" applyFill="1" applyBorder="1" applyAlignment="1">
      <alignment vertical="center" shrinkToFit="1"/>
    </xf>
    <xf numFmtId="49" fontId="34" fillId="4" borderId="10" xfId="24" applyNumberFormat="1" applyFont="1" applyFill="1" applyBorder="1" applyAlignment="1">
      <alignment horizontal="right" vertical="center"/>
    </xf>
    <xf numFmtId="189" fontId="34" fillId="4" borderId="26" xfId="24" applyNumberFormat="1" applyFont="1" applyFill="1" applyBorder="1">
      <alignment vertical="center"/>
    </xf>
    <xf numFmtId="189" fontId="34" fillId="4" borderId="87" xfId="24" applyNumberFormat="1" applyFont="1" applyFill="1" applyBorder="1" applyAlignment="1">
      <alignment vertical="center" shrinkToFit="1"/>
    </xf>
    <xf numFmtId="189" fontId="34" fillId="4" borderId="96" xfId="24" applyNumberFormat="1" applyFont="1" applyFill="1" applyBorder="1" applyAlignment="1">
      <alignment vertical="center" shrinkToFit="1"/>
    </xf>
    <xf numFmtId="0" fontId="34" fillId="4" borderId="8" xfId="24" applyFont="1" applyFill="1" applyBorder="1" applyAlignment="1">
      <alignment vertical="center" shrinkToFit="1"/>
    </xf>
    <xf numFmtId="189" fontId="34" fillId="4" borderId="26" xfId="24" applyNumberFormat="1" applyFont="1" applyFill="1" applyBorder="1" applyAlignment="1">
      <alignment vertical="center" shrinkToFit="1"/>
    </xf>
    <xf numFmtId="0" fontId="34" fillId="4" borderId="7" xfId="24" applyFont="1" applyFill="1" applyBorder="1" applyAlignment="1">
      <alignment vertical="center" shrinkToFit="1"/>
    </xf>
    <xf numFmtId="189" fontId="34" fillId="4" borderId="96" xfId="24" applyNumberFormat="1" applyFont="1" applyFill="1" applyBorder="1">
      <alignment vertical="center"/>
    </xf>
    <xf numFmtId="0" fontId="34" fillId="4" borderId="18" xfId="24" applyFont="1" applyFill="1" applyBorder="1" applyAlignment="1">
      <alignment vertical="center" shrinkToFit="1"/>
    </xf>
    <xf numFmtId="0" fontId="34" fillId="4" borderId="56" xfId="24" applyFont="1" applyFill="1" applyBorder="1" applyAlignment="1">
      <alignment horizontal="center" vertical="center"/>
    </xf>
    <xf numFmtId="0" fontId="34" fillId="4" borderId="18" xfId="24" applyFont="1" applyFill="1" applyBorder="1">
      <alignment vertical="center"/>
    </xf>
    <xf numFmtId="189" fontId="34" fillId="4" borderId="82" xfId="24" applyNumberFormat="1" applyFont="1" applyFill="1" applyBorder="1">
      <alignment vertical="center"/>
    </xf>
    <xf numFmtId="49" fontId="34" fillId="4" borderId="13" xfId="24" applyNumberFormat="1" applyFont="1" applyFill="1" applyBorder="1" applyAlignment="1">
      <alignment horizontal="right" vertical="center"/>
    </xf>
    <xf numFmtId="189" fontId="34" fillId="4" borderId="91" xfId="24" applyNumberFormat="1" applyFont="1" applyFill="1" applyBorder="1">
      <alignment vertical="center"/>
    </xf>
    <xf numFmtId="189" fontId="34" fillId="4" borderId="91" xfId="24" applyNumberFormat="1" applyFont="1" applyFill="1" applyBorder="1" applyAlignment="1">
      <alignment vertical="center" shrinkToFit="1"/>
    </xf>
    <xf numFmtId="0" fontId="34" fillId="4" borderId="18" xfId="24" applyFont="1" applyFill="1" applyBorder="1" applyAlignment="1">
      <alignment vertical="top"/>
    </xf>
    <xf numFmtId="0" fontId="34" fillId="0" borderId="18" xfId="24" applyFont="1" applyBorder="1" applyAlignment="1">
      <alignment vertical="center" shrinkToFit="1"/>
    </xf>
    <xf numFmtId="49" fontId="34" fillId="4" borderId="9" xfId="24" applyNumberFormat="1" applyFont="1" applyFill="1" applyBorder="1" applyAlignment="1">
      <alignment horizontal="right" vertical="center"/>
    </xf>
    <xf numFmtId="189" fontId="34" fillId="4" borderId="11" xfId="24" applyNumberFormat="1" applyFont="1" applyFill="1" applyBorder="1">
      <alignment vertical="center"/>
    </xf>
    <xf numFmtId="189" fontId="34" fillId="4" borderId="11" xfId="24" applyNumberFormat="1" applyFont="1" applyFill="1" applyBorder="1" applyAlignment="1">
      <alignment vertical="center" shrinkToFit="1"/>
    </xf>
    <xf numFmtId="0" fontId="34" fillId="4" borderId="14" xfId="24" applyFont="1" applyFill="1" applyBorder="1" applyAlignment="1">
      <alignment vertical="center" shrinkToFit="1"/>
    </xf>
    <xf numFmtId="189" fontId="34" fillId="4" borderId="16" xfId="24" applyNumberFormat="1" applyFont="1" applyFill="1" applyBorder="1" applyAlignment="1">
      <alignment vertical="center" shrinkToFit="1"/>
    </xf>
    <xf numFmtId="189" fontId="34" fillId="4" borderId="12" xfId="24" applyNumberFormat="1" applyFont="1" applyFill="1" applyBorder="1" applyAlignment="1">
      <alignment vertical="center" shrinkToFit="1"/>
    </xf>
    <xf numFmtId="189" fontId="34" fillId="4" borderId="56" xfId="24" applyNumberFormat="1" applyFont="1" applyFill="1" applyBorder="1">
      <alignment vertical="center"/>
    </xf>
    <xf numFmtId="189" fontId="34" fillId="4" borderId="76" xfId="24" applyNumberFormat="1" applyFont="1" applyFill="1" applyBorder="1" applyAlignment="1">
      <alignment vertical="center" shrinkToFit="1"/>
    </xf>
    <xf numFmtId="0" fontId="34" fillId="4" borderId="2" xfId="24" quotePrefix="1" applyFont="1" applyFill="1" applyBorder="1" applyAlignment="1">
      <alignment horizontal="center" vertical="center"/>
    </xf>
    <xf numFmtId="0" fontId="34" fillId="4" borderId="14" xfId="24" applyFont="1" applyFill="1" applyBorder="1" applyAlignment="1">
      <alignment vertical="top"/>
    </xf>
    <xf numFmtId="0" fontId="34" fillId="4" borderId="18" xfId="24" applyFont="1" applyFill="1" applyBorder="1" applyAlignment="1">
      <alignment horizontal="center" vertical="center"/>
    </xf>
    <xf numFmtId="49" fontId="34" fillId="4" borderId="3" xfId="24" applyNumberFormat="1" applyFont="1" applyFill="1" applyBorder="1" applyAlignment="1">
      <alignment horizontal="right" vertical="top"/>
    </xf>
    <xf numFmtId="189" fontId="34" fillId="4" borderId="4" xfId="24" applyNumberFormat="1" applyFont="1" applyFill="1" applyBorder="1" applyAlignment="1">
      <alignment vertical="top"/>
    </xf>
    <xf numFmtId="189" fontId="34" fillId="4" borderId="4" xfId="24" applyNumberFormat="1" applyFont="1" applyFill="1" applyBorder="1" applyAlignment="1">
      <alignment vertical="top" shrinkToFit="1"/>
    </xf>
    <xf numFmtId="0" fontId="34" fillId="4" borderId="14" xfId="24" applyFont="1" applyFill="1" applyBorder="1" applyAlignment="1">
      <alignment vertical="top" shrinkToFit="1"/>
    </xf>
    <xf numFmtId="0" fontId="34" fillId="4" borderId="16" xfId="24" applyFont="1" applyFill="1" applyBorder="1" applyAlignment="1">
      <alignment horizontal="center" vertical="top"/>
    </xf>
    <xf numFmtId="49" fontId="34" fillId="4" borderId="16" xfId="24" applyNumberFormat="1" applyFont="1" applyFill="1" applyBorder="1" applyAlignment="1">
      <alignment horizontal="center" vertical="top"/>
    </xf>
    <xf numFmtId="0" fontId="34" fillId="4" borderId="14" xfId="24" applyFont="1" applyFill="1" applyBorder="1" applyAlignment="1">
      <alignment horizontal="left" vertical="top" wrapText="1" shrinkToFit="1"/>
    </xf>
    <xf numFmtId="0" fontId="34" fillId="4" borderId="1" xfId="24" applyFont="1" applyFill="1" applyBorder="1" applyAlignment="1">
      <alignment horizontal="left" vertical="top" wrapText="1"/>
    </xf>
    <xf numFmtId="0" fontId="34" fillId="4" borderId="1" xfId="24" applyFont="1" applyFill="1" applyBorder="1" applyAlignment="1">
      <alignment vertical="top" wrapText="1"/>
    </xf>
    <xf numFmtId="0" fontId="34" fillId="4" borderId="17" xfId="24" applyFont="1" applyFill="1" applyBorder="1" applyAlignment="1">
      <alignment vertical="top" wrapText="1"/>
    </xf>
    <xf numFmtId="0" fontId="34" fillId="4" borderId="1" xfId="24" applyFont="1" applyFill="1" applyBorder="1" applyAlignment="1">
      <alignment vertical="top" shrinkToFit="1"/>
    </xf>
    <xf numFmtId="0" fontId="34" fillId="4" borderId="2" xfId="24" applyFont="1" applyFill="1" applyBorder="1" applyAlignment="1">
      <alignment horizontal="center" vertical="top"/>
    </xf>
    <xf numFmtId="0" fontId="34" fillId="4" borderId="4" xfId="24" applyFont="1" applyFill="1" applyBorder="1" applyAlignment="1">
      <alignment vertical="top"/>
    </xf>
    <xf numFmtId="0" fontId="34" fillId="4" borderId="1" xfId="24" applyFont="1" applyFill="1" applyBorder="1" applyAlignment="1">
      <alignment horizontal="center" vertical="top"/>
    </xf>
    <xf numFmtId="0" fontId="34" fillId="4" borderId="17" xfId="24" applyFont="1" applyFill="1" applyBorder="1" applyAlignment="1">
      <alignment vertical="top" shrinkToFit="1"/>
    </xf>
    <xf numFmtId="0" fontId="34" fillId="4" borderId="12" xfId="24" applyFont="1" applyFill="1" applyBorder="1" applyAlignment="1">
      <alignment horizontal="center" vertical="top"/>
    </xf>
    <xf numFmtId="0" fontId="34" fillId="4" borderId="0" xfId="24" applyFont="1" applyFill="1" applyAlignment="1">
      <alignment vertical="top"/>
    </xf>
    <xf numFmtId="0" fontId="34" fillId="4" borderId="17" xfId="24" applyFont="1" applyFill="1" applyBorder="1" applyAlignment="1">
      <alignment horizontal="center" vertical="top"/>
    </xf>
    <xf numFmtId="49" fontId="34" fillId="4" borderId="5" xfId="24" applyNumberFormat="1" applyFont="1" applyFill="1" applyBorder="1" applyAlignment="1">
      <alignment horizontal="center" vertical="top"/>
    </xf>
    <xf numFmtId="189" fontId="34" fillId="4" borderId="0" xfId="24" applyNumberFormat="1" applyFont="1" applyFill="1" applyAlignment="1">
      <alignment horizontal="center" vertical="top"/>
    </xf>
    <xf numFmtId="49" fontId="34" fillId="4" borderId="2" xfId="24" applyNumberFormat="1" applyFont="1" applyFill="1" applyBorder="1" applyAlignment="1">
      <alignment horizontal="center" vertical="center"/>
    </xf>
    <xf numFmtId="0" fontId="34" fillId="4" borderId="1" xfId="24" applyFont="1" applyFill="1" applyBorder="1" applyAlignment="1">
      <alignment horizontal="left" vertical="center" wrapText="1"/>
    </xf>
    <xf numFmtId="0" fontId="34" fillId="4" borderId="16" xfId="24" quotePrefix="1" applyFont="1" applyFill="1" applyBorder="1" applyAlignment="1">
      <alignment horizontal="center" vertical="center"/>
    </xf>
    <xf numFmtId="49" fontId="34" fillId="4" borderId="9" xfId="24" applyNumberFormat="1" applyFont="1" applyFill="1" applyBorder="1" applyAlignment="1">
      <alignment horizontal="right" vertical="top"/>
    </xf>
    <xf numFmtId="189" fontId="34" fillId="4" borderId="11" xfId="24" applyNumberFormat="1" applyFont="1" applyFill="1" applyBorder="1" applyAlignment="1">
      <alignment vertical="top"/>
    </xf>
    <xf numFmtId="189" fontId="34" fillId="4" borderId="11" xfId="24" applyNumberFormat="1" applyFont="1" applyFill="1" applyBorder="1" applyAlignment="1">
      <alignment vertical="top" shrinkToFit="1"/>
    </xf>
    <xf numFmtId="0" fontId="34" fillId="4" borderId="14" xfId="24" applyFont="1" applyFill="1" applyBorder="1" applyAlignment="1">
      <alignment vertical="top" wrapText="1"/>
    </xf>
    <xf numFmtId="189" fontId="34" fillId="4" borderId="128" xfId="24" applyNumberFormat="1" applyFont="1" applyFill="1" applyBorder="1" applyAlignment="1">
      <alignment vertical="center" shrinkToFit="1"/>
    </xf>
    <xf numFmtId="0" fontId="34" fillId="4" borderId="53" xfId="24" applyFont="1" applyFill="1" applyBorder="1" applyAlignment="1">
      <alignment horizontal="right" vertical="center"/>
    </xf>
    <xf numFmtId="0" fontId="34" fillId="4" borderId="0" xfId="24" applyFont="1" applyFill="1">
      <alignment vertical="center"/>
    </xf>
    <xf numFmtId="189" fontId="34" fillId="4" borderId="81" xfId="24" applyNumberFormat="1" applyFont="1" applyFill="1" applyBorder="1" applyAlignment="1">
      <alignment vertical="center" shrinkToFit="1"/>
    </xf>
    <xf numFmtId="189" fontId="34" fillId="4" borderId="75" xfId="24" applyNumberFormat="1" applyFont="1" applyFill="1" applyBorder="1" applyAlignment="1">
      <alignment vertical="center" shrinkToFit="1"/>
    </xf>
    <xf numFmtId="189" fontId="34" fillId="4" borderId="2" xfId="24" applyNumberFormat="1" applyFont="1" applyFill="1" applyBorder="1" applyAlignment="1">
      <alignment vertical="top" shrinkToFit="1"/>
    </xf>
    <xf numFmtId="0" fontId="34" fillId="4" borderId="14" xfId="24" applyFont="1" applyFill="1" applyBorder="1" applyAlignment="1">
      <alignment vertical="center" wrapText="1"/>
    </xf>
    <xf numFmtId="49" fontId="34" fillId="4" borderId="11" xfId="24" applyNumberFormat="1" applyFont="1" applyFill="1" applyBorder="1" applyAlignment="1">
      <alignment horizontal="center" vertical="center"/>
    </xf>
    <xf numFmtId="49" fontId="34" fillId="4" borderId="96" xfId="24" applyNumberFormat="1" applyFont="1" applyFill="1" applyBorder="1" applyAlignment="1">
      <alignment horizontal="center" vertical="center"/>
    </xf>
    <xf numFmtId="0" fontId="34" fillId="4" borderId="14" xfId="24" applyFont="1" applyFill="1" applyBorder="1" applyAlignment="1">
      <alignment horizontal="left" vertical="top" wrapText="1"/>
    </xf>
    <xf numFmtId="49" fontId="34" fillId="4" borderId="6" xfId="24" applyNumberFormat="1" applyFont="1" applyFill="1" applyBorder="1" applyAlignment="1">
      <alignment horizontal="right" vertical="top"/>
    </xf>
    <xf numFmtId="189" fontId="34" fillId="4" borderId="96" xfId="24" applyNumberFormat="1" applyFont="1" applyFill="1" applyBorder="1" applyAlignment="1">
      <alignment vertical="top"/>
    </xf>
    <xf numFmtId="189" fontId="34" fillId="4" borderId="96" xfId="24" applyNumberFormat="1" applyFont="1" applyFill="1" applyBorder="1" applyAlignment="1">
      <alignment vertical="top" shrinkToFit="1"/>
    </xf>
    <xf numFmtId="0" fontId="34" fillId="4" borderId="14" xfId="24" applyFont="1" applyFill="1" applyBorder="1" applyAlignment="1">
      <alignment vertical="top" wrapText="1" shrinkToFit="1"/>
    </xf>
    <xf numFmtId="189" fontId="34" fillId="4" borderId="127" xfId="24" applyNumberFormat="1" applyFont="1" applyFill="1" applyBorder="1">
      <alignment vertical="center"/>
    </xf>
    <xf numFmtId="189" fontId="34" fillId="4" borderId="87" xfId="24" applyNumberFormat="1" applyFont="1" applyFill="1" applyBorder="1">
      <alignment vertical="center"/>
    </xf>
    <xf numFmtId="189" fontId="34" fillId="4" borderId="128" xfId="24" applyNumberFormat="1" applyFont="1" applyFill="1" applyBorder="1">
      <alignment vertical="center"/>
    </xf>
    <xf numFmtId="0" fontId="34" fillId="4" borderId="17" xfId="24" applyFont="1" applyFill="1" applyBorder="1" applyAlignment="1">
      <alignment horizontal="center" vertical="center"/>
    </xf>
    <xf numFmtId="0" fontId="34" fillId="4" borderId="14" xfId="24" applyFont="1" applyFill="1" applyBorder="1" applyAlignment="1">
      <alignment horizontal="center" vertical="center"/>
    </xf>
    <xf numFmtId="49" fontId="34" fillId="4" borderId="16" xfId="24" applyNumberFormat="1" applyFont="1" applyFill="1" applyBorder="1" applyAlignment="1">
      <alignment horizontal="center" vertical="center"/>
    </xf>
    <xf numFmtId="49" fontId="34" fillId="4" borderId="3" xfId="24" applyNumberFormat="1" applyFont="1" applyFill="1" applyBorder="1" applyAlignment="1">
      <alignment horizontal="center" vertical="center" shrinkToFit="1"/>
    </xf>
    <xf numFmtId="0" fontId="34" fillId="4" borderId="1" xfId="24" applyFont="1" applyFill="1" applyBorder="1" applyAlignment="1">
      <alignment vertical="center"/>
    </xf>
    <xf numFmtId="49" fontId="34" fillId="4" borderId="5" xfId="24" applyNumberFormat="1" applyFont="1" applyFill="1" applyBorder="1" applyAlignment="1">
      <alignment horizontal="center" vertical="center" shrinkToFit="1"/>
    </xf>
    <xf numFmtId="49" fontId="34" fillId="4" borderId="6" xfId="24" applyNumberFormat="1" applyFont="1" applyFill="1" applyBorder="1" applyAlignment="1">
      <alignment horizontal="center" vertical="center" shrinkToFit="1"/>
    </xf>
    <xf numFmtId="49" fontId="34" fillId="4" borderId="17" xfId="24" applyNumberFormat="1" applyFont="1" applyFill="1" applyBorder="1" applyAlignment="1">
      <alignment horizontal="center" vertical="center" shrinkToFit="1"/>
    </xf>
    <xf numFmtId="0" fontId="34" fillId="4" borderId="17" xfId="24" applyFont="1" applyFill="1" applyBorder="1" applyAlignment="1">
      <alignment vertical="center" wrapText="1" shrinkToFit="1"/>
    </xf>
    <xf numFmtId="0" fontId="32" fillId="4" borderId="17" xfId="24" applyFont="1" applyFill="1" applyBorder="1" applyAlignment="1">
      <alignment vertical="center" shrinkToFit="1"/>
    </xf>
    <xf numFmtId="49" fontId="33" fillId="4" borderId="5" xfId="24" applyNumberFormat="1" applyFont="1" applyFill="1" applyBorder="1" applyAlignment="1">
      <alignment horizontal="center" vertical="center" shrinkToFit="1"/>
    </xf>
    <xf numFmtId="0" fontId="33" fillId="4" borderId="17" xfId="24" applyFont="1" applyFill="1" applyBorder="1" applyAlignment="1">
      <alignment vertical="center" shrinkToFit="1"/>
    </xf>
    <xf numFmtId="49" fontId="35" fillId="4" borderId="5" xfId="24" applyNumberFormat="1" applyFont="1" applyFill="1" applyBorder="1" applyAlignment="1">
      <alignment horizontal="center" vertical="center" shrinkToFit="1"/>
    </xf>
    <xf numFmtId="0" fontId="36" fillId="4" borderId="17" xfId="24" applyFont="1" applyFill="1" applyBorder="1" applyAlignment="1">
      <alignment horizontal="center" vertical="center"/>
    </xf>
    <xf numFmtId="0" fontId="40" fillId="4" borderId="17" xfId="24" applyFont="1" applyFill="1" applyBorder="1" applyAlignment="1">
      <alignment vertical="center" wrapText="1" shrinkToFit="1"/>
    </xf>
    <xf numFmtId="0" fontId="32" fillId="4" borderId="17" xfId="24" applyFont="1" applyFill="1" applyBorder="1" applyAlignment="1">
      <alignment vertical="center" wrapText="1" shrinkToFit="1"/>
    </xf>
    <xf numFmtId="49" fontId="33" fillId="4" borderId="3" xfId="24" applyNumberFormat="1" applyFont="1" applyFill="1" applyBorder="1" applyAlignment="1">
      <alignment horizontal="center" vertical="center" shrinkToFit="1"/>
    </xf>
    <xf numFmtId="49" fontId="33" fillId="4" borderId="4" xfId="24" applyNumberFormat="1" applyFont="1" applyFill="1" applyBorder="1" applyAlignment="1">
      <alignment horizontal="center" vertical="center" shrinkToFit="1"/>
    </xf>
    <xf numFmtId="0" fontId="34" fillId="4" borderId="1" xfId="24" applyFont="1" applyFill="1" applyBorder="1" applyAlignment="1">
      <alignment vertical="center" wrapText="1" shrinkToFit="1"/>
    </xf>
    <xf numFmtId="49" fontId="35" fillId="4" borderId="0" xfId="24" applyNumberFormat="1" applyFont="1" applyFill="1" applyBorder="1" applyAlignment="1">
      <alignment horizontal="center" vertical="center" shrinkToFit="1"/>
    </xf>
    <xf numFmtId="49" fontId="33" fillId="4" borderId="0" xfId="24" applyNumberFormat="1" applyFont="1" applyFill="1" applyBorder="1" applyAlignment="1">
      <alignment horizontal="center" vertical="center" shrinkToFit="1"/>
    </xf>
    <xf numFmtId="49" fontId="33" fillId="4" borderId="96" xfId="24" applyNumberFormat="1" applyFont="1" applyFill="1" applyBorder="1" applyAlignment="1">
      <alignment horizontal="center" vertical="center" shrinkToFit="1"/>
    </xf>
    <xf numFmtId="49" fontId="33" fillId="4" borderId="6" xfId="24" applyNumberFormat="1" applyFont="1" applyFill="1" applyBorder="1" applyAlignment="1">
      <alignment horizontal="center" vertical="center" shrinkToFit="1"/>
    </xf>
    <xf numFmtId="49" fontId="33" fillId="4" borderId="18" xfId="24" applyNumberFormat="1" applyFont="1" applyFill="1" applyBorder="1" applyAlignment="1">
      <alignment horizontal="center" vertical="center" shrinkToFit="1"/>
    </xf>
    <xf numFmtId="49" fontId="34" fillId="4" borderId="2" xfId="24" applyNumberFormat="1" applyFont="1" applyFill="1" applyBorder="1" applyAlignment="1">
      <alignment horizontal="center" vertical="center" shrinkToFit="1"/>
    </xf>
    <xf numFmtId="49" fontId="48" fillId="0" borderId="2" xfId="24" applyNumberFormat="1" applyFont="1" applyFill="1" applyBorder="1" applyAlignment="1">
      <alignment horizontal="center" vertical="center"/>
    </xf>
    <xf numFmtId="0" fontId="48" fillId="0" borderId="56" xfId="24" applyFont="1" applyFill="1" applyBorder="1" applyAlignment="1">
      <alignment horizontal="center" vertical="center" wrapText="1"/>
    </xf>
    <xf numFmtId="185" fontId="0" fillId="0" borderId="8" xfId="0" applyNumberFormat="1" applyFill="1" applyBorder="1" applyAlignment="1">
      <alignment horizontal="distributed" vertical="center"/>
    </xf>
    <xf numFmtId="0" fontId="0" fillId="0" borderId="14" xfId="0" applyFill="1" applyBorder="1" applyAlignment="1">
      <alignment horizontal="center" vertical="center"/>
    </xf>
    <xf numFmtId="181" fontId="6" fillId="0" borderId="12" xfId="0" applyNumberFormat="1" applyFont="1" applyFill="1" applyBorder="1" applyAlignment="1" applyProtection="1">
      <alignment vertical="center"/>
      <protection locked="0"/>
    </xf>
    <xf numFmtId="0" fontId="1" fillId="0" borderId="14" xfId="56" applyNumberFormat="1" applyFont="1" applyFill="1" applyBorder="1" applyAlignment="1">
      <alignment horizontal="center" vertical="center" wrapText="1"/>
    </xf>
    <xf numFmtId="0" fontId="16" fillId="0" borderId="14" xfId="56" applyNumberFormat="1" applyFont="1" applyFill="1" applyBorder="1" applyAlignment="1">
      <alignment horizontal="center" vertical="center" wrapText="1"/>
    </xf>
    <xf numFmtId="0" fontId="21" fillId="0" borderId="0" xfId="0" applyFont="1" applyFill="1" applyBorder="1" applyAlignment="1">
      <alignment horizontal="center" vertical="center"/>
    </xf>
    <xf numFmtId="0" fontId="6" fillId="0" borderId="1" xfId="0" applyFont="1" applyFill="1" applyBorder="1" applyAlignment="1" applyProtection="1">
      <alignment horizontal="distributed" vertical="center" justifyLastLine="1"/>
    </xf>
    <xf numFmtId="0" fontId="6" fillId="0" borderId="17" xfId="0" applyFont="1" applyFill="1" applyBorder="1" applyAlignment="1" applyProtection="1">
      <alignment horizontal="distributed" vertical="center" justifyLastLine="1"/>
    </xf>
    <xf numFmtId="0" fontId="6" fillId="0" borderId="3"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56" xfId="0" applyFont="1" applyFill="1" applyBorder="1" applyAlignment="1" applyProtection="1">
      <alignment horizontal="center" vertical="center"/>
    </xf>
    <xf numFmtId="0" fontId="15" fillId="0" borderId="3" xfId="51" applyFont="1" applyFill="1" applyBorder="1" applyAlignment="1">
      <alignment horizontal="right" vertical="distributed" textRotation="255" wrapText="1" indent="1"/>
    </xf>
    <xf numFmtId="0" fontId="15" fillId="0" borderId="5" xfId="51" applyFont="1" applyFill="1" applyBorder="1" applyAlignment="1">
      <alignment horizontal="right" vertical="distributed" textRotation="255" wrapText="1" indent="1"/>
    </xf>
    <xf numFmtId="0" fontId="15" fillId="0" borderId="6" xfId="51" applyFont="1" applyFill="1" applyBorder="1" applyAlignment="1">
      <alignment horizontal="right" vertical="distributed" textRotation="255" wrapText="1" indent="1"/>
    </xf>
    <xf numFmtId="0" fontId="37" fillId="0" borderId="2" xfId="51" applyFont="1" applyFill="1" applyBorder="1" applyAlignment="1">
      <alignment horizontal="left" vertical="center" textRotation="255" wrapText="1"/>
    </xf>
    <xf numFmtId="0" fontId="37" fillId="0" borderId="12" xfId="51" applyFont="1" applyFill="1" applyBorder="1" applyAlignment="1">
      <alignment horizontal="left" vertical="center" textRotation="255" wrapText="1"/>
    </xf>
    <xf numFmtId="0" fontId="37" fillId="0" borderId="56" xfId="51" applyFont="1" applyFill="1" applyBorder="1" applyAlignment="1">
      <alignment horizontal="left" vertical="center" textRotation="255" wrapText="1"/>
    </xf>
    <xf numFmtId="0" fontId="6" fillId="0" borderId="119" xfId="51" applyFont="1" applyFill="1" applyBorder="1" applyAlignment="1">
      <alignment horizontal="right" vertical="center"/>
    </xf>
    <xf numFmtId="0" fontId="6" fillId="0" borderId="0" xfId="51" applyFont="1" applyFill="1" applyBorder="1" applyAlignment="1">
      <alignment horizontal="right" vertical="center"/>
    </xf>
    <xf numFmtId="0" fontId="6" fillId="0" borderId="129" xfId="51" applyFont="1" applyFill="1" applyBorder="1" applyAlignment="1">
      <alignment horizontal="right" vertical="center"/>
    </xf>
    <xf numFmtId="0" fontId="6" fillId="0" borderId="108" xfId="51" applyFont="1" applyFill="1" applyBorder="1" applyAlignment="1">
      <alignment horizontal="right" vertical="center"/>
    </xf>
    <xf numFmtId="0" fontId="6" fillId="0" borderId="130" xfId="51" applyFont="1" applyFill="1" applyBorder="1" applyAlignment="1">
      <alignment horizontal="right" vertical="center"/>
    </xf>
    <xf numFmtId="0" fontId="6" fillId="0" borderId="131" xfId="51" applyFont="1" applyFill="1" applyBorder="1" applyAlignment="1">
      <alignment horizontal="right" vertical="center"/>
    </xf>
    <xf numFmtId="0" fontId="6" fillId="0" borderId="132" xfId="51" applyFont="1" applyFill="1" applyBorder="1" applyAlignment="1">
      <alignment horizontal="right" vertical="center"/>
    </xf>
    <xf numFmtId="0" fontId="6" fillId="0" borderId="109" xfId="51" applyFont="1" applyFill="1" applyBorder="1" applyAlignment="1">
      <alignment horizontal="right" vertical="center"/>
    </xf>
    <xf numFmtId="0" fontId="6" fillId="0" borderId="110" xfId="51" applyFont="1" applyFill="1" applyBorder="1" applyAlignment="1">
      <alignment horizontal="right" vertical="center"/>
    </xf>
    <xf numFmtId="0" fontId="6" fillId="0" borderId="111" xfId="51" applyFont="1" applyFill="1" applyBorder="1" applyAlignment="1">
      <alignment horizontal="right" vertical="center"/>
    </xf>
    <xf numFmtId="0" fontId="6" fillId="0" borderId="112" xfId="51" applyFont="1" applyFill="1" applyBorder="1" applyAlignment="1">
      <alignment horizontal="right" vertical="center"/>
    </xf>
    <xf numFmtId="0" fontId="6" fillId="0" borderId="6" xfId="51" applyFont="1" applyFill="1" applyBorder="1" applyAlignment="1">
      <alignment horizontal="center" vertical="center"/>
    </xf>
    <xf numFmtId="0" fontId="16" fillId="0" borderId="96" xfId="51" applyFont="1" applyFill="1" applyBorder="1" applyAlignment="1">
      <alignment horizontal="center" vertical="center"/>
    </xf>
    <xf numFmtId="0" fontId="16" fillId="0" borderId="56" xfId="51" applyFont="1" applyFill="1" applyBorder="1" applyAlignment="1">
      <alignment horizontal="center" vertical="center"/>
    </xf>
    <xf numFmtId="0" fontId="23" fillId="0" borderId="0" xfId="51" applyFont="1" applyFill="1" applyAlignment="1">
      <alignment horizontal="center" vertical="center"/>
    </xf>
    <xf numFmtId="0" fontId="6" fillId="0" borderId="3" xfId="51" applyFont="1" applyFill="1" applyBorder="1" applyAlignment="1">
      <alignment horizontal="center" vertical="center"/>
    </xf>
    <xf numFmtId="0" fontId="16" fillId="0" borderId="4" xfId="51" applyFont="1" applyFill="1" applyBorder="1" applyAlignment="1">
      <alignment horizontal="center" vertical="center"/>
    </xf>
    <xf numFmtId="0" fontId="16" fillId="0" borderId="2" xfId="51" applyFont="1" applyFill="1" applyBorder="1" applyAlignment="1">
      <alignment horizontal="center" vertical="center"/>
    </xf>
    <xf numFmtId="0" fontId="16" fillId="0" borderId="4" xfId="51" applyFont="1" applyFill="1" applyBorder="1" applyAlignment="1">
      <alignment vertical="center"/>
    </xf>
    <xf numFmtId="0" fontId="16" fillId="0" borderId="2" xfId="51" applyFont="1" applyFill="1" applyBorder="1" applyAlignment="1">
      <alignment vertical="center"/>
    </xf>
    <xf numFmtId="0" fontId="6" fillId="0" borderId="5" xfId="51" applyFont="1" applyFill="1" applyBorder="1" applyAlignment="1">
      <alignment horizontal="center" vertical="center"/>
    </xf>
    <xf numFmtId="0" fontId="16" fillId="0" borderId="0" xfId="51" applyFont="1" applyFill="1" applyBorder="1" applyAlignment="1">
      <alignment horizontal="center" vertical="center"/>
    </xf>
    <xf numFmtId="0" fontId="16" fillId="0" borderId="12" xfId="51" applyFont="1" applyFill="1" applyBorder="1" applyAlignment="1">
      <alignment horizontal="center" vertical="center"/>
    </xf>
    <xf numFmtId="0" fontId="16" fillId="0" borderId="0" xfId="51" applyFont="1" applyFill="1" applyBorder="1" applyAlignment="1">
      <alignment vertical="center"/>
    </xf>
    <xf numFmtId="0" fontId="16" fillId="0" borderId="12" xfId="51" applyFont="1" applyFill="1" applyBorder="1" applyAlignment="1">
      <alignment vertical="center"/>
    </xf>
    <xf numFmtId="0" fontId="6" fillId="0" borderId="0" xfId="51" applyFont="1" applyFill="1" applyAlignment="1">
      <alignment horizontal="center" vertical="center"/>
    </xf>
    <xf numFmtId="0" fontId="16" fillId="0" borderId="96" xfId="51" applyFont="1" applyFill="1" applyBorder="1" applyAlignment="1">
      <alignment vertical="center"/>
    </xf>
    <xf numFmtId="0" fontId="16" fillId="0" borderId="56" xfId="51" applyFont="1" applyFill="1" applyBorder="1" applyAlignment="1">
      <alignment vertical="center"/>
    </xf>
    <xf numFmtId="0" fontId="0" fillId="0" borderId="4" xfId="0" applyFill="1" applyBorder="1" applyAlignment="1">
      <alignment vertical="center"/>
    </xf>
    <xf numFmtId="0" fontId="0" fillId="0" borderId="2" xfId="0" applyFill="1" applyBorder="1" applyAlignment="1">
      <alignment vertical="center"/>
    </xf>
    <xf numFmtId="0" fontId="0" fillId="0" borderId="5" xfId="0" applyFill="1" applyBorder="1" applyAlignment="1">
      <alignment vertical="center"/>
    </xf>
    <xf numFmtId="0" fontId="0" fillId="0" borderId="0" xfId="0" applyFill="1" applyBorder="1" applyAlignment="1">
      <alignment vertical="center"/>
    </xf>
    <xf numFmtId="0" fontId="0" fillId="0" borderId="12" xfId="0" applyFill="1" applyBorder="1" applyAlignment="1">
      <alignment vertical="center"/>
    </xf>
    <xf numFmtId="0" fontId="16" fillId="0" borderId="0" xfId="0" applyFont="1" applyFill="1" applyBorder="1" applyAlignment="1">
      <alignment vertical="center"/>
    </xf>
    <xf numFmtId="0" fontId="16" fillId="0" borderId="12" xfId="0" applyFont="1" applyFill="1" applyBorder="1" applyAlignment="1">
      <alignment vertical="center"/>
    </xf>
    <xf numFmtId="0" fontId="16" fillId="0" borderId="6" xfId="0" applyFont="1" applyFill="1" applyBorder="1" applyAlignment="1">
      <alignment vertical="center"/>
    </xf>
    <xf numFmtId="0" fontId="16" fillId="0" borderId="96" xfId="0" applyFont="1" applyFill="1" applyBorder="1" applyAlignment="1">
      <alignment vertical="center"/>
    </xf>
    <xf numFmtId="0" fontId="16" fillId="0" borderId="56" xfId="0" applyFont="1" applyFill="1" applyBorder="1" applyAlignment="1">
      <alignment vertical="center"/>
    </xf>
    <xf numFmtId="0" fontId="6" fillId="0" borderId="0" xfId="51" applyFont="1" applyFill="1" applyBorder="1" applyAlignment="1">
      <alignment horizontal="center" vertical="center"/>
    </xf>
    <xf numFmtId="0" fontId="6" fillId="0" borderId="12" xfId="51" applyFont="1" applyFill="1" applyBorder="1" applyAlignment="1">
      <alignment horizontal="center" vertical="center"/>
    </xf>
    <xf numFmtId="0" fontId="6" fillId="0" borderId="96" xfId="51" applyFont="1" applyFill="1" applyBorder="1" applyAlignment="1">
      <alignment horizontal="center" vertical="center"/>
    </xf>
    <xf numFmtId="0" fontId="6" fillId="0" borderId="56" xfId="51" applyFont="1" applyFill="1" applyBorder="1" applyAlignment="1">
      <alignment horizontal="center" vertical="center"/>
    </xf>
    <xf numFmtId="0" fontId="6" fillId="0" borderId="0" xfId="51" applyFont="1" applyFill="1" applyAlignment="1">
      <alignment horizontal="center"/>
    </xf>
    <xf numFmtId="0" fontId="4" fillId="0" borderId="9"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8" xfId="0" applyFont="1" applyFill="1" applyBorder="1" applyAlignment="1">
      <alignment horizontal="center" vertical="center"/>
    </xf>
    <xf numFmtId="0" fontId="20" fillId="0" borderId="0" xfId="0" applyFont="1" applyFill="1" applyAlignment="1">
      <alignment horizontal="center" vertical="center"/>
    </xf>
    <xf numFmtId="0" fontId="0" fillId="0" borderId="0" xfId="0" applyAlignment="1">
      <alignment vertical="center"/>
    </xf>
    <xf numFmtId="191" fontId="4" fillId="0" borderId="133" xfId="0" applyNumberFormat="1" applyFont="1" applyFill="1" applyBorder="1" applyAlignment="1">
      <alignment vertical="center"/>
    </xf>
    <xf numFmtId="191" fontId="0" fillId="0" borderId="18" xfId="0" applyNumberFormat="1" applyBorder="1" applyAlignment="1">
      <alignment vertical="center"/>
    </xf>
    <xf numFmtId="191" fontId="4" fillId="0" borderId="134" xfId="0" applyNumberFormat="1" applyFont="1" applyFill="1" applyBorder="1" applyAlignment="1">
      <alignment vertical="center"/>
    </xf>
    <xf numFmtId="191" fontId="0" fillId="0" borderId="6" xfId="0" applyNumberFormat="1" applyBorder="1" applyAlignment="1">
      <alignment vertical="center"/>
    </xf>
    <xf numFmtId="191" fontId="4" fillId="0" borderId="41" xfId="0" applyNumberFormat="1" applyFont="1" applyFill="1" applyBorder="1" applyAlignment="1">
      <alignment vertical="center"/>
    </xf>
    <xf numFmtId="191" fontId="0" fillId="0" borderId="49" xfId="0" applyNumberFormat="1" applyBorder="1" applyAlignment="1">
      <alignment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56" xfId="0" applyFont="1" applyFill="1" applyBorder="1" applyAlignment="1">
      <alignment horizontal="center" vertical="center"/>
    </xf>
    <xf numFmtId="0" fontId="6" fillId="0" borderId="43" xfId="0" applyFont="1" applyFill="1" applyBorder="1" applyAlignment="1">
      <alignment horizontal="center" vertical="center"/>
    </xf>
    <xf numFmtId="0" fontId="0" fillId="0" borderId="50" xfId="0" applyFill="1" applyBorder="1" applyAlignment="1">
      <alignment horizontal="center" vertical="center"/>
    </xf>
    <xf numFmtId="0" fontId="6" fillId="0" borderId="1" xfId="0" applyFont="1" applyFill="1" applyBorder="1" applyAlignment="1">
      <alignment horizontal="center" vertical="center"/>
    </xf>
    <xf numFmtId="0" fontId="0" fillId="0" borderId="17" xfId="0" applyFill="1" applyBorder="1" applyAlignment="1">
      <alignment horizontal="center" vertical="center"/>
    </xf>
    <xf numFmtId="0" fontId="0" fillId="0" borderId="18" xfId="0" applyFill="1" applyBorder="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22" fillId="0" borderId="0" xfId="24" applyFont="1" applyAlignment="1">
      <alignment horizontal="center" vertical="center"/>
    </xf>
    <xf numFmtId="185" fontId="0" fillId="0" borderId="9" xfId="0" applyNumberFormat="1" applyFill="1" applyBorder="1" applyAlignment="1">
      <alignment horizontal="center" vertical="center"/>
    </xf>
    <xf numFmtId="0" fontId="0" fillId="0" borderId="16" xfId="0" applyBorder="1" applyAlignment="1">
      <alignment horizontal="center" vertical="center"/>
    </xf>
    <xf numFmtId="0" fontId="0" fillId="0" borderId="1" xfId="0" applyFill="1" applyBorder="1" applyAlignment="1">
      <alignment horizontal="center" vertical="center"/>
    </xf>
    <xf numFmtId="0" fontId="0" fillId="0" borderId="18" xfId="0" applyBorder="1" applyAlignment="1">
      <alignment horizontal="center"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0" borderId="56" xfId="0" applyFill="1" applyBorder="1" applyAlignment="1">
      <alignment horizontal="center" vertical="center"/>
    </xf>
    <xf numFmtId="49" fontId="9" fillId="0" borderId="14" xfId="24" applyNumberFormat="1" applyFont="1" applyFill="1" applyBorder="1" applyAlignment="1">
      <alignment horizontal="center" vertical="center" wrapText="1"/>
    </xf>
    <xf numFmtId="49" fontId="9" fillId="0" borderId="14" xfId="24" applyNumberFormat="1" applyFont="1" applyFill="1" applyBorder="1" applyAlignment="1">
      <alignment horizontal="center" vertical="center"/>
    </xf>
    <xf numFmtId="0" fontId="9" fillId="0" borderId="14" xfId="24" applyFont="1" applyFill="1" applyBorder="1" applyAlignment="1">
      <alignment horizontal="center" vertical="center"/>
    </xf>
    <xf numFmtId="0" fontId="9" fillId="0" borderId="14" xfId="24" applyFont="1" applyFill="1" applyBorder="1" applyAlignment="1">
      <alignment vertical="center"/>
    </xf>
    <xf numFmtId="49" fontId="9" fillId="0" borderId="9" xfId="24" applyNumberFormat="1" applyFont="1" applyFill="1" applyBorder="1" applyAlignment="1">
      <alignment horizontal="center" vertical="center" wrapText="1"/>
    </xf>
    <xf numFmtId="0" fontId="9" fillId="0" borderId="11" xfId="24" applyFont="1" applyFill="1" applyBorder="1" applyAlignment="1">
      <alignment horizontal="center" vertical="center" wrapText="1"/>
    </xf>
    <xf numFmtId="0" fontId="9" fillId="0" borderId="9" xfId="24" applyFont="1" applyFill="1" applyBorder="1" applyAlignment="1">
      <alignment horizontal="center" vertical="center"/>
    </xf>
    <xf numFmtId="0" fontId="9" fillId="0" borderId="11" xfId="24" applyFont="1" applyFill="1" applyBorder="1" applyAlignment="1">
      <alignment horizontal="center" vertical="center"/>
    </xf>
    <xf numFmtId="0" fontId="9" fillId="0" borderId="16" xfId="24" applyFont="1" applyFill="1" applyBorder="1" applyAlignment="1">
      <alignment horizontal="center" vertical="center"/>
    </xf>
    <xf numFmtId="0" fontId="9" fillId="0" borderId="1" xfId="24" applyFont="1" applyFill="1" applyBorder="1" applyAlignment="1">
      <alignment horizontal="center" vertical="center" wrapText="1"/>
    </xf>
    <xf numFmtId="0" fontId="9" fillId="0" borderId="18" xfId="24" applyFont="1" applyFill="1" applyBorder="1" applyAlignment="1">
      <alignment horizontal="center" vertical="center"/>
    </xf>
    <xf numFmtId="0" fontId="34" fillId="0" borderId="14" xfId="0" applyFont="1" applyFill="1" applyBorder="1" applyAlignment="1">
      <alignment horizontal="center" vertical="center"/>
    </xf>
    <xf numFmtId="0" fontId="0" fillId="0" borderId="14" xfId="0" applyFont="1" applyFill="1" applyBorder="1" applyAlignment="1">
      <alignment horizontal="center"/>
    </xf>
    <xf numFmtId="0" fontId="0" fillId="0" borderId="14" xfId="0" applyFont="1" applyFill="1" applyBorder="1" applyAlignment="1"/>
    <xf numFmtId="0" fontId="32" fillId="0" borderId="14" xfId="24" applyFont="1" applyFill="1" applyBorder="1" applyAlignment="1">
      <alignment horizontal="center" vertical="center"/>
    </xf>
    <xf numFmtId="0" fontId="32" fillId="0" borderId="14" xfId="24" applyFont="1" applyFill="1" applyBorder="1" applyAlignment="1">
      <alignment vertical="center"/>
    </xf>
    <xf numFmtId="0" fontId="32" fillId="0" borderId="9" xfId="24" applyFont="1" applyFill="1" applyBorder="1" applyAlignment="1">
      <alignment horizontal="center" vertical="center"/>
    </xf>
    <xf numFmtId="0" fontId="32" fillId="0" borderId="11" xfId="24" applyFont="1" applyFill="1" applyBorder="1" applyAlignment="1">
      <alignment horizontal="center" vertical="center"/>
    </xf>
    <xf numFmtId="0" fontId="32" fillId="0" borderId="16" xfId="24" applyFont="1" applyFill="1" applyBorder="1" applyAlignment="1">
      <alignment horizontal="center" vertical="center"/>
    </xf>
    <xf numFmtId="49" fontId="33" fillId="0" borderId="14" xfId="24" applyNumberFormat="1" applyFont="1" applyFill="1" applyBorder="1" applyAlignment="1">
      <alignment horizontal="center" vertical="center" shrinkToFit="1"/>
    </xf>
    <xf numFmtId="0" fontId="34" fillId="0" borderId="14" xfId="24" applyFont="1" applyFill="1" applyBorder="1" applyAlignment="1">
      <alignment horizontal="center" vertical="center" shrinkToFit="1"/>
    </xf>
    <xf numFmtId="49" fontId="34" fillId="0" borderId="14" xfId="24" applyNumberFormat="1" applyFont="1" applyFill="1" applyBorder="1" applyAlignment="1">
      <alignment horizontal="center" vertical="center" shrinkToFit="1"/>
    </xf>
    <xf numFmtId="0" fontId="34" fillId="4" borderId="1" xfId="24" applyFont="1" applyFill="1" applyBorder="1" applyAlignment="1">
      <alignment horizontal="left" vertical="top" wrapText="1"/>
    </xf>
    <xf numFmtId="0" fontId="34" fillId="4" borderId="17" xfId="24" applyFont="1" applyFill="1" applyBorder="1" applyAlignment="1">
      <alignment horizontal="left" vertical="top" wrapText="1"/>
    </xf>
    <xf numFmtId="0" fontId="34" fillId="4" borderId="18" xfId="24" applyFont="1" applyFill="1" applyBorder="1" applyAlignment="1">
      <alignment horizontal="left" vertical="top" wrapText="1"/>
    </xf>
    <xf numFmtId="0" fontId="49" fillId="4" borderId="18" xfId="0" applyFont="1" applyFill="1" applyBorder="1" applyAlignment="1">
      <alignment horizontal="left" vertical="top" wrapText="1"/>
    </xf>
    <xf numFmtId="0" fontId="9" fillId="0" borderId="3" xfId="24" applyFont="1" applyFill="1" applyBorder="1" applyAlignment="1">
      <alignment horizontal="center" vertical="center"/>
    </xf>
    <xf numFmtId="0" fontId="9" fillId="0" borderId="2" xfId="24" applyFont="1" applyFill="1" applyBorder="1" applyAlignment="1">
      <alignment horizontal="center" vertical="center"/>
    </xf>
    <xf numFmtId="0" fontId="9" fillId="0" borderId="6" xfId="24" applyFont="1" applyFill="1" applyBorder="1" applyAlignment="1">
      <alignment horizontal="center" vertical="center"/>
    </xf>
    <xf numFmtId="0" fontId="9" fillId="0" borderId="56" xfId="24" applyFont="1" applyFill="1" applyBorder="1" applyAlignment="1">
      <alignment horizontal="center" vertical="center"/>
    </xf>
    <xf numFmtId="212" fontId="9" fillId="0" borderId="3" xfId="24" applyNumberFormat="1" applyFont="1" applyFill="1" applyBorder="1" applyAlignment="1">
      <alignment horizontal="center" vertical="center"/>
    </xf>
    <xf numFmtId="212" fontId="9" fillId="0" borderId="2" xfId="24" applyNumberFormat="1" applyFont="1" applyFill="1" applyBorder="1" applyAlignment="1">
      <alignment horizontal="center" vertical="center"/>
    </xf>
    <xf numFmtId="212" fontId="9" fillId="0" borderId="6" xfId="24" applyNumberFormat="1" applyFont="1" applyFill="1" applyBorder="1" applyAlignment="1">
      <alignment horizontal="center" vertical="center"/>
    </xf>
    <xf numFmtId="212" fontId="9" fillId="0" borderId="56" xfId="24" applyNumberFormat="1"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6" xfId="0" applyFont="1" applyFill="1" applyBorder="1" applyAlignment="1">
      <alignment horizontal="center" vertical="center" wrapText="1"/>
    </xf>
    <xf numFmtId="212" fontId="22" fillId="0" borderId="1" xfId="0" applyNumberFormat="1" applyFont="1" applyFill="1" applyBorder="1" applyAlignment="1">
      <alignment horizontal="center" vertical="center" wrapText="1"/>
    </xf>
    <xf numFmtId="212" fontId="22" fillId="0" borderId="17" xfId="0" applyNumberFormat="1" applyFont="1" applyFill="1" applyBorder="1" applyAlignment="1">
      <alignment horizontal="center" vertical="center" wrapText="1"/>
    </xf>
    <xf numFmtId="212" fontId="22" fillId="0" borderId="18"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8" xfId="0" applyFont="1" applyFill="1" applyBorder="1" applyAlignment="1">
      <alignment horizontal="center" vertical="center" wrapText="1"/>
    </xf>
    <xf numFmtId="212" fontId="22" fillId="0" borderId="3" xfId="0" applyNumberFormat="1" applyFont="1" applyFill="1" applyBorder="1" applyAlignment="1">
      <alignment horizontal="center" vertical="center" wrapText="1"/>
    </xf>
    <xf numFmtId="212" fontId="22" fillId="0" borderId="5" xfId="0" applyNumberFormat="1" applyFont="1" applyFill="1" applyBorder="1" applyAlignment="1">
      <alignment horizontal="center" vertical="center" wrapText="1"/>
    </xf>
    <xf numFmtId="212" fontId="22" fillId="0" borderId="6" xfId="0" applyNumberFormat="1"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56" xfId="0" applyFont="1" applyFill="1" applyBorder="1" applyAlignment="1">
      <alignment horizontal="center" vertical="center"/>
    </xf>
    <xf numFmtId="0" fontId="22" fillId="0" borderId="5" xfId="0" applyFont="1" applyFill="1" applyBorder="1" applyAlignment="1">
      <alignment horizontal="center" vertical="center" wrapText="1"/>
    </xf>
  </cellXfs>
  <cellStyles count="58">
    <cellStyle name="パーセント" xfId="1" builtinId="5"/>
    <cellStyle name="パーセント 2" xfId="2" xr:uid="{A749A066-063B-4CC0-AF36-151B70817E6D}"/>
    <cellStyle name="パーセント 3" xfId="3" xr:uid="{2BD18DDD-42C3-4E65-80C8-6643A8FC7F02}"/>
    <cellStyle name="ハイパーリンク 2" xfId="4" xr:uid="{B41233C4-7A2A-4F1F-A8A3-EEACE0C53F94}"/>
    <cellStyle name="桁区切り" xfId="5" builtinId="6"/>
    <cellStyle name="桁区切り 2" xfId="6" xr:uid="{1BF7E7AF-5151-49ED-921E-8230990E1265}"/>
    <cellStyle name="桁区切り 2 2" xfId="7" xr:uid="{42F6FA6F-E63E-424F-93F0-21272FED1F0F}"/>
    <cellStyle name="桁区切り 2 2 2" xfId="8" xr:uid="{8D7D5986-CA70-4F34-955E-063AEF02920F}"/>
    <cellStyle name="桁区切り 3" xfId="9" xr:uid="{57D9C46C-172F-4D00-9C46-6F888E98E0B0}"/>
    <cellStyle name="桁区切り 3 2" xfId="10" xr:uid="{7FA2741F-73D9-4101-AE2C-653E841E9C1D}"/>
    <cellStyle name="桁区切り 4" xfId="11" xr:uid="{1DBB5F33-0F64-43F9-B3E9-8CA9D78082A9}"/>
    <cellStyle name="桁区切り 5" xfId="12" xr:uid="{D8917760-5B53-409D-B501-DD7209B0BB6A}"/>
    <cellStyle name="桁区切り 6" xfId="13" xr:uid="{BA3B6BDC-15E7-4BC0-A329-0EC3D4828118}"/>
    <cellStyle name="桁区切り 7" xfId="14" xr:uid="{DF272BE9-063D-4743-AABF-E2959E7787D2}"/>
    <cellStyle name="桁区切り 7 2" xfId="15" xr:uid="{F8998470-0E96-4196-9CCC-AD7F5D1898A3}"/>
    <cellStyle name="桁区切り 7 3" xfId="16" xr:uid="{5F1F5CDD-183F-4590-9E16-D3AA3029D24C}"/>
    <cellStyle name="桁区切り 7 4" xfId="17" xr:uid="{B7DA8F79-3983-47E8-BC1B-06A8978728F9}"/>
    <cellStyle name="桁区切り 7 5" xfId="18" xr:uid="{9001C3FB-C846-4089-9C7F-977F82BB59E3}"/>
    <cellStyle name="桁区切り 7 6" xfId="19" xr:uid="{E895F5BF-8772-400C-811E-289BC1C6A75A}"/>
    <cellStyle name="標準" xfId="0" builtinId="0"/>
    <cellStyle name="標準 10" xfId="20" xr:uid="{DED62E60-09C7-4F7A-946B-01C7D0C0E49F}"/>
    <cellStyle name="標準 11" xfId="21" xr:uid="{D9E82DF0-F401-4629-B86E-C0D8DF2A4089}"/>
    <cellStyle name="標準 12" xfId="22" xr:uid="{F816C85E-3175-4750-8B9D-6B8FED781AEA}"/>
    <cellStyle name="標準 13" xfId="23" xr:uid="{67DF3C43-23A0-456B-8DD1-7AB29F940ADE}"/>
    <cellStyle name="標準 2" xfId="24" xr:uid="{AA871354-9D01-4785-9406-42E760FAD4DD}"/>
    <cellStyle name="標準 2 2" xfId="25" xr:uid="{69EF9F9B-F64E-4A46-85EA-B5A4EF36885E}"/>
    <cellStyle name="標準 2 2 2" xfId="26" xr:uid="{1A61E1ED-5664-4A15-8575-EBCCCE634785}"/>
    <cellStyle name="標準 2 3" xfId="27" xr:uid="{E07465C2-F942-451D-8FCD-1B541D8FEA59}"/>
    <cellStyle name="標準 2 4" xfId="28" xr:uid="{30B483EA-DA11-4730-A7F1-1D33B4CC56C8}"/>
    <cellStyle name="標準 2 5" xfId="29" xr:uid="{53D6E0CA-3227-457F-A0EF-725F0177D0F2}"/>
    <cellStyle name="標準 2 6" xfId="30" xr:uid="{DEDB7582-AC04-4051-81B6-5500E14D65DB}"/>
    <cellStyle name="標準 2 7" xfId="31" xr:uid="{316BDA8E-3364-4B05-A04B-AF7907DF6574}"/>
    <cellStyle name="標準 2_雇用表作成表" xfId="32" xr:uid="{E5B1203A-1355-46CC-AF44-E5227B61533E}"/>
    <cellStyle name="標準 3" xfId="33" xr:uid="{657057BE-566E-4082-BF44-20D7ACA8EC30}"/>
    <cellStyle name="標準 3 2" xfId="34" xr:uid="{D779D860-759E-4E76-B19D-9483D7D5C684}"/>
    <cellStyle name="標準 3 2 2" xfId="35" xr:uid="{49274A7E-53DD-4ED3-B0D0-B2891B6536B5}"/>
    <cellStyle name="標準 4" xfId="36" xr:uid="{44FCFFB6-2A50-4750-9775-642D8E7D66B1}"/>
    <cellStyle name="標準 4 2" xfId="37" xr:uid="{D7AF130D-5653-4BC5-A245-366221ADC525}"/>
    <cellStyle name="標準 4 3" xfId="38" xr:uid="{2CD4C1D7-F642-498E-8293-834A873640A5}"/>
    <cellStyle name="標準 4 3 2" xfId="39" xr:uid="{01F36152-4D8B-41FA-8D0B-A75C6763A3E2}"/>
    <cellStyle name="標準 4 3 3" xfId="40" xr:uid="{1F91F69F-6DAC-4829-8C1B-6129BA36AA41}"/>
    <cellStyle name="標準 40" xfId="41" xr:uid="{4614BD0B-A092-4736-9B88-FB07A29B2B6C}"/>
    <cellStyle name="標準 41" xfId="42" xr:uid="{A495481C-420D-42AB-900F-3AD4B1BDD39F}"/>
    <cellStyle name="標準 42" xfId="43" xr:uid="{6552E133-DED2-42ED-98FB-72B13D4E6776}"/>
    <cellStyle name="標準 43" xfId="44" xr:uid="{00F0DBB3-577B-4007-96DE-CCEAC08B0532}"/>
    <cellStyle name="標準 44" xfId="45" xr:uid="{F6970C77-E625-4DF5-B9F6-D174E53F7E85}"/>
    <cellStyle name="標準 45" xfId="46" xr:uid="{A39F5381-3152-4B85-8263-2E6C2D3A6979}"/>
    <cellStyle name="標準 46" xfId="47" xr:uid="{E72A41A7-EF1C-4AEF-B011-B0E16808645F}"/>
    <cellStyle name="標準 47" xfId="48" xr:uid="{1180BEEF-7F51-4AAD-A6C7-A2EE3F29FD1F}"/>
    <cellStyle name="標準 49" xfId="49" xr:uid="{6ED6992F-6C83-40E0-B0CF-0F59D920A335}"/>
    <cellStyle name="標準 5" xfId="50" xr:uid="{FE72A5C1-ABA5-4D99-AFA8-1BBA83AFC9A7}"/>
    <cellStyle name="標準 6" xfId="51" xr:uid="{AD2DB450-3A6B-45E3-B800-FEF707D59BD2}"/>
    <cellStyle name="標準 7" xfId="52" xr:uid="{48F258FD-E4C0-4A6E-8158-C18F6CFAAE0C}"/>
    <cellStyle name="標準 8" xfId="53" xr:uid="{535E0393-FD1D-4C4F-A6ED-5CB3BBBBC95C}"/>
    <cellStyle name="標準 9" xfId="54" xr:uid="{B5EFA26C-CFB4-4A75-A133-02C6CAE99C6A}"/>
    <cellStyle name="標準_Sheet1" xfId="55" xr:uid="{BF4A3A95-C680-4675-A80C-84E9345769D2}"/>
    <cellStyle name="標準_tool_1" xfId="56" xr:uid="{6D72C924-9EE3-432B-9304-3FDAA451422F}"/>
    <cellStyle name="未定義" xfId="57" xr:uid="{CD281016-3C1C-4E9B-B64B-9826FF811932}"/>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15"/>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'結果（詳細）'!$F$10:$F$118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82A8-4972-92C8-8C949E254CA1}"/>
            </c:ext>
          </c:extLst>
        </c:ser>
        <c:ser>
          <c:idx val="1"/>
          <c:order val="1"/>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'結果（詳細）'!$O$10:$O$118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82A8-4972-92C8-8C949E254CA1}"/>
            </c:ext>
          </c:extLst>
        </c:ser>
        <c:ser>
          <c:idx val="2"/>
          <c:order val="2"/>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'結果（詳細）'!$W$10:$W$118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2-82A8-4972-92C8-8C949E254CA1}"/>
            </c:ext>
          </c:extLst>
        </c:ser>
        <c:dLbls>
          <c:showLegendKey val="0"/>
          <c:showVal val="0"/>
          <c:showCatName val="0"/>
          <c:showSerName val="0"/>
          <c:showPercent val="0"/>
          <c:showBubbleSize val="0"/>
        </c:dLbls>
        <c:gapWidth val="150"/>
        <c:overlap val="100"/>
        <c:axId val="1164501648"/>
        <c:axId val="1"/>
      </c:barChart>
      <c:catAx>
        <c:axId val="116450164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nchor="ctr" anchorCtr="0"/>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16450164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010909621145839"/>
          <c:y val="0.9635295438032736"/>
          <c:w val="0.55136390148201164"/>
          <c:h val="2.5000738373569753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1"/>
          <c:order val="0"/>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'結果（詳細）'!$O$10:$O$118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793B-42BC-B39D-DFD800FDAA53}"/>
            </c:ext>
          </c:extLst>
        </c:ser>
        <c:ser>
          <c:idx val="2"/>
          <c:order val="1"/>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'結果（詳細）'!$W$10:$W$118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793B-42BC-B39D-DFD800FDAA53}"/>
            </c:ext>
          </c:extLst>
        </c:ser>
        <c:dLbls>
          <c:showLegendKey val="0"/>
          <c:showVal val="0"/>
          <c:showCatName val="0"/>
          <c:showSerName val="0"/>
          <c:showPercent val="0"/>
          <c:showBubbleSize val="0"/>
        </c:dLbls>
        <c:gapWidth val="150"/>
        <c:overlap val="100"/>
        <c:axId val="1167721744"/>
        <c:axId val="1"/>
      </c:barChart>
      <c:catAx>
        <c:axId val="1167721744"/>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167721744"/>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610984935650511"/>
          <c:y val="0.9635295438032736"/>
          <c:w val="0.55340677078643452"/>
          <c:h val="2.5000738373569753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'結果（詳細）'!$L$10:$L$118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372D-4D4B-9CC4-7C215820B301}"/>
            </c:ext>
          </c:extLst>
        </c:ser>
        <c:ser>
          <c:idx val="1"/>
          <c:order val="1"/>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'結果（詳細）'!$Q$10:$Q$118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372D-4D4B-9CC4-7C215820B301}"/>
            </c:ext>
          </c:extLst>
        </c:ser>
        <c:ser>
          <c:idx val="2"/>
          <c:order val="2"/>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'結果（詳細）'!$Y$10:$Y$118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2-372D-4D4B-9CC4-7C215820B301}"/>
            </c:ext>
          </c:extLst>
        </c:ser>
        <c:dLbls>
          <c:showLegendKey val="0"/>
          <c:showVal val="0"/>
          <c:showCatName val="0"/>
          <c:showSerName val="0"/>
          <c:showPercent val="0"/>
          <c:showBubbleSize val="0"/>
        </c:dLbls>
        <c:gapWidth val="150"/>
        <c:overlap val="100"/>
        <c:axId val="1167856656"/>
        <c:axId val="1"/>
      </c:barChart>
      <c:catAx>
        <c:axId val="1167856656"/>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167856656"/>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017749052016531"/>
          <c:y val="0.96301127899553096"/>
          <c:w val="0.5551017685686368"/>
          <c:h val="2.5013280997532972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'結果（詳細）'!$J$10:$J$118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C631-4DBA-A96F-A6EC72369F9F}"/>
            </c:ext>
          </c:extLst>
        </c:ser>
        <c:ser>
          <c:idx val="1"/>
          <c:order val="1"/>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'結果（詳細）'!$P$10:$P$118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C631-4DBA-A96F-A6EC72369F9F}"/>
            </c:ext>
          </c:extLst>
        </c:ser>
        <c:ser>
          <c:idx val="2"/>
          <c:order val="2"/>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'結果（詳細）'!$X$10:$X$118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2-C631-4DBA-A96F-A6EC72369F9F}"/>
            </c:ext>
          </c:extLst>
        </c:ser>
        <c:dLbls>
          <c:showLegendKey val="0"/>
          <c:showVal val="0"/>
          <c:showCatName val="0"/>
          <c:showSerName val="0"/>
          <c:showPercent val="0"/>
          <c:showBubbleSize val="0"/>
        </c:dLbls>
        <c:gapWidth val="150"/>
        <c:overlap val="100"/>
        <c:axId val="1167617056"/>
        <c:axId val="1"/>
      </c:barChart>
      <c:catAx>
        <c:axId val="1167617056"/>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167617056"/>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076760025250006"/>
          <c:y val="0.96101022282124648"/>
          <c:w val="0.5527597594604472"/>
          <c:h val="1.901011247467943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'結果（詳細）'!$N$10:$N$118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E739-48EF-BA40-80E5C8BB3531}"/>
            </c:ext>
          </c:extLst>
        </c:ser>
        <c:ser>
          <c:idx val="1"/>
          <c:order val="1"/>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'結果（詳細）'!$S$10:$S$118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E739-48EF-BA40-80E5C8BB3531}"/>
            </c:ext>
          </c:extLst>
        </c:ser>
        <c:ser>
          <c:idx val="2"/>
          <c:order val="2"/>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'結果（詳細）'!$AA$10:$AA$118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2-E739-48EF-BA40-80E5C8BB3531}"/>
            </c:ext>
          </c:extLst>
        </c:ser>
        <c:dLbls>
          <c:showLegendKey val="0"/>
          <c:showVal val="0"/>
          <c:showCatName val="0"/>
          <c:showSerName val="0"/>
          <c:showPercent val="0"/>
          <c:showBubbleSize val="0"/>
        </c:dLbls>
        <c:gapWidth val="150"/>
        <c:overlap val="100"/>
        <c:axId val="1167764720"/>
        <c:axId val="1"/>
      </c:barChart>
      <c:catAx>
        <c:axId val="1167764720"/>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167764720"/>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187235490099947"/>
          <c:y val="0.96202948374888997"/>
          <c:w val="0.55510176856863669"/>
          <c:h val="2.5000738373569753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'結果（詳細）'!$M$10:$M$118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0-0C44-49AD-83DA-087930AFAAE4}"/>
            </c:ext>
          </c:extLst>
        </c:ser>
        <c:ser>
          <c:idx val="1"/>
          <c:order val="1"/>
          <c:tx>
            <c:v>第１次波及効果</c:v>
          </c:tx>
          <c:spPr>
            <a:solidFill>
              <a:srgbClr val="FFFF0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'結果（詳細）'!$R$10:$R$118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1-0C44-49AD-83DA-087930AFAAE4}"/>
            </c:ext>
          </c:extLst>
        </c:ser>
        <c:ser>
          <c:idx val="2"/>
          <c:order val="2"/>
          <c:tx>
            <c:v>第２次波及効果</c:v>
          </c:tx>
          <c:spPr>
            <a:solidFill>
              <a:srgbClr val="0070C0"/>
            </a:solidFill>
            <a:ln w="3175">
              <a:solidFill>
                <a:sysClr val="windowText" lastClr="000000"/>
              </a:solidFill>
            </a:ln>
          </c:spPr>
          <c:invertIfNegative val="0"/>
          <c:cat>
            <c:strRef>
              <c:f>'結果（グラフ）'!$AG$1:$AG$108</c:f>
              <c:strCache>
                <c:ptCount val="108"/>
                <c:pt idx="0">
                  <c:v>011 耕種農業</c:v>
                </c:pt>
                <c:pt idx="1">
                  <c:v>012 畜産</c:v>
                </c:pt>
                <c:pt idx="2">
                  <c:v>013 農業サービス</c:v>
                </c:pt>
                <c:pt idx="3">
                  <c:v>015 林業</c:v>
                </c:pt>
                <c:pt idx="4">
                  <c:v>017 漁業</c:v>
                </c:pt>
                <c:pt idx="5">
                  <c:v>061 石炭・原油・天然ガス</c:v>
                </c:pt>
                <c:pt idx="6">
                  <c:v>062 その他の鉱業</c:v>
                </c:pt>
                <c:pt idx="7">
                  <c:v>111 食料品</c:v>
                </c:pt>
                <c:pt idx="8">
                  <c:v>112 飲料</c:v>
                </c:pt>
                <c:pt idx="9">
                  <c:v>113 飼料・有機質肥料（別掲を除く。）</c:v>
                </c:pt>
                <c:pt idx="10">
                  <c:v>114 たばこ</c:v>
                </c:pt>
                <c:pt idx="11">
                  <c:v>151 繊維工業製品</c:v>
                </c:pt>
                <c:pt idx="12">
                  <c:v>152 衣服・その他の繊維既製品</c:v>
                </c:pt>
                <c:pt idx="13">
                  <c:v>161 木材・木製品</c:v>
                </c:pt>
                <c:pt idx="14">
                  <c:v>162 家具・装備品</c:v>
                </c:pt>
                <c:pt idx="15">
                  <c:v>163 パルプ・紙・板紙・加工紙</c:v>
                </c:pt>
                <c:pt idx="16">
                  <c:v>164 紙加工品</c:v>
                </c:pt>
                <c:pt idx="17">
                  <c:v>191 印刷・製版・製本</c:v>
                </c:pt>
                <c:pt idx="18">
                  <c:v>201 化学肥料</c:v>
                </c:pt>
                <c:pt idx="19">
                  <c:v>202 無機化学工業製品</c:v>
                </c:pt>
                <c:pt idx="20">
                  <c:v>203 石油化学系基礎製品</c:v>
                </c:pt>
                <c:pt idx="21">
                  <c:v>204 有機化学工業製品（石油化学系基礎製品・合成樹脂を除く。）</c:v>
                </c:pt>
                <c:pt idx="22">
                  <c:v>205 合成樹脂</c:v>
                </c:pt>
                <c:pt idx="23">
                  <c:v>206 化学繊維</c:v>
                </c:pt>
                <c:pt idx="24">
                  <c:v>207 医薬品</c:v>
                </c:pt>
                <c:pt idx="25">
                  <c:v>208 化学最終製品（医薬品を除く。）</c:v>
                </c:pt>
                <c:pt idx="26">
                  <c:v>211 石油製品</c:v>
                </c:pt>
                <c:pt idx="27">
                  <c:v>212 石炭製品</c:v>
                </c:pt>
                <c:pt idx="28">
                  <c:v>221 プラスチック製品</c:v>
                </c:pt>
                <c:pt idx="29">
                  <c:v>222 ゴム製品</c:v>
                </c:pt>
                <c:pt idx="30">
                  <c:v>231 なめし革・革製品・毛皮</c:v>
                </c:pt>
                <c:pt idx="31">
                  <c:v>251 ガラス・ガラス製品</c:v>
                </c:pt>
                <c:pt idx="32">
                  <c:v>252 セメント・セメント製品</c:v>
                </c:pt>
                <c:pt idx="33">
                  <c:v>253 陶磁器</c:v>
                </c:pt>
                <c:pt idx="34">
                  <c:v>259 その他の窯業・土石製品</c:v>
                </c:pt>
                <c:pt idx="35">
                  <c:v>261 銑鉄・粗鋼</c:v>
                </c:pt>
                <c:pt idx="36">
                  <c:v>262 鋼材</c:v>
                </c:pt>
                <c:pt idx="37">
                  <c:v>263 鋳鍛造品（鉄）</c:v>
                </c:pt>
                <c:pt idx="38">
                  <c:v>269 その他の鉄鋼製品</c:v>
                </c:pt>
                <c:pt idx="39">
                  <c:v>271 非鉄金属製錬・精製</c:v>
                </c:pt>
                <c:pt idx="40">
                  <c:v>272 非鉄金属加工製品</c:v>
                </c:pt>
                <c:pt idx="41">
                  <c:v>281 建設用・建築用金属製品</c:v>
                </c:pt>
                <c:pt idx="42">
                  <c:v>289 その他の金属製品</c:v>
                </c:pt>
                <c:pt idx="43">
                  <c:v>291 はん用機械</c:v>
                </c:pt>
                <c:pt idx="44">
                  <c:v>301 生産用機械</c:v>
                </c:pt>
                <c:pt idx="45">
                  <c:v>311 業務用機械</c:v>
                </c:pt>
                <c:pt idx="46">
                  <c:v>321 電子デバイス</c:v>
                </c:pt>
                <c:pt idx="47">
                  <c:v>329 その他の電子部品</c:v>
                </c:pt>
                <c:pt idx="48">
                  <c:v>331 産業用電気機器</c:v>
                </c:pt>
                <c:pt idx="49">
                  <c:v>332 民生用電気機器</c:v>
                </c:pt>
                <c:pt idx="50">
                  <c:v>333 電子応用装置・電気計測器</c:v>
                </c:pt>
                <c:pt idx="51">
                  <c:v>339 その他の電気機械</c:v>
                </c:pt>
                <c:pt idx="52">
                  <c:v>341 通信・映像・音響機器</c:v>
                </c:pt>
                <c:pt idx="53">
                  <c:v>342 電子計算機・同附属装置</c:v>
                </c:pt>
                <c:pt idx="54">
                  <c:v>351 乗用車</c:v>
                </c:pt>
                <c:pt idx="55">
                  <c:v>352 その他の自動車</c:v>
                </c:pt>
                <c:pt idx="56">
                  <c:v>353 自動車部品・同附属品</c:v>
                </c:pt>
                <c:pt idx="57">
                  <c:v>354 船舶・同修理</c:v>
                </c:pt>
                <c:pt idx="58">
                  <c:v>359 その他の輸送機械・同修理</c:v>
                </c:pt>
                <c:pt idx="59">
                  <c:v>391 その他の製造工業製品</c:v>
                </c:pt>
                <c:pt idx="60">
                  <c:v>392 再生資源回収・加工処理</c:v>
                </c:pt>
                <c:pt idx="61">
                  <c:v>411 建築</c:v>
                </c:pt>
                <c:pt idx="62">
                  <c:v>412 建設補修</c:v>
                </c:pt>
                <c:pt idx="63">
                  <c:v>413 公共事業</c:v>
                </c:pt>
                <c:pt idx="64">
                  <c:v>419 その他の土木建設</c:v>
                </c:pt>
                <c:pt idx="65">
                  <c:v>461 電力</c:v>
                </c:pt>
                <c:pt idx="66">
                  <c:v>462 ガス・熱供給</c:v>
                </c:pt>
                <c:pt idx="67">
                  <c:v>471 水道</c:v>
                </c:pt>
                <c:pt idx="68">
                  <c:v>481 廃棄物処理</c:v>
                </c:pt>
                <c:pt idx="69">
                  <c:v>511 商業</c:v>
                </c:pt>
                <c:pt idx="70">
                  <c:v>531 金融・保険</c:v>
                </c:pt>
                <c:pt idx="71">
                  <c:v>551 不動産仲介及び賃貸</c:v>
                </c:pt>
                <c:pt idx="72">
                  <c:v>552 住宅賃貸料</c:v>
                </c:pt>
                <c:pt idx="73">
                  <c:v>553 住宅賃貸料（帰属家賃）</c:v>
                </c:pt>
                <c:pt idx="74">
                  <c:v>571 鉄道輸送</c:v>
                </c:pt>
                <c:pt idx="75">
                  <c:v>572 道路輸送（自家輸送を除く。）</c:v>
                </c:pt>
                <c:pt idx="76">
                  <c:v>573 自家輸送</c:v>
                </c:pt>
                <c:pt idx="77">
                  <c:v>574 水運</c:v>
                </c:pt>
                <c:pt idx="78">
                  <c:v>575 航空輸送</c:v>
                </c:pt>
                <c:pt idx="79">
                  <c:v>576 貨物利用運送</c:v>
                </c:pt>
                <c:pt idx="80">
                  <c:v>577 倉庫</c:v>
                </c:pt>
                <c:pt idx="81">
                  <c:v>578 運輸附帯サービス</c:v>
                </c:pt>
                <c:pt idx="82">
                  <c:v>579 郵便・信書便</c:v>
                </c:pt>
                <c:pt idx="83">
                  <c:v>591 通信</c:v>
                </c:pt>
                <c:pt idx="84">
                  <c:v>592 放送</c:v>
                </c:pt>
                <c:pt idx="85">
                  <c:v>593 情報サービス</c:v>
                </c:pt>
                <c:pt idx="86">
                  <c:v>594 インターネット附随サービス</c:v>
                </c:pt>
                <c:pt idx="87">
                  <c:v>595 映像・音声・文字情報制作</c:v>
                </c:pt>
                <c:pt idx="88">
                  <c:v>611 公務</c:v>
                </c:pt>
                <c:pt idx="89">
                  <c:v>631 教育</c:v>
                </c:pt>
                <c:pt idx="90">
                  <c:v>632 研究</c:v>
                </c:pt>
                <c:pt idx="91">
                  <c:v>641 医療</c:v>
                </c:pt>
                <c:pt idx="92">
                  <c:v>642 保健衛生</c:v>
                </c:pt>
                <c:pt idx="93">
                  <c:v>643 社会保険・社会福祉</c:v>
                </c:pt>
                <c:pt idx="94">
                  <c:v>644 介護</c:v>
                </c:pt>
                <c:pt idx="95">
                  <c:v>659 他に分類されない会員制団体</c:v>
                </c:pt>
                <c:pt idx="96">
                  <c:v>661 物品賃貸サービス</c:v>
                </c:pt>
                <c:pt idx="97">
                  <c:v>662 広告</c:v>
                </c:pt>
                <c:pt idx="98">
                  <c:v>663 自動車整備・機械修理</c:v>
                </c:pt>
                <c:pt idx="99">
                  <c:v>669 その他の対事業所サービス</c:v>
                </c:pt>
                <c:pt idx="100">
                  <c:v>671 宿泊業</c:v>
                </c:pt>
                <c:pt idx="101">
                  <c:v>672 飲食サービス</c:v>
                </c:pt>
                <c:pt idx="102">
                  <c:v>673 洗濯・理容・美容・浴場業</c:v>
                </c:pt>
                <c:pt idx="103">
                  <c:v>674 娯楽サービス</c:v>
                </c:pt>
                <c:pt idx="104">
                  <c:v>675 獣医業</c:v>
                </c:pt>
                <c:pt idx="105">
                  <c:v>679 その他の対個人サービス</c:v>
                </c:pt>
                <c:pt idx="106">
                  <c:v>681 事務用品</c:v>
                </c:pt>
                <c:pt idx="107">
                  <c:v>700 内生部門計</c:v>
                </c:pt>
              </c:strCache>
            </c:strRef>
          </c:cat>
          <c:val>
            <c:numRef>
              <c:f>'結果（詳細）'!$Z$10:$Z$118</c:f>
              <c:numCache>
                <c:formatCode>#,##0.0;[Red]\-#,##0.0</c:formatCode>
                <c:ptCount val="10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numCache>
            </c:numRef>
          </c:val>
          <c:extLst>
            <c:ext xmlns:c16="http://schemas.microsoft.com/office/drawing/2014/chart" uri="{C3380CC4-5D6E-409C-BE32-E72D297353CC}">
              <c16:uniqueId val="{00000002-0C44-49AD-83DA-087930AFAAE4}"/>
            </c:ext>
          </c:extLst>
        </c:ser>
        <c:dLbls>
          <c:showLegendKey val="0"/>
          <c:showVal val="0"/>
          <c:showCatName val="0"/>
          <c:showSerName val="0"/>
          <c:showPercent val="0"/>
          <c:showBubbleSize val="0"/>
        </c:dLbls>
        <c:gapWidth val="150"/>
        <c:overlap val="100"/>
        <c:axId val="1168338480"/>
        <c:axId val="1"/>
      </c:barChart>
      <c:catAx>
        <c:axId val="1168338480"/>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700"/>
            </a:pPr>
            <a:endParaRPr lang="ja-JP"/>
          </a:p>
        </c:txPr>
        <c:crossAx val="1"/>
        <c:crosses val="autoZero"/>
        <c:auto val="1"/>
        <c:lblAlgn val="ctr"/>
        <c:lblOffset val="100"/>
        <c:tickMarkSkip val="1"/>
        <c:noMultiLvlLbl val="0"/>
      </c:catAx>
      <c:valAx>
        <c:axId val="1"/>
        <c:scaling>
          <c:orientation val="minMax"/>
          <c:min val="0"/>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168338480"/>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x val="0.26161148210904017"/>
          <c:y val="0.96052942369450622"/>
          <c:w val="0.5527597594604472"/>
          <c:h val="1.9000576915882528E-2"/>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990600</xdr:colOff>
          <xdr:row>6</xdr:row>
          <xdr:rowOff>200025</xdr:rowOff>
        </xdr:from>
        <xdr:to>
          <xdr:col>7</xdr:col>
          <xdr:colOff>66675</xdr:colOff>
          <xdr:row>9</xdr:row>
          <xdr:rowOff>19050</xdr:rowOff>
        </xdr:to>
        <xdr:sp macro="" textlink="">
          <xdr:nvSpPr>
            <xdr:cNvPr id="3613" name="BtnInitialize" hidden="1">
              <a:extLst>
                <a:ext uri="{63B3BB69-23CF-44E3-9099-C40C66FF867C}">
                  <a14:compatExt spid="_x0000_s3613"/>
                </a:ext>
                <a:ext uri="{FF2B5EF4-FFF2-40B4-BE49-F238E27FC236}">
                  <a16:creationId xmlns:a16="http://schemas.microsoft.com/office/drawing/2014/main" id="{399840E2-4288-F297-F5E2-3D986162B9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17</xdr:col>
      <xdr:colOff>183624</xdr:colOff>
      <xdr:row>5</xdr:row>
      <xdr:rowOff>218758</xdr:rowOff>
    </xdr:from>
    <xdr:to>
      <xdr:col>18</xdr:col>
      <xdr:colOff>270854</xdr:colOff>
      <xdr:row>8</xdr:row>
      <xdr:rowOff>6463</xdr:rowOff>
    </xdr:to>
    <xdr:sp macro="" textlink="">
      <xdr:nvSpPr>
        <xdr:cNvPr id="2" name="下矢印 1">
          <a:extLst>
            <a:ext uri="{FF2B5EF4-FFF2-40B4-BE49-F238E27FC236}">
              <a16:creationId xmlns:a16="http://schemas.microsoft.com/office/drawing/2014/main" id="{10D34B75-9042-4F0A-29E3-5D7C9303A5D5}"/>
            </a:ext>
          </a:extLst>
        </xdr:cNvPr>
        <xdr:cNvSpPr/>
      </xdr:nvSpPr>
      <xdr:spPr>
        <a:xfrm>
          <a:off x="4767054" y="14716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14</xdr:col>
      <xdr:colOff>162669</xdr:colOff>
      <xdr:row>11</xdr:row>
      <xdr:rowOff>220028</xdr:rowOff>
    </xdr:from>
    <xdr:to>
      <xdr:col>15</xdr:col>
      <xdr:colOff>272261</xdr:colOff>
      <xdr:row>13</xdr:row>
      <xdr:rowOff>218519</xdr:rowOff>
    </xdr:to>
    <xdr:sp macro="" textlink="">
      <xdr:nvSpPr>
        <xdr:cNvPr id="3" name="下矢印 2">
          <a:extLst>
            <a:ext uri="{FF2B5EF4-FFF2-40B4-BE49-F238E27FC236}">
              <a16:creationId xmlns:a16="http://schemas.microsoft.com/office/drawing/2014/main" id="{CA0AA970-5330-E948-B9CA-85E3D1D95BEF}"/>
            </a:ext>
          </a:extLst>
        </xdr:cNvPr>
        <xdr:cNvSpPr/>
      </xdr:nvSpPr>
      <xdr:spPr>
        <a:xfrm>
          <a:off x="3928854" y="28432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xdr:col>
      <xdr:colOff>2014</xdr:colOff>
      <xdr:row>25</xdr:row>
      <xdr:rowOff>9843</xdr:rowOff>
    </xdr:from>
    <xdr:to>
      <xdr:col>9</xdr:col>
      <xdr:colOff>187898</xdr:colOff>
      <xdr:row>26</xdr:row>
      <xdr:rowOff>198471</xdr:rowOff>
    </xdr:to>
    <xdr:sp macro="" textlink="">
      <xdr:nvSpPr>
        <xdr:cNvPr id="4" name="下矢印 3">
          <a:extLst>
            <a:ext uri="{FF2B5EF4-FFF2-40B4-BE49-F238E27FC236}">
              <a16:creationId xmlns:a16="http://schemas.microsoft.com/office/drawing/2014/main" id="{8886760D-8F4A-3590-0FDC-F2E128612ADB}"/>
            </a:ext>
          </a:extLst>
        </xdr:cNvPr>
        <xdr:cNvSpPr/>
      </xdr:nvSpPr>
      <xdr:spPr>
        <a:xfrm>
          <a:off x="2138154" y="58150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10</xdr:col>
      <xdr:colOff>19159</xdr:colOff>
      <xdr:row>34</xdr:row>
      <xdr:rowOff>2858</xdr:rowOff>
    </xdr:from>
    <xdr:to>
      <xdr:col>11</xdr:col>
      <xdr:colOff>199311</xdr:colOff>
      <xdr:row>35</xdr:row>
      <xdr:rowOff>218355</xdr:rowOff>
    </xdr:to>
    <xdr:sp macro="" textlink="">
      <xdr:nvSpPr>
        <xdr:cNvPr id="5" name="下矢印 4">
          <a:extLst>
            <a:ext uri="{FF2B5EF4-FFF2-40B4-BE49-F238E27FC236}">
              <a16:creationId xmlns:a16="http://schemas.microsoft.com/office/drawing/2014/main" id="{927D138F-B122-E8EC-C96D-D42D44ACF7BD}"/>
            </a:ext>
          </a:extLst>
        </xdr:cNvPr>
        <xdr:cNvSpPr/>
      </xdr:nvSpPr>
      <xdr:spPr>
        <a:xfrm>
          <a:off x="2709654" y="7862888"/>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23</xdr:col>
      <xdr:colOff>182989</xdr:colOff>
      <xdr:row>19</xdr:row>
      <xdr:rowOff>1588</xdr:rowOff>
    </xdr:from>
    <xdr:to>
      <xdr:col>24</xdr:col>
      <xdr:colOff>271479</xdr:colOff>
      <xdr:row>36</xdr:row>
      <xdr:rowOff>112</xdr:rowOff>
    </xdr:to>
    <xdr:sp macro="" textlink="">
      <xdr:nvSpPr>
        <xdr:cNvPr id="6" name="下矢印 5">
          <a:extLst>
            <a:ext uri="{FF2B5EF4-FFF2-40B4-BE49-F238E27FC236}">
              <a16:creationId xmlns:a16="http://schemas.microsoft.com/office/drawing/2014/main" id="{AFCD2C9A-0F8B-BD6A-7AA4-8C0AB8980850}"/>
            </a:ext>
          </a:extLst>
        </xdr:cNvPr>
        <xdr:cNvSpPr/>
      </xdr:nvSpPr>
      <xdr:spPr>
        <a:xfrm>
          <a:off x="6414879" y="4433888"/>
          <a:ext cx="432000" cy="38478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16</xdr:col>
      <xdr:colOff>172194</xdr:colOff>
      <xdr:row>39</xdr:row>
      <xdr:rowOff>953</xdr:rowOff>
    </xdr:from>
    <xdr:to>
      <xdr:col>18</xdr:col>
      <xdr:colOff>2037</xdr:colOff>
      <xdr:row>41</xdr:row>
      <xdr:rowOff>1664</xdr:rowOff>
    </xdr:to>
    <xdr:sp macro="" textlink="">
      <xdr:nvSpPr>
        <xdr:cNvPr id="7" name="下矢印 6">
          <a:extLst>
            <a:ext uri="{FF2B5EF4-FFF2-40B4-BE49-F238E27FC236}">
              <a16:creationId xmlns:a16="http://schemas.microsoft.com/office/drawing/2014/main" id="{817C8A5B-4D5F-A331-D4AB-5F13E64A8FDC}"/>
            </a:ext>
          </a:extLst>
        </xdr:cNvPr>
        <xdr:cNvSpPr/>
      </xdr:nvSpPr>
      <xdr:spPr>
        <a:xfrm>
          <a:off x="4490829" y="90154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15</xdr:col>
      <xdr:colOff>182989</xdr:colOff>
      <xdr:row>43</xdr:row>
      <xdr:rowOff>220028</xdr:rowOff>
    </xdr:from>
    <xdr:to>
      <xdr:col>17</xdr:col>
      <xdr:colOff>19819</xdr:colOff>
      <xdr:row>46</xdr:row>
      <xdr:rowOff>12371</xdr:rowOff>
    </xdr:to>
    <xdr:sp macro="" textlink="">
      <xdr:nvSpPr>
        <xdr:cNvPr id="8" name="下矢印 7">
          <a:extLst>
            <a:ext uri="{FF2B5EF4-FFF2-40B4-BE49-F238E27FC236}">
              <a16:creationId xmlns:a16="http://schemas.microsoft.com/office/drawing/2014/main" id="{C307B064-3DAF-95B4-0A6B-D5410774B467}"/>
            </a:ext>
          </a:extLst>
        </xdr:cNvPr>
        <xdr:cNvSpPr/>
      </xdr:nvSpPr>
      <xdr:spPr>
        <a:xfrm>
          <a:off x="4214604" y="101584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13</xdr:col>
      <xdr:colOff>1379</xdr:colOff>
      <xdr:row>50</xdr:row>
      <xdr:rowOff>6033</xdr:rowOff>
    </xdr:from>
    <xdr:to>
      <xdr:col>14</xdr:col>
      <xdr:colOff>230710</xdr:colOff>
      <xdr:row>52</xdr:row>
      <xdr:rowOff>5674</xdr:rowOff>
    </xdr:to>
    <xdr:sp macro="" textlink="">
      <xdr:nvSpPr>
        <xdr:cNvPr id="9" name="下矢印 8">
          <a:extLst>
            <a:ext uri="{FF2B5EF4-FFF2-40B4-BE49-F238E27FC236}">
              <a16:creationId xmlns:a16="http://schemas.microsoft.com/office/drawing/2014/main" id="{A0A60209-EF2C-B1BD-AA5D-0606D3B74769}"/>
            </a:ext>
          </a:extLst>
        </xdr:cNvPr>
        <xdr:cNvSpPr/>
      </xdr:nvSpPr>
      <xdr:spPr>
        <a:xfrm>
          <a:off x="3509754" y="115300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xdr:col>
      <xdr:colOff>175687</xdr:colOff>
      <xdr:row>14</xdr:row>
      <xdr:rowOff>3652</xdr:rowOff>
    </xdr:from>
    <xdr:to>
      <xdr:col>2</xdr:col>
      <xdr:colOff>275814</xdr:colOff>
      <xdr:row>17</xdr:row>
      <xdr:rowOff>219122</xdr:rowOff>
    </xdr:to>
    <xdr:sp macro="" textlink="">
      <xdr:nvSpPr>
        <xdr:cNvPr id="10" name="左中かっこ 9">
          <a:extLst>
            <a:ext uri="{FF2B5EF4-FFF2-40B4-BE49-F238E27FC236}">
              <a16:creationId xmlns:a16="http://schemas.microsoft.com/office/drawing/2014/main" id="{8B42A2B5-2F4A-AB59-E235-F0EACA2AE69C}"/>
            </a:ext>
          </a:extLst>
        </xdr:cNvPr>
        <xdr:cNvSpPr/>
      </xdr:nvSpPr>
      <xdr:spPr>
        <a:xfrm>
          <a:off x="618917" y="3326607"/>
          <a:ext cx="123825" cy="916800"/>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1</xdr:col>
      <xdr:colOff>6988</xdr:colOff>
      <xdr:row>14</xdr:row>
      <xdr:rowOff>89375</xdr:rowOff>
    </xdr:from>
    <xdr:ext cx="444871" cy="825053"/>
    <xdr:sp macro="" textlink="">
      <xdr:nvSpPr>
        <xdr:cNvPr id="11" name="テキスト ボックス 10">
          <a:extLst>
            <a:ext uri="{FF2B5EF4-FFF2-40B4-BE49-F238E27FC236}">
              <a16:creationId xmlns:a16="http://schemas.microsoft.com/office/drawing/2014/main" id="{FC0B509E-4625-8C63-A503-4AD55D3F96BB}"/>
            </a:ext>
          </a:extLst>
        </xdr:cNvPr>
        <xdr:cNvSpPr txBox="1"/>
      </xdr:nvSpPr>
      <xdr:spPr>
        <a:xfrm>
          <a:off x="250828" y="3259930"/>
          <a:ext cx="385555" cy="817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solidFill>
                <a:sysClr val="windowText" lastClr="000000"/>
              </a:solidFill>
            </a:rPr>
            <a:t>直接効果</a:t>
          </a:r>
        </a:p>
      </xdr:txBody>
    </xdr:sp>
    <xdr:clientData/>
  </xdr:oneCellAnchor>
  <xdr:twoCellAnchor>
    <xdr:from>
      <xdr:col>2</xdr:col>
      <xdr:colOff>175687</xdr:colOff>
      <xdr:row>27</xdr:row>
      <xdr:rowOff>19367</xdr:rowOff>
    </xdr:from>
    <xdr:to>
      <xdr:col>2</xdr:col>
      <xdr:colOff>275814</xdr:colOff>
      <xdr:row>33</xdr:row>
      <xdr:rowOff>5844</xdr:rowOff>
    </xdr:to>
    <xdr:sp macro="" textlink="">
      <xdr:nvSpPr>
        <xdr:cNvPr id="12" name="左中かっこ 11">
          <a:extLst>
            <a:ext uri="{FF2B5EF4-FFF2-40B4-BE49-F238E27FC236}">
              <a16:creationId xmlns:a16="http://schemas.microsoft.com/office/drawing/2014/main" id="{F27178D5-1A5A-CDFA-0832-DD4A5E90FA8D}"/>
            </a:ext>
          </a:extLst>
        </xdr:cNvPr>
        <xdr:cNvSpPr/>
      </xdr:nvSpPr>
      <xdr:spPr>
        <a:xfrm>
          <a:off x="618917" y="6300787"/>
          <a:ext cx="123825" cy="1376250"/>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0</xdr:col>
      <xdr:colOff>273483</xdr:colOff>
      <xdr:row>27</xdr:row>
      <xdr:rowOff>37939</xdr:rowOff>
    </xdr:from>
    <xdr:ext cx="453413" cy="1265572"/>
    <xdr:sp macro="" textlink="">
      <xdr:nvSpPr>
        <xdr:cNvPr id="13" name="テキスト ボックス 12">
          <a:extLst>
            <a:ext uri="{FF2B5EF4-FFF2-40B4-BE49-F238E27FC236}">
              <a16:creationId xmlns:a16="http://schemas.microsoft.com/office/drawing/2014/main" id="{C12C7A99-E3EF-5597-116F-92CFDDC28A98}"/>
            </a:ext>
          </a:extLst>
        </xdr:cNvPr>
        <xdr:cNvSpPr txBox="1"/>
      </xdr:nvSpPr>
      <xdr:spPr>
        <a:xfrm>
          <a:off x="256973" y="6104729"/>
          <a:ext cx="385555" cy="1297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第１次波及効果</a:t>
          </a:r>
        </a:p>
      </xdr:txBody>
    </xdr:sp>
    <xdr:clientData/>
  </xdr:oneCellAnchor>
  <xdr:twoCellAnchor>
    <xdr:from>
      <xdr:col>8</xdr:col>
      <xdr:colOff>159489</xdr:colOff>
      <xdr:row>52</xdr:row>
      <xdr:rowOff>3016</xdr:rowOff>
    </xdr:from>
    <xdr:to>
      <xdr:col>8</xdr:col>
      <xdr:colOff>274785</xdr:colOff>
      <xdr:row>58</xdr:row>
      <xdr:rowOff>522</xdr:rowOff>
    </xdr:to>
    <xdr:sp macro="" textlink="">
      <xdr:nvSpPr>
        <xdr:cNvPr id="14" name="左中かっこ 13">
          <a:extLst>
            <a:ext uri="{FF2B5EF4-FFF2-40B4-BE49-F238E27FC236}">
              <a16:creationId xmlns:a16="http://schemas.microsoft.com/office/drawing/2014/main" id="{13AE68C6-F191-FF4A-306D-D90F41EA2A2F}"/>
            </a:ext>
          </a:extLst>
        </xdr:cNvPr>
        <xdr:cNvSpPr/>
      </xdr:nvSpPr>
      <xdr:spPr>
        <a:xfrm>
          <a:off x="2277849" y="12022931"/>
          <a:ext cx="123825" cy="1369106"/>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7</xdr:col>
      <xdr:colOff>1386</xdr:colOff>
      <xdr:row>52</xdr:row>
      <xdr:rowOff>89691</xdr:rowOff>
    </xdr:from>
    <xdr:ext cx="600864" cy="1204021"/>
    <xdr:sp macro="" textlink="">
      <xdr:nvSpPr>
        <xdr:cNvPr id="15" name="テキスト ボックス 14">
          <a:extLst>
            <a:ext uri="{FF2B5EF4-FFF2-40B4-BE49-F238E27FC236}">
              <a16:creationId xmlns:a16="http://schemas.microsoft.com/office/drawing/2014/main" id="{E4B1EA6D-9CA6-6208-62E3-2BA2A625FF42}"/>
            </a:ext>
          </a:extLst>
        </xdr:cNvPr>
        <xdr:cNvSpPr txBox="1"/>
      </xdr:nvSpPr>
      <xdr:spPr>
        <a:xfrm>
          <a:off x="1734936" y="11059316"/>
          <a:ext cx="550087" cy="12219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第２次波及効果</a:t>
          </a:r>
        </a:p>
      </xdr:txBody>
    </xdr:sp>
    <xdr:clientData/>
  </xdr:oneCellAnchor>
  <xdr:oneCellAnchor>
    <xdr:from>
      <xdr:col>16</xdr:col>
      <xdr:colOff>270</xdr:colOff>
      <xdr:row>12</xdr:row>
      <xdr:rowOff>2382</xdr:rowOff>
    </xdr:from>
    <xdr:ext cx="1195187" cy="329082"/>
    <xdr:sp macro="" textlink="">
      <xdr:nvSpPr>
        <xdr:cNvPr id="16" name="テキスト ボックス 15">
          <a:extLst>
            <a:ext uri="{FF2B5EF4-FFF2-40B4-BE49-F238E27FC236}">
              <a16:creationId xmlns:a16="http://schemas.microsoft.com/office/drawing/2014/main" id="{DE54C25E-44E8-9463-1037-2A31E9D400DC}"/>
            </a:ext>
          </a:extLst>
        </xdr:cNvPr>
        <xdr:cNvSpPr txBox="1"/>
      </xdr:nvSpPr>
      <xdr:spPr>
        <a:xfrm>
          <a:off x="3915045" y="2631282"/>
          <a:ext cx="1153397"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投入係数</a:t>
          </a:r>
        </a:p>
      </xdr:txBody>
    </xdr:sp>
    <xdr:clientData/>
  </xdr:oneCellAnchor>
  <xdr:oneCellAnchor>
    <xdr:from>
      <xdr:col>9</xdr:col>
      <xdr:colOff>210296</xdr:colOff>
      <xdr:row>25</xdr:row>
      <xdr:rowOff>1588</xdr:rowOff>
    </xdr:from>
    <xdr:ext cx="1076248" cy="320187"/>
    <xdr:sp macro="" textlink="">
      <xdr:nvSpPr>
        <xdr:cNvPr id="17" name="テキスト ボックス 16">
          <a:extLst>
            <a:ext uri="{FF2B5EF4-FFF2-40B4-BE49-F238E27FC236}">
              <a16:creationId xmlns:a16="http://schemas.microsoft.com/office/drawing/2014/main" id="{B27E7C04-1481-C4FE-A816-8D8757288E0E}"/>
            </a:ext>
          </a:extLst>
        </xdr:cNvPr>
        <xdr:cNvSpPr txBox="1"/>
      </xdr:nvSpPr>
      <xdr:spPr>
        <a:xfrm>
          <a:off x="2324846" y="5354638"/>
          <a:ext cx="1145128"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oneCellAnchor>
    <xdr:from>
      <xdr:col>14</xdr:col>
      <xdr:colOff>217916</xdr:colOff>
      <xdr:row>50</xdr:row>
      <xdr:rowOff>6033</xdr:rowOff>
    </xdr:from>
    <xdr:ext cx="1066179" cy="340302"/>
    <xdr:sp macro="" textlink="">
      <xdr:nvSpPr>
        <xdr:cNvPr id="18" name="テキスト ボックス 17">
          <a:extLst>
            <a:ext uri="{FF2B5EF4-FFF2-40B4-BE49-F238E27FC236}">
              <a16:creationId xmlns:a16="http://schemas.microsoft.com/office/drawing/2014/main" id="{646D6859-E66F-68E0-42E9-7DBA38F6A74D}"/>
            </a:ext>
          </a:extLst>
        </xdr:cNvPr>
        <xdr:cNvSpPr txBox="1"/>
      </xdr:nvSpPr>
      <xdr:spPr>
        <a:xfrm>
          <a:off x="3957431" y="11558588"/>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twoCellAnchor>
    <xdr:from>
      <xdr:col>10</xdr:col>
      <xdr:colOff>185420</xdr:colOff>
      <xdr:row>19</xdr:row>
      <xdr:rowOff>953</xdr:rowOff>
    </xdr:from>
    <xdr:to>
      <xdr:col>11</xdr:col>
      <xdr:colOff>279255</xdr:colOff>
      <xdr:row>20</xdr:row>
      <xdr:rowOff>214718</xdr:rowOff>
    </xdr:to>
    <xdr:sp macro="" textlink="">
      <xdr:nvSpPr>
        <xdr:cNvPr id="19" name="下矢印 18">
          <a:extLst>
            <a:ext uri="{FF2B5EF4-FFF2-40B4-BE49-F238E27FC236}">
              <a16:creationId xmlns:a16="http://schemas.microsoft.com/office/drawing/2014/main" id="{826BE5DB-D02B-AF94-0A58-116D384C5504}"/>
            </a:ext>
          </a:extLst>
        </xdr:cNvPr>
        <xdr:cNvSpPr/>
      </xdr:nvSpPr>
      <xdr:spPr>
        <a:xfrm>
          <a:off x="2828925" y="4443413"/>
          <a:ext cx="432000" cy="387600"/>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26</xdr:col>
      <xdr:colOff>76742</xdr:colOff>
      <xdr:row>12</xdr:row>
      <xdr:rowOff>188</xdr:rowOff>
    </xdr:from>
    <xdr:to>
      <xdr:col>28</xdr:col>
      <xdr:colOff>220810</xdr:colOff>
      <xdr:row>14</xdr:row>
      <xdr:rowOff>6100</xdr:rowOff>
    </xdr:to>
    <xdr:sp macro="" textlink="">
      <xdr:nvSpPr>
        <xdr:cNvPr id="22" name="下矢印 21">
          <a:extLst>
            <a:ext uri="{FF2B5EF4-FFF2-40B4-BE49-F238E27FC236}">
              <a16:creationId xmlns:a16="http://schemas.microsoft.com/office/drawing/2014/main" id="{6C007A55-784A-B8FF-A853-0628268D6E60}"/>
            </a:ext>
          </a:extLst>
        </xdr:cNvPr>
        <xdr:cNvSpPr/>
      </xdr:nvSpPr>
      <xdr:spPr>
        <a:xfrm rot="18062584">
          <a:off x="7313683" y="2543517"/>
          <a:ext cx="416393" cy="602776"/>
        </a:xfrm>
        <a:prstGeom prst="downArrow">
          <a:avLst/>
        </a:prstGeom>
        <a:solidFill>
          <a:sysClr val="window" lastClr="FFFFFF"/>
        </a:solid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276863</xdr:colOff>
      <xdr:row>52</xdr:row>
      <xdr:rowOff>0</xdr:rowOff>
    </xdr:from>
    <xdr:to>
      <xdr:col>27</xdr:col>
      <xdr:colOff>272435</xdr:colOff>
      <xdr:row>53</xdr:row>
      <xdr:rowOff>218166</xdr:rowOff>
    </xdr:to>
    <xdr:sp macro="" textlink="">
      <xdr:nvSpPr>
        <xdr:cNvPr id="25" name="下矢印 24">
          <a:extLst>
            <a:ext uri="{FF2B5EF4-FFF2-40B4-BE49-F238E27FC236}">
              <a16:creationId xmlns:a16="http://schemas.microsoft.com/office/drawing/2014/main" id="{26F3EA6D-0464-1A66-FB96-B7CD4E9FBBF2}"/>
            </a:ext>
          </a:extLst>
        </xdr:cNvPr>
        <xdr:cNvSpPr/>
      </xdr:nvSpPr>
      <xdr:spPr>
        <a:xfrm rot="16200000">
          <a:off x="6154506" y="10447572"/>
          <a:ext cx="416393" cy="2495550"/>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3812</xdr:colOff>
      <xdr:row>27</xdr:row>
      <xdr:rowOff>35560</xdr:rowOff>
    </xdr:from>
    <xdr:to>
      <xdr:col>27</xdr:col>
      <xdr:colOff>271748</xdr:colOff>
      <xdr:row>29</xdr:row>
      <xdr:rowOff>929</xdr:rowOff>
    </xdr:to>
    <xdr:sp macro="" textlink="">
      <xdr:nvSpPr>
        <xdr:cNvPr id="26" name="下矢印 25">
          <a:extLst>
            <a:ext uri="{FF2B5EF4-FFF2-40B4-BE49-F238E27FC236}">
              <a16:creationId xmlns:a16="http://schemas.microsoft.com/office/drawing/2014/main" id="{0DC6A95B-DFF9-9B2F-A418-5254BC4AC90A}"/>
            </a:ext>
          </a:extLst>
        </xdr:cNvPr>
        <xdr:cNvSpPr/>
      </xdr:nvSpPr>
      <xdr:spPr>
        <a:xfrm rot="16200000">
          <a:off x="5611581" y="4446821"/>
          <a:ext cx="416393" cy="3562352"/>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11</xdr:col>
      <xdr:colOff>771525</xdr:colOff>
      <xdr:row>77</xdr:row>
      <xdr:rowOff>180975</xdr:rowOff>
    </xdr:to>
    <xdr:graphicFrame macro="">
      <xdr:nvGraphicFramePr>
        <xdr:cNvPr id="2066756" name="Chart 3">
          <a:extLst>
            <a:ext uri="{FF2B5EF4-FFF2-40B4-BE49-F238E27FC236}">
              <a16:creationId xmlns:a16="http://schemas.microsoft.com/office/drawing/2014/main" id="{DEF06C65-C654-5F34-0D5D-C502ECCF83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47625</xdr:colOff>
      <xdr:row>4</xdr:row>
      <xdr:rowOff>0</xdr:rowOff>
    </xdr:from>
    <xdr:to>
      <xdr:col>23</xdr:col>
      <xdr:colOff>809625</xdr:colOff>
      <xdr:row>77</xdr:row>
      <xdr:rowOff>180975</xdr:rowOff>
    </xdr:to>
    <xdr:graphicFrame macro="">
      <xdr:nvGraphicFramePr>
        <xdr:cNvPr id="2066757" name="Chart 3">
          <a:extLst>
            <a:ext uri="{FF2B5EF4-FFF2-40B4-BE49-F238E27FC236}">
              <a16:creationId xmlns:a16="http://schemas.microsoft.com/office/drawing/2014/main" id="{BF93911D-9610-13BA-0808-317388913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47625</xdr:colOff>
      <xdr:row>81</xdr:row>
      <xdr:rowOff>161925</xdr:rowOff>
    </xdr:from>
    <xdr:to>
      <xdr:col>23</xdr:col>
      <xdr:colOff>809625</xdr:colOff>
      <xdr:row>155</xdr:row>
      <xdr:rowOff>161925</xdr:rowOff>
    </xdr:to>
    <xdr:graphicFrame macro="">
      <xdr:nvGraphicFramePr>
        <xdr:cNvPr id="2066758" name="Chart 3">
          <a:extLst>
            <a:ext uri="{FF2B5EF4-FFF2-40B4-BE49-F238E27FC236}">
              <a16:creationId xmlns:a16="http://schemas.microsoft.com/office/drawing/2014/main" id="{CEF6BC10-720D-237C-F973-142139DBE4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81</xdr:row>
      <xdr:rowOff>161925</xdr:rowOff>
    </xdr:from>
    <xdr:to>
      <xdr:col>11</xdr:col>
      <xdr:colOff>790575</xdr:colOff>
      <xdr:row>155</xdr:row>
      <xdr:rowOff>161925</xdr:rowOff>
    </xdr:to>
    <xdr:graphicFrame macro="">
      <xdr:nvGraphicFramePr>
        <xdr:cNvPr id="2066759" name="Chart 3">
          <a:extLst>
            <a:ext uri="{FF2B5EF4-FFF2-40B4-BE49-F238E27FC236}">
              <a16:creationId xmlns:a16="http://schemas.microsoft.com/office/drawing/2014/main" id="{13C3255D-7B33-227E-F71D-4EBB983013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47625</xdr:colOff>
      <xdr:row>159</xdr:row>
      <xdr:rowOff>161925</xdr:rowOff>
    </xdr:from>
    <xdr:to>
      <xdr:col>23</xdr:col>
      <xdr:colOff>809625</xdr:colOff>
      <xdr:row>233</xdr:row>
      <xdr:rowOff>161925</xdr:rowOff>
    </xdr:to>
    <xdr:graphicFrame macro="">
      <xdr:nvGraphicFramePr>
        <xdr:cNvPr id="2066760" name="Chart 3">
          <a:extLst>
            <a:ext uri="{FF2B5EF4-FFF2-40B4-BE49-F238E27FC236}">
              <a16:creationId xmlns:a16="http://schemas.microsoft.com/office/drawing/2014/main" id="{1F66823B-EC1D-F13A-2863-C3D0029E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xdr:colOff>
      <xdr:row>159</xdr:row>
      <xdr:rowOff>161925</xdr:rowOff>
    </xdr:from>
    <xdr:to>
      <xdr:col>11</xdr:col>
      <xdr:colOff>790575</xdr:colOff>
      <xdr:row>233</xdr:row>
      <xdr:rowOff>161925</xdr:rowOff>
    </xdr:to>
    <xdr:graphicFrame macro="">
      <xdr:nvGraphicFramePr>
        <xdr:cNvPr id="2066761" name="Chart 3">
          <a:extLst>
            <a:ext uri="{FF2B5EF4-FFF2-40B4-BE49-F238E27FC236}">
              <a16:creationId xmlns:a16="http://schemas.microsoft.com/office/drawing/2014/main" id="{85A87C26-879B-F8C4-5480-F5201669DF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E64B9-7B3E-4857-9A0C-F558C668BDE7}">
  <sheetPr codeName="Sheet66"/>
  <dimension ref="A1:I81"/>
  <sheetViews>
    <sheetView tabSelected="1" view="pageBreakPreview" zoomScaleNormal="100" zoomScaleSheetLayoutView="100" workbookViewId="0">
      <selection sqref="A1:G1"/>
    </sheetView>
  </sheetViews>
  <sheetFormatPr defaultColWidth="8.875" defaultRowHeight="15.75" customHeight="1" x14ac:dyDescent="0.15"/>
  <cols>
    <col min="1" max="2" width="3.625" style="145" customWidth="1"/>
    <col min="3" max="3" width="30.625" style="145" customWidth="1"/>
    <col min="4" max="4" width="60.625" style="145" customWidth="1"/>
    <col min="5" max="6" width="11.125" style="145" customWidth="1"/>
    <col min="7" max="7" width="6.625" style="145" customWidth="1"/>
    <col min="8" max="8" width="10.5" style="145" customWidth="1"/>
    <col min="9" max="16384" width="8.875" style="145"/>
  </cols>
  <sheetData>
    <row r="1" spans="1:9" s="147" customFormat="1" ht="17.25" x14ac:dyDescent="0.15">
      <c r="A1" s="722" t="s">
        <v>1167</v>
      </c>
      <c r="B1" s="722"/>
      <c r="C1" s="722"/>
      <c r="D1" s="722"/>
      <c r="E1" s="722"/>
      <c r="F1" s="722"/>
      <c r="G1" s="722"/>
    </row>
    <row r="2" spans="1:9" s="2" customFormat="1" ht="9.75" customHeight="1" x14ac:dyDescent="0.15"/>
    <row r="3" spans="1:9" s="13" customFormat="1" ht="16.5" customHeight="1" x14ac:dyDescent="0.15">
      <c r="B3" s="80" t="s">
        <v>883</v>
      </c>
      <c r="C3" s="80"/>
    </row>
    <row r="4" spans="1:9" s="13" customFormat="1" ht="16.5" customHeight="1" x14ac:dyDescent="0.15">
      <c r="B4" s="13" t="s">
        <v>542</v>
      </c>
      <c r="C4" s="80"/>
    </row>
    <row r="5" spans="1:9" s="13" customFormat="1" ht="16.5" customHeight="1" x14ac:dyDescent="0.15">
      <c r="C5" s="13" t="s">
        <v>1159</v>
      </c>
    </row>
    <row r="6" spans="1:9" s="13" customFormat="1" ht="16.5" customHeight="1" x14ac:dyDescent="0.15">
      <c r="C6" s="13" t="s">
        <v>1547</v>
      </c>
    </row>
    <row r="7" spans="1:9" s="13" customFormat="1" ht="16.5" customHeight="1" x14ac:dyDescent="0.15">
      <c r="C7" s="2" t="s">
        <v>884</v>
      </c>
    </row>
    <row r="8" spans="1:9" s="13" customFormat="1" ht="16.5" customHeight="1" x14ac:dyDescent="0.15">
      <c r="C8" s="13" t="s">
        <v>885</v>
      </c>
      <c r="I8" s="200"/>
    </row>
    <row r="9" spans="1:9" s="13" customFormat="1" ht="16.5" customHeight="1" x14ac:dyDescent="0.15">
      <c r="C9" s="13" t="s">
        <v>886</v>
      </c>
    </row>
    <row r="10" spans="1:9" s="13" customFormat="1" ht="16.5" customHeight="1" x14ac:dyDescent="0.15">
      <c r="C10" s="2" t="s">
        <v>887</v>
      </c>
    </row>
    <row r="11" spans="1:9" s="13" customFormat="1" ht="14.25" x14ac:dyDescent="0.15">
      <c r="C11" s="378" t="s">
        <v>925</v>
      </c>
    </row>
    <row r="12" spans="1:9" s="13" customFormat="1" ht="9.75" customHeight="1" x14ac:dyDescent="0.15">
      <c r="C12" s="2"/>
    </row>
    <row r="13" spans="1:9" s="13" customFormat="1" ht="16.5" customHeight="1" x14ac:dyDescent="0.15">
      <c r="B13" s="13" t="s">
        <v>888</v>
      </c>
    </row>
    <row r="14" spans="1:9" s="13" customFormat="1" ht="16.5" customHeight="1" x14ac:dyDescent="0.15">
      <c r="C14" s="13" t="s">
        <v>583</v>
      </c>
    </row>
    <row r="15" spans="1:9" s="13" customFormat="1" ht="16.5" customHeight="1" x14ac:dyDescent="0.15">
      <c r="C15" s="13" t="s">
        <v>634</v>
      </c>
    </row>
    <row r="16" spans="1:9" s="13" customFormat="1" ht="16.5" customHeight="1" x14ac:dyDescent="0.15">
      <c r="C16" s="13" t="s">
        <v>512</v>
      </c>
    </row>
    <row r="17" spans="2:5" s="13" customFormat="1" ht="16.5" customHeight="1" x14ac:dyDescent="0.15">
      <c r="C17" s="13" t="s">
        <v>511</v>
      </c>
    </row>
    <row r="18" spans="2:5" s="13" customFormat="1" ht="16.5" customHeight="1" x14ac:dyDescent="0.15">
      <c r="C18" s="13" t="s">
        <v>513</v>
      </c>
    </row>
    <row r="19" spans="2:5" s="13" customFormat="1" ht="16.5" customHeight="1" x14ac:dyDescent="0.15">
      <c r="C19" s="13" t="s">
        <v>547</v>
      </c>
    </row>
    <row r="20" spans="2:5" s="13" customFormat="1" ht="16.5" customHeight="1" x14ac:dyDescent="0.15">
      <c r="C20" s="13" t="s">
        <v>535</v>
      </c>
    </row>
    <row r="21" spans="2:5" s="13" customFormat="1" ht="16.5" customHeight="1" x14ac:dyDescent="0.15">
      <c r="C21" s="13" t="s">
        <v>548</v>
      </c>
    </row>
    <row r="22" spans="2:5" s="13" customFormat="1" ht="9.75" customHeight="1" x14ac:dyDescent="0.15"/>
    <row r="23" spans="2:5" s="13" customFormat="1" ht="16.5" customHeight="1" x14ac:dyDescent="0.15">
      <c r="B23" s="80" t="s">
        <v>889</v>
      </c>
      <c r="C23" s="80"/>
    </row>
    <row r="24" spans="2:5" s="13" customFormat="1" ht="16.5" customHeight="1" x14ac:dyDescent="0.15">
      <c r="C24" s="72" t="s">
        <v>469</v>
      </c>
      <c r="D24" s="72" t="s">
        <v>470</v>
      </c>
      <c r="E24" s="58"/>
    </row>
    <row r="25" spans="2:5" s="13" customFormat="1" ht="16.5" customHeight="1" x14ac:dyDescent="0.15">
      <c r="C25" s="81" t="s">
        <v>522</v>
      </c>
      <c r="D25" s="81" t="s">
        <v>635</v>
      </c>
      <c r="E25" s="2"/>
    </row>
    <row r="26" spans="2:5" s="13" customFormat="1" ht="16.5" customHeight="1" x14ac:dyDescent="0.15">
      <c r="C26" s="82" t="s">
        <v>523</v>
      </c>
      <c r="D26" s="82" t="s">
        <v>539</v>
      </c>
    </row>
    <row r="27" spans="2:5" s="13" customFormat="1" ht="16.5" customHeight="1" x14ac:dyDescent="0.15">
      <c r="C27" s="82" t="s">
        <v>538</v>
      </c>
      <c r="D27" s="82" t="s">
        <v>541</v>
      </c>
      <c r="E27" s="2"/>
    </row>
    <row r="28" spans="2:5" s="13" customFormat="1" ht="16.5" customHeight="1" x14ac:dyDescent="0.15">
      <c r="C28" s="82" t="s">
        <v>524</v>
      </c>
      <c r="D28" s="82" t="s">
        <v>540</v>
      </c>
      <c r="E28" s="2"/>
    </row>
    <row r="29" spans="2:5" s="13" customFormat="1" ht="16.5" customHeight="1" x14ac:dyDescent="0.15">
      <c r="C29" s="82" t="s">
        <v>526</v>
      </c>
      <c r="D29" s="82" t="s">
        <v>527</v>
      </c>
      <c r="E29" s="2"/>
    </row>
    <row r="30" spans="2:5" s="13" customFormat="1" ht="16.5" customHeight="1" x14ac:dyDescent="0.15">
      <c r="C30" s="82" t="s">
        <v>528</v>
      </c>
      <c r="D30" s="82" t="s">
        <v>529</v>
      </c>
      <c r="E30" s="2"/>
    </row>
    <row r="31" spans="2:5" s="13" customFormat="1" ht="16.5" customHeight="1" x14ac:dyDescent="0.15">
      <c r="C31" s="82" t="s">
        <v>530</v>
      </c>
      <c r="D31" s="82" t="s">
        <v>531</v>
      </c>
      <c r="E31" s="2"/>
    </row>
    <row r="32" spans="2:5" s="13" customFormat="1" ht="16.5" customHeight="1" x14ac:dyDescent="0.15">
      <c r="C32" s="82" t="s">
        <v>581</v>
      </c>
      <c r="D32" s="82" t="s">
        <v>582</v>
      </c>
      <c r="E32" s="2"/>
    </row>
    <row r="33" spans="2:5" s="13" customFormat="1" ht="16.5" customHeight="1" x14ac:dyDescent="0.15">
      <c r="C33" s="82" t="s">
        <v>533</v>
      </c>
      <c r="D33" s="82" t="s">
        <v>1164</v>
      </c>
      <c r="E33" s="2"/>
    </row>
    <row r="34" spans="2:5" s="13" customFormat="1" ht="16.5" customHeight="1" x14ac:dyDescent="0.15">
      <c r="C34" s="82" t="s">
        <v>532</v>
      </c>
      <c r="D34" s="82" t="s">
        <v>1164</v>
      </c>
      <c r="E34" s="2"/>
    </row>
    <row r="35" spans="2:5" s="13" customFormat="1" ht="16.5" customHeight="1" x14ac:dyDescent="0.15">
      <c r="C35" s="82" t="s">
        <v>636</v>
      </c>
      <c r="D35" s="82" t="s">
        <v>1164</v>
      </c>
      <c r="E35" s="2"/>
    </row>
    <row r="36" spans="2:5" s="13" customFormat="1" ht="16.5" customHeight="1" x14ac:dyDescent="0.15">
      <c r="C36" s="146" t="s">
        <v>594</v>
      </c>
      <c r="D36" s="146" t="s">
        <v>1164</v>
      </c>
      <c r="E36" s="2"/>
    </row>
    <row r="37" spans="2:5" s="13" customFormat="1" ht="16.5" customHeight="1" x14ac:dyDescent="0.15">
      <c r="C37" s="83" t="s">
        <v>593</v>
      </c>
      <c r="D37" s="83" t="s">
        <v>1164</v>
      </c>
      <c r="E37" s="2"/>
    </row>
    <row r="38" spans="2:5" ht="9.75" customHeight="1" x14ac:dyDescent="0.15"/>
    <row r="39" spans="2:5" s="13" customFormat="1" ht="16.5" customHeight="1" x14ac:dyDescent="0.15">
      <c r="B39" s="80" t="s">
        <v>890</v>
      </c>
    </row>
    <row r="40" spans="2:5" s="13" customFormat="1" ht="16.5" customHeight="1" x14ac:dyDescent="0.15">
      <c r="B40" s="84" t="s">
        <v>549</v>
      </c>
    </row>
    <row r="41" spans="2:5" s="13" customFormat="1" ht="16.5" customHeight="1" x14ac:dyDescent="0.15">
      <c r="C41" s="13" t="s">
        <v>891</v>
      </c>
    </row>
    <row r="42" spans="2:5" s="13" customFormat="1" ht="16.5" customHeight="1" x14ac:dyDescent="0.15">
      <c r="C42" s="13" t="s">
        <v>892</v>
      </c>
    </row>
    <row r="43" spans="2:5" s="13" customFormat="1" ht="16.5" customHeight="1" x14ac:dyDescent="0.15">
      <c r="C43" s="13" t="s">
        <v>893</v>
      </c>
    </row>
    <row r="44" spans="2:5" s="13" customFormat="1" ht="16.5" customHeight="1" x14ac:dyDescent="0.15">
      <c r="C44" s="13" t="s">
        <v>894</v>
      </c>
    </row>
    <row r="45" spans="2:5" s="13" customFormat="1" ht="16.5" customHeight="1" x14ac:dyDescent="0.15">
      <c r="C45" s="13" t="s">
        <v>895</v>
      </c>
    </row>
    <row r="46" spans="2:5" s="13" customFormat="1" ht="16.5" customHeight="1" x14ac:dyDescent="0.15">
      <c r="C46" s="13" t="s">
        <v>896</v>
      </c>
    </row>
    <row r="47" spans="2:5" s="13" customFormat="1" ht="16.5" customHeight="1" x14ac:dyDescent="0.15">
      <c r="C47" s="13" t="s">
        <v>897</v>
      </c>
    </row>
    <row r="48" spans="2:5" s="13" customFormat="1" ht="16.5" customHeight="1" x14ac:dyDescent="0.15">
      <c r="C48" s="13" t="s">
        <v>898</v>
      </c>
    </row>
    <row r="49" spans="2:3" s="13" customFormat="1" ht="16.5" customHeight="1" x14ac:dyDescent="0.15">
      <c r="C49" s="13" t="s">
        <v>899</v>
      </c>
    </row>
    <row r="50" spans="2:3" s="13" customFormat="1" ht="16.5" customHeight="1" x14ac:dyDescent="0.15">
      <c r="C50" s="202" t="s">
        <v>1549</v>
      </c>
    </row>
    <row r="51" spans="2:3" s="13" customFormat="1" ht="16.5" customHeight="1" x14ac:dyDescent="0.15">
      <c r="C51" s="80" t="s">
        <v>900</v>
      </c>
    </row>
    <row r="52" spans="2:3" s="13" customFormat="1" ht="16.5" customHeight="1" x14ac:dyDescent="0.15">
      <c r="C52" s="13" t="s">
        <v>901</v>
      </c>
    </row>
    <row r="53" spans="2:3" s="13" customFormat="1" ht="16.5" customHeight="1" x14ac:dyDescent="0.15">
      <c r="C53" s="13" t="s">
        <v>902</v>
      </c>
    </row>
    <row r="54" spans="2:3" s="13" customFormat="1" ht="16.5" customHeight="1" x14ac:dyDescent="0.15">
      <c r="C54" s="13" t="s">
        <v>903</v>
      </c>
    </row>
    <row r="55" spans="2:3" s="13" customFormat="1" ht="9.75" customHeight="1" x14ac:dyDescent="0.15"/>
    <row r="56" spans="2:3" s="13" customFormat="1" ht="16.5" customHeight="1" x14ac:dyDescent="0.15">
      <c r="B56" s="80" t="s">
        <v>904</v>
      </c>
    </row>
    <row r="57" spans="2:3" s="13" customFormat="1" ht="16.5" customHeight="1" x14ac:dyDescent="0.15">
      <c r="C57" s="13" t="s">
        <v>905</v>
      </c>
    </row>
    <row r="58" spans="2:3" s="13" customFormat="1" ht="16.5" customHeight="1" x14ac:dyDescent="0.15">
      <c r="C58" s="13" t="s">
        <v>906</v>
      </c>
    </row>
    <row r="59" spans="2:3" s="13" customFormat="1" ht="16.5" customHeight="1" x14ac:dyDescent="0.15">
      <c r="C59" s="13" t="s">
        <v>907</v>
      </c>
    </row>
    <row r="60" spans="2:3" s="13" customFormat="1" ht="16.5" customHeight="1" x14ac:dyDescent="0.15">
      <c r="C60" s="13" t="s">
        <v>908</v>
      </c>
    </row>
    <row r="61" spans="2:3" s="13" customFormat="1" ht="16.5" customHeight="1" x14ac:dyDescent="0.15">
      <c r="C61" s="13" t="s">
        <v>909</v>
      </c>
    </row>
    <row r="62" spans="2:3" s="13" customFormat="1" ht="16.5" customHeight="1" x14ac:dyDescent="0.15">
      <c r="C62" s="13" t="s">
        <v>910</v>
      </c>
    </row>
    <row r="63" spans="2:3" s="13" customFormat="1" ht="16.5" customHeight="1" x14ac:dyDescent="0.15">
      <c r="C63" s="13" t="s">
        <v>911</v>
      </c>
    </row>
    <row r="64" spans="2:3" s="13" customFormat="1" ht="16.5" customHeight="1" x14ac:dyDescent="0.15">
      <c r="C64" s="13" t="s">
        <v>912</v>
      </c>
    </row>
    <row r="65" spans="1:8" s="13" customFormat="1" ht="16.5" customHeight="1" x14ac:dyDescent="0.15">
      <c r="C65" s="13" t="s">
        <v>913</v>
      </c>
      <c r="H65" s="14"/>
    </row>
    <row r="66" spans="1:8" s="13" customFormat="1" ht="16.5" customHeight="1" x14ac:dyDescent="0.15">
      <c r="C66" s="13" t="s">
        <v>914</v>
      </c>
      <c r="H66" s="14"/>
    </row>
    <row r="67" spans="1:8" s="13" customFormat="1" ht="16.5" customHeight="1" x14ac:dyDescent="0.15">
      <c r="C67" s="13" t="s">
        <v>945</v>
      </c>
      <c r="H67" s="14"/>
    </row>
    <row r="68" spans="1:8" s="13" customFormat="1" ht="16.5" customHeight="1" x14ac:dyDescent="0.15">
      <c r="C68" s="13" t="s">
        <v>946</v>
      </c>
      <c r="H68" s="14"/>
    </row>
    <row r="69" spans="1:8" s="13" customFormat="1" ht="9.75" customHeight="1" x14ac:dyDescent="0.15"/>
    <row r="70" spans="1:8" s="13" customFormat="1" ht="16.5" customHeight="1" x14ac:dyDescent="0.15">
      <c r="B70" s="80" t="s">
        <v>915</v>
      </c>
      <c r="C70" s="80"/>
    </row>
    <row r="71" spans="1:8" s="13" customFormat="1" ht="16.5" customHeight="1" x14ac:dyDescent="0.15">
      <c r="A71" s="41"/>
      <c r="C71" s="41" t="s">
        <v>916</v>
      </c>
    </row>
    <row r="72" spans="1:8" s="13" customFormat="1" ht="16.5" customHeight="1" x14ac:dyDescent="0.15">
      <c r="A72" s="41"/>
      <c r="C72" s="41" t="s">
        <v>939</v>
      </c>
    </row>
    <row r="73" spans="1:8" s="13" customFormat="1" ht="16.5" customHeight="1" x14ac:dyDescent="0.15">
      <c r="A73" s="41"/>
      <c r="C73" s="41" t="s">
        <v>940</v>
      </c>
    </row>
    <row r="74" spans="1:8" s="13" customFormat="1" ht="16.5" customHeight="1" x14ac:dyDescent="0.15">
      <c r="A74" s="41"/>
      <c r="C74" s="41" t="s">
        <v>941</v>
      </c>
    </row>
    <row r="75" spans="1:8" s="13" customFormat="1" ht="16.5" customHeight="1" x14ac:dyDescent="0.15">
      <c r="A75" s="41"/>
      <c r="C75" s="41" t="s">
        <v>942</v>
      </c>
    </row>
    <row r="76" spans="1:8" s="13" customFormat="1" ht="9.75" customHeight="1" x14ac:dyDescent="0.15"/>
    <row r="77" spans="1:8" s="13" customFormat="1" ht="16.5" customHeight="1" x14ac:dyDescent="0.15">
      <c r="B77" s="80" t="s">
        <v>917</v>
      </c>
    </row>
    <row r="78" spans="1:8" s="13" customFormat="1" ht="16.5" customHeight="1" x14ac:dyDescent="0.15">
      <c r="C78" s="13" t="s">
        <v>1166</v>
      </c>
    </row>
    <row r="79" spans="1:8" s="13" customFormat="1" ht="16.5" customHeight="1" x14ac:dyDescent="0.15">
      <c r="C79" s="13" t="s">
        <v>918</v>
      </c>
    </row>
    <row r="80" spans="1:8" s="13" customFormat="1" ht="16.5" customHeight="1" x14ac:dyDescent="0.15">
      <c r="C80" s="13" t="s">
        <v>919</v>
      </c>
    </row>
    <row r="81" spans="3:3" s="13" customFormat="1" ht="16.5" customHeight="1" x14ac:dyDescent="0.15">
      <c r="C81" s="13" t="s">
        <v>920</v>
      </c>
    </row>
  </sheetData>
  <mergeCells count="1">
    <mergeCell ref="A1:G1"/>
  </mergeCells>
  <phoneticPr fontId="3"/>
  <printOptions horizontalCentered="1"/>
  <pageMargins left="0.78740157480314965" right="0.59055118110236227" top="0.59055118110236227" bottom="0.39370078740157483" header="0.51181102362204722" footer="0.51181102362204722"/>
  <pageSetup paperSize="9" scale="6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BE8E4-0983-4FBA-9C3B-078A8E76F452}">
  <sheetPr codeName="Sheet11"/>
  <dimension ref="B1:DY203"/>
  <sheetViews>
    <sheetView view="pageBreakPreview" zoomScaleNormal="100" zoomScaleSheetLayoutView="100" workbookViewId="0">
      <pane xSplit="4" ySplit="6" topLeftCell="E7" activePane="bottomRight" state="frozen"/>
      <selection activeCell="C23" sqref="C23"/>
      <selection pane="topRight" activeCell="C23" sqref="C23"/>
      <selection pane="bottomLeft" activeCell="C23" sqref="C23"/>
      <selection pane="bottomRight" activeCell="E7" sqref="E7"/>
    </sheetView>
  </sheetViews>
  <sheetFormatPr defaultRowHeight="11.25" x14ac:dyDescent="0.15"/>
  <cols>
    <col min="1" max="2" width="2.625" style="129" customWidth="1"/>
    <col min="3" max="3" width="3.75" style="129" bestFit="1" customWidth="1"/>
    <col min="4" max="4" width="30.625" style="129" customWidth="1"/>
    <col min="5" max="37" width="13.125" style="129" customWidth="1"/>
    <col min="38" max="128" width="13.125" style="113" customWidth="1"/>
    <col min="129" max="16384" width="9" style="129"/>
  </cols>
  <sheetData>
    <row r="1" spans="2:129" ht="12" customHeight="1" x14ac:dyDescent="0.15">
      <c r="E1" s="130"/>
      <c r="F1" s="131"/>
      <c r="G1" s="132"/>
      <c r="H1" s="131"/>
      <c r="I1" s="131"/>
      <c r="J1" s="131"/>
      <c r="K1" s="131"/>
      <c r="L1" s="133"/>
      <c r="M1" s="133"/>
      <c r="N1" s="133"/>
      <c r="O1" s="133"/>
      <c r="P1" s="132"/>
      <c r="Q1" s="132"/>
      <c r="R1" s="131"/>
      <c r="S1" s="131"/>
      <c r="T1" s="131"/>
      <c r="U1" s="131"/>
      <c r="V1" s="131"/>
      <c r="W1" s="131"/>
      <c r="X1" s="131"/>
      <c r="Y1" s="132"/>
      <c r="Z1" s="131"/>
      <c r="AA1" s="131"/>
      <c r="AB1" s="131"/>
      <c r="AC1" s="131"/>
      <c r="AD1" s="131"/>
      <c r="AE1" s="132"/>
      <c r="AF1" s="131"/>
      <c r="AG1" s="131"/>
      <c r="AH1" s="132"/>
      <c r="AI1" s="132"/>
      <c r="AJ1" s="132"/>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1"/>
      <c r="DM1" s="131"/>
      <c r="DN1" s="131"/>
      <c r="DO1" s="131"/>
      <c r="DP1" s="131"/>
      <c r="DQ1" s="131"/>
      <c r="DR1" s="131"/>
      <c r="DS1" s="131"/>
      <c r="DT1" s="131"/>
      <c r="DU1" s="131"/>
      <c r="DV1" s="131"/>
      <c r="DW1" s="131"/>
      <c r="DX1" s="131"/>
    </row>
    <row r="2" spans="2:129" s="120" customFormat="1" ht="17.25" x14ac:dyDescent="0.15">
      <c r="B2" s="297" t="s">
        <v>803</v>
      </c>
    </row>
    <row r="3" spans="2:129" ht="12" customHeight="1" x14ac:dyDescent="0.15">
      <c r="E3" s="134"/>
      <c r="F3" s="134"/>
      <c r="G3" s="134"/>
      <c r="H3" s="134"/>
      <c r="I3" s="134"/>
      <c r="J3" s="135" t="s">
        <v>1157</v>
      </c>
      <c r="K3" s="134"/>
      <c r="L3" s="134"/>
      <c r="M3" s="134"/>
      <c r="N3" s="134"/>
      <c r="O3" s="134"/>
      <c r="P3" s="134"/>
      <c r="Q3" s="135" t="s">
        <v>1157</v>
      </c>
      <c r="R3" s="134"/>
      <c r="S3" s="134"/>
      <c r="T3" s="134"/>
      <c r="U3" s="134"/>
      <c r="V3" s="134"/>
      <c r="W3" s="134"/>
      <c r="X3" s="135" t="s">
        <v>1157</v>
      </c>
      <c r="Y3" s="134"/>
      <c r="Z3" s="134"/>
      <c r="AA3" s="134"/>
      <c r="AB3" s="134"/>
      <c r="AC3" s="134"/>
      <c r="AD3" s="134"/>
      <c r="AE3" s="135" t="s">
        <v>1157</v>
      </c>
      <c r="AF3" s="134"/>
      <c r="AG3" s="134"/>
      <c r="AH3" s="134"/>
      <c r="AI3" s="134"/>
      <c r="AJ3" s="134"/>
      <c r="AK3" s="134"/>
      <c r="AL3" s="135" t="s">
        <v>1157</v>
      </c>
      <c r="AM3" s="134"/>
      <c r="AN3" s="134"/>
      <c r="AO3" s="134"/>
      <c r="AP3" s="134"/>
      <c r="AQ3" s="134"/>
      <c r="AR3" s="134"/>
      <c r="AS3" s="135" t="s">
        <v>1157</v>
      </c>
      <c r="AT3" s="134"/>
      <c r="AU3" s="134"/>
      <c r="AV3" s="134"/>
      <c r="AW3" s="134"/>
      <c r="AX3" s="134"/>
      <c r="AY3" s="134"/>
      <c r="AZ3" s="135" t="s">
        <v>1157</v>
      </c>
      <c r="BA3" s="134"/>
      <c r="BB3" s="134"/>
      <c r="BC3" s="134"/>
      <c r="BD3" s="134"/>
      <c r="BE3" s="134"/>
      <c r="BF3" s="134"/>
      <c r="BG3" s="135" t="s">
        <v>1157</v>
      </c>
      <c r="BH3" s="134"/>
      <c r="BI3" s="134"/>
      <c r="BJ3" s="134"/>
      <c r="BK3" s="134"/>
      <c r="BL3" s="134"/>
      <c r="BM3" s="134"/>
      <c r="BN3" s="135" t="s">
        <v>1157</v>
      </c>
      <c r="BO3" s="134"/>
      <c r="BP3" s="134"/>
      <c r="BQ3" s="134"/>
      <c r="BR3" s="134"/>
      <c r="BS3" s="134"/>
      <c r="BT3" s="134"/>
      <c r="BU3" s="135" t="s">
        <v>1157</v>
      </c>
      <c r="BV3" s="134"/>
      <c r="BW3" s="134"/>
      <c r="BX3" s="134"/>
      <c r="BY3" s="134"/>
      <c r="BZ3" s="134"/>
      <c r="CA3" s="134"/>
      <c r="CB3" s="135" t="s">
        <v>1157</v>
      </c>
      <c r="CC3" s="134"/>
      <c r="CD3" s="134"/>
      <c r="CE3" s="134"/>
      <c r="CF3" s="134"/>
      <c r="CG3" s="134"/>
      <c r="CH3" s="134"/>
      <c r="CI3" s="135" t="s">
        <v>1157</v>
      </c>
      <c r="CJ3" s="134"/>
      <c r="CK3" s="134"/>
      <c r="CL3" s="134"/>
      <c r="CM3" s="134"/>
      <c r="CN3" s="134"/>
      <c r="CO3" s="134"/>
      <c r="CP3" s="135" t="s">
        <v>1157</v>
      </c>
      <c r="CQ3" s="134"/>
      <c r="CR3" s="134"/>
      <c r="CS3" s="134"/>
      <c r="CT3" s="134"/>
      <c r="CU3" s="134"/>
      <c r="CV3" s="134"/>
      <c r="CW3" s="135" t="s">
        <v>1157</v>
      </c>
      <c r="CX3" s="134"/>
      <c r="CY3" s="134"/>
      <c r="CZ3" s="134"/>
      <c r="DA3" s="134"/>
      <c r="DB3" s="134"/>
      <c r="DC3" s="134"/>
      <c r="DD3" s="135" t="s">
        <v>1157</v>
      </c>
      <c r="DE3" s="134"/>
      <c r="DF3" s="134"/>
      <c r="DG3" s="134"/>
      <c r="DH3" s="134"/>
      <c r="DI3" s="134"/>
      <c r="DJ3" s="134"/>
      <c r="DK3" s="135" t="s">
        <v>1157</v>
      </c>
      <c r="DL3" s="134"/>
      <c r="DM3" s="134"/>
      <c r="DN3" s="134"/>
      <c r="DO3" s="134"/>
      <c r="DP3" s="134"/>
      <c r="DQ3" s="135" t="s">
        <v>1157</v>
      </c>
      <c r="DR3" s="134"/>
      <c r="DS3" s="134"/>
      <c r="DT3" s="134"/>
      <c r="DU3" s="134"/>
      <c r="DV3" s="134"/>
      <c r="DW3" s="134"/>
      <c r="DX3" s="135" t="s">
        <v>1157</v>
      </c>
      <c r="DY3" s="135"/>
    </row>
    <row r="4" spans="2:129" ht="6" customHeight="1" x14ac:dyDescent="0.15">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5"/>
    </row>
    <row r="5" spans="2:129" ht="13.5" customHeight="1" x14ac:dyDescent="0.15">
      <c r="C5" s="837" t="s">
        <v>1174</v>
      </c>
      <c r="D5" s="838"/>
      <c r="E5" s="384" t="s">
        <v>12</v>
      </c>
      <c r="F5" s="299" t="s">
        <v>7</v>
      </c>
      <c r="G5" s="299" t="s">
        <v>66</v>
      </c>
      <c r="H5" s="299" t="s">
        <v>68</v>
      </c>
      <c r="I5" s="299" t="s">
        <v>195</v>
      </c>
      <c r="J5" s="299" t="s">
        <v>346</v>
      </c>
      <c r="K5" s="299" t="s">
        <v>586</v>
      </c>
      <c r="L5" s="299" t="s">
        <v>588</v>
      </c>
      <c r="M5" s="299" t="s">
        <v>589</v>
      </c>
      <c r="N5" s="299" t="s">
        <v>590</v>
      </c>
      <c r="O5" s="299" t="s">
        <v>591</v>
      </c>
      <c r="P5" s="299" t="s">
        <v>639</v>
      </c>
      <c r="Q5" s="299" t="s">
        <v>640</v>
      </c>
      <c r="R5" s="299" t="s">
        <v>642</v>
      </c>
      <c r="S5" s="299" t="s">
        <v>644</v>
      </c>
      <c r="T5" s="299" t="s">
        <v>645</v>
      </c>
      <c r="U5" s="299" t="s">
        <v>646</v>
      </c>
      <c r="V5" s="299" t="s">
        <v>647</v>
      </c>
      <c r="W5" s="299" t="s">
        <v>648</v>
      </c>
      <c r="X5" s="299" t="s">
        <v>649</v>
      </c>
      <c r="Y5" s="299" t="s">
        <v>651</v>
      </c>
      <c r="Z5" s="299" t="s">
        <v>652</v>
      </c>
      <c r="AA5" s="299" t="s">
        <v>653</v>
      </c>
      <c r="AB5" s="299" t="s">
        <v>654</v>
      </c>
      <c r="AC5" s="299" t="s">
        <v>655</v>
      </c>
      <c r="AD5" s="299" t="s">
        <v>656</v>
      </c>
      <c r="AE5" s="299" t="s">
        <v>658</v>
      </c>
      <c r="AF5" s="299" t="s">
        <v>659</v>
      </c>
      <c r="AG5" s="299" t="s">
        <v>660</v>
      </c>
      <c r="AH5" s="299" t="s">
        <v>661</v>
      </c>
      <c r="AI5" s="299" t="s">
        <v>662</v>
      </c>
      <c r="AJ5" s="299" t="s">
        <v>663</v>
      </c>
      <c r="AK5" s="299" t="s">
        <v>664</v>
      </c>
      <c r="AL5" s="299" t="s">
        <v>665</v>
      </c>
      <c r="AM5" s="299" t="s">
        <v>666</v>
      </c>
      <c r="AN5" s="299" t="s">
        <v>667</v>
      </c>
      <c r="AO5" s="299" t="s">
        <v>668</v>
      </c>
      <c r="AP5" s="299" t="s">
        <v>669</v>
      </c>
      <c r="AQ5" s="299" t="s">
        <v>670</v>
      </c>
      <c r="AR5" s="299" t="s">
        <v>671</v>
      </c>
      <c r="AS5" s="299" t="s">
        <v>672</v>
      </c>
      <c r="AT5" s="299" t="s">
        <v>673</v>
      </c>
      <c r="AU5" s="299" t="s">
        <v>674</v>
      </c>
      <c r="AV5" s="299" t="s">
        <v>675</v>
      </c>
      <c r="AW5" s="299" t="s">
        <v>677</v>
      </c>
      <c r="AX5" s="299" t="s">
        <v>679</v>
      </c>
      <c r="AY5" s="299" t="s">
        <v>681</v>
      </c>
      <c r="AZ5" s="299" t="s">
        <v>683</v>
      </c>
      <c r="BA5" s="299" t="s">
        <v>685</v>
      </c>
      <c r="BB5" s="299" t="s">
        <v>687</v>
      </c>
      <c r="BC5" s="299" t="s">
        <v>689</v>
      </c>
      <c r="BD5" s="299" t="s">
        <v>691</v>
      </c>
      <c r="BE5" s="299" t="s">
        <v>693</v>
      </c>
      <c r="BF5" s="299" t="s">
        <v>694</v>
      </c>
      <c r="BG5" s="299" t="s">
        <v>696</v>
      </c>
      <c r="BH5" s="299" t="s">
        <v>697</v>
      </c>
      <c r="BI5" s="299" t="s">
        <v>699</v>
      </c>
      <c r="BJ5" s="299" t="s">
        <v>701</v>
      </c>
      <c r="BK5" s="299" t="s">
        <v>702</v>
      </c>
      <c r="BL5" s="299" t="s">
        <v>703</v>
      </c>
      <c r="BM5" s="299" t="s">
        <v>704</v>
      </c>
      <c r="BN5" s="299" t="s">
        <v>706</v>
      </c>
      <c r="BO5" s="299" t="s">
        <v>707</v>
      </c>
      <c r="BP5" s="299" t="s">
        <v>708</v>
      </c>
      <c r="BQ5" s="299" t="s">
        <v>709</v>
      </c>
      <c r="BR5" s="299" t="s">
        <v>710</v>
      </c>
      <c r="BS5" s="299" t="s">
        <v>711</v>
      </c>
      <c r="BT5" s="299" t="s">
        <v>712</v>
      </c>
      <c r="BU5" s="299" t="s">
        <v>713</v>
      </c>
      <c r="BV5" s="299" t="s">
        <v>714</v>
      </c>
      <c r="BW5" s="299" t="s">
        <v>715</v>
      </c>
      <c r="BX5" s="299" t="s">
        <v>716</v>
      </c>
      <c r="BY5" s="299" t="s">
        <v>717</v>
      </c>
      <c r="BZ5" s="299" t="s">
        <v>718</v>
      </c>
      <c r="CA5" s="299" t="s">
        <v>720</v>
      </c>
      <c r="CB5" s="299" t="s">
        <v>721</v>
      </c>
      <c r="CC5" s="299" t="s">
        <v>723</v>
      </c>
      <c r="CD5" s="299" t="s">
        <v>725</v>
      </c>
      <c r="CE5" s="299" t="s">
        <v>726</v>
      </c>
      <c r="CF5" s="299" t="s">
        <v>727</v>
      </c>
      <c r="CG5" s="299" t="s">
        <v>729</v>
      </c>
      <c r="CH5" s="299" t="s">
        <v>730</v>
      </c>
      <c r="CI5" s="299" t="s">
        <v>732</v>
      </c>
      <c r="CJ5" s="299" t="s">
        <v>734</v>
      </c>
      <c r="CK5" s="299" t="s">
        <v>735</v>
      </c>
      <c r="CL5" s="299" t="s">
        <v>736</v>
      </c>
      <c r="CM5" s="299" t="s">
        <v>737</v>
      </c>
      <c r="CN5" s="299" t="s">
        <v>739</v>
      </c>
      <c r="CO5" s="299" t="s">
        <v>741</v>
      </c>
      <c r="CP5" s="299" t="s">
        <v>742</v>
      </c>
      <c r="CQ5" s="299" t="s">
        <v>743</v>
      </c>
      <c r="CR5" s="299" t="s">
        <v>744</v>
      </c>
      <c r="CS5" s="299" t="s">
        <v>745</v>
      </c>
      <c r="CT5" s="299" t="s">
        <v>747</v>
      </c>
      <c r="CU5" s="299" t="s">
        <v>749</v>
      </c>
      <c r="CV5" s="299" t="s">
        <v>751</v>
      </c>
      <c r="CW5" s="299" t="s">
        <v>752</v>
      </c>
      <c r="CX5" s="299" t="s">
        <v>753</v>
      </c>
      <c r="CY5" s="299" t="s">
        <v>754</v>
      </c>
      <c r="CZ5" s="299" t="s">
        <v>756</v>
      </c>
      <c r="DA5" s="299" t="s">
        <v>757</v>
      </c>
      <c r="DB5" s="299" t="s">
        <v>759</v>
      </c>
      <c r="DC5" s="299" t="s">
        <v>761</v>
      </c>
      <c r="DD5" s="298" t="s">
        <v>763</v>
      </c>
      <c r="DE5" s="298" t="s">
        <v>1171</v>
      </c>
      <c r="DF5" s="298" t="s">
        <v>764</v>
      </c>
      <c r="DG5" s="298" t="s">
        <v>765</v>
      </c>
      <c r="DH5" s="298" t="s">
        <v>766</v>
      </c>
      <c r="DI5" s="298" t="s">
        <v>767</v>
      </c>
      <c r="DJ5" s="298" t="s">
        <v>768</v>
      </c>
      <c r="DK5" s="298" t="s">
        <v>779</v>
      </c>
      <c r="DL5" s="298" t="s">
        <v>780</v>
      </c>
      <c r="DM5" s="298" t="s">
        <v>781</v>
      </c>
      <c r="DN5" s="298" t="s">
        <v>782</v>
      </c>
      <c r="DO5" s="298" t="s">
        <v>783</v>
      </c>
      <c r="DP5" s="299" t="s">
        <v>784</v>
      </c>
      <c r="DQ5" s="299" t="s">
        <v>785</v>
      </c>
      <c r="DR5" s="299" t="s">
        <v>786</v>
      </c>
      <c r="DS5" s="299" t="s">
        <v>787</v>
      </c>
      <c r="DT5" s="299" t="s">
        <v>788</v>
      </c>
      <c r="DU5" s="299" t="s">
        <v>789</v>
      </c>
      <c r="DV5" s="299" t="s">
        <v>790</v>
      </c>
      <c r="DW5" s="586" t="s">
        <v>791</v>
      </c>
      <c r="DX5" s="300" t="s">
        <v>778</v>
      </c>
    </row>
    <row r="6" spans="2:129" ht="45" x14ac:dyDescent="0.15">
      <c r="C6" s="839"/>
      <c r="D6" s="840"/>
      <c r="E6" s="385" t="s">
        <v>6</v>
      </c>
      <c r="F6" s="302" t="s">
        <v>37</v>
      </c>
      <c r="G6" s="302" t="s">
        <v>48</v>
      </c>
      <c r="H6" s="302" t="s">
        <v>50</v>
      </c>
      <c r="I6" s="302" t="s">
        <v>54</v>
      </c>
      <c r="J6" s="302" t="s">
        <v>585</v>
      </c>
      <c r="K6" s="302" t="s">
        <v>953</v>
      </c>
      <c r="L6" s="302" t="s">
        <v>462</v>
      </c>
      <c r="M6" s="302" t="s">
        <v>99</v>
      </c>
      <c r="N6" s="302" t="s">
        <v>638</v>
      </c>
      <c r="O6" s="302" t="s">
        <v>109</v>
      </c>
      <c r="P6" s="302" t="s">
        <v>111</v>
      </c>
      <c r="Q6" s="302" t="s">
        <v>641</v>
      </c>
      <c r="R6" s="302" t="s">
        <v>643</v>
      </c>
      <c r="S6" s="302" t="s">
        <v>134</v>
      </c>
      <c r="T6" s="302" t="s">
        <v>137</v>
      </c>
      <c r="U6" s="302" t="s">
        <v>145</v>
      </c>
      <c r="V6" s="302" t="s">
        <v>149</v>
      </c>
      <c r="W6" s="302" t="s">
        <v>151</v>
      </c>
      <c r="X6" s="302" t="s">
        <v>650</v>
      </c>
      <c r="Y6" s="302" t="s">
        <v>954</v>
      </c>
      <c r="Z6" s="302" t="s">
        <v>955</v>
      </c>
      <c r="AA6" s="302" t="s">
        <v>172</v>
      </c>
      <c r="AB6" s="302" t="s">
        <v>177</v>
      </c>
      <c r="AC6" s="302" t="s">
        <v>178</v>
      </c>
      <c r="AD6" s="302" t="s">
        <v>657</v>
      </c>
      <c r="AE6" s="302" t="s">
        <v>189</v>
      </c>
      <c r="AF6" s="302" t="s">
        <v>201</v>
      </c>
      <c r="AG6" s="302" t="s">
        <v>206</v>
      </c>
      <c r="AH6" s="302" t="s">
        <v>216</v>
      </c>
      <c r="AI6" s="302" t="s">
        <v>956</v>
      </c>
      <c r="AJ6" s="302" t="s">
        <v>221</v>
      </c>
      <c r="AK6" s="302" t="s">
        <v>227</v>
      </c>
      <c r="AL6" s="302" t="s">
        <v>231</v>
      </c>
      <c r="AM6" s="302" t="s">
        <v>239</v>
      </c>
      <c r="AN6" s="302" t="s">
        <v>242</v>
      </c>
      <c r="AO6" s="302" t="s">
        <v>248</v>
      </c>
      <c r="AP6" s="302" t="s">
        <v>957</v>
      </c>
      <c r="AQ6" s="302" t="s">
        <v>259</v>
      </c>
      <c r="AR6" s="302" t="s">
        <v>262</v>
      </c>
      <c r="AS6" s="302" t="s">
        <v>267</v>
      </c>
      <c r="AT6" s="302" t="s">
        <v>958</v>
      </c>
      <c r="AU6" s="302" t="s">
        <v>279</v>
      </c>
      <c r="AV6" s="302" t="s">
        <v>676</v>
      </c>
      <c r="AW6" s="302" t="s">
        <v>678</v>
      </c>
      <c r="AX6" s="302" t="s">
        <v>680</v>
      </c>
      <c r="AY6" s="302" t="s">
        <v>682</v>
      </c>
      <c r="AZ6" s="302" t="s">
        <v>684</v>
      </c>
      <c r="BA6" s="302" t="s">
        <v>686</v>
      </c>
      <c r="BB6" s="301" t="s">
        <v>688</v>
      </c>
      <c r="BC6" s="302" t="s">
        <v>690</v>
      </c>
      <c r="BD6" s="302" t="s">
        <v>692</v>
      </c>
      <c r="BE6" s="302" t="s">
        <v>959</v>
      </c>
      <c r="BF6" s="302" t="s">
        <v>695</v>
      </c>
      <c r="BG6" s="302" t="s">
        <v>317</v>
      </c>
      <c r="BH6" s="302" t="s">
        <v>698</v>
      </c>
      <c r="BI6" s="302" t="s">
        <v>700</v>
      </c>
      <c r="BJ6" s="302" t="s">
        <v>322</v>
      </c>
      <c r="BK6" s="302" t="s">
        <v>329</v>
      </c>
      <c r="BL6" s="302" t="s">
        <v>464</v>
      </c>
      <c r="BM6" s="302" t="s">
        <v>705</v>
      </c>
      <c r="BN6" s="302" t="s">
        <v>587</v>
      </c>
      <c r="BO6" s="302" t="s">
        <v>354</v>
      </c>
      <c r="BP6" s="302" t="s">
        <v>357</v>
      </c>
      <c r="BQ6" s="302" t="s">
        <v>360</v>
      </c>
      <c r="BR6" s="302" t="s">
        <v>364</v>
      </c>
      <c r="BS6" s="302" t="s">
        <v>366</v>
      </c>
      <c r="BT6" s="302" t="s">
        <v>369</v>
      </c>
      <c r="BU6" s="302" t="s">
        <v>371</v>
      </c>
      <c r="BV6" s="302" t="s">
        <v>465</v>
      </c>
      <c r="BW6" s="302" t="s">
        <v>466</v>
      </c>
      <c r="BX6" s="302" t="s">
        <v>384</v>
      </c>
      <c r="BY6" s="302" t="s">
        <v>388</v>
      </c>
      <c r="BZ6" s="302" t="s">
        <v>719</v>
      </c>
      <c r="CA6" s="302" t="s">
        <v>390</v>
      </c>
      <c r="CB6" s="302" t="s">
        <v>722</v>
      </c>
      <c r="CC6" s="302" t="s">
        <v>724</v>
      </c>
      <c r="CD6" s="302" t="s">
        <v>396</v>
      </c>
      <c r="CE6" s="302" t="s">
        <v>401</v>
      </c>
      <c r="CF6" s="302" t="s">
        <v>728</v>
      </c>
      <c r="CG6" s="302" t="s">
        <v>404</v>
      </c>
      <c r="CH6" s="302" t="s">
        <v>731</v>
      </c>
      <c r="CI6" s="302" t="s">
        <v>733</v>
      </c>
      <c r="CJ6" s="302" t="s">
        <v>407</v>
      </c>
      <c r="CK6" s="302" t="s">
        <v>409</v>
      </c>
      <c r="CL6" s="302" t="s">
        <v>412</v>
      </c>
      <c r="CM6" s="302" t="s">
        <v>738</v>
      </c>
      <c r="CN6" s="302" t="s">
        <v>740</v>
      </c>
      <c r="CO6" s="302" t="s">
        <v>467</v>
      </c>
      <c r="CP6" s="302" t="s">
        <v>417</v>
      </c>
      <c r="CQ6" s="302" t="s">
        <v>419</v>
      </c>
      <c r="CR6" s="302" t="s">
        <v>421</v>
      </c>
      <c r="CS6" s="302" t="s">
        <v>746</v>
      </c>
      <c r="CT6" s="302" t="s">
        <v>748</v>
      </c>
      <c r="CU6" s="302" t="s">
        <v>750</v>
      </c>
      <c r="CV6" s="302" t="s">
        <v>960</v>
      </c>
      <c r="CW6" s="302" t="s">
        <v>425</v>
      </c>
      <c r="CX6" s="302" t="s">
        <v>422</v>
      </c>
      <c r="CY6" s="302" t="s">
        <v>755</v>
      </c>
      <c r="CZ6" s="302" t="s">
        <v>432</v>
      </c>
      <c r="DA6" s="302" t="s">
        <v>758</v>
      </c>
      <c r="DB6" s="302" t="s">
        <v>760</v>
      </c>
      <c r="DC6" s="302" t="s">
        <v>762</v>
      </c>
      <c r="DD6" s="301" t="s">
        <v>436</v>
      </c>
      <c r="DE6" s="301" t="s">
        <v>47</v>
      </c>
      <c r="DF6" s="301" t="s">
        <v>443</v>
      </c>
      <c r="DG6" s="301" t="s">
        <v>446</v>
      </c>
      <c r="DH6" s="301" t="s">
        <v>468</v>
      </c>
      <c r="DI6" s="301" t="s">
        <v>478</v>
      </c>
      <c r="DJ6" s="301" t="s">
        <v>792</v>
      </c>
      <c r="DK6" s="301" t="s">
        <v>961</v>
      </c>
      <c r="DL6" s="301" t="s">
        <v>962</v>
      </c>
      <c r="DM6" s="301" t="s">
        <v>963</v>
      </c>
      <c r="DN6" s="301" t="s">
        <v>964</v>
      </c>
      <c r="DO6" s="301" t="s">
        <v>965</v>
      </c>
      <c r="DP6" s="302" t="s">
        <v>502</v>
      </c>
      <c r="DQ6" s="302" t="s">
        <v>966</v>
      </c>
      <c r="DR6" s="302" t="s">
        <v>793</v>
      </c>
      <c r="DS6" s="302" t="s">
        <v>794</v>
      </c>
      <c r="DT6" s="302" t="s">
        <v>967</v>
      </c>
      <c r="DU6" s="302" t="s">
        <v>471</v>
      </c>
      <c r="DV6" s="302" t="s">
        <v>968</v>
      </c>
      <c r="DW6" s="587" t="s">
        <v>969</v>
      </c>
      <c r="DX6" s="303" t="s">
        <v>795</v>
      </c>
    </row>
    <row r="7" spans="2:129" ht="13.5" customHeight="1" x14ac:dyDescent="0.15">
      <c r="C7" s="304" t="s">
        <v>12</v>
      </c>
      <c r="D7" s="305" t="s">
        <v>6</v>
      </c>
      <c r="E7" s="119">
        <v>651</v>
      </c>
      <c r="F7" s="118">
        <v>573</v>
      </c>
      <c r="G7" s="118">
        <v>52</v>
      </c>
      <c r="H7" s="118">
        <v>4</v>
      </c>
      <c r="I7" s="118">
        <v>0</v>
      </c>
      <c r="J7" s="118">
        <v>0</v>
      </c>
      <c r="K7" s="118">
        <v>0</v>
      </c>
      <c r="L7" s="118">
        <v>30845</v>
      </c>
      <c r="M7" s="118">
        <v>707</v>
      </c>
      <c r="N7" s="118">
        <v>137</v>
      </c>
      <c r="O7" s="118">
        <v>0</v>
      </c>
      <c r="P7" s="118">
        <v>402</v>
      </c>
      <c r="Q7" s="118">
        <v>0</v>
      </c>
      <c r="R7" s="118">
        <v>0</v>
      </c>
      <c r="S7" s="118">
        <v>0</v>
      </c>
      <c r="T7" s="118">
        <v>11</v>
      </c>
      <c r="U7" s="118">
        <v>0</v>
      </c>
      <c r="V7" s="118">
        <v>0</v>
      </c>
      <c r="W7" s="118">
        <v>0</v>
      </c>
      <c r="X7" s="118">
        <v>0</v>
      </c>
      <c r="Y7" s="118">
        <v>0</v>
      </c>
      <c r="Z7" s="118">
        <v>0</v>
      </c>
      <c r="AA7" s="118">
        <v>0</v>
      </c>
      <c r="AB7" s="118">
        <v>0</v>
      </c>
      <c r="AC7" s="118">
        <v>324</v>
      </c>
      <c r="AD7" s="118">
        <v>5</v>
      </c>
      <c r="AE7" s="118">
        <v>0</v>
      </c>
      <c r="AF7" s="118">
        <v>0</v>
      </c>
      <c r="AG7" s="118">
        <v>0</v>
      </c>
      <c r="AH7" s="118">
        <v>0</v>
      </c>
      <c r="AI7" s="118">
        <v>0</v>
      </c>
      <c r="AJ7" s="118">
        <v>0</v>
      </c>
      <c r="AK7" s="118">
        <v>0</v>
      </c>
      <c r="AL7" s="118">
        <v>0</v>
      </c>
      <c r="AM7" s="118">
        <v>0</v>
      </c>
      <c r="AN7" s="118">
        <v>0</v>
      </c>
      <c r="AO7" s="118">
        <v>0</v>
      </c>
      <c r="AP7" s="118">
        <v>0</v>
      </c>
      <c r="AQ7" s="118">
        <v>0</v>
      </c>
      <c r="AR7" s="118">
        <v>0</v>
      </c>
      <c r="AS7" s="118">
        <v>0</v>
      </c>
      <c r="AT7" s="118">
        <v>0</v>
      </c>
      <c r="AU7" s="118">
        <v>0</v>
      </c>
      <c r="AV7" s="118">
        <v>0</v>
      </c>
      <c r="AW7" s="118">
        <v>0</v>
      </c>
      <c r="AX7" s="118">
        <v>0</v>
      </c>
      <c r="AY7" s="118">
        <v>0</v>
      </c>
      <c r="AZ7" s="118">
        <v>0</v>
      </c>
      <c r="BA7" s="118">
        <v>0</v>
      </c>
      <c r="BB7" s="118">
        <v>0</v>
      </c>
      <c r="BC7" s="118">
        <v>0</v>
      </c>
      <c r="BD7" s="118">
        <v>0</v>
      </c>
      <c r="BE7" s="118">
        <v>0</v>
      </c>
      <c r="BF7" s="118">
        <v>0</v>
      </c>
      <c r="BG7" s="118">
        <v>0</v>
      </c>
      <c r="BH7" s="118">
        <v>0</v>
      </c>
      <c r="BI7" s="118">
        <v>0</v>
      </c>
      <c r="BJ7" s="118">
        <v>0</v>
      </c>
      <c r="BK7" s="118">
        <v>0</v>
      </c>
      <c r="BL7" s="118">
        <v>60</v>
      </c>
      <c r="BM7" s="118">
        <v>0</v>
      </c>
      <c r="BN7" s="118">
        <v>175</v>
      </c>
      <c r="BO7" s="118">
        <v>2</v>
      </c>
      <c r="BP7" s="118">
        <v>549</v>
      </c>
      <c r="BQ7" s="118">
        <v>106</v>
      </c>
      <c r="BR7" s="118">
        <v>0</v>
      </c>
      <c r="BS7" s="118">
        <v>0</v>
      </c>
      <c r="BT7" s="118">
        <v>0</v>
      </c>
      <c r="BU7" s="118">
        <v>0</v>
      </c>
      <c r="BV7" s="118">
        <v>102</v>
      </c>
      <c r="BW7" s="118">
        <v>0</v>
      </c>
      <c r="BX7" s="118">
        <v>0</v>
      </c>
      <c r="BY7" s="118">
        <v>0</v>
      </c>
      <c r="BZ7" s="118">
        <v>3</v>
      </c>
      <c r="CA7" s="118">
        <v>0</v>
      </c>
      <c r="CB7" s="118">
        <v>0</v>
      </c>
      <c r="CC7" s="118">
        <v>0</v>
      </c>
      <c r="CD7" s="118">
        <v>0</v>
      </c>
      <c r="CE7" s="118">
        <v>0</v>
      </c>
      <c r="CF7" s="118">
        <v>0</v>
      </c>
      <c r="CG7" s="118">
        <v>0</v>
      </c>
      <c r="CH7" s="118">
        <v>9</v>
      </c>
      <c r="CI7" s="118">
        <v>0</v>
      </c>
      <c r="CJ7" s="118">
        <v>0</v>
      </c>
      <c r="CK7" s="118">
        <v>0</v>
      </c>
      <c r="CL7" s="118">
        <v>0</v>
      </c>
      <c r="CM7" s="118">
        <v>0</v>
      </c>
      <c r="CN7" s="118">
        <v>0</v>
      </c>
      <c r="CO7" s="118">
        <v>8</v>
      </c>
      <c r="CP7" s="118">
        <v>269</v>
      </c>
      <c r="CQ7" s="118">
        <v>47</v>
      </c>
      <c r="CR7" s="118">
        <v>309</v>
      </c>
      <c r="CS7" s="118">
        <v>0</v>
      </c>
      <c r="CT7" s="118">
        <v>216</v>
      </c>
      <c r="CU7" s="118">
        <v>416</v>
      </c>
      <c r="CV7" s="118">
        <v>116</v>
      </c>
      <c r="CW7" s="118">
        <v>6</v>
      </c>
      <c r="CX7" s="118">
        <v>0</v>
      </c>
      <c r="CY7" s="118">
        <v>0</v>
      </c>
      <c r="CZ7" s="118">
        <v>0</v>
      </c>
      <c r="DA7" s="118">
        <v>1021</v>
      </c>
      <c r="DB7" s="118">
        <v>3254</v>
      </c>
      <c r="DC7" s="118">
        <v>8</v>
      </c>
      <c r="DD7" s="118">
        <v>403</v>
      </c>
      <c r="DE7" s="118">
        <v>10</v>
      </c>
      <c r="DF7" s="118">
        <v>226</v>
      </c>
      <c r="DG7" s="307">
        <v>0</v>
      </c>
      <c r="DH7" s="308">
        <v>0</v>
      </c>
      <c r="DI7" s="306">
        <v>41026</v>
      </c>
      <c r="DJ7" s="118">
        <v>6</v>
      </c>
      <c r="DK7" s="306">
        <v>29111</v>
      </c>
      <c r="DL7" s="118">
        <v>0</v>
      </c>
      <c r="DM7" s="118">
        <v>0</v>
      </c>
      <c r="DN7" s="118">
        <v>0</v>
      </c>
      <c r="DO7" s="118">
        <v>346</v>
      </c>
      <c r="DP7" s="308">
        <v>-107</v>
      </c>
      <c r="DQ7" s="308">
        <v>29356</v>
      </c>
      <c r="DR7" s="118">
        <v>70382</v>
      </c>
      <c r="DS7" s="308">
        <v>19708</v>
      </c>
      <c r="DT7" s="308">
        <v>49064</v>
      </c>
      <c r="DU7" s="307">
        <v>90090</v>
      </c>
      <c r="DV7" s="308">
        <v>-46679</v>
      </c>
      <c r="DW7" s="306">
        <v>2385</v>
      </c>
      <c r="DX7" s="309">
        <v>43411</v>
      </c>
    </row>
    <row r="8" spans="2:129" ht="13.5" customHeight="1" x14ac:dyDescent="0.15">
      <c r="C8" s="304" t="s">
        <v>7</v>
      </c>
      <c r="D8" s="305" t="s">
        <v>37</v>
      </c>
      <c r="E8" s="117">
        <v>115</v>
      </c>
      <c r="F8" s="116">
        <v>407</v>
      </c>
      <c r="G8" s="116">
        <v>191</v>
      </c>
      <c r="H8" s="116">
        <v>1</v>
      </c>
      <c r="I8" s="116">
        <v>0</v>
      </c>
      <c r="J8" s="116">
        <v>0</v>
      </c>
      <c r="K8" s="116">
        <v>0</v>
      </c>
      <c r="L8" s="116">
        <v>10175</v>
      </c>
      <c r="M8" s="116">
        <v>0</v>
      </c>
      <c r="N8" s="116">
        <v>48</v>
      </c>
      <c r="O8" s="116">
        <v>0</v>
      </c>
      <c r="P8" s="116">
        <v>63</v>
      </c>
      <c r="Q8" s="116">
        <v>3</v>
      </c>
      <c r="R8" s="116">
        <v>0</v>
      </c>
      <c r="S8" s="116">
        <v>0</v>
      </c>
      <c r="T8" s="116">
        <v>0</v>
      </c>
      <c r="U8" s="116">
        <v>0</v>
      </c>
      <c r="V8" s="116">
        <v>0</v>
      </c>
      <c r="W8" s="116">
        <v>1</v>
      </c>
      <c r="X8" s="116">
        <v>0</v>
      </c>
      <c r="Y8" s="116">
        <v>0</v>
      </c>
      <c r="Z8" s="116">
        <v>0</v>
      </c>
      <c r="AA8" s="116">
        <v>0</v>
      </c>
      <c r="AB8" s="116">
        <v>0</v>
      </c>
      <c r="AC8" s="116">
        <v>2</v>
      </c>
      <c r="AD8" s="116">
        <v>0</v>
      </c>
      <c r="AE8" s="116">
        <v>0</v>
      </c>
      <c r="AF8" s="116">
        <v>0</v>
      </c>
      <c r="AG8" s="116">
        <v>0</v>
      </c>
      <c r="AH8" s="116">
        <v>0</v>
      </c>
      <c r="AI8" s="116">
        <v>1</v>
      </c>
      <c r="AJ8" s="116">
        <v>0</v>
      </c>
      <c r="AK8" s="116">
        <v>0</v>
      </c>
      <c r="AL8" s="116">
        <v>0</v>
      </c>
      <c r="AM8" s="116">
        <v>0</v>
      </c>
      <c r="AN8" s="116">
        <v>0</v>
      </c>
      <c r="AO8" s="116">
        <v>0</v>
      </c>
      <c r="AP8" s="116">
        <v>0</v>
      </c>
      <c r="AQ8" s="116">
        <v>0</v>
      </c>
      <c r="AR8" s="116">
        <v>0</v>
      </c>
      <c r="AS8" s="116">
        <v>0</v>
      </c>
      <c r="AT8" s="116">
        <v>0</v>
      </c>
      <c r="AU8" s="116">
        <v>0</v>
      </c>
      <c r="AV8" s="116">
        <v>0</v>
      </c>
      <c r="AW8" s="116">
        <v>0</v>
      </c>
      <c r="AX8" s="116">
        <v>0</v>
      </c>
      <c r="AY8" s="116">
        <v>0</v>
      </c>
      <c r="AZ8" s="116">
        <v>0</v>
      </c>
      <c r="BA8" s="116">
        <v>0</v>
      </c>
      <c r="BB8" s="116">
        <v>0</v>
      </c>
      <c r="BC8" s="116">
        <v>0</v>
      </c>
      <c r="BD8" s="116">
        <v>0</v>
      </c>
      <c r="BE8" s="116">
        <v>0</v>
      </c>
      <c r="BF8" s="116">
        <v>0</v>
      </c>
      <c r="BG8" s="116">
        <v>0</v>
      </c>
      <c r="BH8" s="116">
        <v>0</v>
      </c>
      <c r="BI8" s="116">
        <v>0</v>
      </c>
      <c r="BJ8" s="116">
        <v>0</v>
      </c>
      <c r="BK8" s="116">
        <v>0</v>
      </c>
      <c r="BL8" s="116">
        <v>1</v>
      </c>
      <c r="BM8" s="116">
        <v>0</v>
      </c>
      <c r="BN8" s="116">
        <v>0</v>
      </c>
      <c r="BO8" s="116">
        <v>0</v>
      </c>
      <c r="BP8" s="116">
        <v>0</v>
      </c>
      <c r="BQ8" s="116">
        <v>0</v>
      </c>
      <c r="BR8" s="116">
        <v>0</v>
      </c>
      <c r="BS8" s="116">
        <v>0</v>
      </c>
      <c r="BT8" s="116">
        <v>0</v>
      </c>
      <c r="BU8" s="116">
        <v>0</v>
      </c>
      <c r="BV8" s="116">
        <v>0</v>
      </c>
      <c r="BW8" s="116">
        <v>0</v>
      </c>
      <c r="BX8" s="116">
        <v>0</v>
      </c>
      <c r="BY8" s="116">
        <v>0</v>
      </c>
      <c r="BZ8" s="116">
        <v>0</v>
      </c>
      <c r="CA8" s="116">
        <v>0</v>
      </c>
      <c r="CB8" s="116">
        <v>0</v>
      </c>
      <c r="CC8" s="116">
        <v>0</v>
      </c>
      <c r="CD8" s="116">
        <v>0</v>
      </c>
      <c r="CE8" s="116">
        <v>0</v>
      </c>
      <c r="CF8" s="116">
        <v>0</v>
      </c>
      <c r="CG8" s="116">
        <v>0</v>
      </c>
      <c r="CH8" s="116">
        <v>1</v>
      </c>
      <c r="CI8" s="116">
        <v>0</v>
      </c>
      <c r="CJ8" s="116">
        <v>0</v>
      </c>
      <c r="CK8" s="116">
        <v>0</v>
      </c>
      <c r="CL8" s="116">
        <v>0</v>
      </c>
      <c r="CM8" s="116">
        <v>0</v>
      </c>
      <c r="CN8" s="116">
        <v>0</v>
      </c>
      <c r="CO8" s="116">
        <v>1</v>
      </c>
      <c r="CP8" s="116">
        <v>32</v>
      </c>
      <c r="CQ8" s="116">
        <v>183</v>
      </c>
      <c r="CR8" s="116">
        <v>39</v>
      </c>
      <c r="CS8" s="116">
        <v>0</v>
      </c>
      <c r="CT8" s="116">
        <v>37</v>
      </c>
      <c r="CU8" s="116">
        <v>76</v>
      </c>
      <c r="CV8" s="116">
        <v>0</v>
      </c>
      <c r="CW8" s="116">
        <v>0</v>
      </c>
      <c r="CX8" s="116">
        <v>0</v>
      </c>
      <c r="CY8" s="116">
        <v>0</v>
      </c>
      <c r="CZ8" s="116">
        <v>0</v>
      </c>
      <c r="DA8" s="116">
        <v>121</v>
      </c>
      <c r="DB8" s="116">
        <v>784</v>
      </c>
      <c r="DC8" s="116">
        <v>0</v>
      </c>
      <c r="DD8" s="116">
        <v>0</v>
      </c>
      <c r="DE8" s="116">
        <v>0</v>
      </c>
      <c r="DF8" s="116">
        <v>8</v>
      </c>
      <c r="DG8" s="311">
        <v>0</v>
      </c>
      <c r="DH8" s="312">
        <v>0</v>
      </c>
      <c r="DI8" s="310">
        <v>12290</v>
      </c>
      <c r="DJ8" s="116">
        <v>0</v>
      </c>
      <c r="DK8" s="310">
        <v>2338</v>
      </c>
      <c r="DL8" s="116">
        <v>0</v>
      </c>
      <c r="DM8" s="116">
        <v>0</v>
      </c>
      <c r="DN8" s="116">
        <v>0</v>
      </c>
      <c r="DO8" s="116">
        <v>2327</v>
      </c>
      <c r="DP8" s="312">
        <v>21</v>
      </c>
      <c r="DQ8" s="312">
        <v>4686</v>
      </c>
      <c r="DR8" s="116">
        <v>16976</v>
      </c>
      <c r="DS8" s="312">
        <v>690</v>
      </c>
      <c r="DT8" s="312">
        <v>5376</v>
      </c>
      <c r="DU8" s="311">
        <v>17666</v>
      </c>
      <c r="DV8" s="312">
        <v>-9065</v>
      </c>
      <c r="DW8" s="310">
        <v>-3689</v>
      </c>
      <c r="DX8" s="313">
        <v>8601</v>
      </c>
    </row>
    <row r="9" spans="2:129" ht="13.5" customHeight="1" x14ac:dyDescent="0.15">
      <c r="C9" s="304" t="s">
        <v>66</v>
      </c>
      <c r="D9" s="305" t="s">
        <v>48</v>
      </c>
      <c r="E9" s="117">
        <v>1590</v>
      </c>
      <c r="F9" s="116">
        <v>222</v>
      </c>
      <c r="G9" s="116">
        <v>0</v>
      </c>
      <c r="H9" s="116">
        <v>0</v>
      </c>
      <c r="I9" s="116">
        <v>0</v>
      </c>
      <c r="J9" s="116">
        <v>0</v>
      </c>
      <c r="K9" s="116">
        <v>0</v>
      </c>
      <c r="L9" s="116">
        <v>0</v>
      </c>
      <c r="M9" s="116">
        <v>0</v>
      </c>
      <c r="N9" s="116">
        <v>0</v>
      </c>
      <c r="O9" s="116">
        <v>0</v>
      </c>
      <c r="P9" s="116">
        <v>0</v>
      </c>
      <c r="Q9" s="116">
        <v>0</v>
      </c>
      <c r="R9" s="116">
        <v>0</v>
      </c>
      <c r="S9" s="116">
        <v>0</v>
      </c>
      <c r="T9" s="116">
        <v>0</v>
      </c>
      <c r="U9" s="116">
        <v>0</v>
      </c>
      <c r="V9" s="116">
        <v>0</v>
      </c>
      <c r="W9" s="116">
        <v>0</v>
      </c>
      <c r="X9" s="116">
        <v>0</v>
      </c>
      <c r="Y9" s="116">
        <v>0</v>
      </c>
      <c r="Z9" s="116">
        <v>0</v>
      </c>
      <c r="AA9" s="116">
        <v>0</v>
      </c>
      <c r="AB9" s="116">
        <v>0</v>
      </c>
      <c r="AC9" s="116">
        <v>0</v>
      </c>
      <c r="AD9" s="116">
        <v>0</v>
      </c>
      <c r="AE9" s="116">
        <v>0</v>
      </c>
      <c r="AF9" s="116">
        <v>0</v>
      </c>
      <c r="AG9" s="116">
        <v>0</v>
      </c>
      <c r="AH9" s="116">
        <v>0</v>
      </c>
      <c r="AI9" s="116">
        <v>0</v>
      </c>
      <c r="AJ9" s="116">
        <v>0</v>
      </c>
      <c r="AK9" s="116">
        <v>0</v>
      </c>
      <c r="AL9" s="116">
        <v>0</v>
      </c>
      <c r="AM9" s="116">
        <v>0</v>
      </c>
      <c r="AN9" s="116">
        <v>0</v>
      </c>
      <c r="AO9" s="116">
        <v>0</v>
      </c>
      <c r="AP9" s="116">
        <v>0</v>
      </c>
      <c r="AQ9" s="116">
        <v>0</v>
      </c>
      <c r="AR9" s="116">
        <v>0</v>
      </c>
      <c r="AS9" s="116">
        <v>0</v>
      </c>
      <c r="AT9" s="116">
        <v>0</v>
      </c>
      <c r="AU9" s="116">
        <v>0</v>
      </c>
      <c r="AV9" s="116">
        <v>0</v>
      </c>
      <c r="AW9" s="116">
        <v>0</v>
      </c>
      <c r="AX9" s="116">
        <v>0</v>
      </c>
      <c r="AY9" s="116">
        <v>0</v>
      </c>
      <c r="AZ9" s="116">
        <v>0</v>
      </c>
      <c r="BA9" s="116">
        <v>0</v>
      </c>
      <c r="BB9" s="116">
        <v>0</v>
      </c>
      <c r="BC9" s="116">
        <v>0</v>
      </c>
      <c r="BD9" s="116">
        <v>0</v>
      </c>
      <c r="BE9" s="116">
        <v>0</v>
      </c>
      <c r="BF9" s="116">
        <v>0</v>
      </c>
      <c r="BG9" s="116">
        <v>0</v>
      </c>
      <c r="BH9" s="116">
        <v>0</v>
      </c>
      <c r="BI9" s="116">
        <v>0</v>
      </c>
      <c r="BJ9" s="116">
        <v>0</v>
      </c>
      <c r="BK9" s="116">
        <v>0</v>
      </c>
      <c r="BL9" s="116">
        <v>0</v>
      </c>
      <c r="BM9" s="116">
        <v>0</v>
      </c>
      <c r="BN9" s="116">
        <v>0</v>
      </c>
      <c r="BO9" s="116">
        <v>0</v>
      </c>
      <c r="BP9" s="116">
        <v>0</v>
      </c>
      <c r="BQ9" s="116">
        <v>0</v>
      </c>
      <c r="BR9" s="116">
        <v>0</v>
      </c>
      <c r="BS9" s="116">
        <v>0</v>
      </c>
      <c r="BT9" s="116">
        <v>0</v>
      </c>
      <c r="BU9" s="116">
        <v>0</v>
      </c>
      <c r="BV9" s="116">
        <v>0</v>
      </c>
      <c r="BW9" s="116">
        <v>0</v>
      </c>
      <c r="BX9" s="116">
        <v>0</v>
      </c>
      <c r="BY9" s="116">
        <v>0</v>
      </c>
      <c r="BZ9" s="116">
        <v>0</v>
      </c>
      <c r="CA9" s="116">
        <v>0</v>
      </c>
      <c r="CB9" s="116">
        <v>0</v>
      </c>
      <c r="CC9" s="116">
        <v>0</v>
      </c>
      <c r="CD9" s="116">
        <v>0</v>
      </c>
      <c r="CE9" s="116">
        <v>0</v>
      </c>
      <c r="CF9" s="116">
        <v>0</v>
      </c>
      <c r="CG9" s="116">
        <v>0</v>
      </c>
      <c r="CH9" s="116">
        <v>0</v>
      </c>
      <c r="CI9" s="116">
        <v>0</v>
      </c>
      <c r="CJ9" s="116">
        <v>0</v>
      </c>
      <c r="CK9" s="116">
        <v>0</v>
      </c>
      <c r="CL9" s="116">
        <v>0</v>
      </c>
      <c r="CM9" s="116">
        <v>0</v>
      </c>
      <c r="CN9" s="116">
        <v>0</v>
      </c>
      <c r="CO9" s="116">
        <v>0</v>
      </c>
      <c r="CP9" s="116">
        <v>0</v>
      </c>
      <c r="CQ9" s="116">
        <v>0</v>
      </c>
      <c r="CR9" s="116">
        <v>0</v>
      </c>
      <c r="CS9" s="116">
        <v>0</v>
      </c>
      <c r="CT9" s="116">
        <v>0</v>
      </c>
      <c r="CU9" s="116">
        <v>0</v>
      </c>
      <c r="CV9" s="116">
        <v>0</v>
      </c>
      <c r="CW9" s="116">
        <v>0</v>
      </c>
      <c r="CX9" s="116">
        <v>0</v>
      </c>
      <c r="CY9" s="116">
        <v>0</v>
      </c>
      <c r="CZ9" s="116">
        <v>0</v>
      </c>
      <c r="DA9" s="116">
        <v>0</v>
      </c>
      <c r="DB9" s="116">
        <v>0</v>
      </c>
      <c r="DC9" s="116">
        <v>0</v>
      </c>
      <c r="DD9" s="116">
        <v>0</v>
      </c>
      <c r="DE9" s="116">
        <v>0</v>
      </c>
      <c r="DF9" s="116">
        <v>0</v>
      </c>
      <c r="DG9" s="311">
        <v>0</v>
      </c>
      <c r="DH9" s="312">
        <v>0</v>
      </c>
      <c r="DI9" s="310">
        <v>1812</v>
      </c>
      <c r="DJ9" s="116">
        <v>0</v>
      </c>
      <c r="DK9" s="310">
        <v>0</v>
      </c>
      <c r="DL9" s="116">
        <v>0</v>
      </c>
      <c r="DM9" s="116">
        <v>0</v>
      </c>
      <c r="DN9" s="116">
        <v>0</v>
      </c>
      <c r="DO9" s="116">
        <v>0</v>
      </c>
      <c r="DP9" s="312">
        <v>0</v>
      </c>
      <c r="DQ9" s="312">
        <v>0</v>
      </c>
      <c r="DR9" s="116">
        <v>1812</v>
      </c>
      <c r="DS9" s="312">
        <v>3727</v>
      </c>
      <c r="DT9" s="312">
        <v>3727</v>
      </c>
      <c r="DU9" s="311">
        <v>5539</v>
      </c>
      <c r="DV9" s="312">
        <v>0</v>
      </c>
      <c r="DW9" s="310">
        <v>3727</v>
      </c>
      <c r="DX9" s="313">
        <v>5539</v>
      </c>
    </row>
    <row r="10" spans="2:129" ht="13.5" customHeight="1" x14ac:dyDescent="0.15">
      <c r="C10" s="304" t="s">
        <v>68</v>
      </c>
      <c r="D10" s="305" t="s">
        <v>50</v>
      </c>
      <c r="E10" s="117">
        <v>21</v>
      </c>
      <c r="F10" s="116">
        <v>0</v>
      </c>
      <c r="G10" s="116">
        <v>0</v>
      </c>
      <c r="H10" s="116">
        <v>917</v>
      </c>
      <c r="I10" s="116">
        <v>0</v>
      </c>
      <c r="J10" s="116">
        <v>0</v>
      </c>
      <c r="K10" s="116">
        <v>0</v>
      </c>
      <c r="L10" s="116">
        <v>169</v>
      </c>
      <c r="M10" s="116">
        <v>0</v>
      </c>
      <c r="N10" s="116">
        <v>4</v>
      </c>
      <c r="O10" s="116">
        <v>0</v>
      </c>
      <c r="P10" s="116">
        <v>3</v>
      </c>
      <c r="Q10" s="116">
        <v>0</v>
      </c>
      <c r="R10" s="116">
        <v>2735</v>
      </c>
      <c r="S10" s="116">
        <v>0</v>
      </c>
      <c r="T10" s="116">
        <v>0</v>
      </c>
      <c r="U10" s="116">
        <v>0</v>
      </c>
      <c r="V10" s="116">
        <v>0</v>
      </c>
      <c r="W10" s="116">
        <v>0</v>
      </c>
      <c r="X10" s="116">
        <v>0</v>
      </c>
      <c r="Y10" s="116">
        <v>0</v>
      </c>
      <c r="Z10" s="116">
        <v>0</v>
      </c>
      <c r="AA10" s="116">
        <v>0</v>
      </c>
      <c r="AB10" s="116">
        <v>0</v>
      </c>
      <c r="AC10" s="116">
        <v>0</v>
      </c>
      <c r="AD10" s="116">
        <v>21</v>
      </c>
      <c r="AE10" s="116">
        <v>0</v>
      </c>
      <c r="AF10" s="116">
        <v>0</v>
      </c>
      <c r="AG10" s="116">
        <v>0</v>
      </c>
      <c r="AH10" s="116">
        <v>0</v>
      </c>
      <c r="AI10" s="116">
        <v>0</v>
      </c>
      <c r="AJ10" s="116">
        <v>0</v>
      </c>
      <c r="AK10" s="116">
        <v>0</v>
      </c>
      <c r="AL10" s="116">
        <v>0</v>
      </c>
      <c r="AM10" s="116">
        <v>0</v>
      </c>
      <c r="AN10" s="116">
        <v>0</v>
      </c>
      <c r="AO10" s="116">
        <v>0</v>
      </c>
      <c r="AP10" s="116">
        <v>0</v>
      </c>
      <c r="AQ10" s="116">
        <v>0</v>
      </c>
      <c r="AR10" s="116">
        <v>0</v>
      </c>
      <c r="AS10" s="116">
        <v>0</v>
      </c>
      <c r="AT10" s="116">
        <v>0</v>
      </c>
      <c r="AU10" s="116">
        <v>0</v>
      </c>
      <c r="AV10" s="116">
        <v>0</v>
      </c>
      <c r="AW10" s="116">
        <v>0</v>
      </c>
      <c r="AX10" s="116">
        <v>0</v>
      </c>
      <c r="AY10" s="116">
        <v>0</v>
      </c>
      <c r="AZ10" s="116">
        <v>0</v>
      </c>
      <c r="BA10" s="116">
        <v>0</v>
      </c>
      <c r="BB10" s="116">
        <v>0</v>
      </c>
      <c r="BC10" s="116">
        <v>0</v>
      </c>
      <c r="BD10" s="116">
        <v>0</v>
      </c>
      <c r="BE10" s="116">
        <v>0</v>
      </c>
      <c r="BF10" s="116">
        <v>0</v>
      </c>
      <c r="BG10" s="116">
        <v>0</v>
      </c>
      <c r="BH10" s="116">
        <v>0</v>
      </c>
      <c r="BI10" s="116">
        <v>0</v>
      </c>
      <c r="BJ10" s="116">
        <v>0</v>
      </c>
      <c r="BK10" s="116">
        <v>0</v>
      </c>
      <c r="BL10" s="116">
        <v>3</v>
      </c>
      <c r="BM10" s="116">
        <v>0</v>
      </c>
      <c r="BN10" s="116">
        <v>3</v>
      </c>
      <c r="BO10" s="116">
        <v>5</v>
      </c>
      <c r="BP10" s="116">
        <v>10</v>
      </c>
      <c r="BQ10" s="116">
        <v>1</v>
      </c>
      <c r="BR10" s="116">
        <v>0</v>
      </c>
      <c r="BS10" s="116">
        <v>0</v>
      </c>
      <c r="BT10" s="116">
        <v>0</v>
      </c>
      <c r="BU10" s="116">
        <v>0</v>
      </c>
      <c r="BV10" s="116">
        <v>0</v>
      </c>
      <c r="BW10" s="116">
        <v>0</v>
      </c>
      <c r="BX10" s="116">
        <v>0</v>
      </c>
      <c r="BY10" s="116">
        <v>0</v>
      </c>
      <c r="BZ10" s="116">
        <v>0</v>
      </c>
      <c r="CA10" s="116">
        <v>0</v>
      </c>
      <c r="CB10" s="116">
        <v>0</v>
      </c>
      <c r="CC10" s="116">
        <v>0</v>
      </c>
      <c r="CD10" s="116">
        <v>0</v>
      </c>
      <c r="CE10" s="116">
        <v>0</v>
      </c>
      <c r="CF10" s="116">
        <v>0</v>
      </c>
      <c r="CG10" s="116">
        <v>0</v>
      </c>
      <c r="CH10" s="116">
        <v>0</v>
      </c>
      <c r="CI10" s="116">
        <v>0</v>
      </c>
      <c r="CJ10" s="116">
        <v>0</v>
      </c>
      <c r="CK10" s="116">
        <v>0</v>
      </c>
      <c r="CL10" s="116">
        <v>0</v>
      </c>
      <c r="CM10" s="116">
        <v>0</v>
      </c>
      <c r="CN10" s="116">
        <v>0</v>
      </c>
      <c r="CO10" s="116">
        <v>2</v>
      </c>
      <c r="CP10" s="116">
        <v>11</v>
      </c>
      <c r="CQ10" s="116">
        <v>7</v>
      </c>
      <c r="CR10" s="116">
        <v>3</v>
      </c>
      <c r="CS10" s="116">
        <v>0</v>
      </c>
      <c r="CT10" s="116">
        <v>8</v>
      </c>
      <c r="CU10" s="116">
        <v>20</v>
      </c>
      <c r="CV10" s="116">
        <v>0</v>
      </c>
      <c r="CW10" s="116">
        <v>0</v>
      </c>
      <c r="CX10" s="116">
        <v>0</v>
      </c>
      <c r="CY10" s="116">
        <v>0</v>
      </c>
      <c r="CZ10" s="116">
        <v>0</v>
      </c>
      <c r="DA10" s="116">
        <v>98</v>
      </c>
      <c r="DB10" s="116">
        <v>449</v>
      </c>
      <c r="DC10" s="116">
        <v>0</v>
      </c>
      <c r="DD10" s="116">
        <v>0</v>
      </c>
      <c r="DE10" s="116">
        <v>0</v>
      </c>
      <c r="DF10" s="116">
        <v>7</v>
      </c>
      <c r="DG10" s="311">
        <v>0</v>
      </c>
      <c r="DH10" s="312">
        <v>0</v>
      </c>
      <c r="DI10" s="310">
        <v>4497</v>
      </c>
      <c r="DJ10" s="116">
        <v>0</v>
      </c>
      <c r="DK10" s="310">
        <v>1739</v>
      </c>
      <c r="DL10" s="116">
        <v>0</v>
      </c>
      <c r="DM10" s="116">
        <v>0</v>
      </c>
      <c r="DN10" s="116">
        <v>0</v>
      </c>
      <c r="DO10" s="116">
        <v>0</v>
      </c>
      <c r="DP10" s="312">
        <v>1605</v>
      </c>
      <c r="DQ10" s="312">
        <v>3344</v>
      </c>
      <c r="DR10" s="116">
        <v>7841</v>
      </c>
      <c r="DS10" s="312">
        <v>1729</v>
      </c>
      <c r="DT10" s="312">
        <v>5073</v>
      </c>
      <c r="DU10" s="311">
        <v>9570</v>
      </c>
      <c r="DV10" s="312">
        <v>-3975</v>
      </c>
      <c r="DW10" s="310">
        <v>1098</v>
      </c>
      <c r="DX10" s="313">
        <v>5595</v>
      </c>
    </row>
    <row r="11" spans="2:129" ht="13.5" customHeight="1" x14ac:dyDescent="0.15">
      <c r="C11" s="304" t="s">
        <v>195</v>
      </c>
      <c r="D11" s="305" t="s">
        <v>54</v>
      </c>
      <c r="E11" s="117">
        <v>0</v>
      </c>
      <c r="F11" s="116">
        <v>0</v>
      </c>
      <c r="G11" s="116">
        <v>0</v>
      </c>
      <c r="H11" s="116">
        <v>0</v>
      </c>
      <c r="I11" s="116">
        <v>95</v>
      </c>
      <c r="J11" s="116">
        <v>0</v>
      </c>
      <c r="K11" s="116">
        <v>0</v>
      </c>
      <c r="L11" s="116">
        <v>3818</v>
      </c>
      <c r="M11" s="116">
        <v>0</v>
      </c>
      <c r="N11" s="116">
        <v>2</v>
      </c>
      <c r="O11" s="116">
        <v>0</v>
      </c>
      <c r="P11" s="116">
        <v>0</v>
      </c>
      <c r="Q11" s="116">
        <v>0</v>
      </c>
      <c r="R11" s="116">
        <v>0</v>
      </c>
      <c r="S11" s="116">
        <v>0</v>
      </c>
      <c r="T11" s="116">
        <v>0</v>
      </c>
      <c r="U11" s="116">
        <v>0</v>
      </c>
      <c r="V11" s="116">
        <v>0</v>
      </c>
      <c r="W11" s="116">
        <v>0</v>
      </c>
      <c r="X11" s="116">
        <v>0</v>
      </c>
      <c r="Y11" s="116">
        <v>0</v>
      </c>
      <c r="Z11" s="116">
        <v>0</v>
      </c>
      <c r="AA11" s="116">
        <v>0</v>
      </c>
      <c r="AB11" s="116">
        <v>0</v>
      </c>
      <c r="AC11" s="116">
        <v>18</v>
      </c>
      <c r="AD11" s="116">
        <v>0</v>
      </c>
      <c r="AE11" s="116">
        <v>0</v>
      </c>
      <c r="AF11" s="116">
        <v>0</v>
      </c>
      <c r="AG11" s="116">
        <v>0</v>
      </c>
      <c r="AH11" s="116">
        <v>0</v>
      </c>
      <c r="AI11" s="116">
        <v>0</v>
      </c>
      <c r="AJ11" s="116">
        <v>0</v>
      </c>
      <c r="AK11" s="116">
        <v>0</v>
      </c>
      <c r="AL11" s="116">
        <v>0</v>
      </c>
      <c r="AM11" s="116">
        <v>0</v>
      </c>
      <c r="AN11" s="116">
        <v>0</v>
      </c>
      <c r="AO11" s="116">
        <v>0</v>
      </c>
      <c r="AP11" s="116">
        <v>0</v>
      </c>
      <c r="AQ11" s="116">
        <v>0</v>
      </c>
      <c r="AR11" s="116">
        <v>0</v>
      </c>
      <c r="AS11" s="116">
        <v>0</v>
      </c>
      <c r="AT11" s="116">
        <v>0</v>
      </c>
      <c r="AU11" s="116">
        <v>0</v>
      </c>
      <c r="AV11" s="116">
        <v>0</v>
      </c>
      <c r="AW11" s="116">
        <v>0</v>
      </c>
      <c r="AX11" s="116">
        <v>0</v>
      </c>
      <c r="AY11" s="116">
        <v>0</v>
      </c>
      <c r="AZ11" s="116">
        <v>0</v>
      </c>
      <c r="BA11" s="116">
        <v>0</v>
      </c>
      <c r="BB11" s="116">
        <v>0</v>
      </c>
      <c r="BC11" s="116">
        <v>0</v>
      </c>
      <c r="BD11" s="116">
        <v>0</v>
      </c>
      <c r="BE11" s="116">
        <v>0</v>
      </c>
      <c r="BF11" s="116">
        <v>0</v>
      </c>
      <c r="BG11" s="116">
        <v>0</v>
      </c>
      <c r="BH11" s="116">
        <v>0</v>
      </c>
      <c r="BI11" s="116">
        <v>0</v>
      </c>
      <c r="BJ11" s="116">
        <v>0</v>
      </c>
      <c r="BK11" s="116">
        <v>0</v>
      </c>
      <c r="BL11" s="116">
        <v>78</v>
      </c>
      <c r="BM11" s="116">
        <v>0</v>
      </c>
      <c r="BN11" s="116">
        <v>0</v>
      </c>
      <c r="BO11" s="116">
        <v>0</v>
      </c>
      <c r="BP11" s="116">
        <v>0</v>
      </c>
      <c r="BQ11" s="116">
        <v>0</v>
      </c>
      <c r="BR11" s="116">
        <v>0</v>
      </c>
      <c r="BS11" s="116">
        <v>0</v>
      </c>
      <c r="BT11" s="116">
        <v>0</v>
      </c>
      <c r="BU11" s="116">
        <v>0</v>
      </c>
      <c r="BV11" s="116">
        <v>0</v>
      </c>
      <c r="BW11" s="116">
        <v>0</v>
      </c>
      <c r="BX11" s="116">
        <v>0</v>
      </c>
      <c r="BY11" s="116">
        <v>0</v>
      </c>
      <c r="BZ11" s="116">
        <v>0</v>
      </c>
      <c r="CA11" s="116">
        <v>0</v>
      </c>
      <c r="CB11" s="116">
        <v>0</v>
      </c>
      <c r="CC11" s="116">
        <v>0</v>
      </c>
      <c r="CD11" s="116">
        <v>0</v>
      </c>
      <c r="CE11" s="116">
        <v>0</v>
      </c>
      <c r="CF11" s="116">
        <v>0</v>
      </c>
      <c r="CG11" s="116">
        <v>0</v>
      </c>
      <c r="CH11" s="116">
        <v>1</v>
      </c>
      <c r="CI11" s="116">
        <v>0</v>
      </c>
      <c r="CJ11" s="116">
        <v>0</v>
      </c>
      <c r="CK11" s="116">
        <v>0</v>
      </c>
      <c r="CL11" s="116">
        <v>0</v>
      </c>
      <c r="CM11" s="116">
        <v>0</v>
      </c>
      <c r="CN11" s="116">
        <v>0</v>
      </c>
      <c r="CO11" s="116">
        <v>3</v>
      </c>
      <c r="CP11" s="116">
        <v>10</v>
      </c>
      <c r="CQ11" s="116">
        <v>25</v>
      </c>
      <c r="CR11" s="116">
        <v>54</v>
      </c>
      <c r="CS11" s="116">
        <v>0</v>
      </c>
      <c r="CT11" s="116">
        <v>47</v>
      </c>
      <c r="CU11" s="116">
        <v>105</v>
      </c>
      <c r="CV11" s="116">
        <v>0</v>
      </c>
      <c r="CW11" s="116">
        <v>0</v>
      </c>
      <c r="CX11" s="116">
        <v>0</v>
      </c>
      <c r="CY11" s="116">
        <v>0</v>
      </c>
      <c r="CZ11" s="116">
        <v>0</v>
      </c>
      <c r="DA11" s="116">
        <v>350</v>
      </c>
      <c r="DB11" s="116">
        <v>1443</v>
      </c>
      <c r="DC11" s="116">
        <v>0</v>
      </c>
      <c r="DD11" s="116">
        <v>1</v>
      </c>
      <c r="DE11" s="116">
        <v>0</v>
      </c>
      <c r="DF11" s="116">
        <v>19</v>
      </c>
      <c r="DG11" s="311">
        <v>0</v>
      </c>
      <c r="DH11" s="312">
        <v>0</v>
      </c>
      <c r="DI11" s="310">
        <v>6069</v>
      </c>
      <c r="DJ11" s="116">
        <v>2</v>
      </c>
      <c r="DK11" s="310">
        <v>4107</v>
      </c>
      <c r="DL11" s="116">
        <v>0</v>
      </c>
      <c r="DM11" s="116">
        <v>0</v>
      </c>
      <c r="DN11" s="116">
        <v>0</v>
      </c>
      <c r="DO11" s="116">
        <v>0</v>
      </c>
      <c r="DP11" s="312">
        <v>5</v>
      </c>
      <c r="DQ11" s="312">
        <v>4114</v>
      </c>
      <c r="DR11" s="116">
        <v>10183</v>
      </c>
      <c r="DS11" s="312">
        <v>15328</v>
      </c>
      <c r="DT11" s="312">
        <v>19442</v>
      </c>
      <c r="DU11" s="311">
        <v>25511</v>
      </c>
      <c r="DV11" s="312">
        <v>-9082</v>
      </c>
      <c r="DW11" s="310">
        <v>10360</v>
      </c>
      <c r="DX11" s="313">
        <v>16429</v>
      </c>
    </row>
    <row r="12" spans="2:129" ht="13.5" customHeight="1" x14ac:dyDescent="0.15">
      <c r="C12" s="304" t="s">
        <v>346</v>
      </c>
      <c r="D12" s="305" t="s">
        <v>585</v>
      </c>
      <c r="E12" s="117">
        <v>0</v>
      </c>
      <c r="F12" s="116">
        <v>0</v>
      </c>
      <c r="G12" s="116">
        <v>0</v>
      </c>
      <c r="H12" s="116">
        <v>0</v>
      </c>
      <c r="I12" s="116">
        <v>0</v>
      </c>
      <c r="J12" s="116">
        <v>0</v>
      </c>
      <c r="K12" s="116">
        <v>0</v>
      </c>
      <c r="L12" s="116">
        <v>20</v>
      </c>
      <c r="M12" s="116">
        <v>1</v>
      </c>
      <c r="N12" s="116">
        <v>0</v>
      </c>
      <c r="O12" s="116">
        <v>0</v>
      </c>
      <c r="P12" s="116">
        <v>50</v>
      </c>
      <c r="Q12" s="116">
        <v>1</v>
      </c>
      <c r="R12" s="116">
        <v>0</v>
      </c>
      <c r="S12" s="116">
        <v>0</v>
      </c>
      <c r="T12" s="116">
        <v>29</v>
      </c>
      <c r="U12" s="116">
        <v>0</v>
      </c>
      <c r="V12" s="116">
        <v>0</v>
      </c>
      <c r="W12" s="116">
        <v>108</v>
      </c>
      <c r="X12" s="116">
        <v>38</v>
      </c>
      <c r="Y12" s="116">
        <v>0</v>
      </c>
      <c r="Z12" s="116">
        <v>138</v>
      </c>
      <c r="AA12" s="116">
        <v>16</v>
      </c>
      <c r="AB12" s="116">
        <v>230</v>
      </c>
      <c r="AC12" s="116">
        <v>18</v>
      </c>
      <c r="AD12" s="116">
        <v>10</v>
      </c>
      <c r="AE12" s="116">
        <v>0</v>
      </c>
      <c r="AF12" s="116">
        <v>1</v>
      </c>
      <c r="AG12" s="116">
        <v>1</v>
      </c>
      <c r="AH12" s="116">
        <v>0</v>
      </c>
      <c r="AI12" s="116">
        <v>0</v>
      </c>
      <c r="AJ12" s="116">
        <v>1</v>
      </c>
      <c r="AK12" s="116">
        <v>39</v>
      </c>
      <c r="AL12" s="116">
        <v>35</v>
      </c>
      <c r="AM12" s="116">
        <v>62</v>
      </c>
      <c r="AN12" s="116">
        <v>0</v>
      </c>
      <c r="AO12" s="116">
        <v>1</v>
      </c>
      <c r="AP12" s="116">
        <v>2</v>
      </c>
      <c r="AQ12" s="116">
        <v>0</v>
      </c>
      <c r="AR12" s="116">
        <v>0</v>
      </c>
      <c r="AS12" s="116">
        <v>24</v>
      </c>
      <c r="AT12" s="116">
        <v>1</v>
      </c>
      <c r="AU12" s="116">
        <v>3</v>
      </c>
      <c r="AV12" s="116">
        <v>2</v>
      </c>
      <c r="AW12" s="116">
        <v>3</v>
      </c>
      <c r="AX12" s="116">
        <v>0</v>
      </c>
      <c r="AY12" s="116">
        <v>4</v>
      </c>
      <c r="AZ12" s="116">
        <v>7</v>
      </c>
      <c r="BA12" s="116">
        <v>6</v>
      </c>
      <c r="BB12" s="116">
        <v>0</v>
      </c>
      <c r="BC12" s="116">
        <v>0</v>
      </c>
      <c r="BD12" s="116">
        <v>0</v>
      </c>
      <c r="BE12" s="116">
        <v>0</v>
      </c>
      <c r="BF12" s="116">
        <v>1</v>
      </c>
      <c r="BG12" s="116">
        <v>0</v>
      </c>
      <c r="BH12" s="116">
        <v>0</v>
      </c>
      <c r="BI12" s="116">
        <v>5</v>
      </c>
      <c r="BJ12" s="116">
        <v>0</v>
      </c>
      <c r="BK12" s="116">
        <v>0</v>
      </c>
      <c r="BL12" s="116">
        <v>0</v>
      </c>
      <c r="BM12" s="116">
        <v>1</v>
      </c>
      <c r="BN12" s="116">
        <v>0</v>
      </c>
      <c r="BO12" s="116">
        <v>0</v>
      </c>
      <c r="BP12" s="116">
        <v>1</v>
      </c>
      <c r="BQ12" s="116">
        <v>0</v>
      </c>
      <c r="BR12" s="116">
        <v>25888</v>
      </c>
      <c r="BS12" s="116">
        <v>2322</v>
      </c>
      <c r="BT12" s="116">
        <v>0</v>
      </c>
      <c r="BU12" s="116">
        <v>0</v>
      </c>
      <c r="BV12" s="116">
        <v>1</v>
      </c>
      <c r="BW12" s="116">
        <v>0</v>
      </c>
      <c r="BX12" s="116">
        <v>0</v>
      </c>
      <c r="BY12" s="116">
        <v>0</v>
      </c>
      <c r="BZ12" s="116">
        <v>0</v>
      </c>
      <c r="CA12" s="116">
        <v>0</v>
      </c>
      <c r="CB12" s="116">
        <v>0</v>
      </c>
      <c r="CC12" s="116">
        <v>0</v>
      </c>
      <c r="CD12" s="116">
        <v>0</v>
      </c>
      <c r="CE12" s="116">
        <v>0</v>
      </c>
      <c r="CF12" s="116">
        <v>0</v>
      </c>
      <c r="CG12" s="116">
        <v>0</v>
      </c>
      <c r="CH12" s="116">
        <v>0</v>
      </c>
      <c r="CI12" s="116">
        <v>0</v>
      </c>
      <c r="CJ12" s="116">
        <v>0</v>
      </c>
      <c r="CK12" s="116">
        <v>0</v>
      </c>
      <c r="CL12" s="116">
        <v>0</v>
      </c>
      <c r="CM12" s="116">
        <v>0</v>
      </c>
      <c r="CN12" s="116">
        <v>0</v>
      </c>
      <c r="CO12" s="116">
        <v>0</v>
      </c>
      <c r="CP12" s="116">
        <v>1</v>
      </c>
      <c r="CQ12" s="116">
        <v>13</v>
      </c>
      <c r="CR12" s="116">
        <v>2</v>
      </c>
      <c r="CS12" s="116">
        <v>0</v>
      </c>
      <c r="CT12" s="116">
        <v>0</v>
      </c>
      <c r="CU12" s="116">
        <v>1</v>
      </c>
      <c r="CV12" s="116">
        <v>2</v>
      </c>
      <c r="CW12" s="116">
        <v>3</v>
      </c>
      <c r="CX12" s="116">
        <v>0</v>
      </c>
      <c r="CY12" s="116">
        <v>0</v>
      </c>
      <c r="CZ12" s="116">
        <v>0</v>
      </c>
      <c r="DA12" s="116">
        <v>4</v>
      </c>
      <c r="DB12" s="116">
        <v>0</v>
      </c>
      <c r="DC12" s="116">
        <v>3</v>
      </c>
      <c r="DD12" s="116">
        <v>0</v>
      </c>
      <c r="DE12" s="116">
        <v>0</v>
      </c>
      <c r="DF12" s="116">
        <v>0</v>
      </c>
      <c r="DG12" s="311">
        <v>0</v>
      </c>
      <c r="DH12" s="312">
        <v>0</v>
      </c>
      <c r="DI12" s="310">
        <v>29099</v>
      </c>
      <c r="DJ12" s="116">
        <v>0</v>
      </c>
      <c r="DK12" s="310">
        <v>1</v>
      </c>
      <c r="DL12" s="116">
        <v>0</v>
      </c>
      <c r="DM12" s="116">
        <v>0</v>
      </c>
      <c r="DN12" s="116">
        <v>0</v>
      </c>
      <c r="DO12" s="116">
        <v>0</v>
      </c>
      <c r="DP12" s="312">
        <v>564</v>
      </c>
      <c r="DQ12" s="312">
        <v>565</v>
      </c>
      <c r="DR12" s="116">
        <v>29664</v>
      </c>
      <c r="DS12" s="312">
        <v>0</v>
      </c>
      <c r="DT12" s="312">
        <v>565</v>
      </c>
      <c r="DU12" s="311">
        <v>29664</v>
      </c>
      <c r="DV12" s="312">
        <v>-29664</v>
      </c>
      <c r="DW12" s="310">
        <v>-29099</v>
      </c>
      <c r="DX12" s="313">
        <v>0</v>
      </c>
    </row>
    <row r="13" spans="2:129" ht="13.5" customHeight="1" x14ac:dyDescent="0.15">
      <c r="C13" s="304" t="s">
        <v>586</v>
      </c>
      <c r="D13" s="305" t="s">
        <v>953</v>
      </c>
      <c r="E13" s="117">
        <v>0</v>
      </c>
      <c r="F13" s="116">
        <v>0</v>
      </c>
      <c r="G13" s="116">
        <v>0</v>
      </c>
      <c r="H13" s="116">
        <v>2</v>
      </c>
      <c r="I13" s="116">
        <v>0</v>
      </c>
      <c r="J13" s="116">
        <v>0</v>
      </c>
      <c r="K13" s="116">
        <v>0</v>
      </c>
      <c r="L13" s="116">
        <v>0</v>
      </c>
      <c r="M13" s="116">
        <v>0</v>
      </c>
      <c r="N13" s="116">
        <v>3</v>
      </c>
      <c r="O13" s="116">
        <v>0</v>
      </c>
      <c r="P13" s="116">
        <v>0</v>
      </c>
      <c r="Q13" s="116">
        <v>0</v>
      </c>
      <c r="R13" s="116">
        <v>0</v>
      </c>
      <c r="S13" s="116">
        <v>0</v>
      </c>
      <c r="T13" s="116">
        <v>11</v>
      </c>
      <c r="U13" s="116">
        <v>0</v>
      </c>
      <c r="V13" s="116">
        <v>0</v>
      </c>
      <c r="W13" s="116">
        <v>8</v>
      </c>
      <c r="X13" s="116">
        <v>7</v>
      </c>
      <c r="Y13" s="116">
        <v>0</v>
      </c>
      <c r="Z13" s="116">
        <v>1</v>
      </c>
      <c r="AA13" s="116">
        <v>0</v>
      </c>
      <c r="AB13" s="116">
        <v>0</v>
      </c>
      <c r="AC13" s="116">
        <v>13</v>
      </c>
      <c r="AD13" s="116">
        <v>0</v>
      </c>
      <c r="AE13" s="116">
        <v>0</v>
      </c>
      <c r="AF13" s="116">
        <v>322</v>
      </c>
      <c r="AG13" s="116">
        <v>0</v>
      </c>
      <c r="AH13" s="116">
        <v>1</v>
      </c>
      <c r="AI13" s="116">
        <v>0</v>
      </c>
      <c r="AJ13" s="116">
        <v>170</v>
      </c>
      <c r="AK13" s="116">
        <v>575</v>
      </c>
      <c r="AL13" s="116">
        <v>180</v>
      </c>
      <c r="AM13" s="116">
        <v>435</v>
      </c>
      <c r="AN13" s="116">
        <v>0</v>
      </c>
      <c r="AO13" s="116">
        <v>0</v>
      </c>
      <c r="AP13" s="116">
        <v>3</v>
      </c>
      <c r="AQ13" s="116">
        <v>0</v>
      </c>
      <c r="AR13" s="116">
        <v>32</v>
      </c>
      <c r="AS13" s="116">
        <v>5</v>
      </c>
      <c r="AT13" s="116">
        <v>2</v>
      </c>
      <c r="AU13" s="116">
        <v>1</v>
      </c>
      <c r="AV13" s="116">
        <v>1</v>
      </c>
      <c r="AW13" s="116">
        <v>2</v>
      </c>
      <c r="AX13" s="116">
        <v>24</v>
      </c>
      <c r="AY13" s="116">
        <v>0</v>
      </c>
      <c r="AZ13" s="116">
        <v>0</v>
      </c>
      <c r="BA13" s="116">
        <v>0</v>
      </c>
      <c r="BB13" s="116">
        <v>0</v>
      </c>
      <c r="BC13" s="116">
        <v>0</v>
      </c>
      <c r="BD13" s="116">
        <v>0</v>
      </c>
      <c r="BE13" s="116">
        <v>0</v>
      </c>
      <c r="BF13" s="116">
        <v>0</v>
      </c>
      <c r="BG13" s="116">
        <v>0</v>
      </c>
      <c r="BH13" s="116">
        <v>0</v>
      </c>
      <c r="BI13" s="116">
        <v>0</v>
      </c>
      <c r="BJ13" s="116">
        <v>0</v>
      </c>
      <c r="BK13" s="116">
        <v>0</v>
      </c>
      <c r="BL13" s="116">
        <v>12</v>
      </c>
      <c r="BM13" s="116">
        <v>0</v>
      </c>
      <c r="BN13" s="116">
        <v>310</v>
      </c>
      <c r="BO13" s="116">
        <v>20</v>
      </c>
      <c r="BP13" s="116">
        <v>919</v>
      </c>
      <c r="BQ13" s="116">
        <v>256</v>
      </c>
      <c r="BR13" s="116">
        <v>-2</v>
      </c>
      <c r="BS13" s="116">
        <v>0</v>
      </c>
      <c r="BT13" s="116">
        <v>0</v>
      </c>
      <c r="BU13" s="116">
        <v>0</v>
      </c>
      <c r="BV13" s="116">
        <v>0</v>
      </c>
      <c r="BW13" s="116">
        <v>0</v>
      </c>
      <c r="BX13" s="116">
        <v>0</v>
      </c>
      <c r="BY13" s="116">
        <v>0</v>
      </c>
      <c r="BZ13" s="116">
        <v>0</v>
      </c>
      <c r="CA13" s="116">
        <v>0</v>
      </c>
      <c r="CB13" s="116">
        <v>0</v>
      </c>
      <c r="CC13" s="116">
        <v>0</v>
      </c>
      <c r="CD13" s="116">
        <v>0</v>
      </c>
      <c r="CE13" s="116">
        <v>0</v>
      </c>
      <c r="CF13" s="116">
        <v>0</v>
      </c>
      <c r="CG13" s="116">
        <v>0</v>
      </c>
      <c r="CH13" s="116">
        <v>0</v>
      </c>
      <c r="CI13" s="116">
        <v>0</v>
      </c>
      <c r="CJ13" s="116">
        <v>0</v>
      </c>
      <c r="CK13" s="116">
        <v>0</v>
      </c>
      <c r="CL13" s="116">
        <v>0</v>
      </c>
      <c r="CM13" s="116">
        <v>0</v>
      </c>
      <c r="CN13" s="116">
        <v>0</v>
      </c>
      <c r="CO13" s="116">
        <v>4</v>
      </c>
      <c r="CP13" s="116">
        <v>0</v>
      </c>
      <c r="CQ13" s="116">
        <v>0</v>
      </c>
      <c r="CR13" s="116">
        <v>0</v>
      </c>
      <c r="CS13" s="116">
        <v>0</v>
      </c>
      <c r="CT13" s="116">
        <v>0</v>
      </c>
      <c r="CU13" s="116">
        <v>0</v>
      </c>
      <c r="CV13" s="116">
        <v>0</v>
      </c>
      <c r="CW13" s="116">
        <v>0</v>
      </c>
      <c r="CX13" s="116">
        <v>0</v>
      </c>
      <c r="CY13" s="116">
        <v>0</v>
      </c>
      <c r="CZ13" s="116">
        <v>0</v>
      </c>
      <c r="DA13" s="116">
        <v>-4</v>
      </c>
      <c r="DB13" s="116">
        <v>-8</v>
      </c>
      <c r="DC13" s="116">
        <v>0</v>
      </c>
      <c r="DD13" s="116">
        <v>1</v>
      </c>
      <c r="DE13" s="116">
        <v>0</v>
      </c>
      <c r="DF13" s="116">
        <v>3</v>
      </c>
      <c r="DG13" s="311">
        <v>0</v>
      </c>
      <c r="DH13" s="312">
        <v>5</v>
      </c>
      <c r="DI13" s="310">
        <v>3314</v>
      </c>
      <c r="DJ13" s="116">
        <v>-1</v>
      </c>
      <c r="DK13" s="310">
        <v>0</v>
      </c>
      <c r="DL13" s="116">
        <v>0</v>
      </c>
      <c r="DM13" s="116">
        <v>0</v>
      </c>
      <c r="DN13" s="116">
        <v>0</v>
      </c>
      <c r="DO13" s="116">
        <v>0</v>
      </c>
      <c r="DP13" s="312">
        <v>19</v>
      </c>
      <c r="DQ13" s="312">
        <v>18</v>
      </c>
      <c r="DR13" s="116">
        <v>3332</v>
      </c>
      <c r="DS13" s="312">
        <v>45</v>
      </c>
      <c r="DT13" s="312">
        <v>63</v>
      </c>
      <c r="DU13" s="311">
        <v>3377</v>
      </c>
      <c r="DV13" s="312">
        <v>-1558</v>
      </c>
      <c r="DW13" s="310">
        <v>-1495</v>
      </c>
      <c r="DX13" s="313">
        <v>1819</v>
      </c>
    </row>
    <row r="14" spans="2:129" ht="13.5" customHeight="1" x14ac:dyDescent="0.15">
      <c r="C14" s="304" t="s">
        <v>588</v>
      </c>
      <c r="D14" s="305" t="s">
        <v>462</v>
      </c>
      <c r="E14" s="117">
        <v>0</v>
      </c>
      <c r="F14" s="116">
        <v>98</v>
      </c>
      <c r="G14" s="116">
        <v>0</v>
      </c>
      <c r="H14" s="116">
        <v>75</v>
      </c>
      <c r="I14" s="116">
        <v>238</v>
      </c>
      <c r="J14" s="116">
        <v>0</v>
      </c>
      <c r="K14" s="116">
        <v>0</v>
      </c>
      <c r="L14" s="116">
        <v>39777</v>
      </c>
      <c r="M14" s="116">
        <v>811</v>
      </c>
      <c r="N14" s="116">
        <v>281</v>
      </c>
      <c r="O14" s="116">
        <v>0</v>
      </c>
      <c r="P14" s="116">
        <v>19</v>
      </c>
      <c r="Q14" s="116">
        <v>78</v>
      </c>
      <c r="R14" s="116">
        <v>72</v>
      </c>
      <c r="S14" s="116">
        <v>0</v>
      </c>
      <c r="T14" s="116">
        <v>27</v>
      </c>
      <c r="U14" s="116">
        <v>1</v>
      </c>
      <c r="V14" s="116">
        <v>0</v>
      </c>
      <c r="W14" s="116">
        <v>0</v>
      </c>
      <c r="X14" s="116">
        <v>0</v>
      </c>
      <c r="Y14" s="116">
        <v>0</v>
      </c>
      <c r="Z14" s="116">
        <v>22</v>
      </c>
      <c r="AA14" s="116">
        <v>4</v>
      </c>
      <c r="AB14" s="116">
        <v>0</v>
      </c>
      <c r="AC14" s="116">
        <v>1328</v>
      </c>
      <c r="AD14" s="116">
        <v>594</v>
      </c>
      <c r="AE14" s="116">
        <v>0</v>
      </c>
      <c r="AF14" s="116">
        <v>0</v>
      </c>
      <c r="AG14" s="116">
        <v>1</v>
      </c>
      <c r="AH14" s="116">
        <v>0</v>
      </c>
      <c r="AI14" s="116">
        <v>1</v>
      </c>
      <c r="AJ14" s="116">
        <v>2</v>
      </c>
      <c r="AK14" s="116">
        <v>0</v>
      </c>
      <c r="AL14" s="116">
        <v>3</v>
      </c>
      <c r="AM14" s="116">
        <v>26</v>
      </c>
      <c r="AN14" s="116">
        <v>0</v>
      </c>
      <c r="AO14" s="116">
        <v>0</v>
      </c>
      <c r="AP14" s="116">
        <v>0</v>
      </c>
      <c r="AQ14" s="116">
        <v>0</v>
      </c>
      <c r="AR14" s="116">
        <v>0</v>
      </c>
      <c r="AS14" s="116">
        <v>0</v>
      </c>
      <c r="AT14" s="116">
        <v>0</v>
      </c>
      <c r="AU14" s="116">
        <v>0</v>
      </c>
      <c r="AV14" s="116">
        <v>0</v>
      </c>
      <c r="AW14" s="116">
        <v>0</v>
      </c>
      <c r="AX14" s="116">
        <v>0</v>
      </c>
      <c r="AY14" s="116">
        <v>0</v>
      </c>
      <c r="AZ14" s="116">
        <v>0</v>
      </c>
      <c r="BA14" s="116">
        <v>0</v>
      </c>
      <c r="BB14" s="116">
        <v>0</v>
      </c>
      <c r="BC14" s="116">
        <v>0</v>
      </c>
      <c r="BD14" s="116">
        <v>0</v>
      </c>
      <c r="BE14" s="116">
        <v>0</v>
      </c>
      <c r="BF14" s="116">
        <v>0</v>
      </c>
      <c r="BG14" s="116">
        <v>0</v>
      </c>
      <c r="BH14" s="116">
        <v>0</v>
      </c>
      <c r="BI14" s="116">
        <v>0</v>
      </c>
      <c r="BJ14" s="116">
        <v>0</v>
      </c>
      <c r="BK14" s="116">
        <v>0</v>
      </c>
      <c r="BL14" s="116">
        <v>30</v>
      </c>
      <c r="BM14" s="116">
        <v>0</v>
      </c>
      <c r="BN14" s="116">
        <v>0</v>
      </c>
      <c r="BO14" s="116">
        <v>0</v>
      </c>
      <c r="BP14" s="116">
        <v>0</v>
      </c>
      <c r="BQ14" s="116">
        <v>0</v>
      </c>
      <c r="BR14" s="116">
        <v>0</v>
      </c>
      <c r="BS14" s="116">
        <v>0</v>
      </c>
      <c r="BT14" s="116">
        <v>0</v>
      </c>
      <c r="BU14" s="116">
        <v>0</v>
      </c>
      <c r="BV14" s="116">
        <v>0</v>
      </c>
      <c r="BW14" s="116">
        <v>0</v>
      </c>
      <c r="BX14" s="116">
        <v>0</v>
      </c>
      <c r="BY14" s="116">
        <v>0</v>
      </c>
      <c r="BZ14" s="116">
        <v>0</v>
      </c>
      <c r="CA14" s="116">
        <v>0</v>
      </c>
      <c r="CB14" s="116">
        <v>0</v>
      </c>
      <c r="CC14" s="116">
        <v>0</v>
      </c>
      <c r="CD14" s="116">
        <v>0</v>
      </c>
      <c r="CE14" s="116">
        <v>0</v>
      </c>
      <c r="CF14" s="116">
        <v>0</v>
      </c>
      <c r="CG14" s="116">
        <v>0</v>
      </c>
      <c r="CH14" s="116">
        <v>13</v>
      </c>
      <c r="CI14" s="116">
        <v>0</v>
      </c>
      <c r="CJ14" s="116">
        <v>0</v>
      </c>
      <c r="CK14" s="116">
        <v>0</v>
      </c>
      <c r="CL14" s="116">
        <v>0</v>
      </c>
      <c r="CM14" s="116">
        <v>0</v>
      </c>
      <c r="CN14" s="116">
        <v>0</v>
      </c>
      <c r="CO14" s="116">
        <v>255</v>
      </c>
      <c r="CP14" s="116">
        <v>1253</v>
      </c>
      <c r="CQ14" s="116">
        <v>263</v>
      </c>
      <c r="CR14" s="116">
        <v>1215</v>
      </c>
      <c r="CS14" s="116">
        <v>0</v>
      </c>
      <c r="CT14" s="116">
        <v>1023</v>
      </c>
      <c r="CU14" s="116">
        <v>2043</v>
      </c>
      <c r="CV14" s="116">
        <v>87</v>
      </c>
      <c r="CW14" s="116">
        <v>0</v>
      </c>
      <c r="CX14" s="116">
        <v>0</v>
      </c>
      <c r="CY14" s="116">
        <v>0</v>
      </c>
      <c r="CZ14" s="116">
        <v>0</v>
      </c>
      <c r="DA14" s="116">
        <v>4493</v>
      </c>
      <c r="DB14" s="116">
        <v>31035</v>
      </c>
      <c r="DC14" s="116">
        <v>0</v>
      </c>
      <c r="DD14" s="116">
        <v>3</v>
      </c>
      <c r="DE14" s="116">
        <v>0</v>
      </c>
      <c r="DF14" s="116">
        <v>312</v>
      </c>
      <c r="DG14" s="311">
        <v>0</v>
      </c>
      <c r="DH14" s="312">
        <v>0</v>
      </c>
      <c r="DI14" s="310">
        <v>85483</v>
      </c>
      <c r="DJ14" s="116">
        <v>49</v>
      </c>
      <c r="DK14" s="310">
        <v>226926</v>
      </c>
      <c r="DL14" s="116">
        <v>0</v>
      </c>
      <c r="DM14" s="116">
        <v>0</v>
      </c>
      <c r="DN14" s="116">
        <v>0</v>
      </c>
      <c r="DO14" s="116">
        <v>0</v>
      </c>
      <c r="DP14" s="312">
        <v>-818</v>
      </c>
      <c r="DQ14" s="312">
        <v>226157</v>
      </c>
      <c r="DR14" s="116">
        <v>311640</v>
      </c>
      <c r="DS14" s="312">
        <v>115930</v>
      </c>
      <c r="DT14" s="312">
        <v>342087</v>
      </c>
      <c r="DU14" s="311">
        <v>427570</v>
      </c>
      <c r="DV14" s="312">
        <v>-249403</v>
      </c>
      <c r="DW14" s="310">
        <v>92684</v>
      </c>
      <c r="DX14" s="313">
        <v>178167</v>
      </c>
    </row>
    <row r="15" spans="2:129" ht="13.5" customHeight="1" x14ac:dyDescent="0.15">
      <c r="C15" s="304" t="s">
        <v>589</v>
      </c>
      <c r="D15" s="305" t="s">
        <v>99</v>
      </c>
      <c r="E15" s="117">
        <v>0</v>
      </c>
      <c r="F15" s="116">
        <v>1</v>
      </c>
      <c r="G15" s="116">
        <v>0</v>
      </c>
      <c r="H15" s="116">
        <v>0</v>
      </c>
      <c r="I15" s="116">
        <v>377</v>
      </c>
      <c r="J15" s="116">
        <v>0</v>
      </c>
      <c r="K15" s="116">
        <v>0</v>
      </c>
      <c r="L15" s="116">
        <v>183</v>
      </c>
      <c r="M15" s="116">
        <v>493</v>
      </c>
      <c r="N15" s="116">
        <v>0</v>
      </c>
      <c r="O15" s="116">
        <v>0</v>
      </c>
      <c r="P15" s="116">
        <v>0</v>
      </c>
      <c r="Q15" s="116">
        <v>0</v>
      </c>
      <c r="R15" s="116">
        <v>0</v>
      </c>
      <c r="S15" s="116">
        <v>0</v>
      </c>
      <c r="T15" s="116">
        <v>0</v>
      </c>
      <c r="U15" s="116">
        <v>0</v>
      </c>
      <c r="V15" s="116">
        <v>0</v>
      </c>
      <c r="W15" s="116">
        <v>0</v>
      </c>
      <c r="X15" s="116">
        <v>0</v>
      </c>
      <c r="Y15" s="116">
        <v>0</v>
      </c>
      <c r="Z15" s="116">
        <v>0</v>
      </c>
      <c r="AA15" s="116">
        <v>0</v>
      </c>
      <c r="AB15" s="116">
        <v>0</v>
      </c>
      <c r="AC15" s="116">
        <v>12</v>
      </c>
      <c r="AD15" s="116">
        <v>0</v>
      </c>
      <c r="AE15" s="116">
        <v>0</v>
      </c>
      <c r="AF15" s="116">
        <v>0</v>
      </c>
      <c r="AG15" s="116">
        <v>0</v>
      </c>
      <c r="AH15" s="116">
        <v>0</v>
      </c>
      <c r="AI15" s="116">
        <v>0</v>
      </c>
      <c r="AJ15" s="116">
        <v>0</v>
      </c>
      <c r="AK15" s="116">
        <v>0</v>
      </c>
      <c r="AL15" s="116">
        <v>0</v>
      </c>
      <c r="AM15" s="116">
        <v>0</v>
      </c>
      <c r="AN15" s="116">
        <v>0</v>
      </c>
      <c r="AO15" s="116">
        <v>0</v>
      </c>
      <c r="AP15" s="116">
        <v>0</v>
      </c>
      <c r="AQ15" s="116">
        <v>0</v>
      </c>
      <c r="AR15" s="116">
        <v>0</v>
      </c>
      <c r="AS15" s="116">
        <v>0</v>
      </c>
      <c r="AT15" s="116">
        <v>0</v>
      </c>
      <c r="AU15" s="116">
        <v>0</v>
      </c>
      <c r="AV15" s="116">
        <v>0</v>
      </c>
      <c r="AW15" s="116">
        <v>0</v>
      </c>
      <c r="AX15" s="116">
        <v>0</v>
      </c>
      <c r="AY15" s="116">
        <v>0</v>
      </c>
      <c r="AZ15" s="116">
        <v>0</v>
      </c>
      <c r="BA15" s="116">
        <v>0</v>
      </c>
      <c r="BB15" s="116">
        <v>0</v>
      </c>
      <c r="BC15" s="116">
        <v>0</v>
      </c>
      <c r="BD15" s="116">
        <v>0</v>
      </c>
      <c r="BE15" s="116">
        <v>0</v>
      </c>
      <c r="BF15" s="116">
        <v>0</v>
      </c>
      <c r="BG15" s="116">
        <v>0</v>
      </c>
      <c r="BH15" s="116">
        <v>0</v>
      </c>
      <c r="BI15" s="116">
        <v>0</v>
      </c>
      <c r="BJ15" s="116">
        <v>0</v>
      </c>
      <c r="BK15" s="116">
        <v>0</v>
      </c>
      <c r="BL15" s="116">
        <v>0</v>
      </c>
      <c r="BM15" s="116">
        <v>0</v>
      </c>
      <c r="BN15" s="116">
        <v>0</v>
      </c>
      <c r="BO15" s="116">
        <v>0</v>
      </c>
      <c r="BP15" s="116">
        <v>0</v>
      </c>
      <c r="BQ15" s="116">
        <v>0</v>
      </c>
      <c r="BR15" s="116">
        <v>0</v>
      </c>
      <c r="BS15" s="116">
        <v>0</v>
      </c>
      <c r="BT15" s="116">
        <v>0</v>
      </c>
      <c r="BU15" s="116">
        <v>0</v>
      </c>
      <c r="BV15" s="116">
        <v>64</v>
      </c>
      <c r="BW15" s="116">
        <v>0</v>
      </c>
      <c r="BX15" s="116">
        <v>0</v>
      </c>
      <c r="BY15" s="116">
        <v>0</v>
      </c>
      <c r="BZ15" s="116">
        <v>0</v>
      </c>
      <c r="CA15" s="116">
        <v>0</v>
      </c>
      <c r="CB15" s="116">
        <v>0</v>
      </c>
      <c r="CC15" s="116">
        <v>0</v>
      </c>
      <c r="CD15" s="116">
        <v>0</v>
      </c>
      <c r="CE15" s="116">
        <v>0</v>
      </c>
      <c r="CF15" s="116">
        <v>0</v>
      </c>
      <c r="CG15" s="116">
        <v>0</v>
      </c>
      <c r="CH15" s="116">
        <v>14</v>
      </c>
      <c r="CI15" s="116">
        <v>0</v>
      </c>
      <c r="CJ15" s="116">
        <v>0</v>
      </c>
      <c r="CK15" s="116">
        <v>0</v>
      </c>
      <c r="CL15" s="116">
        <v>0</v>
      </c>
      <c r="CM15" s="116">
        <v>0</v>
      </c>
      <c r="CN15" s="116">
        <v>0</v>
      </c>
      <c r="CO15" s="116">
        <v>21</v>
      </c>
      <c r="CP15" s="116">
        <v>13</v>
      </c>
      <c r="CQ15" s="116">
        <v>7</v>
      </c>
      <c r="CR15" s="116">
        <v>130</v>
      </c>
      <c r="CS15" s="116">
        <v>0</v>
      </c>
      <c r="CT15" s="116">
        <v>83</v>
      </c>
      <c r="CU15" s="116">
        <v>170</v>
      </c>
      <c r="CV15" s="116">
        <v>0</v>
      </c>
      <c r="CW15" s="116">
        <v>0</v>
      </c>
      <c r="CX15" s="116">
        <v>0</v>
      </c>
      <c r="CY15" s="116">
        <v>0</v>
      </c>
      <c r="CZ15" s="116">
        <v>2</v>
      </c>
      <c r="DA15" s="116">
        <v>1344</v>
      </c>
      <c r="DB15" s="116">
        <v>13072</v>
      </c>
      <c r="DC15" s="116">
        <v>0</v>
      </c>
      <c r="DD15" s="116">
        <v>0</v>
      </c>
      <c r="DE15" s="116">
        <v>0</v>
      </c>
      <c r="DF15" s="116">
        <v>72</v>
      </c>
      <c r="DG15" s="311">
        <v>0</v>
      </c>
      <c r="DH15" s="312">
        <v>161</v>
      </c>
      <c r="DI15" s="310">
        <v>16219</v>
      </c>
      <c r="DJ15" s="116">
        <v>26</v>
      </c>
      <c r="DK15" s="310">
        <v>42857</v>
      </c>
      <c r="DL15" s="116">
        <v>0</v>
      </c>
      <c r="DM15" s="116">
        <v>0</v>
      </c>
      <c r="DN15" s="116">
        <v>0</v>
      </c>
      <c r="DO15" s="116">
        <v>0</v>
      </c>
      <c r="DP15" s="312">
        <v>-487</v>
      </c>
      <c r="DQ15" s="312">
        <v>42396</v>
      </c>
      <c r="DR15" s="116">
        <v>58615</v>
      </c>
      <c r="DS15" s="312">
        <v>6801</v>
      </c>
      <c r="DT15" s="312">
        <v>49197</v>
      </c>
      <c r="DU15" s="311">
        <v>65416</v>
      </c>
      <c r="DV15" s="312">
        <v>-54797</v>
      </c>
      <c r="DW15" s="310">
        <v>-5600</v>
      </c>
      <c r="DX15" s="313">
        <v>10619</v>
      </c>
    </row>
    <row r="16" spans="2:129" ht="13.5" customHeight="1" x14ac:dyDescent="0.15">
      <c r="C16" s="314" t="s">
        <v>590</v>
      </c>
      <c r="D16" s="315" t="s">
        <v>638</v>
      </c>
      <c r="E16" s="316">
        <v>236</v>
      </c>
      <c r="F16" s="317">
        <v>2917</v>
      </c>
      <c r="G16" s="317">
        <v>157</v>
      </c>
      <c r="H16" s="317">
        <v>15</v>
      </c>
      <c r="I16" s="317">
        <v>81</v>
      </c>
      <c r="J16" s="317">
        <v>0</v>
      </c>
      <c r="K16" s="317">
        <v>0</v>
      </c>
      <c r="L16" s="317">
        <v>-1</v>
      </c>
      <c r="M16" s="317">
        <v>0</v>
      </c>
      <c r="N16" s="317">
        <v>18</v>
      </c>
      <c r="O16" s="317">
        <v>0</v>
      </c>
      <c r="P16" s="317">
        <v>0</v>
      </c>
      <c r="Q16" s="317">
        <v>0</v>
      </c>
      <c r="R16" s="317">
        <v>0</v>
      </c>
      <c r="S16" s="317">
        <v>0</v>
      </c>
      <c r="T16" s="317">
        <v>0</v>
      </c>
      <c r="U16" s="317">
        <v>0</v>
      </c>
      <c r="V16" s="317">
        <v>0</v>
      </c>
      <c r="W16" s="317">
        <v>1</v>
      </c>
      <c r="X16" s="317">
        <v>0</v>
      </c>
      <c r="Y16" s="317">
        <v>0</v>
      </c>
      <c r="Z16" s="317">
        <v>0</v>
      </c>
      <c r="AA16" s="317">
        <v>0</v>
      </c>
      <c r="AB16" s="317">
        <v>0</v>
      </c>
      <c r="AC16" s="317">
        <v>0</v>
      </c>
      <c r="AD16" s="317">
        <v>0</v>
      </c>
      <c r="AE16" s="317">
        <v>0</v>
      </c>
      <c r="AF16" s="317">
        <v>0</v>
      </c>
      <c r="AG16" s="317">
        <v>0</v>
      </c>
      <c r="AH16" s="317">
        <v>0</v>
      </c>
      <c r="AI16" s="317">
        <v>0</v>
      </c>
      <c r="AJ16" s="317">
        <v>0</v>
      </c>
      <c r="AK16" s="317">
        <v>0</v>
      </c>
      <c r="AL16" s="317">
        <v>0</v>
      </c>
      <c r="AM16" s="317">
        <v>0</v>
      </c>
      <c r="AN16" s="317">
        <v>0</v>
      </c>
      <c r="AO16" s="317">
        <v>0</v>
      </c>
      <c r="AP16" s="317">
        <v>0</v>
      </c>
      <c r="AQ16" s="317">
        <v>0</v>
      </c>
      <c r="AR16" s="317">
        <v>0</v>
      </c>
      <c r="AS16" s="317">
        <v>0</v>
      </c>
      <c r="AT16" s="317">
        <v>0</v>
      </c>
      <c r="AU16" s="317">
        <v>0</v>
      </c>
      <c r="AV16" s="317">
        <v>0</v>
      </c>
      <c r="AW16" s="317">
        <v>0</v>
      </c>
      <c r="AX16" s="317">
        <v>0</v>
      </c>
      <c r="AY16" s="317">
        <v>0</v>
      </c>
      <c r="AZ16" s="317">
        <v>0</v>
      </c>
      <c r="BA16" s="317">
        <v>0</v>
      </c>
      <c r="BB16" s="317">
        <v>0</v>
      </c>
      <c r="BC16" s="317">
        <v>0</v>
      </c>
      <c r="BD16" s="317">
        <v>0</v>
      </c>
      <c r="BE16" s="317">
        <v>0</v>
      </c>
      <c r="BF16" s="317">
        <v>0</v>
      </c>
      <c r="BG16" s="317">
        <v>0</v>
      </c>
      <c r="BH16" s="317">
        <v>0</v>
      </c>
      <c r="BI16" s="317">
        <v>0</v>
      </c>
      <c r="BJ16" s="317">
        <v>0</v>
      </c>
      <c r="BK16" s="317">
        <v>0</v>
      </c>
      <c r="BL16" s="317">
        <v>0</v>
      </c>
      <c r="BM16" s="317">
        <v>0</v>
      </c>
      <c r="BN16" s="317">
        <v>0</v>
      </c>
      <c r="BO16" s="317">
        <v>0</v>
      </c>
      <c r="BP16" s="317">
        <v>10</v>
      </c>
      <c r="BQ16" s="317">
        <v>0</v>
      </c>
      <c r="BR16" s="317">
        <v>0</v>
      </c>
      <c r="BS16" s="317">
        <v>0</v>
      </c>
      <c r="BT16" s="317">
        <v>0</v>
      </c>
      <c r="BU16" s="317">
        <v>0</v>
      </c>
      <c r="BV16" s="317">
        <v>37</v>
      </c>
      <c r="BW16" s="317">
        <v>0</v>
      </c>
      <c r="BX16" s="317">
        <v>0</v>
      </c>
      <c r="BY16" s="317">
        <v>0</v>
      </c>
      <c r="BZ16" s="317">
        <v>0</v>
      </c>
      <c r="CA16" s="317">
        <v>0</v>
      </c>
      <c r="CB16" s="317">
        <v>0</v>
      </c>
      <c r="CC16" s="317">
        <v>0</v>
      </c>
      <c r="CD16" s="317">
        <v>0</v>
      </c>
      <c r="CE16" s="317">
        <v>0</v>
      </c>
      <c r="CF16" s="317">
        <v>0</v>
      </c>
      <c r="CG16" s="317">
        <v>0</v>
      </c>
      <c r="CH16" s="317">
        <v>0</v>
      </c>
      <c r="CI16" s="317">
        <v>0</v>
      </c>
      <c r="CJ16" s="317">
        <v>0</v>
      </c>
      <c r="CK16" s="317">
        <v>0</v>
      </c>
      <c r="CL16" s="317">
        <v>0</v>
      </c>
      <c r="CM16" s="317">
        <v>0</v>
      </c>
      <c r="CN16" s="317">
        <v>0</v>
      </c>
      <c r="CO16" s="317">
        <v>0</v>
      </c>
      <c r="CP16" s="317">
        <v>119</v>
      </c>
      <c r="CQ16" s="317">
        <v>527</v>
      </c>
      <c r="CR16" s="317">
        <v>27</v>
      </c>
      <c r="CS16" s="317">
        <v>0</v>
      </c>
      <c r="CT16" s="317">
        <v>6</v>
      </c>
      <c r="CU16" s="317">
        <v>3</v>
      </c>
      <c r="CV16" s="317">
        <v>0</v>
      </c>
      <c r="CW16" s="317">
        <v>0</v>
      </c>
      <c r="CX16" s="317">
        <v>0</v>
      </c>
      <c r="CY16" s="317">
        <v>0</v>
      </c>
      <c r="CZ16" s="317">
        <v>0</v>
      </c>
      <c r="DA16" s="317">
        <v>0</v>
      </c>
      <c r="DB16" s="317">
        <v>0</v>
      </c>
      <c r="DC16" s="317">
        <v>0</v>
      </c>
      <c r="DD16" s="317">
        <v>135</v>
      </c>
      <c r="DE16" s="317">
        <v>31</v>
      </c>
      <c r="DF16" s="317">
        <v>0</v>
      </c>
      <c r="DG16" s="319">
        <v>0</v>
      </c>
      <c r="DH16" s="320">
        <v>0</v>
      </c>
      <c r="DI16" s="318">
        <v>4319</v>
      </c>
      <c r="DJ16" s="317">
        <v>0</v>
      </c>
      <c r="DK16" s="318">
        <v>3103</v>
      </c>
      <c r="DL16" s="317">
        <v>0</v>
      </c>
      <c r="DM16" s="317">
        <v>0</v>
      </c>
      <c r="DN16" s="317">
        <v>0</v>
      </c>
      <c r="DO16" s="317">
        <v>0</v>
      </c>
      <c r="DP16" s="320">
        <v>-10</v>
      </c>
      <c r="DQ16" s="320">
        <v>3093</v>
      </c>
      <c r="DR16" s="317">
        <v>7412</v>
      </c>
      <c r="DS16" s="320">
        <v>822</v>
      </c>
      <c r="DT16" s="320">
        <v>3915</v>
      </c>
      <c r="DU16" s="319">
        <v>8234</v>
      </c>
      <c r="DV16" s="320">
        <v>-7117</v>
      </c>
      <c r="DW16" s="318">
        <v>-3202</v>
      </c>
      <c r="DX16" s="321">
        <v>1117</v>
      </c>
    </row>
    <row r="17" spans="3:128" ht="13.5" customHeight="1" x14ac:dyDescent="0.15">
      <c r="C17" s="304" t="s">
        <v>591</v>
      </c>
      <c r="D17" s="305" t="s">
        <v>109</v>
      </c>
      <c r="E17" s="117">
        <v>0</v>
      </c>
      <c r="F17" s="116">
        <v>0</v>
      </c>
      <c r="G17" s="116">
        <v>0</v>
      </c>
      <c r="H17" s="116">
        <v>0</v>
      </c>
      <c r="I17" s="116">
        <v>0</v>
      </c>
      <c r="J17" s="116">
        <v>0</v>
      </c>
      <c r="K17" s="116">
        <v>0</v>
      </c>
      <c r="L17" s="116">
        <v>0</v>
      </c>
      <c r="M17" s="116">
        <v>0</v>
      </c>
      <c r="N17" s="116">
        <v>0</v>
      </c>
      <c r="O17" s="116">
        <v>0</v>
      </c>
      <c r="P17" s="116">
        <v>0</v>
      </c>
      <c r="Q17" s="116">
        <v>0</v>
      </c>
      <c r="R17" s="116">
        <v>0</v>
      </c>
      <c r="S17" s="116">
        <v>0</v>
      </c>
      <c r="T17" s="116">
        <v>0</v>
      </c>
      <c r="U17" s="116">
        <v>0</v>
      </c>
      <c r="V17" s="116">
        <v>0</v>
      </c>
      <c r="W17" s="116">
        <v>0</v>
      </c>
      <c r="X17" s="116">
        <v>0</v>
      </c>
      <c r="Y17" s="116">
        <v>0</v>
      </c>
      <c r="Z17" s="116">
        <v>0</v>
      </c>
      <c r="AA17" s="116">
        <v>0</v>
      </c>
      <c r="AB17" s="116">
        <v>0</v>
      </c>
      <c r="AC17" s="116">
        <v>0</v>
      </c>
      <c r="AD17" s="116">
        <v>0</v>
      </c>
      <c r="AE17" s="116">
        <v>0</v>
      </c>
      <c r="AF17" s="116">
        <v>0</v>
      </c>
      <c r="AG17" s="116">
        <v>0</v>
      </c>
      <c r="AH17" s="116">
        <v>0</v>
      </c>
      <c r="AI17" s="116">
        <v>0</v>
      </c>
      <c r="AJ17" s="116">
        <v>0</v>
      </c>
      <c r="AK17" s="116">
        <v>0</v>
      </c>
      <c r="AL17" s="116">
        <v>0</v>
      </c>
      <c r="AM17" s="116">
        <v>0</v>
      </c>
      <c r="AN17" s="116">
        <v>0</v>
      </c>
      <c r="AO17" s="116">
        <v>0</v>
      </c>
      <c r="AP17" s="116">
        <v>0</v>
      </c>
      <c r="AQ17" s="116">
        <v>0</v>
      </c>
      <c r="AR17" s="116">
        <v>0</v>
      </c>
      <c r="AS17" s="116">
        <v>0</v>
      </c>
      <c r="AT17" s="116">
        <v>0</v>
      </c>
      <c r="AU17" s="116">
        <v>0</v>
      </c>
      <c r="AV17" s="116">
        <v>0</v>
      </c>
      <c r="AW17" s="116">
        <v>0</v>
      </c>
      <c r="AX17" s="116">
        <v>0</v>
      </c>
      <c r="AY17" s="116">
        <v>0</v>
      </c>
      <c r="AZ17" s="116">
        <v>0</v>
      </c>
      <c r="BA17" s="116">
        <v>0</v>
      </c>
      <c r="BB17" s="116">
        <v>0</v>
      </c>
      <c r="BC17" s="116">
        <v>0</v>
      </c>
      <c r="BD17" s="116">
        <v>0</v>
      </c>
      <c r="BE17" s="116">
        <v>0</v>
      </c>
      <c r="BF17" s="116">
        <v>0</v>
      </c>
      <c r="BG17" s="116">
        <v>0</v>
      </c>
      <c r="BH17" s="116">
        <v>0</v>
      </c>
      <c r="BI17" s="116">
        <v>0</v>
      </c>
      <c r="BJ17" s="116">
        <v>0</v>
      </c>
      <c r="BK17" s="116">
        <v>0</v>
      </c>
      <c r="BL17" s="116">
        <v>0</v>
      </c>
      <c r="BM17" s="116">
        <v>0</v>
      </c>
      <c r="BN17" s="116">
        <v>0</v>
      </c>
      <c r="BO17" s="116">
        <v>0</v>
      </c>
      <c r="BP17" s="116">
        <v>0</v>
      </c>
      <c r="BQ17" s="116">
        <v>0</v>
      </c>
      <c r="BR17" s="116">
        <v>0</v>
      </c>
      <c r="BS17" s="116">
        <v>0</v>
      </c>
      <c r="BT17" s="116">
        <v>0</v>
      </c>
      <c r="BU17" s="116">
        <v>0</v>
      </c>
      <c r="BV17" s="116">
        <v>0</v>
      </c>
      <c r="BW17" s="116">
        <v>0</v>
      </c>
      <c r="BX17" s="116">
        <v>0</v>
      </c>
      <c r="BY17" s="116">
        <v>0</v>
      </c>
      <c r="BZ17" s="116">
        <v>0</v>
      </c>
      <c r="CA17" s="116">
        <v>0</v>
      </c>
      <c r="CB17" s="116">
        <v>0</v>
      </c>
      <c r="CC17" s="116">
        <v>0</v>
      </c>
      <c r="CD17" s="116">
        <v>0</v>
      </c>
      <c r="CE17" s="116">
        <v>0</v>
      </c>
      <c r="CF17" s="116">
        <v>0</v>
      </c>
      <c r="CG17" s="116">
        <v>0</v>
      </c>
      <c r="CH17" s="116">
        <v>0</v>
      </c>
      <c r="CI17" s="116">
        <v>0</v>
      </c>
      <c r="CJ17" s="116">
        <v>0</v>
      </c>
      <c r="CK17" s="116">
        <v>0</v>
      </c>
      <c r="CL17" s="116">
        <v>0</v>
      </c>
      <c r="CM17" s="116">
        <v>0</v>
      </c>
      <c r="CN17" s="116">
        <v>0</v>
      </c>
      <c r="CO17" s="116">
        <v>0</v>
      </c>
      <c r="CP17" s="116">
        <v>0</v>
      </c>
      <c r="CQ17" s="116">
        <v>0</v>
      </c>
      <c r="CR17" s="116">
        <v>0</v>
      </c>
      <c r="CS17" s="116">
        <v>0</v>
      </c>
      <c r="CT17" s="116">
        <v>0</v>
      </c>
      <c r="CU17" s="116">
        <v>0</v>
      </c>
      <c r="CV17" s="116">
        <v>0</v>
      </c>
      <c r="CW17" s="116">
        <v>0</v>
      </c>
      <c r="CX17" s="116">
        <v>0</v>
      </c>
      <c r="CY17" s="116">
        <v>0</v>
      </c>
      <c r="CZ17" s="116">
        <v>0</v>
      </c>
      <c r="DA17" s="116">
        <v>0</v>
      </c>
      <c r="DB17" s="116">
        <v>0</v>
      </c>
      <c r="DC17" s="116">
        <v>0</v>
      </c>
      <c r="DD17" s="116">
        <v>0</v>
      </c>
      <c r="DE17" s="116">
        <v>0</v>
      </c>
      <c r="DF17" s="116">
        <v>0</v>
      </c>
      <c r="DG17" s="311">
        <v>0</v>
      </c>
      <c r="DH17" s="312">
        <v>0</v>
      </c>
      <c r="DI17" s="310">
        <v>0</v>
      </c>
      <c r="DJ17" s="116">
        <v>18</v>
      </c>
      <c r="DK17" s="310">
        <v>21331</v>
      </c>
      <c r="DL17" s="116">
        <v>0</v>
      </c>
      <c r="DM17" s="116">
        <v>0</v>
      </c>
      <c r="DN17" s="116">
        <v>0</v>
      </c>
      <c r="DO17" s="116">
        <v>0</v>
      </c>
      <c r="DP17" s="312">
        <v>-114</v>
      </c>
      <c r="DQ17" s="312">
        <v>21235</v>
      </c>
      <c r="DR17" s="116">
        <v>21235</v>
      </c>
      <c r="DS17" s="312">
        <v>0</v>
      </c>
      <c r="DT17" s="312">
        <v>21235</v>
      </c>
      <c r="DU17" s="311">
        <v>21235</v>
      </c>
      <c r="DV17" s="312">
        <v>-21235</v>
      </c>
      <c r="DW17" s="310">
        <v>0</v>
      </c>
      <c r="DX17" s="313">
        <v>0</v>
      </c>
    </row>
    <row r="18" spans="3:128" ht="13.5" customHeight="1" x14ac:dyDescent="0.15">
      <c r="C18" s="304" t="s">
        <v>639</v>
      </c>
      <c r="D18" s="305" t="s">
        <v>111</v>
      </c>
      <c r="E18" s="117">
        <v>3</v>
      </c>
      <c r="F18" s="116">
        <v>0</v>
      </c>
      <c r="G18" s="116">
        <v>0</v>
      </c>
      <c r="H18" s="116">
        <v>4</v>
      </c>
      <c r="I18" s="116">
        <v>323</v>
      </c>
      <c r="J18" s="116">
        <v>0</v>
      </c>
      <c r="K18" s="116">
        <v>0</v>
      </c>
      <c r="L18" s="116">
        <v>0</v>
      </c>
      <c r="M18" s="116">
        <v>3</v>
      </c>
      <c r="N18" s="116">
        <v>0</v>
      </c>
      <c r="O18" s="116">
        <v>0</v>
      </c>
      <c r="P18" s="116">
        <v>8924</v>
      </c>
      <c r="Q18" s="116">
        <v>4880</v>
      </c>
      <c r="R18" s="116">
        <v>10</v>
      </c>
      <c r="S18" s="116">
        <v>341</v>
      </c>
      <c r="T18" s="116">
        <v>8</v>
      </c>
      <c r="U18" s="116">
        <v>13</v>
      </c>
      <c r="V18" s="116">
        <v>14</v>
      </c>
      <c r="W18" s="116">
        <v>2</v>
      </c>
      <c r="X18" s="116">
        <v>0</v>
      </c>
      <c r="Y18" s="116">
        <v>0</v>
      </c>
      <c r="Z18" s="116">
        <v>0</v>
      </c>
      <c r="AA18" s="116">
        <v>0</v>
      </c>
      <c r="AB18" s="116">
        <v>167</v>
      </c>
      <c r="AC18" s="116">
        <v>0</v>
      </c>
      <c r="AD18" s="116">
        <v>1</v>
      </c>
      <c r="AE18" s="116">
        <v>0</v>
      </c>
      <c r="AF18" s="116">
        <v>0</v>
      </c>
      <c r="AG18" s="116">
        <v>17</v>
      </c>
      <c r="AH18" s="116">
        <v>41</v>
      </c>
      <c r="AI18" s="116">
        <v>6</v>
      </c>
      <c r="AJ18" s="116">
        <v>1</v>
      </c>
      <c r="AK18" s="116">
        <v>0</v>
      </c>
      <c r="AL18" s="116">
        <v>0</v>
      </c>
      <c r="AM18" s="116">
        <v>36</v>
      </c>
      <c r="AN18" s="116">
        <v>0</v>
      </c>
      <c r="AO18" s="116">
        <v>0</v>
      </c>
      <c r="AP18" s="116">
        <v>0</v>
      </c>
      <c r="AQ18" s="116">
        <v>0</v>
      </c>
      <c r="AR18" s="116">
        <v>0</v>
      </c>
      <c r="AS18" s="116">
        <v>8</v>
      </c>
      <c r="AT18" s="116">
        <v>4</v>
      </c>
      <c r="AU18" s="116">
        <v>14</v>
      </c>
      <c r="AV18" s="116">
        <v>12</v>
      </c>
      <c r="AW18" s="116">
        <v>59</v>
      </c>
      <c r="AX18" s="116">
        <v>100</v>
      </c>
      <c r="AY18" s="116">
        <v>140</v>
      </c>
      <c r="AZ18" s="116">
        <v>3</v>
      </c>
      <c r="BA18" s="116">
        <v>0</v>
      </c>
      <c r="BB18" s="116">
        <v>7</v>
      </c>
      <c r="BC18" s="116">
        <v>0</v>
      </c>
      <c r="BD18" s="116">
        <v>4</v>
      </c>
      <c r="BE18" s="116">
        <v>3</v>
      </c>
      <c r="BF18" s="116">
        <v>0</v>
      </c>
      <c r="BG18" s="116">
        <v>0</v>
      </c>
      <c r="BH18" s="116">
        <v>5</v>
      </c>
      <c r="BI18" s="116">
        <v>38</v>
      </c>
      <c r="BJ18" s="116">
        <v>14</v>
      </c>
      <c r="BK18" s="116">
        <v>1</v>
      </c>
      <c r="BL18" s="116">
        <v>34</v>
      </c>
      <c r="BM18" s="116">
        <v>0</v>
      </c>
      <c r="BN18" s="116">
        <v>140</v>
      </c>
      <c r="BO18" s="116">
        <v>326</v>
      </c>
      <c r="BP18" s="116">
        <v>172</v>
      </c>
      <c r="BQ18" s="116">
        <v>17</v>
      </c>
      <c r="BR18" s="116">
        <v>0</v>
      </c>
      <c r="BS18" s="116">
        <v>0</v>
      </c>
      <c r="BT18" s="116">
        <v>4</v>
      </c>
      <c r="BU18" s="116">
        <v>4</v>
      </c>
      <c r="BV18" s="116">
        <v>203</v>
      </c>
      <c r="BW18" s="116">
        <v>1</v>
      </c>
      <c r="BX18" s="116">
        <v>0</v>
      </c>
      <c r="BY18" s="116">
        <v>0</v>
      </c>
      <c r="BZ18" s="116">
        <v>0</v>
      </c>
      <c r="CA18" s="116">
        <v>24</v>
      </c>
      <c r="CB18" s="116">
        <v>13</v>
      </c>
      <c r="CC18" s="116">
        <v>2</v>
      </c>
      <c r="CD18" s="116">
        <v>24</v>
      </c>
      <c r="CE18" s="116">
        <v>0</v>
      </c>
      <c r="CF18" s="116">
        <v>0</v>
      </c>
      <c r="CG18" s="116">
        <v>7</v>
      </c>
      <c r="CH18" s="116">
        <v>41</v>
      </c>
      <c r="CI18" s="116">
        <v>1</v>
      </c>
      <c r="CJ18" s="116">
        <v>9</v>
      </c>
      <c r="CK18" s="116">
        <v>0</v>
      </c>
      <c r="CL18" s="116">
        <v>37</v>
      </c>
      <c r="CM18" s="116">
        <v>0</v>
      </c>
      <c r="CN18" s="116">
        <v>1</v>
      </c>
      <c r="CO18" s="116">
        <v>33</v>
      </c>
      <c r="CP18" s="116">
        <v>1</v>
      </c>
      <c r="CQ18" s="116">
        <v>0</v>
      </c>
      <c r="CR18" s="116">
        <v>31</v>
      </c>
      <c r="CS18" s="116">
        <v>40</v>
      </c>
      <c r="CT18" s="116">
        <v>8</v>
      </c>
      <c r="CU18" s="116">
        <v>6</v>
      </c>
      <c r="CV18" s="116">
        <v>6</v>
      </c>
      <c r="CW18" s="116">
        <v>11</v>
      </c>
      <c r="CX18" s="116">
        <v>0</v>
      </c>
      <c r="CY18" s="116">
        <v>6</v>
      </c>
      <c r="CZ18" s="116">
        <v>107</v>
      </c>
      <c r="DA18" s="116">
        <v>57</v>
      </c>
      <c r="DB18" s="116">
        <v>0</v>
      </c>
      <c r="DC18" s="116">
        <v>10</v>
      </c>
      <c r="DD18" s="116">
        <v>138</v>
      </c>
      <c r="DE18" s="116">
        <v>0</v>
      </c>
      <c r="DF18" s="116">
        <v>27</v>
      </c>
      <c r="DG18" s="311">
        <v>182</v>
      </c>
      <c r="DH18" s="312">
        <v>2</v>
      </c>
      <c r="DI18" s="310">
        <v>16931</v>
      </c>
      <c r="DJ18" s="116">
        <v>0</v>
      </c>
      <c r="DK18" s="310">
        <v>838</v>
      </c>
      <c r="DL18" s="116">
        <v>0</v>
      </c>
      <c r="DM18" s="116">
        <v>0</v>
      </c>
      <c r="DN18" s="116">
        <v>1</v>
      </c>
      <c r="DO18" s="116">
        <v>100</v>
      </c>
      <c r="DP18" s="312">
        <v>-970</v>
      </c>
      <c r="DQ18" s="312">
        <v>-31</v>
      </c>
      <c r="DR18" s="116">
        <v>16900</v>
      </c>
      <c r="DS18" s="312">
        <v>72566</v>
      </c>
      <c r="DT18" s="312">
        <v>72535</v>
      </c>
      <c r="DU18" s="311">
        <v>89466</v>
      </c>
      <c r="DV18" s="312">
        <v>-12424</v>
      </c>
      <c r="DW18" s="310">
        <v>60111</v>
      </c>
      <c r="DX18" s="313">
        <v>77042</v>
      </c>
    </row>
    <row r="19" spans="3:128" ht="13.5" customHeight="1" x14ac:dyDescent="0.15">
      <c r="C19" s="304" t="s">
        <v>640</v>
      </c>
      <c r="D19" s="305" t="s">
        <v>641</v>
      </c>
      <c r="E19" s="117">
        <v>101</v>
      </c>
      <c r="F19" s="116">
        <v>1</v>
      </c>
      <c r="G19" s="116">
        <v>28</v>
      </c>
      <c r="H19" s="116">
        <v>2</v>
      </c>
      <c r="I19" s="116">
        <v>125</v>
      </c>
      <c r="J19" s="116">
        <v>0</v>
      </c>
      <c r="K19" s="116">
        <v>5</v>
      </c>
      <c r="L19" s="116">
        <v>146</v>
      </c>
      <c r="M19" s="116">
        <v>4</v>
      </c>
      <c r="N19" s="116">
        <v>0</v>
      </c>
      <c r="O19" s="116">
        <v>0</v>
      </c>
      <c r="P19" s="116">
        <v>190</v>
      </c>
      <c r="Q19" s="116">
        <v>468</v>
      </c>
      <c r="R19" s="116">
        <v>17</v>
      </c>
      <c r="S19" s="116">
        <v>157</v>
      </c>
      <c r="T19" s="116">
        <v>11</v>
      </c>
      <c r="U19" s="116">
        <v>16</v>
      </c>
      <c r="V19" s="116">
        <v>41</v>
      </c>
      <c r="W19" s="116">
        <v>9</v>
      </c>
      <c r="X19" s="116">
        <v>0</v>
      </c>
      <c r="Y19" s="116">
        <v>0</v>
      </c>
      <c r="Z19" s="116">
        <v>8</v>
      </c>
      <c r="AA19" s="116">
        <v>13</v>
      </c>
      <c r="AB19" s="116">
        <v>22</v>
      </c>
      <c r="AC19" s="116">
        <v>196</v>
      </c>
      <c r="AD19" s="116">
        <v>16</v>
      </c>
      <c r="AE19" s="116">
        <v>0</v>
      </c>
      <c r="AF19" s="116">
        <v>4</v>
      </c>
      <c r="AG19" s="116">
        <v>55</v>
      </c>
      <c r="AH19" s="116">
        <v>13</v>
      </c>
      <c r="AI19" s="116">
        <v>0</v>
      </c>
      <c r="AJ19" s="116">
        <v>8</v>
      </c>
      <c r="AK19" s="116">
        <v>9</v>
      </c>
      <c r="AL19" s="116">
        <v>20</v>
      </c>
      <c r="AM19" s="116">
        <v>30</v>
      </c>
      <c r="AN19" s="116">
        <v>0</v>
      </c>
      <c r="AO19" s="116">
        <v>2</v>
      </c>
      <c r="AP19" s="116">
        <v>13</v>
      </c>
      <c r="AQ19" s="116">
        <v>10</v>
      </c>
      <c r="AR19" s="116">
        <v>0</v>
      </c>
      <c r="AS19" s="116">
        <v>71</v>
      </c>
      <c r="AT19" s="116">
        <v>33</v>
      </c>
      <c r="AU19" s="116">
        <v>47</v>
      </c>
      <c r="AV19" s="116">
        <v>108</v>
      </c>
      <c r="AW19" s="116">
        <v>420</v>
      </c>
      <c r="AX19" s="116">
        <v>222</v>
      </c>
      <c r="AY19" s="116">
        <v>112</v>
      </c>
      <c r="AZ19" s="116">
        <v>220</v>
      </c>
      <c r="BA19" s="116">
        <v>170</v>
      </c>
      <c r="BB19" s="116">
        <v>14</v>
      </c>
      <c r="BC19" s="116">
        <v>1</v>
      </c>
      <c r="BD19" s="116">
        <v>1</v>
      </c>
      <c r="BE19" s="116">
        <v>6</v>
      </c>
      <c r="BF19" s="116">
        <v>137</v>
      </c>
      <c r="BG19" s="116">
        <v>0</v>
      </c>
      <c r="BH19" s="116">
        <v>30</v>
      </c>
      <c r="BI19" s="116">
        <v>29</v>
      </c>
      <c r="BJ19" s="116">
        <v>5</v>
      </c>
      <c r="BK19" s="116">
        <v>2</v>
      </c>
      <c r="BL19" s="116">
        <v>29</v>
      </c>
      <c r="BM19" s="116">
        <v>6</v>
      </c>
      <c r="BN19" s="116">
        <v>1182</v>
      </c>
      <c r="BO19" s="116">
        <v>213</v>
      </c>
      <c r="BP19" s="116">
        <v>430</v>
      </c>
      <c r="BQ19" s="116">
        <v>117</v>
      </c>
      <c r="BR19" s="116">
        <v>25</v>
      </c>
      <c r="BS19" s="116">
        <v>2</v>
      </c>
      <c r="BT19" s="116">
        <v>47</v>
      </c>
      <c r="BU19" s="116">
        <v>151</v>
      </c>
      <c r="BV19" s="116">
        <v>2867</v>
      </c>
      <c r="BW19" s="116">
        <v>266</v>
      </c>
      <c r="BX19" s="116">
        <v>17</v>
      </c>
      <c r="BY19" s="116">
        <v>2</v>
      </c>
      <c r="BZ19" s="116">
        <v>0</v>
      </c>
      <c r="CA19" s="116">
        <v>30</v>
      </c>
      <c r="CB19" s="116">
        <v>131</v>
      </c>
      <c r="CC19" s="116">
        <v>51</v>
      </c>
      <c r="CD19" s="116">
        <v>12</v>
      </c>
      <c r="CE19" s="116">
        <v>12</v>
      </c>
      <c r="CF19" s="116">
        <v>0</v>
      </c>
      <c r="CG19" s="116">
        <v>22</v>
      </c>
      <c r="CH19" s="116">
        <v>126</v>
      </c>
      <c r="CI19" s="116">
        <v>47</v>
      </c>
      <c r="CJ19" s="116">
        <v>50</v>
      </c>
      <c r="CK19" s="116">
        <v>4</v>
      </c>
      <c r="CL19" s="116">
        <v>82</v>
      </c>
      <c r="CM19" s="116">
        <v>39</v>
      </c>
      <c r="CN19" s="116">
        <v>23</v>
      </c>
      <c r="CO19" s="116">
        <v>1581</v>
      </c>
      <c r="CP19" s="116">
        <v>29</v>
      </c>
      <c r="CQ19" s="116">
        <v>183</v>
      </c>
      <c r="CR19" s="116">
        <v>1195</v>
      </c>
      <c r="CS19" s="116">
        <v>186</v>
      </c>
      <c r="CT19" s="116">
        <v>507</v>
      </c>
      <c r="CU19" s="116">
        <v>314</v>
      </c>
      <c r="CV19" s="116">
        <v>1301</v>
      </c>
      <c r="CW19" s="116">
        <v>285</v>
      </c>
      <c r="CX19" s="116">
        <v>1</v>
      </c>
      <c r="CY19" s="116">
        <v>138</v>
      </c>
      <c r="CZ19" s="116">
        <v>518</v>
      </c>
      <c r="DA19" s="116">
        <v>327</v>
      </c>
      <c r="DB19" s="116">
        <v>222</v>
      </c>
      <c r="DC19" s="116">
        <v>620</v>
      </c>
      <c r="DD19" s="116">
        <v>137</v>
      </c>
      <c r="DE19" s="116">
        <v>32</v>
      </c>
      <c r="DF19" s="116">
        <v>149</v>
      </c>
      <c r="DG19" s="311">
        <v>68</v>
      </c>
      <c r="DH19" s="312">
        <v>5</v>
      </c>
      <c r="DI19" s="310">
        <v>17149</v>
      </c>
      <c r="DJ19" s="116">
        <v>14</v>
      </c>
      <c r="DK19" s="310">
        <v>34360</v>
      </c>
      <c r="DL19" s="116">
        <v>0</v>
      </c>
      <c r="DM19" s="116">
        <v>0</v>
      </c>
      <c r="DN19" s="116">
        <v>0</v>
      </c>
      <c r="DO19" s="116">
        <v>602</v>
      </c>
      <c r="DP19" s="312">
        <v>-479</v>
      </c>
      <c r="DQ19" s="312">
        <v>34497</v>
      </c>
      <c r="DR19" s="116">
        <v>51646</v>
      </c>
      <c r="DS19" s="312">
        <v>19417</v>
      </c>
      <c r="DT19" s="312">
        <v>53914</v>
      </c>
      <c r="DU19" s="311">
        <v>71063</v>
      </c>
      <c r="DV19" s="312">
        <v>-48767</v>
      </c>
      <c r="DW19" s="310">
        <v>5147</v>
      </c>
      <c r="DX19" s="313">
        <v>22296</v>
      </c>
    </row>
    <row r="20" spans="3:128" ht="13.5" customHeight="1" x14ac:dyDescent="0.15">
      <c r="C20" s="304" t="s">
        <v>642</v>
      </c>
      <c r="D20" s="305" t="s">
        <v>643</v>
      </c>
      <c r="E20" s="117">
        <v>5</v>
      </c>
      <c r="F20" s="116">
        <v>51</v>
      </c>
      <c r="G20" s="116">
        <v>0</v>
      </c>
      <c r="H20" s="116">
        <v>101</v>
      </c>
      <c r="I20" s="116">
        <v>22</v>
      </c>
      <c r="J20" s="116">
        <v>0</v>
      </c>
      <c r="K20" s="116">
        <v>1</v>
      </c>
      <c r="L20" s="116">
        <v>122</v>
      </c>
      <c r="M20" s="116">
        <v>9</v>
      </c>
      <c r="N20" s="116">
        <v>32</v>
      </c>
      <c r="O20" s="116">
        <v>0</v>
      </c>
      <c r="P20" s="116">
        <v>17</v>
      </c>
      <c r="Q20" s="116">
        <v>5</v>
      </c>
      <c r="R20" s="116">
        <v>3843</v>
      </c>
      <c r="S20" s="116">
        <v>3297</v>
      </c>
      <c r="T20" s="116">
        <v>0</v>
      </c>
      <c r="U20" s="116">
        <v>23</v>
      </c>
      <c r="V20" s="116">
        <v>3</v>
      </c>
      <c r="W20" s="116">
        <v>0</v>
      </c>
      <c r="X20" s="116">
        <v>0</v>
      </c>
      <c r="Y20" s="116">
        <v>0</v>
      </c>
      <c r="Z20" s="116">
        <v>0</v>
      </c>
      <c r="AA20" s="116">
        <v>0</v>
      </c>
      <c r="AB20" s="116">
        <v>0</v>
      </c>
      <c r="AC20" s="116">
        <v>2</v>
      </c>
      <c r="AD20" s="116">
        <v>5</v>
      </c>
      <c r="AE20" s="116">
        <v>0</v>
      </c>
      <c r="AF20" s="116">
        <v>0</v>
      </c>
      <c r="AG20" s="116">
        <v>19</v>
      </c>
      <c r="AH20" s="116">
        <v>1</v>
      </c>
      <c r="AI20" s="116">
        <v>1</v>
      </c>
      <c r="AJ20" s="116">
        <v>3</v>
      </c>
      <c r="AK20" s="116">
        <v>0</v>
      </c>
      <c r="AL20" s="116">
        <v>92</v>
      </c>
      <c r="AM20" s="116">
        <v>21</v>
      </c>
      <c r="AN20" s="116">
        <v>0</v>
      </c>
      <c r="AO20" s="116">
        <v>0</v>
      </c>
      <c r="AP20" s="116">
        <v>1</v>
      </c>
      <c r="AQ20" s="116">
        <v>0</v>
      </c>
      <c r="AR20" s="116">
        <v>0</v>
      </c>
      <c r="AS20" s="116">
        <v>26</v>
      </c>
      <c r="AT20" s="116">
        <v>59</v>
      </c>
      <c r="AU20" s="116">
        <v>22</v>
      </c>
      <c r="AV20" s="116">
        <v>5</v>
      </c>
      <c r="AW20" s="116">
        <v>74</v>
      </c>
      <c r="AX20" s="116">
        <v>97</v>
      </c>
      <c r="AY20" s="116">
        <v>4</v>
      </c>
      <c r="AZ20" s="116">
        <v>9</v>
      </c>
      <c r="BA20" s="116">
        <v>7</v>
      </c>
      <c r="BB20" s="116">
        <v>1</v>
      </c>
      <c r="BC20" s="116">
        <v>0</v>
      </c>
      <c r="BD20" s="116">
        <v>1</v>
      </c>
      <c r="BE20" s="116">
        <v>0</v>
      </c>
      <c r="BF20" s="116">
        <v>6</v>
      </c>
      <c r="BG20" s="116">
        <v>0</v>
      </c>
      <c r="BH20" s="116">
        <v>10</v>
      </c>
      <c r="BI20" s="116">
        <v>8</v>
      </c>
      <c r="BJ20" s="116">
        <v>12</v>
      </c>
      <c r="BK20" s="116">
        <v>0</v>
      </c>
      <c r="BL20" s="116">
        <v>346</v>
      </c>
      <c r="BM20" s="116">
        <v>0</v>
      </c>
      <c r="BN20" s="116">
        <v>18212</v>
      </c>
      <c r="BO20" s="116">
        <v>1909</v>
      </c>
      <c r="BP20" s="116">
        <v>374</v>
      </c>
      <c r="BQ20" s="116">
        <v>176</v>
      </c>
      <c r="BR20" s="116">
        <v>566</v>
      </c>
      <c r="BS20" s="116">
        <v>0</v>
      </c>
      <c r="BT20" s="116">
        <v>0</v>
      </c>
      <c r="BU20" s="116">
        <v>0</v>
      </c>
      <c r="BV20" s="116">
        <v>464</v>
      </c>
      <c r="BW20" s="116">
        <v>17</v>
      </c>
      <c r="BX20" s="116">
        <v>0</v>
      </c>
      <c r="BY20" s="116">
        <v>0</v>
      </c>
      <c r="BZ20" s="116">
        <v>2</v>
      </c>
      <c r="CA20" s="116">
        <v>0</v>
      </c>
      <c r="CB20" s="116">
        <v>0</v>
      </c>
      <c r="CC20" s="116">
        <v>0</v>
      </c>
      <c r="CD20" s="116">
        <v>3</v>
      </c>
      <c r="CE20" s="116">
        <v>0</v>
      </c>
      <c r="CF20" s="116">
        <v>0</v>
      </c>
      <c r="CG20" s="116">
        <v>10</v>
      </c>
      <c r="CH20" s="116">
        <v>375</v>
      </c>
      <c r="CI20" s="116">
        <v>1</v>
      </c>
      <c r="CJ20" s="116">
        <v>6</v>
      </c>
      <c r="CK20" s="116">
        <v>3</v>
      </c>
      <c r="CL20" s="116">
        <v>2</v>
      </c>
      <c r="CM20" s="116">
        <v>2</v>
      </c>
      <c r="CN20" s="116">
        <v>4</v>
      </c>
      <c r="CO20" s="116">
        <v>14</v>
      </c>
      <c r="CP20" s="116">
        <v>9</v>
      </c>
      <c r="CQ20" s="116">
        <v>21</v>
      </c>
      <c r="CR20" s="116">
        <v>0</v>
      </c>
      <c r="CS20" s="116">
        <v>3</v>
      </c>
      <c r="CT20" s="116">
        <v>3</v>
      </c>
      <c r="CU20" s="116">
        <v>2</v>
      </c>
      <c r="CV20" s="116">
        <v>7</v>
      </c>
      <c r="CW20" s="116">
        <v>3</v>
      </c>
      <c r="CX20" s="116">
        <v>0</v>
      </c>
      <c r="CY20" s="116">
        <v>3</v>
      </c>
      <c r="CZ20" s="116">
        <v>83</v>
      </c>
      <c r="DA20" s="116">
        <v>15</v>
      </c>
      <c r="DB20" s="116">
        <v>128</v>
      </c>
      <c r="DC20" s="116">
        <v>17</v>
      </c>
      <c r="DD20" s="116">
        <v>39</v>
      </c>
      <c r="DE20" s="116">
        <v>0</v>
      </c>
      <c r="DF20" s="116">
        <v>45</v>
      </c>
      <c r="DG20" s="311">
        <v>0</v>
      </c>
      <c r="DH20" s="312">
        <v>1</v>
      </c>
      <c r="DI20" s="310">
        <v>30882</v>
      </c>
      <c r="DJ20" s="116">
        <v>1</v>
      </c>
      <c r="DK20" s="310">
        <v>794</v>
      </c>
      <c r="DL20" s="116">
        <v>9</v>
      </c>
      <c r="DM20" s="116">
        <v>0</v>
      </c>
      <c r="DN20" s="116">
        <v>0</v>
      </c>
      <c r="DO20" s="116">
        <v>97</v>
      </c>
      <c r="DP20" s="312">
        <v>-400</v>
      </c>
      <c r="DQ20" s="312">
        <v>501</v>
      </c>
      <c r="DR20" s="116">
        <v>31383</v>
      </c>
      <c r="DS20" s="312">
        <v>13777</v>
      </c>
      <c r="DT20" s="312">
        <v>14278</v>
      </c>
      <c r="DU20" s="311">
        <v>45160</v>
      </c>
      <c r="DV20" s="312">
        <v>-23528</v>
      </c>
      <c r="DW20" s="310">
        <v>-9250</v>
      </c>
      <c r="DX20" s="313">
        <v>21632</v>
      </c>
    </row>
    <row r="21" spans="3:128" ht="13.5" customHeight="1" x14ac:dyDescent="0.15">
      <c r="C21" s="304" t="s">
        <v>644</v>
      </c>
      <c r="D21" s="305" t="s">
        <v>134</v>
      </c>
      <c r="E21" s="117">
        <v>0</v>
      </c>
      <c r="F21" s="116">
        <v>0</v>
      </c>
      <c r="G21" s="116">
        <v>0</v>
      </c>
      <c r="H21" s="116">
        <v>0</v>
      </c>
      <c r="I21" s="116">
        <v>6</v>
      </c>
      <c r="J21" s="116">
        <v>0</v>
      </c>
      <c r="K21" s="116">
        <v>0</v>
      </c>
      <c r="L21" s="116">
        <v>69</v>
      </c>
      <c r="M21" s="116">
        <v>1</v>
      </c>
      <c r="N21" s="116">
        <v>0</v>
      </c>
      <c r="O21" s="116">
        <v>0</v>
      </c>
      <c r="P21" s="116">
        <v>128</v>
      </c>
      <c r="Q21" s="116">
        <v>22</v>
      </c>
      <c r="R21" s="116">
        <v>17</v>
      </c>
      <c r="S21" s="116">
        <v>483</v>
      </c>
      <c r="T21" s="116">
        <v>7</v>
      </c>
      <c r="U21" s="116">
        <v>14</v>
      </c>
      <c r="V21" s="116">
        <v>37</v>
      </c>
      <c r="W21" s="116">
        <v>1</v>
      </c>
      <c r="X21" s="116">
        <v>0</v>
      </c>
      <c r="Y21" s="116">
        <v>0</v>
      </c>
      <c r="Z21" s="116">
        <v>8</v>
      </c>
      <c r="AA21" s="116">
        <v>6</v>
      </c>
      <c r="AB21" s="116">
        <v>18</v>
      </c>
      <c r="AC21" s="116">
        <v>205</v>
      </c>
      <c r="AD21" s="116">
        <v>15</v>
      </c>
      <c r="AE21" s="116">
        <v>0</v>
      </c>
      <c r="AF21" s="116">
        <v>5</v>
      </c>
      <c r="AG21" s="116">
        <v>47</v>
      </c>
      <c r="AH21" s="116">
        <v>8</v>
      </c>
      <c r="AI21" s="116">
        <v>0</v>
      </c>
      <c r="AJ21" s="116">
        <v>0</v>
      </c>
      <c r="AK21" s="116">
        <v>7</v>
      </c>
      <c r="AL21" s="116">
        <v>19</v>
      </c>
      <c r="AM21" s="116">
        <v>20</v>
      </c>
      <c r="AN21" s="116">
        <v>0</v>
      </c>
      <c r="AO21" s="116">
        <v>1</v>
      </c>
      <c r="AP21" s="116">
        <v>11</v>
      </c>
      <c r="AQ21" s="116">
        <v>2</v>
      </c>
      <c r="AR21" s="116">
        <v>0</v>
      </c>
      <c r="AS21" s="116">
        <v>84</v>
      </c>
      <c r="AT21" s="116">
        <v>11</v>
      </c>
      <c r="AU21" s="116">
        <v>22</v>
      </c>
      <c r="AV21" s="116">
        <v>65</v>
      </c>
      <c r="AW21" s="116">
        <v>287</v>
      </c>
      <c r="AX21" s="116">
        <v>88</v>
      </c>
      <c r="AY21" s="116">
        <v>77</v>
      </c>
      <c r="AZ21" s="116">
        <v>107</v>
      </c>
      <c r="BA21" s="116">
        <v>42</v>
      </c>
      <c r="BB21" s="116">
        <v>2</v>
      </c>
      <c r="BC21" s="116">
        <v>0</v>
      </c>
      <c r="BD21" s="116">
        <v>1</v>
      </c>
      <c r="BE21" s="116">
        <v>16</v>
      </c>
      <c r="BF21" s="116">
        <v>253</v>
      </c>
      <c r="BG21" s="116">
        <v>0</v>
      </c>
      <c r="BH21" s="116">
        <v>39</v>
      </c>
      <c r="BI21" s="116">
        <v>32</v>
      </c>
      <c r="BJ21" s="116">
        <v>7</v>
      </c>
      <c r="BK21" s="116">
        <v>5</v>
      </c>
      <c r="BL21" s="116">
        <v>28</v>
      </c>
      <c r="BM21" s="116">
        <v>0</v>
      </c>
      <c r="BN21" s="116">
        <v>2918</v>
      </c>
      <c r="BO21" s="116">
        <v>2675</v>
      </c>
      <c r="BP21" s="116">
        <v>14</v>
      </c>
      <c r="BQ21" s="116">
        <v>7</v>
      </c>
      <c r="BR21" s="116">
        <v>124</v>
      </c>
      <c r="BS21" s="116">
        <v>2</v>
      </c>
      <c r="BT21" s="116">
        <v>218</v>
      </c>
      <c r="BU21" s="116">
        <v>177</v>
      </c>
      <c r="BV21" s="116">
        <v>687</v>
      </c>
      <c r="BW21" s="116">
        <v>551</v>
      </c>
      <c r="BX21" s="116">
        <v>49</v>
      </c>
      <c r="BY21" s="116">
        <v>122</v>
      </c>
      <c r="BZ21" s="116">
        <v>64</v>
      </c>
      <c r="CA21" s="116">
        <v>11</v>
      </c>
      <c r="CB21" s="116">
        <v>61</v>
      </c>
      <c r="CC21" s="116">
        <v>0</v>
      </c>
      <c r="CD21" s="116">
        <v>4</v>
      </c>
      <c r="CE21" s="116">
        <v>6</v>
      </c>
      <c r="CF21" s="116">
        <v>0</v>
      </c>
      <c r="CG21" s="116">
        <v>33</v>
      </c>
      <c r="CH21" s="116">
        <v>127</v>
      </c>
      <c r="CI21" s="116">
        <v>10</v>
      </c>
      <c r="CJ21" s="116">
        <v>343</v>
      </c>
      <c r="CK21" s="116">
        <v>11</v>
      </c>
      <c r="CL21" s="116">
        <v>211</v>
      </c>
      <c r="CM21" s="116">
        <v>162</v>
      </c>
      <c r="CN21" s="116">
        <v>32</v>
      </c>
      <c r="CO21" s="116">
        <v>316</v>
      </c>
      <c r="CP21" s="116">
        <v>711</v>
      </c>
      <c r="CQ21" s="116">
        <v>649</v>
      </c>
      <c r="CR21" s="116">
        <v>828</v>
      </c>
      <c r="CS21" s="116">
        <v>10</v>
      </c>
      <c r="CT21" s="116">
        <v>634</v>
      </c>
      <c r="CU21" s="116">
        <v>319</v>
      </c>
      <c r="CV21" s="116">
        <v>811</v>
      </c>
      <c r="CW21" s="116">
        <v>187</v>
      </c>
      <c r="CX21" s="116">
        <v>7</v>
      </c>
      <c r="CY21" s="116">
        <v>33</v>
      </c>
      <c r="CZ21" s="116">
        <v>523</v>
      </c>
      <c r="DA21" s="116">
        <v>110</v>
      </c>
      <c r="DB21" s="116">
        <v>450</v>
      </c>
      <c r="DC21" s="116">
        <v>36</v>
      </c>
      <c r="DD21" s="116">
        <v>194</v>
      </c>
      <c r="DE21" s="116">
        <v>0</v>
      </c>
      <c r="DF21" s="116">
        <v>133</v>
      </c>
      <c r="DG21" s="311">
        <v>0</v>
      </c>
      <c r="DH21" s="312">
        <v>3</v>
      </c>
      <c r="DI21" s="310">
        <v>16896</v>
      </c>
      <c r="DJ21" s="116">
        <v>1</v>
      </c>
      <c r="DK21" s="310">
        <v>2273</v>
      </c>
      <c r="DL21" s="116">
        <v>2</v>
      </c>
      <c r="DM21" s="116">
        <v>0</v>
      </c>
      <c r="DN21" s="116">
        <v>32</v>
      </c>
      <c r="DO21" s="116">
        <v>2046</v>
      </c>
      <c r="DP21" s="312">
        <v>-640</v>
      </c>
      <c r="DQ21" s="312">
        <v>3714</v>
      </c>
      <c r="DR21" s="116">
        <v>20610</v>
      </c>
      <c r="DS21" s="312">
        <v>48157</v>
      </c>
      <c r="DT21" s="312">
        <v>51871</v>
      </c>
      <c r="DU21" s="311">
        <v>68767</v>
      </c>
      <c r="DV21" s="312">
        <v>-13596</v>
      </c>
      <c r="DW21" s="310">
        <v>38275</v>
      </c>
      <c r="DX21" s="313">
        <v>55171</v>
      </c>
    </row>
    <row r="22" spans="3:128" ht="13.5" customHeight="1" x14ac:dyDescent="0.15">
      <c r="C22" s="304" t="s">
        <v>645</v>
      </c>
      <c r="D22" s="305" t="s">
        <v>137</v>
      </c>
      <c r="E22" s="117">
        <v>6</v>
      </c>
      <c r="F22" s="116">
        <v>0</v>
      </c>
      <c r="G22" s="116">
        <v>1</v>
      </c>
      <c r="H22" s="116">
        <v>0</v>
      </c>
      <c r="I22" s="116">
        <v>0</v>
      </c>
      <c r="J22" s="116">
        <v>0</v>
      </c>
      <c r="K22" s="116">
        <v>0</v>
      </c>
      <c r="L22" s="116">
        <v>51</v>
      </c>
      <c r="M22" s="116">
        <v>10</v>
      </c>
      <c r="N22" s="116">
        <v>0</v>
      </c>
      <c r="O22" s="116">
        <v>0</v>
      </c>
      <c r="P22" s="116">
        <v>78</v>
      </c>
      <c r="Q22" s="116">
        <v>37</v>
      </c>
      <c r="R22" s="116">
        <v>212</v>
      </c>
      <c r="S22" s="116">
        <v>234</v>
      </c>
      <c r="T22" s="116">
        <v>-4018</v>
      </c>
      <c r="U22" s="116">
        <v>4271</v>
      </c>
      <c r="V22" s="116">
        <v>8636</v>
      </c>
      <c r="W22" s="116">
        <v>0</v>
      </c>
      <c r="X22" s="116">
        <v>19</v>
      </c>
      <c r="Y22" s="116">
        <v>0</v>
      </c>
      <c r="Z22" s="116">
        <v>0</v>
      </c>
      <c r="AA22" s="116">
        <v>0</v>
      </c>
      <c r="AB22" s="116">
        <v>469</v>
      </c>
      <c r="AC22" s="116">
        <v>469</v>
      </c>
      <c r="AD22" s="116">
        <v>27</v>
      </c>
      <c r="AE22" s="116">
        <v>0</v>
      </c>
      <c r="AF22" s="116">
        <v>0</v>
      </c>
      <c r="AG22" s="116">
        <v>86</v>
      </c>
      <c r="AH22" s="116">
        <v>29</v>
      </c>
      <c r="AI22" s="116">
        <v>0</v>
      </c>
      <c r="AJ22" s="116">
        <v>19</v>
      </c>
      <c r="AK22" s="116">
        <v>0</v>
      </c>
      <c r="AL22" s="116">
        <v>75</v>
      </c>
      <c r="AM22" s="116">
        <v>82</v>
      </c>
      <c r="AN22" s="116">
        <v>0</v>
      </c>
      <c r="AO22" s="116">
        <v>1</v>
      </c>
      <c r="AP22" s="116">
        <v>0</v>
      </c>
      <c r="AQ22" s="116">
        <v>4</v>
      </c>
      <c r="AR22" s="116">
        <v>0</v>
      </c>
      <c r="AS22" s="116">
        <v>6</v>
      </c>
      <c r="AT22" s="116">
        <v>5</v>
      </c>
      <c r="AU22" s="116">
        <v>26</v>
      </c>
      <c r="AV22" s="116">
        <v>75</v>
      </c>
      <c r="AW22" s="116">
        <v>24</v>
      </c>
      <c r="AX22" s="116">
        <v>16</v>
      </c>
      <c r="AY22" s="116">
        <v>68</v>
      </c>
      <c r="AZ22" s="116">
        <v>131</v>
      </c>
      <c r="BA22" s="116">
        <v>99</v>
      </c>
      <c r="BB22" s="116">
        <v>6</v>
      </c>
      <c r="BC22" s="116">
        <v>0</v>
      </c>
      <c r="BD22" s="116">
        <v>13</v>
      </c>
      <c r="BE22" s="116">
        <v>5</v>
      </c>
      <c r="BF22" s="116">
        <v>68</v>
      </c>
      <c r="BG22" s="116">
        <v>0</v>
      </c>
      <c r="BH22" s="116">
        <v>0</v>
      </c>
      <c r="BI22" s="116">
        <v>29</v>
      </c>
      <c r="BJ22" s="116">
        <v>0</v>
      </c>
      <c r="BK22" s="116">
        <v>0</v>
      </c>
      <c r="BL22" s="116">
        <v>136</v>
      </c>
      <c r="BM22" s="116">
        <v>1</v>
      </c>
      <c r="BN22" s="116">
        <v>1459</v>
      </c>
      <c r="BO22" s="116">
        <v>571</v>
      </c>
      <c r="BP22" s="116">
        <v>0</v>
      </c>
      <c r="BQ22" s="116">
        <v>0</v>
      </c>
      <c r="BR22" s="116">
        <v>0</v>
      </c>
      <c r="BS22" s="116">
        <v>0</v>
      </c>
      <c r="BT22" s="116">
        <v>0</v>
      </c>
      <c r="BU22" s="116">
        <v>17</v>
      </c>
      <c r="BV22" s="116">
        <v>3426</v>
      </c>
      <c r="BW22" s="116">
        <v>94</v>
      </c>
      <c r="BX22" s="116">
        <v>0</v>
      </c>
      <c r="BY22" s="116">
        <v>0</v>
      </c>
      <c r="BZ22" s="116">
        <v>32</v>
      </c>
      <c r="CA22" s="116">
        <v>0</v>
      </c>
      <c r="CB22" s="116">
        <v>44</v>
      </c>
      <c r="CC22" s="116">
        <v>0</v>
      </c>
      <c r="CD22" s="116">
        <v>0</v>
      </c>
      <c r="CE22" s="116">
        <v>1</v>
      </c>
      <c r="CF22" s="116">
        <v>0</v>
      </c>
      <c r="CG22" s="116">
        <v>65</v>
      </c>
      <c r="CH22" s="116">
        <v>429</v>
      </c>
      <c r="CI22" s="116">
        <v>0</v>
      </c>
      <c r="CJ22" s="116">
        <v>12</v>
      </c>
      <c r="CK22" s="116">
        <v>0</v>
      </c>
      <c r="CL22" s="116">
        <v>472</v>
      </c>
      <c r="CM22" s="116">
        <v>13</v>
      </c>
      <c r="CN22" s="116">
        <v>1920</v>
      </c>
      <c r="CO22" s="116">
        <v>60</v>
      </c>
      <c r="CP22" s="116">
        <v>652</v>
      </c>
      <c r="CQ22" s="116">
        <v>738</v>
      </c>
      <c r="CR22" s="116">
        <v>0</v>
      </c>
      <c r="CS22" s="116">
        <v>82</v>
      </c>
      <c r="CT22" s="116">
        <v>119</v>
      </c>
      <c r="CU22" s="116">
        <v>76</v>
      </c>
      <c r="CV22" s="116">
        <v>111</v>
      </c>
      <c r="CW22" s="116">
        <v>0</v>
      </c>
      <c r="CX22" s="116">
        <v>0</v>
      </c>
      <c r="CY22" s="116">
        <v>23</v>
      </c>
      <c r="CZ22" s="116">
        <v>1170</v>
      </c>
      <c r="DA22" s="116">
        <v>27</v>
      </c>
      <c r="DB22" s="116">
        <v>0</v>
      </c>
      <c r="DC22" s="116">
        <v>38</v>
      </c>
      <c r="DD22" s="116">
        <v>18</v>
      </c>
      <c r="DE22" s="116">
        <v>0</v>
      </c>
      <c r="DF22" s="116">
        <v>10</v>
      </c>
      <c r="DG22" s="311">
        <v>1545</v>
      </c>
      <c r="DH22" s="312">
        <v>10</v>
      </c>
      <c r="DI22" s="310">
        <v>24740</v>
      </c>
      <c r="DJ22" s="116">
        <v>-4</v>
      </c>
      <c r="DK22" s="310">
        <v>1004</v>
      </c>
      <c r="DL22" s="116">
        <v>0</v>
      </c>
      <c r="DM22" s="116">
        <v>0</v>
      </c>
      <c r="DN22" s="116">
        <v>0</v>
      </c>
      <c r="DO22" s="116">
        <v>0</v>
      </c>
      <c r="DP22" s="312">
        <v>-251</v>
      </c>
      <c r="DQ22" s="312">
        <v>749</v>
      </c>
      <c r="DR22" s="116">
        <v>25489</v>
      </c>
      <c r="DS22" s="312">
        <v>5384</v>
      </c>
      <c r="DT22" s="312">
        <v>6133</v>
      </c>
      <c r="DU22" s="311">
        <v>30873</v>
      </c>
      <c r="DV22" s="312">
        <v>-22758</v>
      </c>
      <c r="DW22" s="310">
        <v>-16625</v>
      </c>
      <c r="DX22" s="313">
        <v>8115</v>
      </c>
    </row>
    <row r="23" spans="3:128" ht="13.5" customHeight="1" x14ac:dyDescent="0.15">
      <c r="C23" s="304" t="s">
        <v>646</v>
      </c>
      <c r="D23" s="305" t="s">
        <v>145</v>
      </c>
      <c r="E23" s="117">
        <v>870</v>
      </c>
      <c r="F23" s="116">
        <v>105</v>
      </c>
      <c r="G23" s="116">
        <v>216</v>
      </c>
      <c r="H23" s="116">
        <v>19</v>
      </c>
      <c r="I23" s="116">
        <v>1</v>
      </c>
      <c r="J23" s="116">
        <v>0</v>
      </c>
      <c r="K23" s="116">
        <v>0</v>
      </c>
      <c r="L23" s="116">
        <v>2426</v>
      </c>
      <c r="M23" s="116">
        <v>287</v>
      </c>
      <c r="N23" s="116">
        <v>2</v>
      </c>
      <c r="O23" s="116">
        <v>0</v>
      </c>
      <c r="P23" s="116">
        <v>136</v>
      </c>
      <c r="Q23" s="116">
        <v>48</v>
      </c>
      <c r="R23" s="116">
        <v>19</v>
      </c>
      <c r="S23" s="116">
        <v>88</v>
      </c>
      <c r="T23" s="116">
        <v>10</v>
      </c>
      <c r="U23" s="116">
        <v>78</v>
      </c>
      <c r="V23" s="116">
        <v>67</v>
      </c>
      <c r="W23" s="116">
        <v>4</v>
      </c>
      <c r="X23" s="116">
        <v>4</v>
      </c>
      <c r="Y23" s="116">
        <v>0</v>
      </c>
      <c r="Z23" s="116">
        <v>25</v>
      </c>
      <c r="AA23" s="116">
        <v>36</v>
      </c>
      <c r="AB23" s="116">
        <v>98</v>
      </c>
      <c r="AC23" s="116">
        <v>2793</v>
      </c>
      <c r="AD23" s="116">
        <v>307</v>
      </c>
      <c r="AE23" s="116">
        <v>0</v>
      </c>
      <c r="AF23" s="116">
        <v>0</v>
      </c>
      <c r="AG23" s="116">
        <v>171</v>
      </c>
      <c r="AH23" s="116">
        <v>16</v>
      </c>
      <c r="AI23" s="116">
        <v>2</v>
      </c>
      <c r="AJ23" s="116">
        <v>40</v>
      </c>
      <c r="AK23" s="116">
        <v>6</v>
      </c>
      <c r="AL23" s="116">
        <v>100</v>
      </c>
      <c r="AM23" s="116">
        <v>21</v>
      </c>
      <c r="AN23" s="116">
        <v>0</v>
      </c>
      <c r="AO23" s="116">
        <v>0</v>
      </c>
      <c r="AP23" s="116">
        <v>2</v>
      </c>
      <c r="AQ23" s="116">
        <v>6</v>
      </c>
      <c r="AR23" s="116">
        <v>0</v>
      </c>
      <c r="AS23" s="116">
        <v>15</v>
      </c>
      <c r="AT23" s="116">
        <v>8</v>
      </c>
      <c r="AU23" s="116">
        <v>126</v>
      </c>
      <c r="AV23" s="116">
        <v>56</v>
      </c>
      <c r="AW23" s="116">
        <v>181</v>
      </c>
      <c r="AX23" s="116">
        <v>800</v>
      </c>
      <c r="AY23" s="116">
        <v>55</v>
      </c>
      <c r="AZ23" s="116">
        <v>59</v>
      </c>
      <c r="BA23" s="116">
        <v>153</v>
      </c>
      <c r="BB23" s="116">
        <v>18</v>
      </c>
      <c r="BC23" s="116">
        <v>0</v>
      </c>
      <c r="BD23" s="116">
        <v>19</v>
      </c>
      <c r="BE23" s="116">
        <v>5</v>
      </c>
      <c r="BF23" s="116">
        <v>119</v>
      </c>
      <c r="BG23" s="116">
        <v>0</v>
      </c>
      <c r="BH23" s="116">
        <v>2</v>
      </c>
      <c r="BI23" s="116">
        <v>13</v>
      </c>
      <c r="BJ23" s="116">
        <v>0</v>
      </c>
      <c r="BK23" s="116">
        <v>0</v>
      </c>
      <c r="BL23" s="116">
        <v>13</v>
      </c>
      <c r="BM23" s="116">
        <v>5</v>
      </c>
      <c r="BN23" s="116">
        <v>6</v>
      </c>
      <c r="BO23" s="116">
        <v>130</v>
      </c>
      <c r="BP23" s="116">
        <v>0</v>
      </c>
      <c r="BQ23" s="116">
        <v>0</v>
      </c>
      <c r="BR23" s="116">
        <v>0</v>
      </c>
      <c r="BS23" s="116">
        <v>0</v>
      </c>
      <c r="BT23" s="116">
        <v>2</v>
      </c>
      <c r="BU23" s="116">
        <v>65</v>
      </c>
      <c r="BV23" s="116">
        <v>4524</v>
      </c>
      <c r="BW23" s="116">
        <v>324</v>
      </c>
      <c r="BX23" s="116">
        <v>4</v>
      </c>
      <c r="BY23" s="116">
        <v>0</v>
      </c>
      <c r="BZ23" s="116">
        <v>0</v>
      </c>
      <c r="CA23" s="116">
        <v>9</v>
      </c>
      <c r="CB23" s="116">
        <v>70</v>
      </c>
      <c r="CC23" s="116">
        <v>0</v>
      </c>
      <c r="CD23" s="116">
        <v>2</v>
      </c>
      <c r="CE23" s="116">
        <v>5</v>
      </c>
      <c r="CF23" s="116">
        <v>0</v>
      </c>
      <c r="CG23" s="116">
        <v>25</v>
      </c>
      <c r="CH23" s="116">
        <v>547</v>
      </c>
      <c r="CI23" s="116">
        <v>11</v>
      </c>
      <c r="CJ23" s="116">
        <v>43</v>
      </c>
      <c r="CK23" s="116">
        <v>6</v>
      </c>
      <c r="CL23" s="116">
        <v>85</v>
      </c>
      <c r="CM23" s="116">
        <v>22</v>
      </c>
      <c r="CN23" s="116">
        <v>3</v>
      </c>
      <c r="CO23" s="116">
        <v>63</v>
      </c>
      <c r="CP23" s="116">
        <v>234</v>
      </c>
      <c r="CQ23" s="116">
        <v>442</v>
      </c>
      <c r="CR23" s="116">
        <v>538</v>
      </c>
      <c r="CS23" s="116">
        <v>78</v>
      </c>
      <c r="CT23" s="116">
        <v>500</v>
      </c>
      <c r="CU23" s="116">
        <v>689</v>
      </c>
      <c r="CV23" s="116">
        <v>109</v>
      </c>
      <c r="CW23" s="116">
        <v>0</v>
      </c>
      <c r="CX23" s="116">
        <v>9</v>
      </c>
      <c r="CY23" s="116">
        <v>1</v>
      </c>
      <c r="CZ23" s="116">
        <v>239</v>
      </c>
      <c r="DA23" s="116">
        <v>96</v>
      </c>
      <c r="DB23" s="116">
        <v>591</v>
      </c>
      <c r="DC23" s="116">
        <v>53</v>
      </c>
      <c r="DD23" s="116">
        <v>34</v>
      </c>
      <c r="DE23" s="116">
        <v>0</v>
      </c>
      <c r="DF23" s="116">
        <v>76</v>
      </c>
      <c r="DG23" s="311">
        <v>3846</v>
      </c>
      <c r="DH23" s="312">
        <v>10</v>
      </c>
      <c r="DI23" s="310">
        <v>23141</v>
      </c>
      <c r="DJ23" s="116">
        <v>11</v>
      </c>
      <c r="DK23" s="310">
        <v>4200</v>
      </c>
      <c r="DL23" s="116">
        <v>0</v>
      </c>
      <c r="DM23" s="116">
        <v>0</v>
      </c>
      <c r="DN23" s="116">
        <v>0</v>
      </c>
      <c r="DO23" s="116">
        <v>0</v>
      </c>
      <c r="DP23" s="312">
        <v>-145</v>
      </c>
      <c r="DQ23" s="312">
        <v>4066</v>
      </c>
      <c r="DR23" s="116">
        <v>27207</v>
      </c>
      <c r="DS23" s="312">
        <v>4153</v>
      </c>
      <c r="DT23" s="312">
        <v>8219</v>
      </c>
      <c r="DU23" s="311">
        <v>31360</v>
      </c>
      <c r="DV23" s="312">
        <v>-21017</v>
      </c>
      <c r="DW23" s="310">
        <v>-12798</v>
      </c>
      <c r="DX23" s="313">
        <v>10343</v>
      </c>
    </row>
    <row r="24" spans="3:128" ht="13.5" customHeight="1" x14ac:dyDescent="0.15">
      <c r="C24" s="304" t="s">
        <v>647</v>
      </c>
      <c r="D24" s="305" t="s">
        <v>149</v>
      </c>
      <c r="E24" s="117">
        <v>1</v>
      </c>
      <c r="F24" s="116">
        <v>0</v>
      </c>
      <c r="G24" s="116">
        <v>1</v>
      </c>
      <c r="H24" s="116">
        <v>0</v>
      </c>
      <c r="I24" s="116">
        <v>3</v>
      </c>
      <c r="J24" s="116">
        <v>0</v>
      </c>
      <c r="K24" s="116">
        <v>1</v>
      </c>
      <c r="L24" s="116">
        <v>1320</v>
      </c>
      <c r="M24" s="116">
        <v>20</v>
      </c>
      <c r="N24" s="116">
        <v>0</v>
      </c>
      <c r="O24" s="116">
        <v>0</v>
      </c>
      <c r="P24" s="116">
        <v>15</v>
      </c>
      <c r="Q24" s="116">
        <v>11</v>
      </c>
      <c r="R24" s="116">
        <v>15</v>
      </c>
      <c r="S24" s="116">
        <v>17</v>
      </c>
      <c r="T24" s="116">
        <v>2</v>
      </c>
      <c r="U24" s="116">
        <v>25</v>
      </c>
      <c r="V24" s="116">
        <v>2361</v>
      </c>
      <c r="W24" s="116">
        <v>0</v>
      </c>
      <c r="X24" s="116">
        <v>0</v>
      </c>
      <c r="Y24" s="116">
        <v>0</v>
      </c>
      <c r="Z24" s="116">
        <v>0</v>
      </c>
      <c r="AA24" s="116">
        <v>0</v>
      </c>
      <c r="AB24" s="116">
        <v>33</v>
      </c>
      <c r="AC24" s="116">
        <v>438</v>
      </c>
      <c r="AD24" s="116">
        <v>84</v>
      </c>
      <c r="AE24" s="116">
        <v>0</v>
      </c>
      <c r="AF24" s="116">
        <v>2</v>
      </c>
      <c r="AG24" s="116">
        <v>38</v>
      </c>
      <c r="AH24" s="116">
        <v>1</v>
      </c>
      <c r="AI24" s="116">
        <v>0</v>
      </c>
      <c r="AJ24" s="116">
        <v>2</v>
      </c>
      <c r="AK24" s="116">
        <v>1</v>
      </c>
      <c r="AL24" s="116">
        <v>5</v>
      </c>
      <c r="AM24" s="116">
        <v>1</v>
      </c>
      <c r="AN24" s="116">
        <v>0</v>
      </c>
      <c r="AO24" s="116">
        <v>0</v>
      </c>
      <c r="AP24" s="116">
        <v>20</v>
      </c>
      <c r="AQ24" s="116">
        <v>0</v>
      </c>
      <c r="AR24" s="116">
        <v>0</v>
      </c>
      <c r="AS24" s="116">
        <v>51</v>
      </c>
      <c r="AT24" s="116">
        <v>7</v>
      </c>
      <c r="AU24" s="116">
        <v>53</v>
      </c>
      <c r="AV24" s="116">
        <v>86</v>
      </c>
      <c r="AW24" s="116">
        <v>648</v>
      </c>
      <c r="AX24" s="116">
        <v>152</v>
      </c>
      <c r="AY24" s="116">
        <v>216</v>
      </c>
      <c r="AZ24" s="116">
        <v>33</v>
      </c>
      <c r="BA24" s="116">
        <v>45</v>
      </c>
      <c r="BB24" s="116">
        <v>23</v>
      </c>
      <c r="BC24" s="116">
        <v>1</v>
      </c>
      <c r="BD24" s="116">
        <v>1</v>
      </c>
      <c r="BE24" s="116">
        <v>73</v>
      </c>
      <c r="BF24" s="116">
        <v>148</v>
      </c>
      <c r="BG24" s="116">
        <v>0</v>
      </c>
      <c r="BH24" s="116">
        <v>26</v>
      </c>
      <c r="BI24" s="116">
        <v>12</v>
      </c>
      <c r="BJ24" s="116">
        <v>0</v>
      </c>
      <c r="BK24" s="116">
        <v>14</v>
      </c>
      <c r="BL24" s="116">
        <v>52</v>
      </c>
      <c r="BM24" s="116">
        <v>11</v>
      </c>
      <c r="BN24" s="116">
        <v>149</v>
      </c>
      <c r="BO24" s="116">
        <v>105</v>
      </c>
      <c r="BP24" s="116">
        <v>96</v>
      </c>
      <c r="BQ24" s="116">
        <v>15</v>
      </c>
      <c r="BR24" s="116">
        <v>206</v>
      </c>
      <c r="BS24" s="116">
        <v>27</v>
      </c>
      <c r="BT24" s="116">
        <v>148</v>
      </c>
      <c r="BU24" s="116">
        <v>266</v>
      </c>
      <c r="BV24" s="116">
        <v>3479</v>
      </c>
      <c r="BW24" s="116">
        <v>3056</v>
      </c>
      <c r="BX24" s="116">
        <v>19</v>
      </c>
      <c r="BY24" s="116">
        <v>2</v>
      </c>
      <c r="BZ24" s="116">
        <v>0</v>
      </c>
      <c r="CA24" s="116">
        <v>30</v>
      </c>
      <c r="CB24" s="116">
        <v>179</v>
      </c>
      <c r="CC24" s="116">
        <v>0</v>
      </c>
      <c r="CD24" s="116">
        <v>5</v>
      </c>
      <c r="CE24" s="116">
        <v>4</v>
      </c>
      <c r="CF24" s="116">
        <v>0</v>
      </c>
      <c r="CG24" s="116">
        <v>11</v>
      </c>
      <c r="CH24" s="116">
        <v>369</v>
      </c>
      <c r="CI24" s="116">
        <v>174</v>
      </c>
      <c r="CJ24" s="116">
        <v>759</v>
      </c>
      <c r="CK24" s="116">
        <v>30</v>
      </c>
      <c r="CL24" s="116">
        <v>454</v>
      </c>
      <c r="CM24" s="116">
        <v>394</v>
      </c>
      <c r="CN24" s="116">
        <v>1026</v>
      </c>
      <c r="CO24" s="116">
        <v>2136</v>
      </c>
      <c r="CP24" s="116">
        <v>784</v>
      </c>
      <c r="CQ24" s="116">
        <v>3534</v>
      </c>
      <c r="CR24" s="116">
        <v>750</v>
      </c>
      <c r="CS24" s="116">
        <v>128</v>
      </c>
      <c r="CT24" s="116">
        <v>500</v>
      </c>
      <c r="CU24" s="116">
        <v>114</v>
      </c>
      <c r="CV24" s="116">
        <v>1731</v>
      </c>
      <c r="CW24" s="116">
        <v>15</v>
      </c>
      <c r="CX24" s="116">
        <v>526</v>
      </c>
      <c r="CY24" s="116">
        <v>152</v>
      </c>
      <c r="CZ24" s="116">
        <v>976</v>
      </c>
      <c r="DA24" s="116">
        <v>26</v>
      </c>
      <c r="DB24" s="116">
        <v>45</v>
      </c>
      <c r="DC24" s="116">
        <v>75</v>
      </c>
      <c r="DD24" s="116">
        <v>218</v>
      </c>
      <c r="DE24" s="116">
        <v>0</v>
      </c>
      <c r="DF24" s="116">
        <v>93</v>
      </c>
      <c r="DG24" s="311">
        <v>0</v>
      </c>
      <c r="DH24" s="312">
        <v>1</v>
      </c>
      <c r="DI24" s="310">
        <v>28876</v>
      </c>
      <c r="DJ24" s="116">
        <v>2</v>
      </c>
      <c r="DK24" s="310">
        <v>0</v>
      </c>
      <c r="DL24" s="116">
        <v>0</v>
      </c>
      <c r="DM24" s="116">
        <v>0</v>
      </c>
      <c r="DN24" s="116">
        <v>0</v>
      </c>
      <c r="DO24" s="116">
        <v>0</v>
      </c>
      <c r="DP24" s="312">
        <v>-201</v>
      </c>
      <c r="DQ24" s="312">
        <v>-199</v>
      </c>
      <c r="DR24" s="116">
        <v>28677</v>
      </c>
      <c r="DS24" s="312">
        <v>45362</v>
      </c>
      <c r="DT24" s="312">
        <v>45163</v>
      </c>
      <c r="DU24" s="311">
        <v>74039</v>
      </c>
      <c r="DV24" s="312">
        <v>-13383</v>
      </c>
      <c r="DW24" s="310">
        <v>31780</v>
      </c>
      <c r="DX24" s="313">
        <v>60656</v>
      </c>
    </row>
    <row r="25" spans="3:128" ht="13.5" customHeight="1" x14ac:dyDescent="0.15">
      <c r="C25" s="322" t="s">
        <v>648</v>
      </c>
      <c r="D25" s="323" t="s">
        <v>151</v>
      </c>
      <c r="E25" s="324">
        <v>1068</v>
      </c>
      <c r="F25" s="325">
        <v>0</v>
      </c>
      <c r="G25" s="325">
        <v>7</v>
      </c>
      <c r="H25" s="325">
        <v>1</v>
      </c>
      <c r="I25" s="325">
        <v>0</v>
      </c>
      <c r="J25" s="325">
        <v>0</v>
      </c>
      <c r="K25" s="325">
        <v>0</v>
      </c>
      <c r="L25" s="325">
        <v>0</v>
      </c>
      <c r="M25" s="325">
        <v>3</v>
      </c>
      <c r="N25" s="325">
        <v>0</v>
      </c>
      <c r="O25" s="325">
        <v>0</v>
      </c>
      <c r="P25" s="325">
        <v>0</v>
      </c>
      <c r="Q25" s="325">
        <v>0</v>
      </c>
      <c r="R25" s="325">
        <v>0</v>
      </c>
      <c r="S25" s="325">
        <v>0</v>
      </c>
      <c r="T25" s="325">
        <v>0</v>
      </c>
      <c r="U25" s="325">
        <v>0</v>
      </c>
      <c r="V25" s="325">
        <v>0</v>
      </c>
      <c r="W25" s="325">
        <v>320</v>
      </c>
      <c r="X25" s="325">
        <v>3</v>
      </c>
      <c r="Y25" s="325">
        <v>0</v>
      </c>
      <c r="Z25" s="325">
        <v>139</v>
      </c>
      <c r="AA25" s="325">
        <v>146</v>
      </c>
      <c r="AB25" s="325">
        <v>6</v>
      </c>
      <c r="AC25" s="325">
        <v>121</v>
      </c>
      <c r="AD25" s="325">
        <v>31</v>
      </c>
      <c r="AE25" s="325">
        <v>0</v>
      </c>
      <c r="AF25" s="325">
        <v>0</v>
      </c>
      <c r="AG25" s="325">
        <v>0</v>
      </c>
      <c r="AH25" s="325">
        <v>0</v>
      </c>
      <c r="AI25" s="325">
        <v>0</v>
      </c>
      <c r="AJ25" s="325">
        <v>0</v>
      </c>
      <c r="AK25" s="325">
        <v>0</v>
      </c>
      <c r="AL25" s="325">
        <v>0</v>
      </c>
      <c r="AM25" s="325">
        <v>2</v>
      </c>
      <c r="AN25" s="325">
        <v>0</v>
      </c>
      <c r="AO25" s="325">
        <v>3</v>
      </c>
      <c r="AP25" s="325">
        <v>0</v>
      </c>
      <c r="AQ25" s="325">
        <v>0</v>
      </c>
      <c r="AR25" s="325">
        <v>0</v>
      </c>
      <c r="AS25" s="325">
        <v>0</v>
      </c>
      <c r="AT25" s="325">
        <v>0</v>
      </c>
      <c r="AU25" s="325">
        <v>0</v>
      </c>
      <c r="AV25" s="325">
        <v>0</v>
      </c>
      <c r="AW25" s="325">
        <v>3</v>
      </c>
      <c r="AX25" s="325">
        <v>0</v>
      </c>
      <c r="AY25" s="325">
        <v>0</v>
      </c>
      <c r="AZ25" s="325">
        <v>0</v>
      </c>
      <c r="BA25" s="325">
        <v>0</v>
      </c>
      <c r="BB25" s="325">
        <v>0</v>
      </c>
      <c r="BC25" s="325">
        <v>0</v>
      </c>
      <c r="BD25" s="325">
        <v>2</v>
      </c>
      <c r="BE25" s="325">
        <v>0</v>
      </c>
      <c r="BF25" s="325">
        <v>0</v>
      </c>
      <c r="BG25" s="325">
        <v>0</v>
      </c>
      <c r="BH25" s="325">
        <v>0</v>
      </c>
      <c r="BI25" s="325">
        <v>0</v>
      </c>
      <c r="BJ25" s="325">
        <v>0</v>
      </c>
      <c r="BK25" s="325">
        <v>0</v>
      </c>
      <c r="BL25" s="325">
        <v>0</v>
      </c>
      <c r="BM25" s="325">
        <v>0</v>
      </c>
      <c r="BN25" s="325">
        <v>0</v>
      </c>
      <c r="BO25" s="325">
        <v>0</v>
      </c>
      <c r="BP25" s="325">
        <v>55</v>
      </c>
      <c r="BQ25" s="325">
        <v>9</v>
      </c>
      <c r="BR25" s="325">
        <v>15</v>
      </c>
      <c r="BS25" s="325">
        <v>1</v>
      </c>
      <c r="BT25" s="325">
        <v>0</v>
      </c>
      <c r="BU25" s="325">
        <v>0</v>
      </c>
      <c r="BV25" s="325">
        <v>0</v>
      </c>
      <c r="BW25" s="325">
        <v>0</v>
      </c>
      <c r="BX25" s="325">
        <v>0</v>
      </c>
      <c r="BY25" s="325">
        <v>0</v>
      </c>
      <c r="BZ25" s="325">
        <v>0</v>
      </c>
      <c r="CA25" s="325">
        <v>0</v>
      </c>
      <c r="CB25" s="325">
        <v>0</v>
      </c>
      <c r="CC25" s="325">
        <v>0</v>
      </c>
      <c r="CD25" s="325">
        <v>0</v>
      </c>
      <c r="CE25" s="325">
        <v>0</v>
      </c>
      <c r="CF25" s="325">
        <v>0</v>
      </c>
      <c r="CG25" s="325">
        <v>0</v>
      </c>
      <c r="CH25" s="325">
        <v>0</v>
      </c>
      <c r="CI25" s="325">
        <v>0</v>
      </c>
      <c r="CJ25" s="325">
        <v>0</v>
      </c>
      <c r="CK25" s="325">
        <v>0</v>
      </c>
      <c r="CL25" s="325">
        <v>0</v>
      </c>
      <c r="CM25" s="325">
        <v>0</v>
      </c>
      <c r="CN25" s="325">
        <v>0</v>
      </c>
      <c r="CO25" s="325">
        <v>1</v>
      </c>
      <c r="CP25" s="325">
        <v>0</v>
      </c>
      <c r="CQ25" s="325">
        <v>0</v>
      </c>
      <c r="CR25" s="325">
        <v>0</v>
      </c>
      <c r="CS25" s="325">
        <v>0</v>
      </c>
      <c r="CT25" s="325">
        <v>0</v>
      </c>
      <c r="CU25" s="325">
        <v>0</v>
      </c>
      <c r="CV25" s="325">
        <v>0</v>
      </c>
      <c r="CW25" s="325">
        <v>0</v>
      </c>
      <c r="CX25" s="325">
        <v>0</v>
      </c>
      <c r="CY25" s="325">
        <v>0</v>
      </c>
      <c r="CZ25" s="325">
        <v>0</v>
      </c>
      <c r="DA25" s="325">
        <v>0</v>
      </c>
      <c r="DB25" s="325">
        <v>0</v>
      </c>
      <c r="DC25" s="325">
        <v>0</v>
      </c>
      <c r="DD25" s="325">
        <v>6</v>
      </c>
      <c r="DE25" s="325">
        <v>0</v>
      </c>
      <c r="DF25" s="325">
        <v>23</v>
      </c>
      <c r="DG25" s="327">
        <v>0</v>
      </c>
      <c r="DH25" s="328">
        <v>20</v>
      </c>
      <c r="DI25" s="326">
        <v>1985</v>
      </c>
      <c r="DJ25" s="325">
        <v>0</v>
      </c>
      <c r="DK25" s="326">
        <v>82</v>
      </c>
      <c r="DL25" s="325">
        <v>0</v>
      </c>
      <c r="DM25" s="325">
        <v>0</v>
      </c>
      <c r="DN25" s="325">
        <v>0</v>
      </c>
      <c r="DO25" s="325">
        <v>0</v>
      </c>
      <c r="DP25" s="328">
        <v>-12</v>
      </c>
      <c r="DQ25" s="328">
        <v>70</v>
      </c>
      <c r="DR25" s="325">
        <v>2055</v>
      </c>
      <c r="DS25" s="328">
        <v>48</v>
      </c>
      <c r="DT25" s="328">
        <v>118</v>
      </c>
      <c r="DU25" s="327">
        <v>2103</v>
      </c>
      <c r="DV25" s="328">
        <v>-391</v>
      </c>
      <c r="DW25" s="326">
        <v>-273</v>
      </c>
      <c r="DX25" s="329">
        <v>1712</v>
      </c>
    </row>
    <row r="26" spans="3:128" ht="13.5" customHeight="1" x14ac:dyDescent="0.15">
      <c r="C26" s="304" t="s">
        <v>649</v>
      </c>
      <c r="D26" s="305" t="s">
        <v>650</v>
      </c>
      <c r="E26" s="117">
        <v>31</v>
      </c>
      <c r="F26" s="116">
        <v>6</v>
      </c>
      <c r="G26" s="116">
        <v>1</v>
      </c>
      <c r="H26" s="116">
        <v>0</v>
      </c>
      <c r="I26" s="116">
        <v>5</v>
      </c>
      <c r="J26" s="116">
        <v>0</v>
      </c>
      <c r="K26" s="116">
        <v>0</v>
      </c>
      <c r="L26" s="116">
        <v>570</v>
      </c>
      <c r="M26" s="116">
        <v>39</v>
      </c>
      <c r="N26" s="116">
        <v>3</v>
      </c>
      <c r="O26" s="116">
        <v>0</v>
      </c>
      <c r="P26" s="116">
        <v>1811</v>
      </c>
      <c r="Q26" s="116">
        <v>23</v>
      </c>
      <c r="R26" s="116">
        <v>2</v>
      </c>
      <c r="S26" s="116">
        <v>33</v>
      </c>
      <c r="T26" s="116">
        <v>29</v>
      </c>
      <c r="U26" s="116">
        <v>7</v>
      </c>
      <c r="V26" s="116">
        <v>0</v>
      </c>
      <c r="W26" s="116">
        <v>75</v>
      </c>
      <c r="X26" s="116">
        <v>123</v>
      </c>
      <c r="Y26" s="116">
        <v>0</v>
      </c>
      <c r="Z26" s="116">
        <v>534</v>
      </c>
      <c r="AA26" s="116">
        <v>159</v>
      </c>
      <c r="AB26" s="116">
        <v>703</v>
      </c>
      <c r="AC26" s="116">
        <v>3423</v>
      </c>
      <c r="AD26" s="116">
        <v>1002</v>
      </c>
      <c r="AE26" s="116">
        <v>0</v>
      </c>
      <c r="AF26" s="116">
        <v>3</v>
      </c>
      <c r="AG26" s="116">
        <v>214</v>
      </c>
      <c r="AH26" s="116">
        <v>57</v>
      </c>
      <c r="AI26" s="116">
        <v>0</v>
      </c>
      <c r="AJ26" s="116">
        <v>31</v>
      </c>
      <c r="AK26" s="116">
        <v>14</v>
      </c>
      <c r="AL26" s="116">
        <v>83</v>
      </c>
      <c r="AM26" s="116">
        <v>29</v>
      </c>
      <c r="AN26" s="116">
        <v>0</v>
      </c>
      <c r="AO26" s="116">
        <v>30</v>
      </c>
      <c r="AP26" s="116">
        <v>19</v>
      </c>
      <c r="AQ26" s="116">
        <v>3</v>
      </c>
      <c r="AR26" s="116">
        <v>0</v>
      </c>
      <c r="AS26" s="116">
        <v>13</v>
      </c>
      <c r="AT26" s="116">
        <v>163</v>
      </c>
      <c r="AU26" s="116">
        <v>37</v>
      </c>
      <c r="AV26" s="116">
        <v>100</v>
      </c>
      <c r="AW26" s="116">
        <v>220</v>
      </c>
      <c r="AX26" s="116">
        <v>70</v>
      </c>
      <c r="AY26" s="116">
        <v>773</v>
      </c>
      <c r="AZ26" s="116">
        <v>140</v>
      </c>
      <c r="BA26" s="116">
        <v>83</v>
      </c>
      <c r="BB26" s="116">
        <v>2</v>
      </c>
      <c r="BC26" s="116">
        <v>4</v>
      </c>
      <c r="BD26" s="116">
        <v>86</v>
      </c>
      <c r="BE26" s="116">
        <v>31</v>
      </c>
      <c r="BF26" s="116">
        <v>240</v>
      </c>
      <c r="BG26" s="116">
        <v>0</v>
      </c>
      <c r="BH26" s="116">
        <v>1</v>
      </c>
      <c r="BI26" s="116">
        <v>7</v>
      </c>
      <c r="BJ26" s="116">
        <v>3</v>
      </c>
      <c r="BK26" s="116">
        <v>2</v>
      </c>
      <c r="BL26" s="116">
        <v>24</v>
      </c>
      <c r="BM26" s="116">
        <v>3</v>
      </c>
      <c r="BN26" s="116">
        <v>45</v>
      </c>
      <c r="BO26" s="116">
        <v>48</v>
      </c>
      <c r="BP26" s="116">
        <v>170</v>
      </c>
      <c r="BQ26" s="116">
        <v>38</v>
      </c>
      <c r="BR26" s="116">
        <v>1</v>
      </c>
      <c r="BS26" s="116">
        <v>0</v>
      </c>
      <c r="BT26" s="116">
        <v>435</v>
      </c>
      <c r="BU26" s="116">
        <v>342</v>
      </c>
      <c r="BV26" s="116">
        <v>0</v>
      </c>
      <c r="BW26" s="116">
        <v>0</v>
      </c>
      <c r="BX26" s="116">
        <v>0</v>
      </c>
      <c r="BY26" s="116">
        <v>0</v>
      </c>
      <c r="BZ26" s="116">
        <v>0</v>
      </c>
      <c r="CA26" s="116">
        <v>2</v>
      </c>
      <c r="CB26" s="116">
        <v>8</v>
      </c>
      <c r="CC26" s="116">
        <v>0</v>
      </c>
      <c r="CD26" s="116">
        <v>0</v>
      </c>
      <c r="CE26" s="116">
        <v>0</v>
      </c>
      <c r="CF26" s="116">
        <v>0</v>
      </c>
      <c r="CG26" s="116">
        <v>9</v>
      </c>
      <c r="CH26" s="116">
        <v>17</v>
      </c>
      <c r="CI26" s="116">
        <v>0</v>
      </c>
      <c r="CJ26" s="116">
        <v>0</v>
      </c>
      <c r="CK26" s="116">
        <v>0</v>
      </c>
      <c r="CL26" s="116">
        <v>0</v>
      </c>
      <c r="CM26" s="116">
        <v>0</v>
      </c>
      <c r="CN26" s="116">
        <v>1</v>
      </c>
      <c r="CO26" s="116">
        <v>56</v>
      </c>
      <c r="CP26" s="116">
        <v>5</v>
      </c>
      <c r="CQ26" s="116">
        <v>901</v>
      </c>
      <c r="CR26" s="116">
        <v>140</v>
      </c>
      <c r="CS26" s="116">
        <v>278</v>
      </c>
      <c r="CT26" s="116">
        <v>35</v>
      </c>
      <c r="CU26" s="116">
        <v>32</v>
      </c>
      <c r="CV26" s="116">
        <v>0</v>
      </c>
      <c r="CW26" s="116">
        <v>0</v>
      </c>
      <c r="CX26" s="116">
        <v>4</v>
      </c>
      <c r="CY26" s="116">
        <v>58</v>
      </c>
      <c r="CZ26" s="116">
        <v>0</v>
      </c>
      <c r="DA26" s="116">
        <v>8</v>
      </c>
      <c r="DB26" s="116">
        <v>66</v>
      </c>
      <c r="DC26" s="116">
        <v>96</v>
      </c>
      <c r="DD26" s="116">
        <v>46</v>
      </c>
      <c r="DE26" s="116">
        <v>16</v>
      </c>
      <c r="DF26" s="116">
        <v>9</v>
      </c>
      <c r="DG26" s="311">
        <v>0</v>
      </c>
      <c r="DH26" s="312">
        <v>26</v>
      </c>
      <c r="DI26" s="310">
        <v>13956</v>
      </c>
      <c r="DJ26" s="116">
        <v>0</v>
      </c>
      <c r="DK26" s="310">
        <v>112</v>
      </c>
      <c r="DL26" s="116">
        <v>0</v>
      </c>
      <c r="DM26" s="116">
        <v>0</v>
      </c>
      <c r="DN26" s="116">
        <v>0</v>
      </c>
      <c r="DO26" s="116">
        <v>0</v>
      </c>
      <c r="DP26" s="312">
        <v>-26</v>
      </c>
      <c r="DQ26" s="312">
        <v>86</v>
      </c>
      <c r="DR26" s="116">
        <v>14042</v>
      </c>
      <c r="DS26" s="312">
        <v>449</v>
      </c>
      <c r="DT26" s="312">
        <v>535</v>
      </c>
      <c r="DU26" s="311">
        <v>14491</v>
      </c>
      <c r="DV26" s="312">
        <v>-13424</v>
      </c>
      <c r="DW26" s="310">
        <v>-12889</v>
      </c>
      <c r="DX26" s="313">
        <v>1067</v>
      </c>
    </row>
    <row r="27" spans="3:128" ht="13.5" customHeight="1" x14ac:dyDescent="0.15">
      <c r="C27" s="304" t="s">
        <v>651</v>
      </c>
      <c r="D27" s="305" t="s">
        <v>954</v>
      </c>
      <c r="E27" s="117">
        <v>0</v>
      </c>
      <c r="F27" s="116">
        <v>0</v>
      </c>
      <c r="G27" s="116">
        <v>0</v>
      </c>
      <c r="H27" s="116">
        <v>0</v>
      </c>
      <c r="I27" s="116">
        <v>0</v>
      </c>
      <c r="J27" s="116">
        <v>0</v>
      </c>
      <c r="K27" s="116">
        <v>0</v>
      </c>
      <c r="L27" s="116">
        <v>0</v>
      </c>
      <c r="M27" s="116">
        <v>0</v>
      </c>
      <c r="N27" s="116">
        <v>0</v>
      </c>
      <c r="O27" s="116">
        <v>0</v>
      </c>
      <c r="P27" s="116">
        <v>6</v>
      </c>
      <c r="Q27" s="116">
        <v>0</v>
      </c>
      <c r="R27" s="116">
        <v>0</v>
      </c>
      <c r="S27" s="116">
        <v>0</v>
      </c>
      <c r="T27" s="116">
        <v>1</v>
      </c>
      <c r="U27" s="116">
        <v>0</v>
      </c>
      <c r="V27" s="116">
        <v>1</v>
      </c>
      <c r="W27" s="116">
        <v>28</v>
      </c>
      <c r="X27" s="116">
        <v>0</v>
      </c>
      <c r="Y27" s="116">
        <v>0</v>
      </c>
      <c r="Z27" s="116">
        <v>5284</v>
      </c>
      <c r="AA27" s="116">
        <v>122</v>
      </c>
      <c r="AB27" s="116">
        <v>0</v>
      </c>
      <c r="AC27" s="116">
        <v>32</v>
      </c>
      <c r="AD27" s="116">
        <v>521</v>
      </c>
      <c r="AE27" s="116">
        <v>0</v>
      </c>
      <c r="AF27" s="116">
        <v>0</v>
      </c>
      <c r="AG27" s="116">
        <v>1</v>
      </c>
      <c r="AH27" s="116">
        <v>3</v>
      </c>
      <c r="AI27" s="116">
        <v>0</v>
      </c>
      <c r="AJ27" s="116">
        <v>0</v>
      </c>
      <c r="AK27" s="116">
        <v>0</v>
      </c>
      <c r="AL27" s="116">
        <v>0</v>
      </c>
      <c r="AM27" s="116">
        <v>3</v>
      </c>
      <c r="AN27" s="116">
        <v>0</v>
      </c>
      <c r="AO27" s="116">
        <v>0</v>
      </c>
      <c r="AP27" s="116">
        <v>0</v>
      </c>
      <c r="AQ27" s="116">
        <v>0</v>
      </c>
      <c r="AR27" s="116">
        <v>0</v>
      </c>
      <c r="AS27" s="116">
        <v>0</v>
      </c>
      <c r="AT27" s="116">
        <v>0</v>
      </c>
      <c r="AU27" s="116">
        <v>0</v>
      </c>
      <c r="AV27" s="116">
        <v>2</v>
      </c>
      <c r="AW27" s="116">
        <v>2</v>
      </c>
      <c r="AX27" s="116">
        <v>0</v>
      </c>
      <c r="AY27" s="116">
        <v>1</v>
      </c>
      <c r="AZ27" s="116">
        <v>7</v>
      </c>
      <c r="BA27" s="116">
        <v>0</v>
      </c>
      <c r="BB27" s="116">
        <v>0</v>
      </c>
      <c r="BC27" s="116">
        <v>0</v>
      </c>
      <c r="BD27" s="116">
        <v>0</v>
      </c>
      <c r="BE27" s="116">
        <v>0</v>
      </c>
      <c r="BF27" s="116">
        <v>0</v>
      </c>
      <c r="BG27" s="116">
        <v>0</v>
      </c>
      <c r="BH27" s="116">
        <v>0</v>
      </c>
      <c r="BI27" s="116">
        <v>0</v>
      </c>
      <c r="BJ27" s="116">
        <v>0</v>
      </c>
      <c r="BK27" s="116">
        <v>0</v>
      </c>
      <c r="BL27" s="116">
        <v>1</v>
      </c>
      <c r="BM27" s="116">
        <v>0</v>
      </c>
      <c r="BN27" s="116">
        <v>0</v>
      </c>
      <c r="BO27" s="116">
        <v>0</v>
      </c>
      <c r="BP27" s="116">
        <v>0</v>
      </c>
      <c r="BQ27" s="116">
        <v>0</v>
      </c>
      <c r="BR27" s="116">
        <v>0</v>
      </c>
      <c r="BS27" s="116">
        <v>2</v>
      </c>
      <c r="BT27" s="116">
        <v>0</v>
      </c>
      <c r="BU27" s="116">
        <v>0</v>
      </c>
      <c r="BV27" s="116">
        <v>0</v>
      </c>
      <c r="BW27" s="116">
        <v>0</v>
      </c>
      <c r="BX27" s="116">
        <v>0</v>
      </c>
      <c r="BY27" s="116">
        <v>0</v>
      </c>
      <c r="BZ27" s="116">
        <v>0</v>
      </c>
      <c r="CA27" s="116">
        <v>0</v>
      </c>
      <c r="CB27" s="116">
        <v>0</v>
      </c>
      <c r="CC27" s="116">
        <v>0</v>
      </c>
      <c r="CD27" s="116">
        <v>0</v>
      </c>
      <c r="CE27" s="116">
        <v>0</v>
      </c>
      <c r="CF27" s="116">
        <v>0</v>
      </c>
      <c r="CG27" s="116">
        <v>0</v>
      </c>
      <c r="CH27" s="116">
        <v>0</v>
      </c>
      <c r="CI27" s="116">
        <v>0</v>
      </c>
      <c r="CJ27" s="116">
        <v>0</v>
      </c>
      <c r="CK27" s="116">
        <v>0</v>
      </c>
      <c r="CL27" s="116">
        <v>0</v>
      </c>
      <c r="CM27" s="116">
        <v>0</v>
      </c>
      <c r="CN27" s="116">
        <v>0</v>
      </c>
      <c r="CO27" s="116">
        <v>0</v>
      </c>
      <c r="CP27" s="116">
        <v>0</v>
      </c>
      <c r="CQ27" s="116">
        <v>143</v>
      </c>
      <c r="CR27" s="116">
        <v>27</v>
      </c>
      <c r="CS27" s="116">
        <v>1</v>
      </c>
      <c r="CT27" s="116">
        <v>0</v>
      </c>
      <c r="CU27" s="116">
        <v>0</v>
      </c>
      <c r="CV27" s="116">
        <v>0</v>
      </c>
      <c r="CW27" s="116">
        <v>0</v>
      </c>
      <c r="CX27" s="116">
        <v>0</v>
      </c>
      <c r="CY27" s="116">
        <v>0</v>
      </c>
      <c r="CZ27" s="116">
        <v>0</v>
      </c>
      <c r="DA27" s="116">
        <v>0</v>
      </c>
      <c r="DB27" s="116">
        <v>0</v>
      </c>
      <c r="DC27" s="116">
        <v>0</v>
      </c>
      <c r="DD27" s="116">
        <v>0</v>
      </c>
      <c r="DE27" s="116">
        <v>0</v>
      </c>
      <c r="DF27" s="116">
        <v>0</v>
      </c>
      <c r="DG27" s="311">
        <v>0</v>
      </c>
      <c r="DH27" s="312">
        <v>0</v>
      </c>
      <c r="DI27" s="310">
        <v>6188</v>
      </c>
      <c r="DJ27" s="116">
        <v>0</v>
      </c>
      <c r="DK27" s="310">
        <v>0</v>
      </c>
      <c r="DL27" s="116">
        <v>0</v>
      </c>
      <c r="DM27" s="116">
        <v>0</v>
      </c>
      <c r="DN27" s="116">
        <v>0</v>
      </c>
      <c r="DO27" s="116">
        <v>0</v>
      </c>
      <c r="DP27" s="312">
        <v>67</v>
      </c>
      <c r="DQ27" s="312">
        <v>67</v>
      </c>
      <c r="DR27" s="116">
        <v>6255</v>
      </c>
      <c r="DS27" s="312">
        <v>0</v>
      </c>
      <c r="DT27" s="312">
        <v>67</v>
      </c>
      <c r="DU27" s="311">
        <v>6255</v>
      </c>
      <c r="DV27" s="312">
        <v>-6255</v>
      </c>
      <c r="DW27" s="310">
        <v>-6188</v>
      </c>
      <c r="DX27" s="313">
        <v>0</v>
      </c>
    </row>
    <row r="28" spans="3:128" ht="13.5" customHeight="1" x14ac:dyDescent="0.15">
      <c r="C28" s="304" t="s">
        <v>652</v>
      </c>
      <c r="D28" s="305" t="s">
        <v>955</v>
      </c>
      <c r="E28" s="117">
        <v>0</v>
      </c>
      <c r="F28" s="116">
        <v>0</v>
      </c>
      <c r="G28" s="116">
        <v>0</v>
      </c>
      <c r="H28" s="116">
        <v>0</v>
      </c>
      <c r="I28" s="116">
        <v>0</v>
      </c>
      <c r="J28" s="116">
        <v>0</v>
      </c>
      <c r="K28" s="116">
        <v>0</v>
      </c>
      <c r="L28" s="116">
        <v>584</v>
      </c>
      <c r="M28" s="116">
        <v>11</v>
      </c>
      <c r="N28" s="116">
        <v>1</v>
      </c>
      <c r="O28" s="116">
        <v>0</v>
      </c>
      <c r="P28" s="116">
        <v>2292</v>
      </c>
      <c r="Q28" s="116">
        <v>0</v>
      </c>
      <c r="R28" s="116">
        <v>21</v>
      </c>
      <c r="S28" s="116">
        <v>47</v>
      </c>
      <c r="T28" s="116">
        <v>90</v>
      </c>
      <c r="U28" s="116">
        <v>21</v>
      </c>
      <c r="V28" s="116">
        <v>25</v>
      </c>
      <c r="W28" s="116">
        <v>12</v>
      </c>
      <c r="X28" s="116">
        <v>2</v>
      </c>
      <c r="Y28" s="116">
        <v>0</v>
      </c>
      <c r="Z28" s="116">
        <v>6313</v>
      </c>
      <c r="AA28" s="116">
        <v>5566</v>
      </c>
      <c r="AB28" s="116">
        <v>3237</v>
      </c>
      <c r="AC28" s="116">
        <v>8230</v>
      </c>
      <c r="AD28" s="116">
        <v>3400</v>
      </c>
      <c r="AE28" s="116">
        <v>0</v>
      </c>
      <c r="AF28" s="116">
        <v>24</v>
      </c>
      <c r="AG28" s="116">
        <v>2247</v>
      </c>
      <c r="AH28" s="116">
        <v>422</v>
      </c>
      <c r="AI28" s="116">
        <v>0</v>
      </c>
      <c r="AJ28" s="116">
        <v>21</v>
      </c>
      <c r="AK28" s="116">
        <v>1</v>
      </c>
      <c r="AL28" s="116">
        <v>3</v>
      </c>
      <c r="AM28" s="116">
        <v>43</v>
      </c>
      <c r="AN28" s="116">
        <v>0</v>
      </c>
      <c r="AO28" s="116">
        <v>0</v>
      </c>
      <c r="AP28" s="116">
        <v>0</v>
      </c>
      <c r="AQ28" s="116">
        <v>0</v>
      </c>
      <c r="AR28" s="116">
        <v>0</v>
      </c>
      <c r="AS28" s="116">
        <v>0</v>
      </c>
      <c r="AT28" s="116">
        <v>3</v>
      </c>
      <c r="AU28" s="116">
        <v>26</v>
      </c>
      <c r="AV28" s="116">
        <v>17</v>
      </c>
      <c r="AW28" s="116">
        <v>10</v>
      </c>
      <c r="AX28" s="116">
        <v>127</v>
      </c>
      <c r="AY28" s="116">
        <v>578</v>
      </c>
      <c r="AZ28" s="116">
        <v>59</v>
      </c>
      <c r="BA28" s="116">
        <v>31</v>
      </c>
      <c r="BB28" s="116">
        <v>12</v>
      </c>
      <c r="BC28" s="116">
        <v>1</v>
      </c>
      <c r="BD28" s="116">
        <v>17</v>
      </c>
      <c r="BE28" s="116">
        <v>2</v>
      </c>
      <c r="BF28" s="116">
        <v>4</v>
      </c>
      <c r="BG28" s="116">
        <v>0</v>
      </c>
      <c r="BH28" s="116">
        <v>3</v>
      </c>
      <c r="BI28" s="116">
        <v>19</v>
      </c>
      <c r="BJ28" s="116">
        <v>2</v>
      </c>
      <c r="BK28" s="116">
        <v>0</v>
      </c>
      <c r="BL28" s="116">
        <v>3</v>
      </c>
      <c r="BM28" s="116">
        <v>0</v>
      </c>
      <c r="BN28" s="116">
        <v>19</v>
      </c>
      <c r="BO28" s="116">
        <v>27</v>
      </c>
      <c r="BP28" s="116">
        <v>0</v>
      </c>
      <c r="BQ28" s="116">
        <v>0</v>
      </c>
      <c r="BR28" s="116">
        <v>0</v>
      </c>
      <c r="BS28" s="116">
        <v>0</v>
      </c>
      <c r="BT28" s="116">
        <v>2</v>
      </c>
      <c r="BU28" s="116">
        <v>0</v>
      </c>
      <c r="BV28" s="116">
        <v>0</v>
      </c>
      <c r="BW28" s="116">
        <v>0</v>
      </c>
      <c r="BX28" s="116">
        <v>0</v>
      </c>
      <c r="BY28" s="116">
        <v>0</v>
      </c>
      <c r="BZ28" s="116">
        <v>0</v>
      </c>
      <c r="CA28" s="116">
        <v>0</v>
      </c>
      <c r="CB28" s="116">
        <v>0</v>
      </c>
      <c r="CC28" s="116">
        <v>0</v>
      </c>
      <c r="CD28" s="116">
        <v>0</v>
      </c>
      <c r="CE28" s="116">
        <v>0</v>
      </c>
      <c r="CF28" s="116">
        <v>0</v>
      </c>
      <c r="CG28" s="116">
        <v>0</v>
      </c>
      <c r="CH28" s="116">
        <v>29</v>
      </c>
      <c r="CI28" s="116">
        <v>0</v>
      </c>
      <c r="CJ28" s="116">
        <v>0</v>
      </c>
      <c r="CK28" s="116">
        <v>0</v>
      </c>
      <c r="CL28" s="116">
        <v>0</v>
      </c>
      <c r="CM28" s="116">
        <v>0</v>
      </c>
      <c r="CN28" s="116">
        <v>2</v>
      </c>
      <c r="CO28" s="116">
        <v>2</v>
      </c>
      <c r="CP28" s="116">
        <v>227</v>
      </c>
      <c r="CQ28" s="116">
        <v>754</v>
      </c>
      <c r="CR28" s="116">
        <v>203</v>
      </c>
      <c r="CS28" s="116">
        <v>25</v>
      </c>
      <c r="CT28" s="116">
        <v>1</v>
      </c>
      <c r="CU28" s="116">
        <v>6</v>
      </c>
      <c r="CV28" s="116">
        <v>0</v>
      </c>
      <c r="CW28" s="116">
        <v>0</v>
      </c>
      <c r="CX28" s="116">
        <v>0</v>
      </c>
      <c r="CY28" s="116">
        <v>56</v>
      </c>
      <c r="CZ28" s="116">
        <v>0</v>
      </c>
      <c r="DA28" s="116">
        <v>0</v>
      </c>
      <c r="DB28" s="116">
        <v>0</v>
      </c>
      <c r="DC28" s="116">
        <v>26</v>
      </c>
      <c r="DD28" s="116">
        <v>0</v>
      </c>
      <c r="DE28" s="116">
        <v>4</v>
      </c>
      <c r="DF28" s="116">
        <v>4</v>
      </c>
      <c r="DG28" s="311">
        <v>0</v>
      </c>
      <c r="DH28" s="312">
        <v>6</v>
      </c>
      <c r="DI28" s="310">
        <v>34920</v>
      </c>
      <c r="DJ28" s="116">
        <v>0</v>
      </c>
      <c r="DK28" s="310">
        <v>2</v>
      </c>
      <c r="DL28" s="116">
        <v>0</v>
      </c>
      <c r="DM28" s="116">
        <v>0</v>
      </c>
      <c r="DN28" s="116">
        <v>0</v>
      </c>
      <c r="DO28" s="116">
        <v>0</v>
      </c>
      <c r="DP28" s="312">
        <v>-102</v>
      </c>
      <c r="DQ28" s="312">
        <v>-100</v>
      </c>
      <c r="DR28" s="116">
        <v>34820</v>
      </c>
      <c r="DS28" s="312">
        <v>20360</v>
      </c>
      <c r="DT28" s="312">
        <v>20260</v>
      </c>
      <c r="DU28" s="311">
        <v>55180</v>
      </c>
      <c r="DV28" s="312">
        <v>-34748</v>
      </c>
      <c r="DW28" s="310">
        <v>-14488</v>
      </c>
      <c r="DX28" s="313">
        <v>20432</v>
      </c>
    </row>
    <row r="29" spans="3:128" ht="13.5" customHeight="1" x14ac:dyDescent="0.15">
      <c r="C29" s="304" t="s">
        <v>653</v>
      </c>
      <c r="D29" s="305" t="s">
        <v>172</v>
      </c>
      <c r="E29" s="117">
        <v>0</v>
      </c>
      <c r="F29" s="116">
        <v>0</v>
      </c>
      <c r="G29" s="116">
        <v>0</v>
      </c>
      <c r="H29" s="116">
        <v>0</v>
      </c>
      <c r="I29" s="116">
        <v>0</v>
      </c>
      <c r="J29" s="116">
        <v>0</v>
      </c>
      <c r="K29" s="116">
        <v>0</v>
      </c>
      <c r="L29" s="116">
        <v>20</v>
      </c>
      <c r="M29" s="116">
        <v>0</v>
      </c>
      <c r="N29" s="116">
        <v>1</v>
      </c>
      <c r="O29" s="116">
        <v>0</v>
      </c>
      <c r="P29" s="116">
        <v>193</v>
      </c>
      <c r="Q29" s="116">
        <v>0</v>
      </c>
      <c r="R29" s="116">
        <v>19</v>
      </c>
      <c r="S29" s="116">
        <v>29</v>
      </c>
      <c r="T29" s="116">
        <v>32</v>
      </c>
      <c r="U29" s="116">
        <v>13</v>
      </c>
      <c r="V29" s="116">
        <v>22</v>
      </c>
      <c r="W29" s="116">
        <v>0</v>
      </c>
      <c r="X29" s="116">
        <v>0</v>
      </c>
      <c r="Y29" s="116">
        <v>0</v>
      </c>
      <c r="Z29" s="116">
        <v>0</v>
      </c>
      <c r="AA29" s="116">
        <v>26</v>
      </c>
      <c r="AB29" s="116">
        <v>1078</v>
      </c>
      <c r="AC29" s="116">
        <v>0</v>
      </c>
      <c r="AD29" s="116">
        <v>695</v>
      </c>
      <c r="AE29" s="116">
        <v>0</v>
      </c>
      <c r="AF29" s="116">
        <v>0</v>
      </c>
      <c r="AG29" s="116">
        <v>7311</v>
      </c>
      <c r="AH29" s="116">
        <v>4</v>
      </c>
      <c r="AI29" s="116">
        <v>0</v>
      </c>
      <c r="AJ29" s="116">
        <v>18</v>
      </c>
      <c r="AK29" s="116">
        <v>0</v>
      </c>
      <c r="AL29" s="116">
        <v>0</v>
      </c>
      <c r="AM29" s="116">
        <v>32</v>
      </c>
      <c r="AN29" s="116">
        <v>0</v>
      </c>
      <c r="AO29" s="116">
        <v>0</v>
      </c>
      <c r="AP29" s="116">
        <v>0</v>
      </c>
      <c r="AQ29" s="116">
        <v>0</v>
      </c>
      <c r="AR29" s="116">
        <v>0</v>
      </c>
      <c r="AS29" s="116">
        <v>0</v>
      </c>
      <c r="AT29" s="116">
        <v>1</v>
      </c>
      <c r="AU29" s="116">
        <v>3</v>
      </c>
      <c r="AV29" s="116">
        <v>0</v>
      </c>
      <c r="AW29" s="116">
        <v>6</v>
      </c>
      <c r="AX29" s="116">
        <v>736</v>
      </c>
      <c r="AY29" s="116">
        <v>297</v>
      </c>
      <c r="AZ29" s="116">
        <v>115</v>
      </c>
      <c r="BA29" s="116">
        <v>216</v>
      </c>
      <c r="BB29" s="116">
        <v>12</v>
      </c>
      <c r="BC29" s="116">
        <v>0</v>
      </c>
      <c r="BD29" s="116">
        <v>29</v>
      </c>
      <c r="BE29" s="116">
        <v>32</v>
      </c>
      <c r="BF29" s="116">
        <v>161</v>
      </c>
      <c r="BG29" s="116">
        <v>0</v>
      </c>
      <c r="BH29" s="116">
        <v>0</v>
      </c>
      <c r="BI29" s="116">
        <v>140</v>
      </c>
      <c r="BJ29" s="116">
        <v>6</v>
      </c>
      <c r="BK29" s="116">
        <v>0</v>
      </c>
      <c r="BL29" s="116">
        <v>18</v>
      </c>
      <c r="BM29" s="116">
        <v>0</v>
      </c>
      <c r="BN29" s="116">
        <v>0</v>
      </c>
      <c r="BO29" s="116">
        <v>0</v>
      </c>
      <c r="BP29" s="116">
        <v>0</v>
      </c>
      <c r="BQ29" s="116">
        <v>0</v>
      </c>
      <c r="BR29" s="116">
        <v>0</v>
      </c>
      <c r="BS29" s="116">
        <v>0</v>
      </c>
      <c r="BT29" s="116">
        <v>0</v>
      </c>
      <c r="BU29" s="116">
        <v>0</v>
      </c>
      <c r="BV29" s="116">
        <v>0</v>
      </c>
      <c r="BW29" s="116">
        <v>0</v>
      </c>
      <c r="BX29" s="116">
        <v>0</v>
      </c>
      <c r="BY29" s="116">
        <v>0</v>
      </c>
      <c r="BZ29" s="116">
        <v>0</v>
      </c>
      <c r="CA29" s="116">
        <v>0</v>
      </c>
      <c r="CB29" s="116">
        <v>0</v>
      </c>
      <c r="CC29" s="116">
        <v>0</v>
      </c>
      <c r="CD29" s="116">
        <v>0</v>
      </c>
      <c r="CE29" s="116">
        <v>0</v>
      </c>
      <c r="CF29" s="116">
        <v>0</v>
      </c>
      <c r="CG29" s="116">
        <v>0</v>
      </c>
      <c r="CH29" s="116">
        <v>0</v>
      </c>
      <c r="CI29" s="116">
        <v>0</v>
      </c>
      <c r="CJ29" s="116">
        <v>0</v>
      </c>
      <c r="CK29" s="116">
        <v>0</v>
      </c>
      <c r="CL29" s="116">
        <v>0</v>
      </c>
      <c r="CM29" s="116">
        <v>0</v>
      </c>
      <c r="CN29" s="116">
        <v>0</v>
      </c>
      <c r="CO29" s="116">
        <v>0</v>
      </c>
      <c r="CP29" s="116">
        <v>0</v>
      </c>
      <c r="CQ29" s="116">
        <v>0</v>
      </c>
      <c r="CR29" s="116">
        <v>77</v>
      </c>
      <c r="CS29" s="116">
        <v>8</v>
      </c>
      <c r="CT29" s="116">
        <v>0</v>
      </c>
      <c r="CU29" s="116">
        <v>1</v>
      </c>
      <c r="CV29" s="116">
        <v>0</v>
      </c>
      <c r="CW29" s="116">
        <v>0</v>
      </c>
      <c r="CX29" s="116">
        <v>0</v>
      </c>
      <c r="CY29" s="116">
        <v>0</v>
      </c>
      <c r="CZ29" s="116">
        <v>0</v>
      </c>
      <c r="DA29" s="116">
        <v>0</v>
      </c>
      <c r="DB29" s="116">
        <v>0</v>
      </c>
      <c r="DC29" s="116">
        <v>0</v>
      </c>
      <c r="DD29" s="116">
        <v>0</v>
      </c>
      <c r="DE29" s="116">
        <v>0</v>
      </c>
      <c r="DF29" s="116">
        <v>0</v>
      </c>
      <c r="DG29" s="311">
        <v>0</v>
      </c>
      <c r="DH29" s="312">
        <v>25</v>
      </c>
      <c r="DI29" s="310">
        <v>11376</v>
      </c>
      <c r="DJ29" s="116">
        <v>0</v>
      </c>
      <c r="DK29" s="310">
        <v>0</v>
      </c>
      <c r="DL29" s="116">
        <v>0</v>
      </c>
      <c r="DM29" s="116">
        <v>0</v>
      </c>
      <c r="DN29" s="116">
        <v>0</v>
      </c>
      <c r="DO29" s="116">
        <v>0</v>
      </c>
      <c r="DP29" s="312">
        <v>-139</v>
      </c>
      <c r="DQ29" s="312">
        <v>-139</v>
      </c>
      <c r="DR29" s="116">
        <v>11237</v>
      </c>
      <c r="DS29" s="312">
        <v>10237</v>
      </c>
      <c r="DT29" s="312">
        <v>10098</v>
      </c>
      <c r="DU29" s="311">
        <v>21474</v>
      </c>
      <c r="DV29" s="312">
        <v>-10915</v>
      </c>
      <c r="DW29" s="310">
        <v>-817</v>
      </c>
      <c r="DX29" s="313">
        <v>10559</v>
      </c>
    </row>
    <row r="30" spans="3:128" ht="13.5" customHeight="1" x14ac:dyDescent="0.15">
      <c r="C30" s="304" t="s">
        <v>654</v>
      </c>
      <c r="D30" s="305" t="s">
        <v>177</v>
      </c>
      <c r="E30" s="117">
        <v>0</v>
      </c>
      <c r="F30" s="116">
        <v>0</v>
      </c>
      <c r="G30" s="116">
        <v>0</v>
      </c>
      <c r="H30" s="116">
        <v>0</v>
      </c>
      <c r="I30" s="116">
        <v>0</v>
      </c>
      <c r="J30" s="116">
        <v>0</v>
      </c>
      <c r="K30" s="116">
        <v>0</v>
      </c>
      <c r="L30" s="116">
        <v>0</v>
      </c>
      <c r="M30" s="116">
        <v>0</v>
      </c>
      <c r="N30" s="116">
        <v>0</v>
      </c>
      <c r="O30" s="116">
        <v>0</v>
      </c>
      <c r="P30" s="116">
        <v>8027</v>
      </c>
      <c r="Q30" s="116">
        <v>1175</v>
      </c>
      <c r="R30" s="116">
        <v>1</v>
      </c>
      <c r="S30" s="116">
        <v>14</v>
      </c>
      <c r="T30" s="116">
        <v>6</v>
      </c>
      <c r="U30" s="116">
        <v>0</v>
      </c>
      <c r="V30" s="116">
        <v>0</v>
      </c>
      <c r="W30" s="116">
        <v>0</v>
      </c>
      <c r="X30" s="116">
        <v>0</v>
      </c>
      <c r="Y30" s="116">
        <v>0</v>
      </c>
      <c r="Z30" s="116">
        <v>0</v>
      </c>
      <c r="AA30" s="116">
        <v>0</v>
      </c>
      <c r="AB30" s="116">
        <v>2</v>
      </c>
      <c r="AC30" s="116">
        <v>0</v>
      </c>
      <c r="AD30" s="116">
        <v>0</v>
      </c>
      <c r="AE30" s="116">
        <v>0</v>
      </c>
      <c r="AF30" s="116">
        <v>5</v>
      </c>
      <c r="AG30" s="116">
        <v>20</v>
      </c>
      <c r="AH30" s="116">
        <v>1</v>
      </c>
      <c r="AI30" s="116">
        <v>1</v>
      </c>
      <c r="AJ30" s="116">
        <v>15</v>
      </c>
      <c r="AK30" s="116">
        <v>0</v>
      </c>
      <c r="AL30" s="116">
        <v>0</v>
      </c>
      <c r="AM30" s="116">
        <v>0</v>
      </c>
      <c r="AN30" s="116">
        <v>0</v>
      </c>
      <c r="AO30" s="116">
        <v>0</v>
      </c>
      <c r="AP30" s="116">
        <v>0</v>
      </c>
      <c r="AQ30" s="116">
        <v>0</v>
      </c>
      <c r="AR30" s="116">
        <v>0</v>
      </c>
      <c r="AS30" s="116">
        <v>0</v>
      </c>
      <c r="AT30" s="116">
        <v>0</v>
      </c>
      <c r="AU30" s="116">
        <v>0</v>
      </c>
      <c r="AV30" s="116">
        <v>0</v>
      </c>
      <c r="AW30" s="116">
        <v>0</v>
      </c>
      <c r="AX30" s="116">
        <v>196</v>
      </c>
      <c r="AY30" s="116">
        <v>0</v>
      </c>
      <c r="AZ30" s="116">
        <v>0</v>
      </c>
      <c r="BA30" s="116">
        <v>0</v>
      </c>
      <c r="BB30" s="116">
        <v>0</v>
      </c>
      <c r="BC30" s="116">
        <v>0</v>
      </c>
      <c r="BD30" s="116">
        <v>0</v>
      </c>
      <c r="BE30" s="116">
        <v>0</v>
      </c>
      <c r="BF30" s="116">
        <v>0</v>
      </c>
      <c r="BG30" s="116">
        <v>0</v>
      </c>
      <c r="BH30" s="116">
        <v>0</v>
      </c>
      <c r="BI30" s="116">
        <v>0</v>
      </c>
      <c r="BJ30" s="116">
        <v>0</v>
      </c>
      <c r="BK30" s="116">
        <v>0</v>
      </c>
      <c r="BL30" s="116">
        <v>77</v>
      </c>
      <c r="BM30" s="116">
        <v>0</v>
      </c>
      <c r="BN30" s="116">
        <v>0</v>
      </c>
      <c r="BO30" s="116">
        <v>0</v>
      </c>
      <c r="BP30" s="116">
        <v>0</v>
      </c>
      <c r="BQ30" s="116">
        <v>0</v>
      </c>
      <c r="BR30" s="116">
        <v>0</v>
      </c>
      <c r="BS30" s="116">
        <v>0</v>
      </c>
      <c r="BT30" s="116">
        <v>0</v>
      </c>
      <c r="BU30" s="116">
        <v>0</v>
      </c>
      <c r="BV30" s="116">
        <v>0</v>
      </c>
      <c r="BW30" s="116">
        <v>0</v>
      </c>
      <c r="BX30" s="116">
        <v>0</v>
      </c>
      <c r="BY30" s="116">
        <v>0</v>
      </c>
      <c r="BZ30" s="116">
        <v>0</v>
      </c>
      <c r="CA30" s="116">
        <v>0</v>
      </c>
      <c r="CB30" s="116">
        <v>0</v>
      </c>
      <c r="CC30" s="116">
        <v>0</v>
      </c>
      <c r="CD30" s="116">
        <v>0</v>
      </c>
      <c r="CE30" s="116">
        <v>0</v>
      </c>
      <c r="CF30" s="116">
        <v>0</v>
      </c>
      <c r="CG30" s="116">
        <v>0</v>
      </c>
      <c r="CH30" s="116">
        <v>0</v>
      </c>
      <c r="CI30" s="116">
        <v>0</v>
      </c>
      <c r="CJ30" s="116">
        <v>0</v>
      </c>
      <c r="CK30" s="116">
        <v>0</v>
      </c>
      <c r="CL30" s="116">
        <v>0</v>
      </c>
      <c r="CM30" s="116">
        <v>0</v>
      </c>
      <c r="CN30" s="116">
        <v>0</v>
      </c>
      <c r="CO30" s="116">
        <v>1</v>
      </c>
      <c r="CP30" s="116">
        <v>0</v>
      </c>
      <c r="CQ30" s="116">
        <v>0</v>
      </c>
      <c r="CR30" s="116">
        <v>0</v>
      </c>
      <c r="CS30" s="116">
        <v>0</v>
      </c>
      <c r="CT30" s="116">
        <v>0</v>
      </c>
      <c r="CU30" s="116">
        <v>0</v>
      </c>
      <c r="CV30" s="116">
        <v>0</v>
      </c>
      <c r="CW30" s="116">
        <v>0</v>
      </c>
      <c r="CX30" s="116">
        <v>0</v>
      </c>
      <c r="CY30" s="116">
        <v>0</v>
      </c>
      <c r="CZ30" s="116">
        <v>0</v>
      </c>
      <c r="DA30" s="116">
        <v>0</v>
      </c>
      <c r="DB30" s="116">
        <v>0</v>
      </c>
      <c r="DC30" s="116">
        <v>0</v>
      </c>
      <c r="DD30" s="116">
        <v>0</v>
      </c>
      <c r="DE30" s="116">
        <v>0</v>
      </c>
      <c r="DF30" s="116">
        <v>0</v>
      </c>
      <c r="DG30" s="311">
        <v>0</v>
      </c>
      <c r="DH30" s="312">
        <v>2</v>
      </c>
      <c r="DI30" s="310">
        <v>9543</v>
      </c>
      <c r="DJ30" s="116">
        <v>0</v>
      </c>
      <c r="DK30" s="310">
        <v>0</v>
      </c>
      <c r="DL30" s="116">
        <v>0</v>
      </c>
      <c r="DM30" s="116">
        <v>0</v>
      </c>
      <c r="DN30" s="116">
        <v>0</v>
      </c>
      <c r="DO30" s="116">
        <v>0</v>
      </c>
      <c r="DP30" s="312">
        <v>-171</v>
      </c>
      <c r="DQ30" s="312">
        <v>-171</v>
      </c>
      <c r="DR30" s="116">
        <v>9372</v>
      </c>
      <c r="DS30" s="312">
        <v>9662</v>
      </c>
      <c r="DT30" s="312">
        <v>9491</v>
      </c>
      <c r="DU30" s="311">
        <v>19034</v>
      </c>
      <c r="DV30" s="312">
        <v>-1167</v>
      </c>
      <c r="DW30" s="310">
        <v>8324</v>
      </c>
      <c r="DX30" s="313">
        <v>17867</v>
      </c>
    </row>
    <row r="31" spans="3:128" ht="13.5" customHeight="1" x14ac:dyDescent="0.15">
      <c r="C31" s="304" t="s">
        <v>655</v>
      </c>
      <c r="D31" s="305" t="s">
        <v>178</v>
      </c>
      <c r="E31" s="117">
        <v>0</v>
      </c>
      <c r="F31" s="116">
        <v>92</v>
      </c>
      <c r="G31" s="116">
        <v>3</v>
      </c>
      <c r="H31" s="116">
        <v>0</v>
      </c>
      <c r="I31" s="116">
        <v>6</v>
      </c>
      <c r="J31" s="116">
        <v>0</v>
      </c>
      <c r="K31" s="116">
        <v>0</v>
      </c>
      <c r="L31" s="116">
        <v>0</v>
      </c>
      <c r="M31" s="116">
        <v>0</v>
      </c>
      <c r="N31" s="116">
        <v>0</v>
      </c>
      <c r="O31" s="116">
        <v>0</v>
      </c>
      <c r="P31" s="116">
        <v>0</v>
      </c>
      <c r="Q31" s="116">
        <v>1</v>
      </c>
      <c r="R31" s="116">
        <v>0</v>
      </c>
      <c r="S31" s="116">
        <v>0</v>
      </c>
      <c r="T31" s="116">
        <v>0</v>
      </c>
      <c r="U31" s="116">
        <v>0</v>
      </c>
      <c r="V31" s="116">
        <v>0</v>
      </c>
      <c r="W31" s="116">
        <v>0</v>
      </c>
      <c r="X31" s="116">
        <v>0</v>
      </c>
      <c r="Y31" s="116">
        <v>0</v>
      </c>
      <c r="Z31" s="116">
        <v>0</v>
      </c>
      <c r="AA31" s="116">
        <v>0</v>
      </c>
      <c r="AB31" s="116">
        <v>0</v>
      </c>
      <c r="AC31" s="116">
        <v>8832</v>
      </c>
      <c r="AD31" s="116">
        <v>8</v>
      </c>
      <c r="AE31" s="116">
        <v>0</v>
      </c>
      <c r="AF31" s="116">
        <v>0</v>
      </c>
      <c r="AG31" s="116">
        <v>0</v>
      </c>
      <c r="AH31" s="116">
        <v>0</v>
      </c>
      <c r="AI31" s="116">
        <v>0</v>
      </c>
      <c r="AJ31" s="116">
        <v>0</v>
      </c>
      <c r="AK31" s="116">
        <v>0</v>
      </c>
      <c r="AL31" s="116">
        <v>0</v>
      </c>
      <c r="AM31" s="116">
        <v>0</v>
      </c>
      <c r="AN31" s="116">
        <v>0</v>
      </c>
      <c r="AO31" s="116">
        <v>0</v>
      </c>
      <c r="AP31" s="116">
        <v>0</v>
      </c>
      <c r="AQ31" s="116">
        <v>0</v>
      </c>
      <c r="AR31" s="116">
        <v>0</v>
      </c>
      <c r="AS31" s="116">
        <v>0</v>
      </c>
      <c r="AT31" s="116">
        <v>0</v>
      </c>
      <c r="AU31" s="116">
        <v>0</v>
      </c>
      <c r="AV31" s="116">
        <v>0</v>
      </c>
      <c r="AW31" s="116">
        <v>0</v>
      </c>
      <c r="AX31" s="116">
        <v>0</v>
      </c>
      <c r="AY31" s="116">
        <v>0</v>
      </c>
      <c r="AZ31" s="116">
        <v>0</v>
      </c>
      <c r="BA31" s="116">
        <v>0</v>
      </c>
      <c r="BB31" s="116">
        <v>0</v>
      </c>
      <c r="BC31" s="116">
        <v>0</v>
      </c>
      <c r="BD31" s="116">
        <v>0</v>
      </c>
      <c r="BE31" s="116">
        <v>0</v>
      </c>
      <c r="BF31" s="116">
        <v>0</v>
      </c>
      <c r="BG31" s="116">
        <v>0</v>
      </c>
      <c r="BH31" s="116">
        <v>0</v>
      </c>
      <c r="BI31" s="116">
        <v>0</v>
      </c>
      <c r="BJ31" s="116">
        <v>0</v>
      </c>
      <c r="BK31" s="116">
        <v>0</v>
      </c>
      <c r="BL31" s="116">
        <v>0</v>
      </c>
      <c r="BM31" s="116">
        <v>0</v>
      </c>
      <c r="BN31" s="116">
        <v>0</v>
      </c>
      <c r="BO31" s="116">
        <v>0</v>
      </c>
      <c r="BP31" s="116">
        <v>0</v>
      </c>
      <c r="BQ31" s="116">
        <v>0</v>
      </c>
      <c r="BR31" s="116">
        <v>0</v>
      </c>
      <c r="BS31" s="116">
        <v>0</v>
      </c>
      <c r="BT31" s="116">
        <v>2</v>
      </c>
      <c r="BU31" s="116">
        <v>359</v>
      </c>
      <c r="BV31" s="116">
        <v>0</v>
      </c>
      <c r="BW31" s="116">
        <v>0</v>
      </c>
      <c r="BX31" s="116">
        <v>0</v>
      </c>
      <c r="BY31" s="116">
        <v>0</v>
      </c>
      <c r="BZ31" s="116">
        <v>0</v>
      </c>
      <c r="CA31" s="116">
        <v>0</v>
      </c>
      <c r="CB31" s="116">
        <v>4</v>
      </c>
      <c r="CC31" s="116">
        <v>0</v>
      </c>
      <c r="CD31" s="116">
        <v>0</v>
      </c>
      <c r="CE31" s="116">
        <v>0</v>
      </c>
      <c r="CF31" s="116">
        <v>0</v>
      </c>
      <c r="CG31" s="116">
        <v>0</v>
      </c>
      <c r="CH31" s="116">
        <v>0</v>
      </c>
      <c r="CI31" s="116">
        <v>27</v>
      </c>
      <c r="CJ31" s="116">
        <v>0</v>
      </c>
      <c r="CK31" s="116">
        <v>0</v>
      </c>
      <c r="CL31" s="116">
        <v>0</v>
      </c>
      <c r="CM31" s="116">
        <v>0</v>
      </c>
      <c r="CN31" s="116">
        <v>0</v>
      </c>
      <c r="CO31" s="116">
        <v>166</v>
      </c>
      <c r="CP31" s="116">
        <v>2</v>
      </c>
      <c r="CQ31" s="116">
        <v>197</v>
      </c>
      <c r="CR31" s="116">
        <v>95758</v>
      </c>
      <c r="CS31" s="116">
        <v>386</v>
      </c>
      <c r="CT31" s="116">
        <v>930</v>
      </c>
      <c r="CU31" s="116">
        <v>627</v>
      </c>
      <c r="CV31" s="116">
        <v>0</v>
      </c>
      <c r="CW31" s="116">
        <v>0</v>
      </c>
      <c r="CX31" s="116">
        <v>0</v>
      </c>
      <c r="CY31" s="116">
        <v>0</v>
      </c>
      <c r="CZ31" s="116">
        <v>0</v>
      </c>
      <c r="DA31" s="116">
        <v>2</v>
      </c>
      <c r="DB31" s="116">
        <v>0</v>
      </c>
      <c r="DC31" s="116">
        <v>0</v>
      </c>
      <c r="DD31" s="116">
        <v>1</v>
      </c>
      <c r="DE31" s="116">
        <v>371</v>
      </c>
      <c r="DF31" s="116">
        <v>0</v>
      </c>
      <c r="DG31" s="311">
        <v>0</v>
      </c>
      <c r="DH31" s="312">
        <v>54</v>
      </c>
      <c r="DI31" s="310">
        <v>107828</v>
      </c>
      <c r="DJ31" s="116">
        <v>12</v>
      </c>
      <c r="DK31" s="310">
        <v>12603</v>
      </c>
      <c r="DL31" s="116">
        <v>0</v>
      </c>
      <c r="DM31" s="116">
        <v>0</v>
      </c>
      <c r="DN31" s="116">
        <v>0</v>
      </c>
      <c r="DO31" s="116">
        <v>0</v>
      </c>
      <c r="DP31" s="312">
        <v>1814</v>
      </c>
      <c r="DQ31" s="312">
        <v>14429</v>
      </c>
      <c r="DR31" s="116">
        <v>122257</v>
      </c>
      <c r="DS31" s="312">
        <v>108824</v>
      </c>
      <c r="DT31" s="312">
        <v>123253</v>
      </c>
      <c r="DU31" s="311">
        <v>231081</v>
      </c>
      <c r="DV31" s="312">
        <v>-121185</v>
      </c>
      <c r="DW31" s="310">
        <v>2068</v>
      </c>
      <c r="DX31" s="313">
        <v>109896</v>
      </c>
    </row>
    <row r="32" spans="3:128" ht="13.5" customHeight="1" x14ac:dyDescent="0.15">
      <c r="C32" s="304" t="s">
        <v>656</v>
      </c>
      <c r="D32" s="305" t="s">
        <v>657</v>
      </c>
      <c r="E32" s="117">
        <v>965</v>
      </c>
      <c r="F32" s="116">
        <v>17</v>
      </c>
      <c r="G32" s="116">
        <v>34</v>
      </c>
      <c r="H32" s="116">
        <v>3</v>
      </c>
      <c r="I32" s="116">
        <v>39</v>
      </c>
      <c r="J32" s="116">
        <v>0</v>
      </c>
      <c r="K32" s="116">
        <v>6</v>
      </c>
      <c r="L32" s="116">
        <v>356</v>
      </c>
      <c r="M32" s="116">
        <v>8</v>
      </c>
      <c r="N32" s="116">
        <v>0</v>
      </c>
      <c r="O32" s="116">
        <v>0</v>
      </c>
      <c r="P32" s="116">
        <v>1930</v>
      </c>
      <c r="Q32" s="116">
        <v>214</v>
      </c>
      <c r="R32" s="116">
        <v>1485</v>
      </c>
      <c r="S32" s="116">
        <v>1954</v>
      </c>
      <c r="T32" s="116">
        <v>85</v>
      </c>
      <c r="U32" s="116">
        <v>219</v>
      </c>
      <c r="V32" s="116">
        <v>2008</v>
      </c>
      <c r="W32" s="116">
        <v>8</v>
      </c>
      <c r="X32" s="116">
        <v>3</v>
      </c>
      <c r="Y32" s="116">
        <v>0</v>
      </c>
      <c r="Z32" s="116">
        <v>209</v>
      </c>
      <c r="AA32" s="116">
        <v>187</v>
      </c>
      <c r="AB32" s="116">
        <v>320</v>
      </c>
      <c r="AC32" s="116">
        <v>2121</v>
      </c>
      <c r="AD32" s="116">
        <v>2237</v>
      </c>
      <c r="AE32" s="116">
        <v>0</v>
      </c>
      <c r="AF32" s="116">
        <v>233</v>
      </c>
      <c r="AG32" s="116">
        <v>286</v>
      </c>
      <c r="AH32" s="116">
        <v>78</v>
      </c>
      <c r="AI32" s="116">
        <v>5</v>
      </c>
      <c r="AJ32" s="116">
        <v>21</v>
      </c>
      <c r="AK32" s="116">
        <v>120</v>
      </c>
      <c r="AL32" s="116">
        <v>3</v>
      </c>
      <c r="AM32" s="116">
        <v>378</v>
      </c>
      <c r="AN32" s="116">
        <v>0</v>
      </c>
      <c r="AO32" s="116">
        <v>3</v>
      </c>
      <c r="AP32" s="116">
        <v>69</v>
      </c>
      <c r="AQ32" s="116">
        <v>3</v>
      </c>
      <c r="AR32" s="116">
        <v>0</v>
      </c>
      <c r="AS32" s="116">
        <v>63</v>
      </c>
      <c r="AT32" s="116">
        <v>229</v>
      </c>
      <c r="AU32" s="116">
        <v>342</v>
      </c>
      <c r="AV32" s="116">
        <v>250</v>
      </c>
      <c r="AW32" s="116">
        <v>1612</v>
      </c>
      <c r="AX32" s="116">
        <v>3439</v>
      </c>
      <c r="AY32" s="116">
        <v>204</v>
      </c>
      <c r="AZ32" s="116">
        <v>242</v>
      </c>
      <c r="BA32" s="116">
        <v>328</v>
      </c>
      <c r="BB32" s="116">
        <v>10</v>
      </c>
      <c r="BC32" s="116">
        <v>5</v>
      </c>
      <c r="BD32" s="116">
        <v>35</v>
      </c>
      <c r="BE32" s="116">
        <v>21</v>
      </c>
      <c r="BF32" s="116">
        <v>1107</v>
      </c>
      <c r="BG32" s="116">
        <v>0</v>
      </c>
      <c r="BH32" s="116">
        <v>385</v>
      </c>
      <c r="BI32" s="116">
        <v>790</v>
      </c>
      <c r="BJ32" s="116">
        <v>38</v>
      </c>
      <c r="BK32" s="116">
        <v>29</v>
      </c>
      <c r="BL32" s="116">
        <v>289</v>
      </c>
      <c r="BM32" s="116">
        <v>1</v>
      </c>
      <c r="BN32" s="116">
        <v>1594</v>
      </c>
      <c r="BO32" s="116">
        <v>803</v>
      </c>
      <c r="BP32" s="116">
        <v>508</v>
      </c>
      <c r="BQ32" s="116">
        <v>105</v>
      </c>
      <c r="BR32" s="116">
        <v>39</v>
      </c>
      <c r="BS32" s="116">
        <v>30</v>
      </c>
      <c r="BT32" s="116">
        <v>82</v>
      </c>
      <c r="BU32" s="116">
        <v>170</v>
      </c>
      <c r="BV32" s="116">
        <v>7</v>
      </c>
      <c r="BW32" s="116">
        <v>5</v>
      </c>
      <c r="BX32" s="116">
        <v>1</v>
      </c>
      <c r="BY32" s="116">
        <v>1</v>
      </c>
      <c r="BZ32" s="116">
        <v>19</v>
      </c>
      <c r="CA32" s="116">
        <v>6</v>
      </c>
      <c r="CB32" s="116">
        <v>66</v>
      </c>
      <c r="CC32" s="116">
        <v>11</v>
      </c>
      <c r="CD32" s="116">
        <v>1</v>
      </c>
      <c r="CE32" s="116">
        <v>1</v>
      </c>
      <c r="CF32" s="116">
        <v>0</v>
      </c>
      <c r="CG32" s="116">
        <v>4</v>
      </c>
      <c r="CH32" s="116">
        <v>23</v>
      </c>
      <c r="CI32" s="116">
        <v>0</v>
      </c>
      <c r="CJ32" s="116">
        <v>0</v>
      </c>
      <c r="CK32" s="116">
        <v>6</v>
      </c>
      <c r="CL32" s="116">
        <v>83</v>
      </c>
      <c r="CM32" s="116">
        <v>0</v>
      </c>
      <c r="CN32" s="116">
        <v>82</v>
      </c>
      <c r="CO32" s="116">
        <v>169</v>
      </c>
      <c r="CP32" s="116">
        <v>12</v>
      </c>
      <c r="CQ32" s="116">
        <v>1341</v>
      </c>
      <c r="CR32" s="116">
        <v>796</v>
      </c>
      <c r="CS32" s="116">
        <v>212</v>
      </c>
      <c r="CT32" s="116">
        <v>366</v>
      </c>
      <c r="CU32" s="116">
        <v>291</v>
      </c>
      <c r="CV32" s="116">
        <v>129</v>
      </c>
      <c r="CW32" s="116">
        <v>231</v>
      </c>
      <c r="CX32" s="116">
        <v>70</v>
      </c>
      <c r="CY32" s="116">
        <v>1041</v>
      </c>
      <c r="CZ32" s="116">
        <v>1109</v>
      </c>
      <c r="DA32" s="116">
        <v>268</v>
      </c>
      <c r="DB32" s="116">
        <v>509</v>
      </c>
      <c r="DC32" s="116">
        <v>1838</v>
      </c>
      <c r="DD32" s="116">
        <v>106</v>
      </c>
      <c r="DE32" s="116">
        <v>1</v>
      </c>
      <c r="DF32" s="116">
        <v>491</v>
      </c>
      <c r="DG32" s="311">
        <v>117</v>
      </c>
      <c r="DH32" s="312">
        <v>20</v>
      </c>
      <c r="DI32" s="310">
        <v>37790</v>
      </c>
      <c r="DJ32" s="116">
        <v>11</v>
      </c>
      <c r="DK32" s="310">
        <v>24670</v>
      </c>
      <c r="DL32" s="116">
        <v>0</v>
      </c>
      <c r="DM32" s="116">
        <v>0</v>
      </c>
      <c r="DN32" s="116">
        <v>0</v>
      </c>
      <c r="DO32" s="116">
        <v>0</v>
      </c>
      <c r="DP32" s="312">
        <v>454</v>
      </c>
      <c r="DQ32" s="312">
        <v>25135</v>
      </c>
      <c r="DR32" s="116">
        <v>62925</v>
      </c>
      <c r="DS32" s="312">
        <v>18171</v>
      </c>
      <c r="DT32" s="312">
        <v>43306</v>
      </c>
      <c r="DU32" s="311">
        <v>81096</v>
      </c>
      <c r="DV32" s="312">
        <v>-59720</v>
      </c>
      <c r="DW32" s="310">
        <v>-16414</v>
      </c>
      <c r="DX32" s="313">
        <v>21376</v>
      </c>
    </row>
    <row r="33" spans="3:128" ht="13.5" customHeight="1" x14ac:dyDescent="0.15">
      <c r="C33" s="304" t="s">
        <v>658</v>
      </c>
      <c r="D33" s="305" t="s">
        <v>189</v>
      </c>
      <c r="E33" s="117">
        <v>3697</v>
      </c>
      <c r="F33" s="116">
        <v>12</v>
      </c>
      <c r="G33" s="116">
        <v>24</v>
      </c>
      <c r="H33" s="116">
        <v>41</v>
      </c>
      <c r="I33" s="116">
        <v>912</v>
      </c>
      <c r="J33" s="116">
        <v>0</v>
      </c>
      <c r="K33" s="116">
        <v>37</v>
      </c>
      <c r="L33" s="116">
        <v>491</v>
      </c>
      <c r="M33" s="116">
        <v>18</v>
      </c>
      <c r="N33" s="116">
        <v>6</v>
      </c>
      <c r="O33" s="116">
        <v>0</v>
      </c>
      <c r="P33" s="116">
        <v>656</v>
      </c>
      <c r="Q33" s="116">
        <v>38</v>
      </c>
      <c r="R33" s="116">
        <v>29</v>
      </c>
      <c r="S33" s="116">
        <v>78</v>
      </c>
      <c r="T33" s="116">
        <v>28</v>
      </c>
      <c r="U33" s="116">
        <v>17</v>
      </c>
      <c r="V33" s="116">
        <v>72</v>
      </c>
      <c r="W33" s="116">
        <v>83</v>
      </c>
      <c r="X33" s="116">
        <v>4</v>
      </c>
      <c r="Y33" s="116">
        <v>0</v>
      </c>
      <c r="Z33" s="116">
        <v>410</v>
      </c>
      <c r="AA33" s="116">
        <v>7</v>
      </c>
      <c r="AB33" s="116">
        <v>171</v>
      </c>
      <c r="AC33" s="116">
        <v>215</v>
      </c>
      <c r="AD33" s="116">
        <v>107</v>
      </c>
      <c r="AE33" s="116">
        <v>0</v>
      </c>
      <c r="AF33" s="116">
        <v>1705</v>
      </c>
      <c r="AG33" s="116">
        <v>41</v>
      </c>
      <c r="AH33" s="116">
        <v>15</v>
      </c>
      <c r="AI33" s="116">
        <v>0</v>
      </c>
      <c r="AJ33" s="116">
        <v>97</v>
      </c>
      <c r="AK33" s="116">
        <v>99</v>
      </c>
      <c r="AL33" s="116">
        <v>147</v>
      </c>
      <c r="AM33" s="116">
        <v>200</v>
      </c>
      <c r="AN33" s="116">
        <v>0</v>
      </c>
      <c r="AO33" s="116">
        <v>27</v>
      </c>
      <c r="AP33" s="116">
        <v>12</v>
      </c>
      <c r="AQ33" s="116">
        <v>6</v>
      </c>
      <c r="AR33" s="116">
        <v>0</v>
      </c>
      <c r="AS33" s="116">
        <v>172</v>
      </c>
      <c r="AT33" s="116">
        <v>115</v>
      </c>
      <c r="AU33" s="116">
        <v>191</v>
      </c>
      <c r="AV33" s="116">
        <v>97</v>
      </c>
      <c r="AW33" s="116">
        <v>443</v>
      </c>
      <c r="AX33" s="116">
        <v>160</v>
      </c>
      <c r="AY33" s="116">
        <v>98</v>
      </c>
      <c r="AZ33" s="116">
        <v>49</v>
      </c>
      <c r="BA33" s="116">
        <v>53</v>
      </c>
      <c r="BB33" s="116">
        <v>0</v>
      </c>
      <c r="BC33" s="116">
        <v>0</v>
      </c>
      <c r="BD33" s="116">
        <v>5</v>
      </c>
      <c r="BE33" s="116">
        <v>1</v>
      </c>
      <c r="BF33" s="116">
        <v>38</v>
      </c>
      <c r="BG33" s="116">
        <v>0</v>
      </c>
      <c r="BH33" s="116">
        <v>20</v>
      </c>
      <c r="BI33" s="116">
        <v>66</v>
      </c>
      <c r="BJ33" s="116">
        <v>0</v>
      </c>
      <c r="BK33" s="116">
        <v>41</v>
      </c>
      <c r="BL33" s="116">
        <v>7</v>
      </c>
      <c r="BM33" s="116">
        <v>28</v>
      </c>
      <c r="BN33" s="116">
        <v>516</v>
      </c>
      <c r="BO33" s="116">
        <v>348</v>
      </c>
      <c r="BP33" s="116">
        <v>2215</v>
      </c>
      <c r="BQ33" s="116">
        <v>208</v>
      </c>
      <c r="BR33" s="116">
        <v>2396</v>
      </c>
      <c r="BS33" s="116">
        <v>140</v>
      </c>
      <c r="BT33" s="116">
        <v>718</v>
      </c>
      <c r="BU33" s="116">
        <v>696</v>
      </c>
      <c r="BV33" s="116">
        <v>986</v>
      </c>
      <c r="BW33" s="116">
        <v>89</v>
      </c>
      <c r="BX33" s="116">
        <v>107</v>
      </c>
      <c r="BY33" s="116">
        <v>48</v>
      </c>
      <c r="BZ33" s="116">
        <v>1</v>
      </c>
      <c r="CA33" s="116">
        <v>87</v>
      </c>
      <c r="CB33" s="116">
        <v>7525</v>
      </c>
      <c r="CC33" s="116">
        <v>30528</v>
      </c>
      <c r="CD33" s="116">
        <v>384</v>
      </c>
      <c r="CE33" s="116">
        <v>1425</v>
      </c>
      <c r="CF33" s="116">
        <v>0</v>
      </c>
      <c r="CG33" s="116">
        <v>20</v>
      </c>
      <c r="CH33" s="116">
        <v>83</v>
      </c>
      <c r="CI33" s="116">
        <v>110</v>
      </c>
      <c r="CJ33" s="116">
        <v>114</v>
      </c>
      <c r="CK33" s="116">
        <v>9</v>
      </c>
      <c r="CL33" s="116">
        <v>64</v>
      </c>
      <c r="CM33" s="116">
        <v>12</v>
      </c>
      <c r="CN33" s="116">
        <v>30</v>
      </c>
      <c r="CO33" s="116">
        <v>4230</v>
      </c>
      <c r="CP33" s="116">
        <v>308</v>
      </c>
      <c r="CQ33" s="116">
        <v>978</v>
      </c>
      <c r="CR33" s="116">
        <v>817</v>
      </c>
      <c r="CS33" s="116">
        <v>102</v>
      </c>
      <c r="CT33" s="116">
        <v>159</v>
      </c>
      <c r="CU33" s="116">
        <v>252</v>
      </c>
      <c r="CV33" s="116">
        <v>168</v>
      </c>
      <c r="CW33" s="116">
        <v>232</v>
      </c>
      <c r="CX33" s="116">
        <v>16</v>
      </c>
      <c r="CY33" s="116">
        <v>491</v>
      </c>
      <c r="CZ33" s="116">
        <v>451</v>
      </c>
      <c r="DA33" s="116">
        <v>138</v>
      </c>
      <c r="DB33" s="116">
        <v>459</v>
      </c>
      <c r="DC33" s="116">
        <v>370</v>
      </c>
      <c r="DD33" s="116">
        <v>318</v>
      </c>
      <c r="DE33" s="116">
        <v>0</v>
      </c>
      <c r="DF33" s="116">
        <v>155</v>
      </c>
      <c r="DG33" s="311">
        <v>0</v>
      </c>
      <c r="DH33" s="312">
        <v>373</v>
      </c>
      <c r="DI33" s="310">
        <v>69962</v>
      </c>
      <c r="DJ33" s="116">
        <v>2</v>
      </c>
      <c r="DK33" s="310">
        <v>53193</v>
      </c>
      <c r="DL33" s="116">
        <v>0</v>
      </c>
      <c r="DM33" s="116">
        <v>0</v>
      </c>
      <c r="DN33" s="116">
        <v>0</v>
      </c>
      <c r="DO33" s="116">
        <v>0</v>
      </c>
      <c r="DP33" s="312">
        <v>404</v>
      </c>
      <c r="DQ33" s="312">
        <v>53599</v>
      </c>
      <c r="DR33" s="116">
        <v>123561</v>
      </c>
      <c r="DS33" s="312">
        <v>0</v>
      </c>
      <c r="DT33" s="312">
        <v>53599</v>
      </c>
      <c r="DU33" s="311">
        <v>123561</v>
      </c>
      <c r="DV33" s="312">
        <v>-123561</v>
      </c>
      <c r="DW33" s="310">
        <v>-69962</v>
      </c>
      <c r="DX33" s="313">
        <v>0</v>
      </c>
    </row>
    <row r="34" spans="3:128" ht="13.5" customHeight="1" x14ac:dyDescent="0.15">
      <c r="C34" s="304" t="s">
        <v>659</v>
      </c>
      <c r="D34" s="305" t="s">
        <v>201</v>
      </c>
      <c r="E34" s="117">
        <v>0</v>
      </c>
      <c r="F34" s="116">
        <v>0</v>
      </c>
      <c r="G34" s="116">
        <v>0</v>
      </c>
      <c r="H34" s="116">
        <v>0</v>
      </c>
      <c r="I34" s="116">
        <v>0</v>
      </c>
      <c r="J34" s="116">
        <v>0</v>
      </c>
      <c r="K34" s="116">
        <v>0</v>
      </c>
      <c r="L34" s="116">
        <v>0</v>
      </c>
      <c r="M34" s="116">
        <v>0</v>
      </c>
      <c r="N34" s="116">
        <v>0</v>
      </c>
      <c r="O34" s="116">
        <v>0</v>
      </c>
      <c r="P34" s="116">
        <v>0</v>
      </c>
      <c r="Q34" s="116">
        <v>0</v>
      </c>
      <c r="R34" s="116">
        <v>0</v>
      </c>
      <c r="S34" s="116">
        <v>0</v>
      </c>
      <c r="T34" s="116">
        <v>1</v>
      </c>
      <c r="U34" s="116">
        <v>0</v>
      </c>
      <c r="V34" s="116">
        <v>0</v>
      </c>
      <c r="W34" s="116">
        <v>6</v>
      </c>
      <c r="X34" s="116">
        <v>1</v>
      </c>
      <c r="Y34" s="116">
        <v>0</v>
      </c>
      <c r="Z34" s="116">
        <v>18</v>
      </c>
      <c r="AA34" s="116">
        <v>0</v>
      </c>
      <c r="AB34" s="116">
        <v>0</v>
      </c>
      <c r="AC34" s="116">
        <v>0</v>
      </c>
      <c r="AD34" s="116">
        <v>4</v>
      </c>
      <c r="AE34" s="116">
        <v>0</v>
      </c>
      <c r="AF34" s="116">
        <v>0</v>
      </c>
      <c r="AG34" s="116">
        <v>6</v>
      </c>
      <c r="AH34" s="116">
        <v>0</v>
      </c>
      <c r="AI34" s="116">
        <v>0</v>
      </c>
      <c r="AJ34" s="116">
        <v>0</v>
      </c>
      <c r="AK34" s="116">
        <v>0</v>
      </c>
      <c r="AL34" s="116">
        <v>0</v>
      </c>
      <c r="AM34" s="116">
        <v>96</v>
      </c>
      <c r="AN34" s="116">
        <v>0</v>
      </c>
      <c r="AO34" s="116">
        <v>32</v>
      </c>
      <c r="AP34" s="116">
        <v>273</v>
      </c>
      <c r="AQ34" s="116">
        <v>1</v>
      </c>
      <c r="AR34" s="116">
        <v>0</v>
      </c>
      <c r="AS34" s="116">
        <v>22</v>
      </c>
      <c r="AT34" s="116">
        <v>0</v>
      </c>
      <c r="AU34" s="116">
        <v>1</v>
      </c>
      <c r="AV34" s="116">
        <v>3</v>
      </c>
      <c r="AW34" s="116">
        <v>10</v>
      </c>
      <c r="AX34" s="116">
        <v>11</v>
      </c>
      <c r="AY34" s="116">
        <v>0</v>
      </c>
      <c r="AZ34" s="116">
        <v>0</v>
      </c>
      <c r="BA34" s="116">
        <v>0</v>
      </c>
      <c r="BB34" s="116">
        <v>0</v>
      </c>
      <c r="BC34" s="116">
        <v>0</v>
      </c>
      <c r="BD34" s="116">
        <v>0</v>
      </c>
      <c r="BE34" s="116">
        <v>0</v>
      </c>
      <c r="BF34" s="116">
        <v>0</v>
      </c>
      <c r="BG34" s="116">
        <v>0</v>
      </c>
      <c r="BH34" s="116">
        <v>0</v>
      </c>
      <c r="BI34" s="116">
        <v>2</v>
      </c>
      <c r="BJ34" s="116">
        <v>0</v>
      </c>
      <c r="BK34" s="116">
        <v>0</v>
      </c>
      <c r="BL34" s="116">
        <v>0</v>
      </c>
      <c r="BM34" s="116">
        <v>1</v>
      </c>
      <c r="BN34" s="116">
        <v>239</v>
      </c>
      <c r="BO34" s="116">
        <v>4</v>
      </c>
      <c r="BP34" s="116">
        <v>9379</v>
      </c>
      <c r="BQ34" s="116">
        <v>654</v>
      </c>
      <c r="BR34" s="116">
        <v>2550</v>
      </c>
      <c r="BS34" s="116">
        <v>0</v>
      </c>
      <c r="BT34" s="116">
        <v>0</v>
      </c>
      <c r="BU34" s="116">
        <v>8</v>
      </c>
      <c r="BV34" s="116">
        <v>-1</v>
      </c>
      <c r="BW34" s="116">
        <v>0</v>
      </c>
      <c r="BX34" s="116">
        <v>0</v>
      </c>
      <c r="BY34" s="116">
        <v>0</v>
      </c>
      <c r="BZ34" s="116">
        <v>0</v>
      </c>
      <c r="CA34" s="116">
        <v>0</v>
      </c>
      <c r="CB34" s="116">
        <v>0</v>
      </c>
      <c r="CC34" s="116">
        <v>0</v>
      </c>
      <c r="CD34" s="116">
        <v>0</v>
      </c>
      <c r="CE34" s="116">
        <v>0</v>
      </c>
      <c r="CF34" s="116">
        <v>0</v>
      </c>
      <c r="CG34" s="116">
        <v>0</v>
      </c>
      <c r="CH34" s="116">
        <v>0</v>
      </c>
      <c r="CI34" s="116">
        <v>0</v>
      </c>
      <c r="CJ34" s="116">
        <v>0</v>
      </c>
      <c r="CK34" s="116">
        <v>0</v>
      </c>
      <c r="CL34" s="116">
        <v>0</v>
      </c>
      <c r="CM34" s="116">
        <v>0</v>
      </c>
      <c r="CN34" s="116">
        <v>0</v>
      </c>
      <c r="CO34" s="116">
        <v>0</v>
      </c>
      <c r="CP34" s="116">
        <v>0</v>
      </c>
      <c r="CQ34" s="116">
        <v>0</v>
      </c>
      <c r="CR34" s="116">
        <v>0</v>
      </c>
      <c r="CS34" s="116">
        <v>0</v>
      </c>
      <c r="CT34" s="116">
        <v>0</v>
      </c>
      <c r="CU34" s="116">
        <v>1</v>
      </c>
      <c r="CV34" s="116">
        <v>12</v>
      </c>
      <c r="CW34" s="116">
        <v>1</v>
      </c>
      <c r="CX34" s="116">
        <v>0</v>
      </c>
      <c r="CY34" s="116">
        <v>0</v>
      </c>
      <c r="CZ34" s="116">
        <v>1</v>
      </c>
      <c r="DA34" s="116">
        <v>0</v>
      </c>
      <c r="DB34" s="116">
        <v>98</v>
      </c>
      <c r="DC34" s="116">
        <v>0</v>
      </c>
      <c r="DD34" s="116">
        <v>0</v>
      </c>
      <c r="DE34" s="116">
        <v>0</v>
      </c>
      <c r="DF34" s="116">
        <v>5</v>
      </c>
      <c r="DG34" s="311">
        <v>0</v>
      </c>
      <c r="DH34" s="312">
        <v>0</v>
      </c>
      <c r="DI34" s="310">
        <v>13439</v>
      </c>
      <c r="DJ34" s="116">
        <v>0</v>
      </c>
      <c r="DK34" s="310">
        <v>4</v>
      </c>
      <c r="DL34" s="116">
        <v>0</v>
      </c>
      <c r="DM34" s="116">
        <v>0</v>
      </c>
      <c r="DN34" s="116">
        <v>0</v>
      </c>
      <c r="DO34" s="116">
        <v>0</v>
      </c>
      <c r="DP34" s="312">
        <v>-33</v>
      </c>
      <c r="DQ34" s="312">
        <v>-29</v>
      </c>
      <c r="DR34" s="116">
        <v>13410</v>
      </c>
      <c r="DS34" s="312">
        <v>0</v>
      </c>
      <c r="DT34" s="312">
        <v>-29</v>
      </c>
      <c r="DU34" s="311">
        <v>13410</v>
      </c>
      <c r="DV34" s="312">
        <v>-6244</v>
      </c>
      <c r="DW34" s="310">
        <v>-6273</v>
      </c>
      <c r="DX34" s="313">
        <v>7166</v>
      </c>
    </row>
    <row r="35" spans="3:128" ht="13.5" customHeight="1" x14ac:dyDescent="0.15">
      <c r="C35" s="304" t="s">
        <v>660</v>
      </c>
      <c r="D35" s="305" t="s">
        <v>206</v>
      </c>
      <c r="E35" s="117">
        <v>262</v>
      </c>
      <c r="F35" s="116">
        <v>12</v>
      </c>
      <c r="G35" s="116">
        <v>27</v>
      </c>
      <c r="H35" s="116">
        <v>40</v>
      </c>
      <c r="I35" s="116">
        <v>292</v>
      </c>
      <c r="J35" s="116">
        <v>0</v>
      </c>
      <c r="K35" s="116">
        <v>0</v>
      </c>
      <c r="L35" s="116">
        <v>2393</v>
      </c>
      <c r="M35" s="116">
        <v>86</v>
      </c>
      <c r="N35" s="116">
        <v>1</v>
      </c>
      <c r="O35" s="116">
        <v>0</v>
      </c>
      <c r="P35" s="116">
        <v>247</v>
      </c>
      <c r="Q35" s="116">
        <v>131</v>
      </c>
      <c r="R35" s="116">
        <v>151</v>
      </c>
      <c r="S35" s="116">
        <v>2791</v>
      </c>
      <c r="T35" s="116">
        <v>97</v>
      </c>
      <c r="U35" s="116">
        <v>153</v>
      </c>
      <c r="V35" s="116">
        <v>2213</v>
      </c>
      <c r="W35" s="116">
        <v>21</v>
      </c>
      <c r="X35" s="116">
        <v>10</v>
      </c>
      <c r="Y35" s="116">
        <v>0</v>
      </c>
      <c r="Z35" s="116">
        <v>23</v>
      </c>
      <c r="AA35" s="116">
        <v>63</v>
      </c>
      <c r="AB35" s="116">
        <v>126</v>
      </c>
      <c r="AC35" s="116">
        <v>6872</v>
      </c>
      <c r="AD35" s="116">
        <v>621</v>
      </c>
      <c r="AE35" s="116">
        <v>0</v>
      </c>
      <c r="AF35" s="116">
        <v>0</v>
      </c>
      <c r="AG35" s="116">
        <v>13465</v>
      </c>
      <c r="AH35" s="116">
        <v>239</v>
      </c>
      <c r="AI35" s="116">
        <v>4</v>
      </c>
      <c r="AJ35" s="116">
        <v>31</v>
      </c>
      <c r="AK35" s="116">
        <v>11</v>
      </c>
      <c r="AL35" s="116">
        <v>23</v>
      </c>
      <c r="AM35" s="116">
        <v>51</v>
      </c>
      <c r="AN35" s="116">
        <v>0</v>
      </c>
      <c r="AO35" s="116">
        <v>2</v>
      </c>
      <c r="AP35" s="116">
        <v>8</v>
      </c>
      <c r="AQ35" s="116">
        <v>1</v>
      </c>
      <c r="AR35" s="116">
        <v>0</v>
      </c>
      <c r="AS35" s="116">
        <v>78</v>
      </c>
      <c r="AT35" s="116">
        <v>72</v>
      </c>
      <c r="AU35" s="116">
        <v>120</v>
      </c>
      <c r="AV35" s="116">
        <v>465</v>
      </c>
      <c r="AW35" s="116">
        <v>2003</v>
      </c>
      <c r="AX35" s="116">
        <v>5616</v>
      </c>
      <c r="AY35" s="116">
        <v>1379</v>
      </c>
      <c r="AZ35" s="116">
        <v>676</v>
      </c>
      <c r="BA35" s="116">
        <v>1417</v>
      </c>
      <c r="BB35" s="116">
        <v>98</v>
      </c>
      <c r="BC35" s="116">
        <v>6</v>
      </c>
      <c r="BD35" s="116">
        <v>436</v>
      </c>
      <c r="BE35" s="116">
        <v>145</v>
      </c>
      <c r="BF35" s="116">
        <v>5246</v>
      </c>
      <c r="BG35" s="116">
        <v>0</v>
      </c>
      <c r="BH35" s="116">
        <v>271</v>
      </c>
      <c r="BI35" s="116">
        <v>2024</v>
      </c>
      <c r="BJ35" s="116">
        <v>17</v>
      </c>
      <c r="BK35" s="116">
        <v>135</v>
      </c>
      <c r="BL35" s="116">
        <v>637</v>
      </c>
      <c r="BM35" s="116">
        <v>10</v>
      </c>
      <c r="BN35" s="116">
        <v>3619</v>
      </c>
      <c r="BO35" s="116">
        <v>1974</v>
      </c>
      <c r="BP35" s="116">
        <v>2587</v>
      </c>
      <c r="BQ35" s="116">
        <v>654</v>
      </c>
      <c r="BR35" s="116">
        <v>0</v>
      </c>
      <c r="BS35" s="116">
        <v>0</v>
      </c>
      <c r="BT35" s="116">
        <v>2245</v>
      </c>
      <c r="BU35" s="116">
        <v>135</v>
      </c>
      <c r="BV35" s="116">
        <v>3831</v>
      </c>
      <c r="BW35" s="116">
        <v>605</v>
      </c>
      <c r="BX35" s="116">
        <v>63</v>
      </c>
      <c r="BY35" s="116">
        <v>134</v>
      </c>
      <c r="BZ35" s="116">
        <v>184</v>
      </c>
      <c r="CA35" s="116">
        <v>0</v>
      </c>
      <c r="CB35" s="116">
        <v>67</v>
      </c>
      <c r="CC35" s="116">
        <v>4</v>
      </c>
      <c r="CD35" s="116">
        <v>0</v>
      </c>
      <c r="CE35" s="116">
        <v>5</v>
      </c>
      <c r="CF35" s="116">
        <v>0</v>
      </c>
      <c r="CG35" s="116">
        <v>51</v>
      </c>
      <c r="CH35" s="116">
        <v>233</v>
      </c>
      <c r="CI35" s="116">
        <v>0</v>
      </c>
      <c r="CJ35" s="116">
        <v>3</v>
      </c>
      <c r="CK35" s="116">
        <v>13</v>
      </c>
      <c r="CL35" s="116">
        <v>776</v>
      </c>
      <c r="CM35" s="116">
        <v>4</v>
      </c>
      <c r="CN35" s="116">
        <v>61</v>
      </c>
      <c r="CO35" s="116">
        <v>247</v>
      </c>
      <c r="CP35" s="116">
        <v>78</v>
      </c>
      <c r="CQ35" s="116">
        <v>1344</v>
      </c>
      <c r="CR35" s="116">
        <v>664</v>
      </c>
      <c r="CS35" s="116">
        <v>0</v>
      </c>
      <c r="CT35" s="116">
        <v>17</v>
      </c>
      <c r="CU35" s="116">
        <v>27</v>
      </c>
      <c r="CV35" s="116">
        <v>154</v>
      </c>
      <c r="CW35" s="116">
        <v>31</v>
      </c>
      <c r="CX35" s="116">
        <v>67</v>
      </c>
      <c r="CY35" s="116">
        <v>1117</v>
      </c>
      <c r="CZ35" s="116">
        <v>411</v>
      </c>
      <c r="DA35" s="116">
        <v>66</v>
      </c>
      <c r="DB35" s="116">
        <v>151</v>
      </c>
      <c r="DC35" s="116">
        <v>189</v>
      </c>
      <c r="DD35" s="116">
        <v>273</v>
      </c>
      <c r="DE35" s="116">
        <v>0</v>
      </c>
      <c r="DF35" s="116">
        <v>29</v>
      </c>
      <c r="DG35" s="311">
        <v>448</v>
      </c>
      <c r="DH35" s="312">
        <v>80</v>
      </c>
      <c r="DI35" s="310">
        <v>73959</v>
      </c>
      <c r="DJ35" s="116">
        <v>1</v>
      </c>
      <c r="DK35" s="310">
        <v>5437</v>
      </c>
      <c r="DL35" s="116">
        <v>49</v>
      </c>
      <c r="DM35" s="116">
        <v>0</v>
      </c>
      <c r="DN35" s="116">
        <v>0</v>
      </c>
      <c r="DO35" s="116">
        <v>0</v>
      </c>
      <c r="DP35" s="312">
        <v>-502</v>
      </c>
      <c r="DQ35" s="312">
        <v>4985</v>
      </c>
      <c r="DR35" s="116">
        <v>78944</v>
      </c>
      <c r="DS35" s="312">
        <v>37280</v>
      </c>
      <c r="DT35" s="312">
        <v>42265</v>
      </c>
      <c r="DU35" s="311">
        <v>116224</v>
      </c>
      <c r="DV35" s="312">
        <v>-56086</v>
      </c>
      <c r="DW35" s="310">
        <v>-13821</v>
      </c>
      <c r="DX35" s="313">
        <v>60138</v>
      </c>
    </row>
    <row r="36" spans="3:128" ht="13.5" customHeight="1" x14ac:dyDescent="0.15">
      <c r="C36" s="314" t="s">
        <v>661</v>
      </c>
      <c r="D36" s="315" t="s">
        <v>216</v>
      </c>
      <c r="E36" s="316">
        <v>20</v>
      </c>
      <c r="F36" s="317">
        <v>3</v>
      </c>
      <c r="G36" s="317">
        <v>5</v>
      </c>
      <c r="H36" s="317">
        <v>2</v>
      </c>
      <c r="I36" s="317">
        <v>13</v>
      </c>
      <c r="J36" s="317">
        <v>0</v>
      </c>
      <c r="K36" s="317">
        <v>7</v>
      </c>
      <c r="L36" s="317">
        <v>43</v>
      </c>
      <c r="M36" s="317">
        <v>1</v>
      </c>
      <c r="N36" s="317">
        <v>0</v>
      </c>
      <c r="O36" s="317">
        <v>0</v>
      </c>
      <c r="P36" s="317">
        <v>18</v>
      </c>
      <c r="Q36" s="317">
        <v>95</v>
      </c>
      <c r="R36" s="317">
        <v>12</v>
      </c>
      <c r="S36" s="317">
        <v>76</v>
      </c>
      <c r="T36" s="317">
        <v>2</v>
      </c>
      <c r="U36" s="317">
        <v>5</v>
      </c>
      <c r="V36" s="317">
        <v>15</v>
      </c>
      <c r="W36" s="317">
        <v>2</v>
      </c>
      <c r="X36" s="317">
        <v>0</v>
      </c>
      <c r="Y36" s="317">
        <v>0</v>
      </c>
      <c r="Z36" s="317">
        <v>28</v>
      </c>
      <c r="AA36" s="317">
        <v>8</v>
      </c>
      <c r="AB36" s="317">
        <v>0</v>
      </c>
      <c r="AC36" s="317">
        <v>307</v>
      </c>
      <c r="AD36" s="317">
        <v>11</v>
      </c>
      <c r="AE36" s="317">
        <v>0</v>
      </c>
      <c r="AF36" s="317">
        <v>5</v>
      </c>
      <c r="AG36" s="317">
        <v>52</v>
      </c>
      <c r="AH36" s="317">
        <v>368</v>
      </c>
      <c r="AI36" s="317">
        <v>33</v>
      </c>
      <c r="AJ36" s="317">
        <v>0</v>
      </c>
      <c r="AK36" s="317">
        <v>7</v>
      </c>
      <c r="AL36" s="317">
        <v>2</v>
      </c>
      <c r="AM36" s="317">
        <v>17</v>
      </c>
      <c r="AN36" s="317">
        <v>0</v>
      </c>
      <c r="AO36" s="317">
        <v>20</v>
      </c>
      <c r="AP36" s="317">
        <v>3</v>
      </c>
      <c r="AQ36" s="317">
        <v>2</v>
      </c>
      <c r="AR36" s="317">
        <v>0</v>
      </c>
      <c r="AS36" s="317">
        <v>10</v>
      </c>
      <c r="AT36" s="317">
        <v>89</v>
      </c>
      <c r="AU36" s="317">
        <v>25</v>
      </c>
      <c r="AV36" s="317">
        <v>1039</v>
      </c>
      <c r="AW36" s="317">
        <v>15793</v>
      </c>
      <c r="AX36" s="317">
        <v>1658</v>
      </c>
      <c r="AY36" s="317">
        <v>236</v>
      </c>
      <c r="AZ36" s="317">
        <v>6</v>
      </c>
      <c r="BA36" s="317">
        <v>394</v>
      </c>
      <c r="BB36" s="317">
        <v>22</v>
      </c>
      <c r="BC36" s="317">
        <v>0</v>
      </c>
      <c r="BD36" s="317">
        <v>8</v>
      </c>
      <c r="BE36" s="317">
        <v>24</v>
      </c>
      <c r="BF36" s="317">
        <v>229</v>
      </c>
      <c r="BG36" s="317">
        <v>0</v>
      </c>
      <c r="BH36" s="317">
        <v>1220</v>
      </c>
      <c r="BI36" s="317">
        <v>685</v>
      </c>
      <c r="BJ36" s="317">
        <v>23</v>
      </c>
      <c r="BK36" s="317">
        <v>91</v>
      </c>
      <c r="BL36" s="317">
        <v>37</v>
      </c>
      <c r="BM36" s="317">
        <v>21</v>
      </c>
      <c r="BN36" s="317">
        <v>78</v>
      </c>
      <c r="BO36" s="317">
        <v>34</v>
      </c>
      <c r="BP36" s="317">
        <v>1042</v>
      </c>
      <c r="BQ36" s="317">
        <v>186</v>
      </c>
      <c r="BR36" s="317">
        <v>0</v>
      </c>
      <c r="BS36" s="317">
        <v>0</v>
      </c>
      <c r="BT36" s="317">
        <v>89</v>
      </c>
      <c r="BU36" s="317">
        <v>1019</v>
      </c>
      <c r="BV36" s="317">
        <v>76</v>
      </c>
      <c r="BW36" s="317">
        <v>2</v>
      </c>
      <c r="BX36" s="317">
        <v>0</v>
      </c>
      <c r="BY36" s="317">
        <v>0</v>
      </c>
      <c r="BZ36" s="317">
        <v>0</v>
      </c>
      <c r="CA36" s="317">
        <v>5</v>
      </c>
      <c r="CB36" s="317">
        <v>280</v>
      </c>
      <c r="CC36" s="317">
        <v>763</v>
      </c>
      <c r="CD36" s="317">
        <v>15</v>
      </c>
      <c r="CE36" s="317">
        <v>0</v>
      </c>
      <c r="CF36" s="317">
        <v>0</v>
      </c>
      <c r="CG36" s="317">
        <v>9</v>
      </c>
      <c r="CH36" s="317">
        <v>7</v>
      </c>
      <c r="CI36" s="317">
        <v>7</v>
      </c>
      <c r="CJ36" s="317">
        <v>18</v>
      </c>
      <c r="CK36" s="317">
        <v>1</v>
      </c>
      <c r="CL36" s="317">
        <v>0</v>
      </c>
      <c r="CM36" s="317">
        <v>15</v>
      </c>
      <c r="CN36" s="317">
        <v>1</v>
      </c>
      <c r="CO36" s="317">
        <v>500</v>
      </c>
      <c r="CP36" s="317">
        <v>12</v>
      </c>
      <c r="CQ36" s="317">
        <v>102</v>
      </c>
      <c r="CR36" s="317">
        <v>527</v>
      </c>
      <c r="CS36" s="317">
        <v>9</v>
      </c>
      <c r="CT36" s="317">
        <v>153</v>
      </c>
      <c r="CU36" s="317">
        <v>131</v>
      </c>
      <c r="CV36" s="317">
        <v>287</v>
      </c>
      <c r="CW36" s="317">
        <v>38</v>
      </c>
      <c r="CX36" s="317">
        <v>0</v>
      </c>
      <c r="CY36" s="317">
        <v>7184</v>
      </c>
      <c r="CZ36" s="317">
        <v>19</v>
      </c>
      <c r="DA36" s="317">
        <v>20</v>
      </c>
      <c r="DB36" s="317">
        <v>17</v>
      </c>
      <c r="DC36" s="317">
        <v>31</v>
      </c>
      <c r="DD36" s="317">
        <v>114</v>
      </c>
      <c r="DE36" s="317">
        <v>41</v>
      </c>
      <c r="DF36" s="317">
        <v>65</v>
      </c>
      <c r="DG36" s="319">
        <v>126</v>
      </c>
      <c r="DH36" s="320">
        <v>6</v>
      </c>
      <c r="DI36" s="318">
        <v>35821</v>
      </c>
      <c r="DJ36" s="317">
        <v>0</v>
      </c>
      <c r="DK36" s="318">
        <v>4267</v>
      </c>
      <c r="DL36" s="317">
        <v>0</v>
      </c>
      <c r="DM36" s="317">
        <v>0</v>
      </c>
      <c r="DN36" s="317">
        <v>0</v>
      </c>
      <c r="DO36" s="317">
        <v>0</v>
      </c>
      <c r="DP36" s="320">
        <v>-299</v>
      </c>
      <c r="DQ36" s="320">
        <v>3968</v>
      </c>
      <c r="DR36" s="317">
        <v>39789</v>
      </c>
      <c r="DS36" s="320">
        <v>4634</v>
      </c>
      <c r="DT36" s="320">
        <v>8602</v>
      </c>
      <c r="DU36" s="319">
        <v>44423</v>
      </c>
      <c r="DV36" s="320">
        <v>-38326</v>
      </c>
      <c r="DW36" s="318">
        <v>-29724</v>
      </c>
      <c r="DX36" s="321">
        <v>6097</v>
      </c>
    </row>
    <row r="37" spans="3:128" ht="13.5" customHeight="1" x14ac:dyDescent="0.15">
      <c r="C37" s="304" t="s">
        <v>662</v>
      </c>
      <c r="D37" s="305" t="s">
        <v>956</v>
      </c>
      <c r="E37" s="117">
        <v>0</v>
      </c>
      <c r="F37" s="116">
        <v>0</v>
      </c>
      <c r="G37" s="116">
        <v>0</v>
      </c>
      <c r="H37" s="116">
        <v>0</v>
      </c>
      <c r="I37" s="116">
        <v>3</v>
      </c>
      <c r="J37" s="116">
        <v>0</v>
      </c>
      <c r="K37" s="116">
        <v>4</v>
      </c>
      <c r="L37" s="116">
        <v>3</v>
      </c>
      <c r="M37" s="116">
        <v>0</v>
      </c>
      <c r="N37" s="116">
        <v>0</v>
      </c>
      <c r="O37" s="116">
        <v>0</v>
      </c>
      <c r="P37" s="116">
        <v>4</v>
      </c>
      <c r="Q37" s="116">
        <v>101</v>
      </c>
      <c r="R37" s="116">
        <v>3</v>
      </c>
      <c r="S37" s="116">
        <v>45</v>
      </c>
      <c r="T37" s="116">
        <v>0</v>
      </c>
      <c r="U37" s="116">
        <v>1</v>
      </c>
      <c r="V37" s="116">
        <v>4</v>
      </c>
      <c r="W37" s="116">
        <v>0</v>
      </c>
      <c r="X37" s="116">
        <v>0</v>
      </c>
      <c r="Y37" s="116">
        <v>0</v>
      </c>
      <c r="Z37" s="116">
        <v>0</v>
      </c>
      <c r="AA37" s="116">
        <v>0</v>
      </c>
      <c r="AB37" s="116">
        <v>2</v>
      </c>
      <c r="AC37" s="116">
        <v>2</v>
      </c>
      <c r="AD37" s="116">
        <v>4</v>
      </c>
      <c r="AE37" s="116">
        <v>0</v>
      </c>
      <c r="AF37" s="116">
        <v>3</v>
      </c>
      <c r="AG37" s="116">
        <v>3</v>
      </c>
      <c r="AH37" s="116">
        <v>1</v>
      </c>
      <c r="AI37" s="116">
        <v>49</v>
      </c>
      <c r="AJ37" s="116">
        <v>0</v>
      </c>
      <c r="AK37" s="116">
        <v>1</v>
      </c>
      <c r="AL37" s="116">
        <v>4</v>
      </c>
      <c r="AM37" s="116">
        <v>7</v>
      </c>
      <c r="AN37" s="116">
        <v>0</v>
      </c>
      <c r="AO37" s="116">
        <v>3</v>
      </c>
      <c r="AP37" s="116">
        <v>2</v>
      </c>
      <c r="AQ37" s="116">
        <v>0</v>
      </c>
      <c r="AR37" s="116">
        <v>0</v>
      </c>
      <c r="AS37" s="116">
        <v>4</v>
      </c>
      <c r="AT37" s="116">
        <v>12</v>
      </c>
      <c r="AU37" s="116">
        <v>1</v>
      </c>
      <c r="AV37" s="116">
        <v>3</v>
      </c>
      <c r="AW37" s="116">
        <v>43</v>
      </c>
      <c r="AX37" s="116">
        <v>38</v>
      </c>
      <c r="AY37" s="116">
        <v>22</v>
      </c>
      <c r="AZ37" s="116">
        <v>11</v>
      </c>
      <c r="BA37" s="116">
        <v>7</v>
      </c>
      <c r="BB37" s="116">
        <v>0</v>
      </c>
      <c r="BC37" s="116">
        <v>0</v>
      </c>
      <c r="BD37" s="116">
        <v>0</v>
      </c>
      <c r="BE37" s="116">
        <v>0</v>
      </c>
      <c r="BF37" s="116">
        <v>6</v>
      </c>
      <c r="BG37" s="116">
        <v>0</v>
      </c>
      <c r="BH37" s="116">
        <v>3</v>
      </c>
      <c r="BI37" s="116">
        <v>4</v>
      </c>
      <c r="BJ37" s="116">
        <v>0</v>
      </c>
      <c r="BK37" s="116">
        <v>0</v>
      </c>
      <c r="BL37" s="116">
        <v>13</v>
      </c>
      <c r="BM37" s="116">
        <v>0</v>
      </c>
      <c r="BN37" s="116">
        <v>0</v>
      </c>
      <c r="BO37" s="116">
        <v>2</v>
      </c>
      <c r="BP37" s="116">
        <v>2</v>
      </c>
      <c r="BQ37" s="116">
        <v>3</v>
      </c>
      <c r="BR37" s="116">
        <v>8</v>
      </c>
      <c r="BS37" s="116">
        <v>30</v>
      </c>
      <c r="BT37" s="116">
        <v>9</v>
      </c>
      <c r="BU37" s="116">
        <v>17</v>
      </c>
      <c r="BV37" s="116">
        <v>67</v>
      </c>
      <c r="BW37" s="116">
        <v>23</v>
      </c>
      <c r="BX37" s="116">
        <v>0</v>
      </c>
      <c r="BY37" s="116">
        <v>0</v>
      </c>
      <c r="BZ37" s="116">
        <v>0</v>
      </c>
      <c r="CA37" s="116">
        <v>5</v>
      </c>
      <c r="CB37" s="116">
        <v>7</v>
      </c>
      <c r="CC37" s="116">
        <v>0</v>
      </c>
      <c r="CD37" s="116">
        <v>0</v>
      </c>
      <c r="CE37" s="116">
        <v>0</v>
      </c>
      <c r="CF37" s="116">
        <v>0</v>
      </c>
      <c r="CG37" s="116">
        <v>0</v>
      </c>
      <c r="CH37" s="116">
        <v>3</v>
      </c>
      <c r="CI37" s="116">
        <v>13</v>
      </c>
      <c r="CJ37" s="116">
        <v>55</v>
      </c>
      <c r="CK37" s="116">
        <v>2</v>
      </c>
      <c r="CL37" s="116">
        <v>0</v>
      </c>
      <c r="CM37" s="116">
        <v>9</v>
      </c>
      <c r="CN37" s="116">
        <v>1</v>
      </c>
      <c r="CO37" s="116">
        <v>90</v>
      </c>
      <c r="CP37" s="116">
        <v>21</v>
      </c>
      <c r="CQ37" s="116">
        <v>179</v>
      </c>
      <c r="CR37" s="116">
        <v>17</v>
      </c>
      <c r="CS37" s="116">
        <v>3</v>
      </c>
      <c r="CT37" s="116">
        <v>7</v>
      </c>
      <c r="CU37" s="116">
        <v>4</v>
      </c>
      <c r="CV37" s="116">
        <v>89</v>
      </c>
      <c r="CW37" s="116">
        <v>52</v>
      </c>
      <c r="CX37" s="116">
        <v>0</v>
      </c>
      <c r="CY37" s="116">
        <v>1</v>
      </c>
      <c r="CZ37" s="116">
        <v>31</v>
      </c>
      <c r="DA37" s="116">
        <v>7</v>
      </c>
      <c r="DB37" s="116">
        <v>1</v>
      </c>
      <c r="DC37" s="116">
        <v>12</v>
      </c>
      <c r="DD37" s="116">
        <v>19</v>
      </c>
      <c r="DE37" s="116">
        <v>0</v>
      </c>
      <c r="DF37" s="116">
        <v>47</v>
      </c>
      <c r="DG37" s="311">
        <v>0</v>
      </c>
      <c r="DH37" s="312">
        <v>19</v>
      </c>
      <c r="DI37" s="310">
        <v>1271</v>
      </c>
      <c r="DJ37" s="116">
        <v>4</v>
      </c>
      <c r="DK37" s="310">
        <v>7392</v>
      </c>
      <c r="DL37" s="116">
        <v>0</v>
      </c>
      <c r="DM37" s="116">
        <v>0</v>
      </c>
      <c r="DN37" s="116">
        <v>0</v>
      </c>
      <c r="DO37" s="116">
        <v>0</v>
      </c>
      <c r="DP37" s="312">
        <v>-440</v>
      </c>
      <c r="DQ37" s="312">
        <v>6956</v>
      </c>
      <c r="DR37" s="116">
        <v>8227</v>
      </c>
      <c r="DS37" s="312">
        <v>275</v>
      </c>
      <c r="DT37" s="312">
        <v>7231</v>
      </c>
      <c r="DU37" s="311">
        <v>8502</v>
      </c>
      <c r="DV37" s="312">
        <v>-8160</v>
      </c>
      <c r="DW37" s="310">
        <v>-929</v>
      </c>
      <c r="DX37" s="313">
        <v>342</v>
      </c>
    </row>
    <row r="38" spans="3:128" ht="13.5" customHeight="1" x14ac:dyDescent="0.15">
      <c r="C38" s="304" t="s">
        <v>663</v>
      </c>
      <c r="D38" s="305" t="s">
        <v>221</v>
      </c>
      <c r="E38" s="117">
        <v>0</v>
      </c>
      <c r="F38" s="116">
        <v>0</v>
      </c>
      <c r="G38" s="116">
        <v>0</v>
      </c>
      <c r="H38" s="116">
        <v>1</v>
      </c>
      <c r="I38" s="116">
        <v>0</v>
      </c>
      <c r="J38" s="116">
        <v>0</v>
      </c>
      <c r="K38" s="116">
        <v>0</v>
      </c>
      <c r="L38" s="116">
        <v>70</v>
      </c>
      <c r="M38" s="116">
        <v>159</v>
      </c>
      <c r="N38" s="116">
        <v>0</v>
      </c>
      <c r="O38" s="116">
        <v>0</v>
      </c>
      <c r="P38" s="116">
        <v>24</v>
      </c>
      <c r="Q38" s="116">
        <v>11</v>
      </c>
      <c r="R38" s="116">
        <v>0</v>
      </c>
      <c r="S38" s="116">
        <v>364</v>
      </c>
      <c r="T38" s="116">
        <v>0</v>
      </c>
      <c r="U38" s="116">
        <v>0</v>
      </c>
      <c r="V38" s="116">
        <v>0</v>
      </c>
      <c r="W38" s="116">
        <v>0</v>
      </c>
      <c r="X38" s="116">
        <v>0</v>
      </c>
      <c r="Y38" s="116">
        <v>0</v>
      </c>
      <c r="Z38" s="116">
        <v>13</v>
      </c>
      <c r="AA38" s="116">
        <v>0</v>
      </c>
      <c r="AB38" s="116">
        <v>0</v>
      </c>
      <c r="AC38" s="116">
        <v>1441</v>
      </c>
      <c r="AD38" s="116">
        <v>31</v>
      </c>
      <c r="AE38" s="116">
        <v>0</v>
      </c>
      <c r="AF38" s="116">
        <v>0</v>
      </c>
      <c r="AG38" s="116">
        <v>179</v>
      </c>
      <c r="AH38" s="116">
        <v>5</v>
      </c>
      <c r="AI38" s="116">
        <v>0</v>
      </c>
      <c r="AJ38" s="116">
        <v>180</v>
      </c>
      <c r="AK38" s="116">
        <v>1</v>
      </c>
      <c r="AL38" s="116">
        <v>0</v>
      </c>
      <c r="AM38" s="116">
        <v>120</v>
      </c>
      <c r="AN38" s="116">
        <v>0</v>
      </c>
      <c r="AO38" s="116">
        <v>0</v>
      </c>
      <c r="AP38" s="116">
        <v>0</v>
      </c>
      <c r="AQ38" s="116">
        <v>0</v>
      </c>
      <c r="AR38" s="116">
        <v>0</v>
      </c>
      <c r="AS38" s="116">
        <v>2</v>
      </c>
      <c r="AT38" s="116">
        <v>10</v>
      </c>
      <c r="AU38" s="116">
        <v>83</v>
      </c>
      <c r="AV38" s="116">
        <v>155</v>
      </c>
      <c r="AW38" s="116">
        <v>60</v>
      </c>
      <c r="AX38" s="116">
        <v>291</v>
      </c>
      <c r="AY38" s="116">
        <v>284</v>
      </c>
      <c r="AZ38" s="116">
        <v>369</v>
      </c>
      <c r="BA38" s="116">
        <v>10</v>
      </c>
      <c r="BB38" s="116">
        <v>5</v>
      </c>
      <c r="BC38" s="116">
        <v>0</v>
      </c>
      <c r="BD38" s="116">
        <v>19</v>
      </c>
      <c r="BE38" s="116">
        <v>17</v>
      </c>
      <c r="BF38" s="116">
        <v>92</v>
      </c>
      <c r="BG38" s="116">
        <v>0</v>
      </c>
      <c r="BH38" s="116">
        <v>294</v>
      </c>
      <c r="BI38" s="116">
        <v>1</v>
      </c>
      <c r="BJ38" s="116">
        <v>0</v>
      </c>
      <c r="BK38" s="116">
        <v>58</v>
      </c>
      <c r="BL38" s="116">
        <v>75</v>
      </c>
      <c r="BM38" s="116">
        <v>0</v>
      </c>
      <c r="BN38" s="116">
        <v>980</v>
      </c>
      <c r="BO38" s="116">
        <v>258</v>
      </c>
      <c r="BP38" s="116">
        <v>7</v>
      </c>
      <c r="BQ38" s="116">
        <v>2</v>
      </c>
      <c r="BR38" s="116">
        <v>0</v>
      </c>
      <c r="BS38" s="116">
        <v>0</v>
      </c>
      <c r="BT38" s="116">
        <v>0</v>
      </c>
      <c r="BU38" s="116">
        <v>7</v>
      </c>
      <c r="BV38" s="116">
        <v>43</v>
      </c>
      <c r="BW38" s="116">
        <v>1</v>
      </c>
      <c r="BX38" s="116">
        <v>0</v>
      </c>
      <c r="BY38" s="116">
        <v>0</v>
      </c>
      <c r="BZ38" s="116">
        <v>0</v>
      </c>
      <c r="CA38" s="116">
        <v>0</v>
      </c>
      <c r="CB38" s="116">
        <v>6</v>
      </c>
      <c r="CC38" s="116">
        <v>0</v>
      </c>
      <c r="CD38" s="116">
        <v>0</v>
      </c>
      <c r="CE38" s="116">
        <v>0</v>
      </c>
      <c r="CF38" s="116">
        <v>0</v>
      </c>
      <c r="CG38" s="116">
        <v>0</v>
      </c>
      <c r="CH38" s="116">
        <v>0</v>
      </c>
      <c r="CI38" s="116">
        <v>0</v>
      </c>
      <c r="CJ38" s="116">
        <v>0</v>
      </c>
      <c r="CK38" s="116">
        <v>0</v>
      </c>
      <c r="CL38" s="116">
        <v>0</v>
      </c>
      <c r="CM38" s="116">
        <v>0</v>
      </c>
      <c r="CN38" s="116">
        <v>0</v>
      </c>
      <c r="CO38" s="116">
        <v>29</v>
      </c>
      <c r="CP38" s="116">
        <v>110</v>
      </c>
      <c r="CQ38" s="116">
        <v>502</v>
      </c>
      <c r="CR38" s="116">
        <v>102</v>
      </c>
      <c r="CS38" s="116">
        <v>110</v>
      </c>
      <c r="CT38" s="116">
        <v>17</v>
      </c>
      <c r="CU38" s="116">
        <v>18</v>
      </c>
      <c r="CV38" s="116">
        <v>17</v>
      </c>
      <c r="CW38" s="116">
        <v>0</v>
      </c>
      <c r="CX38" s="116">
        <v>0</v>
      </c>
      <c r="CY38" s="116">
        <v>929</v>
      </c>
      <c r="CZ38" s="116">
        <v>2</v>
      </c>
      <c r="DA38" s="116">
        <v>30</v>
      </c>
      <c r="DB38" s="116">
        <v>29</v>
      </c>
      <c r="DC38" s="116">
        <v>7</v>
      </c>
      <c r="DD38" s="116">
        <v>53</v>
      </c>
      <c r="DE38" s="116">
        <v>0</v>
      </c>
      <c r="DF38" s="116">
        <v>11</v>
      </c>
      <c r="DG38" s="311">
        <v>0</v>
      </c>
      <c r="DH38" s="312">
        <v>26</v>
      </c>
      <c r="DI38" s="310">
        <v>7720</v>
      </c>
      <c r="DJ38" s="116">
        <v>1</v>
      </c>
      <c r="DK38" s="310">
        <v>318</v>
      </c>
      <c r="DL38" s="116">
        <v>0</v>
      </c>
      <c r="DM38" s="116">
        <v>0</v>
      </c>
      <c r="DN38" s="116">
        <v>0</v>
      </c>
      <c r="DO38" s="116">
        <v>0</v>
      </c>
      <c r="DP38" s="312">
        <v>-125</v>
      </c>
      <c r="DQ38" s="312">
        <v>194</v>
      </c>
      <c r="DR38" s="116">
        <v>7914</v>
      </c>
      <c r="DS38" s="312">
        <v>3089</v>
      </c>
      <c r="DT38" s="312">
        <v>3283</v>
      </c>
      <c r="DU38" s="311">
        <v>11003</v>
      </c>
      <c r="DV38" s="312">
        <v>-7804</v>
      </c>
      <c r="DW38" s="310">
        <v>-4521</v>
      </c>
      <c r="DX38" s="313">
        <v>3199</v>
      </c>
    </row>
    <row r="39" spans="3:128" ht="13.5" customHeight="1" x14ac:dyDescent="0.15">
      <c r="C39" s="304" t="s">
        <v>664</v>
      </c>
      <c r="D39" s="305" t="s">
        <v>227</v>
      </c>
      <c r="E39" s="117">
        <v>0</v>
      </c>
      <c r="F39" s="116">
        <v>0</v>
      </c>
      <c r="G39" s="116">
        <v>0</v>
      </c>
      <c r="H39" s="116">
        <v>0</v>
      </c>
      <c r="I39" s="116">
        <v>0</v>
      </c>
      <c r="J39" s="116">
        <v>0</v>
      </c>
      <c r="K39" s="116">
        <v>0</v>
      </c>
      <c r="L39" s="116">
        <v>0</v>
      </c>
      <c r="M39" s="116">
        <v>0</v>
      </c>
      <c r="N39" s="116">
        <v>0</v>
      </c>
      <c r="O39" s="116">
        <v>0</v>
      </c>
      <c r="P39" s="116">
        <v>0</v>
      </c>
      <c r="Q39" s="116">
        <v>0</v>
      </c>
      <c r="R39" s="116">
        <v>0</v>
      </c>
      <c r="S39" s="116">
        <v>0</v>
      </c>
      <c r="T39" s="116">
        <v>0</v>
      </c>
      <c r="U39" s="116">
        <v>0</v>
      </c>
      <c r="V39" s="116">
        <v>0</v>
      </c>
      <c r="W39" s="116">
        <v>0</v>
      </c>
      <c r="X39" s="116">
        <v>0</v>
      </c>
      <c r="Y39" s="116">
        <v>0</v>
      </c>
      <c r="Z39" s="116">
        <v>0</v>
      </c>
      <c r="AA39" s="116">
        <v>0</v>
      </c>
      <c r="AB39" s="116">
        <v>0</v>
      </c>
      <c r="AC39" s="116">
        <v>0</v>
      </c>
      <c r="AD39" s="116">
        <v>0</v>
      </c>
      <c r="AE39" s="116">
        <v>0</v>
      </c>
      <c r="AF39" s="116">
        <v>2</v>
      </c>
      <c r="AG39" s="116">
        <v>0</v>
      </c>
      <c r="AH39" s="116">
        <v>0</v>
      </c>
      <c r="AI39" s="116">
        <v>0</v>
      </c>
      <c r="AJ39" s="116">
        <v>0</v>
      </c>
      <c r="AK39" s="116">
        <v>2514</v>
      </c>
      <c r="AL39" s="116">
        <v>0</v>
      </c>
      <c r="AM39" s="116">
        <v>4</v>
      </c>
      <c r="AN39" s="116">
        <v>0</v>
      </c>
      <c r="AO39" s="116">
        <v>0</v>
      </c>
      <c r="AP39" s="116">
        <v>0</v>
      </c>
      <c r="AQ39" s="116">
        <v>0</v>
      </c>
      <c r="AR39" s="116">
        <v>0</v>
      </c>
      <c r="AS39" s="116">
        <v>0</v>
      </c>
      <c r="AT39" s="116">
        <v>0</v>
      </c>
      <c r="AU39" s="116">
        <v>3</v>
      </c>
      <c r="AV39" s="116">
        <v>0</v>
      </c>
      <c r="AW39" s="116">
        <v>0</v>
      </c>
      <c r="AX39" s="116">
        <v>0</v>
      </c>
      <c r="AY39" s="116">
        <v>0</v>
      </c>
      <c r="AZ39" s="116">
        <v>0</v>
      </c>
      <c r="BA39" s="116">
        <v>0</v>
      </c>
      <c r="BB39" s="116">
        <v>0</v>
      </c>
      <c r="BC39" s="116">
        <v>0</v>
      </c>
      <c r="BD39" s="116">
        <v>0</v>
      </c>
      <c r="BE39" s="116">
        <v>0</v>
      </c>
      <c r="BF39" s="116">
        <v>0</v>
      </c>
      <c r="BG39" s="116">
        <v>0</v>
      </c>
      <c r="BH39" s="116">
        <v>0</v>
      </c>
      <c r="BI39" s="116">
        <v>0</v>
      </c>
      <c r="BJ39" s="116">
        <v>0</v>
      </c>
      <c r="BK39" s="116">
        <v>0</v>
      </c>
      <c r="BL39" s="116">
        <v>5</v>
      </c>
      <c r="BM39" s="116">
        <v>0</v>
      </c>
      <c r="BN39" s="116">
        <v>8370</v>
      </c>
      <c r="BO39" s="116">
        <v>4391</v>
      </c>
      <c r="BP39" s="116">
        <v>14132</v>
      </c>
      <c r="BQ39" s="116">
        <v>1783</v>
      </c>
      <c r="BR39" s="116">
        <v>0</v>
      </c>
      <c r="BS39" s="116">
        <v>0</v>
      </c>
      <c r="BT39" s="116">
        <v>0</v>
      </c>
      <c r="BU39" s="116">
        <v>10</v>
      </c>
      <c r="BV39" s="116">
        <v>0</v>
      </c>
      <c r="BW39" s="116">
        <v>0</v>
      </c>
      <c r="BX39" s="116">
        <v>0</v>
      </c>
      <c r="BY39" s="116">
        <v>4</v>
      </c>
      <c r="BZ39" s="116">
        <v>43</v>
      </c>
      <c r="CA39" s="116">
        <v>0</v>
      </c>
      <c r="CB39" s="116">
        <v>0</v>
      </c>
      <c r="CC39" s="116">
        <v>0</v>
      </c>
      <c r="CD39" s="116">
        <v>0</v>
      </c>
      <c r="CE39" s="116">
        <v>0</v>
      </c>
      <c r="CF39" s="116">
        <v>0</v>
      </c>
      <c r="CG39" s="116">
        <v>0</v>
      </c>
      <c r="CH39" s="116">
        <v>0</v>
      </c>
      <c r="CI39" s="116">
        <v>0</v>
      </c>
      <c r="CJ39" s="116">
        <v>0</v>
      </c>
      <c r="CK39" s="116">
        <v>0</v>
      </c>
      <c r="CL39" s="116">
        <v>0</v>
      </c>
      <c r="CM39" s="116">
        <v>0</v>
      </c>
      <c r="CN39" s="116">
        <v>0</v>
      </c>
      <c r="CO39" s="116">
        <v>2</v>
      </c>
      <c r="CP39" s="116">
        <v>0</v>
      </c>
      <c r="CQ39" s="116">
        <v>4</v>
      </c>
      <c r="CR39" s="116">
        <v>0</v>
      </c>
      <c r="CS39" s="116">
        <v>0</v>
      </c>
      <c r="CT39" s="116">
        <v>0</v>
      </c>
      <c r="CU39" s="116">
        <v>0</v>
      </c>
      <c r="CV39" s="116">
        <v>0</v>
      </c>
      <c r="CW39" s="116">
        <v>0</v>
      </c>
      <c r="CX39" s="116">
        <v>0</v>
      </c>
      <c r="CY39" s="116">
        <v>0</v>
      </c>
      <c r="CZ39" s="116">
        <v>0</v>
      </c>
      <c r="DA39" s="116">
        <v>0</v>
      </c>
      <c r="DB39" s="116">
        <v>0</v>
      </c>
      <c r="DC39" s="116">
        <v>0</v>
      </c>
      <c r="DD39" s="116">
        <v>0</v>
      </c>
      <c r="DE39" s="116">
        <v>0</v>
      </c>
      <c r="DF39" s="116">
        <v>0</v>
      </c>
      <c r="DG39" s="311">
        <v>0</v>
      </c>
      <c r="DH39" s="312">
        <v>18</v>
      </c>
      <c r="DI39" s="310">
        <v>31285</v>
      </c>
      <c r="DJ39" s="116">
        <v>0</v>
      </c>
      <c r="DK39" s="310">
        <v>13</v>
      </c>
      <c r="DL39" s="116">
        <v>0</v>
      </c>
      <c r="DM39" s="116">
        <v>0</v>
      </c>
      <c r="DN39" s="116">
        <v>0</v>
      </c>
      <c r="DO39" s="116">
        <v>0</v>
      </c>
      <c r="DP39" s="312">
        <v>-19</v>
      </c>
      <c r="DQ39" s="312">
        <v>-6</v>
      </c>
      <c r="DR39" s="116">
        <v>31279</v>
      </c>
      <c r="DS39" s="312">
        <v>635</v>
      </c>
      <c r="DT39" s="312">
        <v>629</v>
      </c>
      <c r="DU39" s="311">
        <v>31914</v>
      </c>
      <c r="DV39" s="312">
        <v>-13948</v>
      </c>
      <c r="DW39" s="310">
        <v>-13319</v>
      </c>
      <c r="DX39" s="313">
        <v>17966</v>
      </c>
    </row>
    <row r="40" spans="3:128" ht="13.5" customHeight="1" x14ac:dyDescent="0.15">
      <c r="C40" s="304" t="s">
        <v>665</v>
      </c>
      <c r="D40" s="305" t="s">
        <v>231</v>
      </c>
      <c r="E40" s="117">
        <v>1</v>
      </c>
      <c r="F40" s="116">
        <v>0</v>
      </c>
      <c r="G40" s="116">
        <v>0</v>
      </c>
      <c r="H40" s="116">
        <v>0</v>
      </c>
      <c r="I40" s="116">
        <v>0</v>
      </c>
      <c r="J40" s="116">
        <v>0</v>
      </c>
      <c r="K40" s="116">
        <v>0</v>
      </c>
      <c r="L40" s="116">
        <v>0</v>
      </c>
      <c r="M40" s="116">
        <v>6</v>
      </c>
      <c r="N40" s="116">
        <v>0</v>
      </c>
      <c r="O40" s="116">
        <v>0</v>
      </c>
      <c r="P40" s="116">
        <v>0</v>
      </c>
      <c r="Q40" s="116">
        <v>0</v>
      </c>
      <c r="R40" s="116">
        <v>0</v>
      </c>
      <c r="S40" s="116">
        <v>92</v>
      </c>
      <c r="T40" s="116">
        <v>0</v>
      </c>
      <c r="U40" s="116">
        <v>0</v>
      </c>
      <c r="V40" s="116">
        <v>0</v>
      </c>
      <c r="W40" s="116">
        <v>0</v>
      </c>
      <c r="X40" s="116">
        <v>0</v>
      </c>
      <c r="Y40" s="116">
        <v>0</v>
      </c>
      <c r="Z40" s="116">
        <v>0</v>
      </c>
      <c r="AA40" s="116">
        <v>0</v>
      </c>
      <c r="AB40" s="116">
        <v>0</v>
      </c>
      <c r="AC40" s="116">
        <v>0</v>
      </c>
      <c r="AD40" s="116">
        <v>1</v>
      </c>
      <c r="AE40" s="116">
        <v>0</v>
      </c>
      <c r="AF40" s="116">
        <v>0</v>
      </c>
      <c r="AG40" s="116">
        <v>4</v>
      </c>
      <c r="AH40" s="116">
        <v>0</v>
      </c>
      <c r="AI40" s="116">
        <v>0</v>
      </c>
      <c r="AJ40" s="116">
        <v>0</v>
      </c>
      <c r="AK40" s="116">
        <v>0</v>
      </c>
      <c r="AL40" s="116">
        <v>21</v>
      </c>
      <c r="AM40" s="116">
        <v>0</v>
      </c>
      <c r="AN40" s="116">
        <v>0</v>
      </c>
      <c r="AO40" s="116">
        <v>0</v>
      </c>
      <c r="AP40" s="116">
        <v>0</v>
      </c>
      <c r="AQ40" s="116">
        <v>0</v>
      </c>
      <c r="AR40" s="116">
        <v>0</v>
      </c>
      <c r="AS40" s="116">
        <v>0</v>
      </c>
      <c r="AT40" s="116">
        <v>0</v>
      </c>
      <c r="AU40" s="116">
        <v>4</v>
      </c>
      <c r="AV40" s="116">
        <v>1</v>
      </c>
      <c r="AW40" s="116">
        <v>80</v>
      </c>
      <c r="AX40" s="116">
        <v>6</v>
      </c>
      <c r="AY40" s="116">
        <v>307</v>
      </c>
      <c r="AZ40" s="116">
        <v>2312</v>
      </c>
      <c r="BA40" s="116">
        <v>253</v>
      </c>
      <c r="BB40" s="116">
        <v>0</v>
      </c>
      <c r="BC40" s="116">
        <v>0</v>
      </c>
      <c r="BD40" s="116">
        <v>3</v>
      </c>
      <c r="BE40" s="116">
        <v>0</v>
      </c>
      <c r="BF40" s="116">
        <v>0</v>
      </c>
      <c r="BG40" s="116">
        <v>0</v>
      </c>
      <c r="BH40" s="116">
        <v>0</v>
      </c>
      <c r="BI40" s="116">
        <v>5</v>
      </c>
      <c r="BJ40" s="116">
        <v>0</v>
      </c>
      <c r="BK40" s="116">
        <v>0</v>
      </c>
      <c r="BL40" s="116">
        <v>4</v>
      </c>
      <c r="BM40" s="116">
        <v>0</v>
      </c>
      <c r="BN40" s="116">
        <v>1658</v>
      </c>
      <c r="BO40" s="116">
        <v>89</v>
      </c>
      <c r="BP40" s="116">
        <v>55</v>
      </c>
      <c r="BQ40" s="116">
        <v>79</v>
      </c>
      <c r="BR40" s="116">
        <v>0</v>
      </c>
      <c r="BS40" s="116">
        <v>0</v>
      </c>
      <c r="BT40" s="116">
        <v>0</v>
      </c>
      <c r="BU40" s="116">
        <v>10</v>
      </c>
      <c r="BV40" s="116">
        <v>53</v>
      </c>
      <c r="BW40" s="116">
        <v>1</v>
      </c>
      <c r="BX40" s="116">
        <v>0</v>
      </c>
      <c r="BY40" s="116">
        <v>0</v>
      </c>
      <c r="BZ40" s="116">
        <v>0</v>
      </c>
      <c r="CA40" s="116">
        <v>0</v>
      </c>
      <c r="CB40" s="116">
        <v>4</v>
      </c>
      <c r="CC40" s="116">
        <v>0</v>
      </c>
      <c r="CD40" s="116">
        <v>0</v>
      </c>
      <c r="CE40" s="116">
        <v>0</v>
      </c>
      <c r="CF40" s="116">
        <v>0</v>
      </c>
      <c r="CG40" s="116">
        <v>0</v>
      </c>
      <c r="CH40" s="116">
        <v>0</v>
      </c>
      <c r="CI40" s="116">
        <v>0</v>
      </c>
      <c r="CJ40" s="116">
        <v>0</v>
      </c>
      <c r="CK40" s="116">
        <v>0</v>
      </c>
      <c r="CL40" s="116">
        <v>0</v>
      </c>
      <c r="CM40" s="116">
        <v>0</v>
      </c>
      <c r="CN40" s="116">
        <v>0</v>
      </c>
      <c r="CO40" s="116">
        <v>18</v>
      </c>
      <c r="CP40" s="116">
        <v>30</v>
      </c>
      <c r="CQ40" s="116">
        <v>2</v>
      </c>
      <c r="CR40" s="116">
        <v>75</v>
      </c>
      <c r="CS40" s="116">
        <v>3</v>
      </c>
      <c r="CT40" s="116">
        <v>71</v>
      </c>
      <c r="CU40" s="116">
        <v>47</v>
      </c>
      <c r="CV40" s="116">
        <v>11</v>
      </c>
      <c r="CW40" s="116">
        <v>0</v>
      </c>
      <c r="CX40" s="116">
        <v>0</v>
      </c>
      <c r="CY40" s="116">
        <v>0</v>
      </c>
      <c r="CZ40" s="116">
        <v>2</v>
      </c>
      <c r="DA40" s="116">
        <v>59</v>
      </c>
      <c r="DB40" s="116">
        <v>156</v>
      </c>
      <c r="DC40" s="116">
        <v>0</v>
      </c>
      <c r="DD40" s="116">
        <v>1</v>
      </c>
      <c r="DE40" s="116">
        <v>0</v>
      </c>
      <c r="DF40" s="116">
        <v>10</v>
      </c>
      <c r="DG40" s="311">
        <v>0</v>
      </c>
      <c r="DH40" s="312">
        <v>25</v>
      </c>
      <c r="DI40" s="310">
        <v>5559</v>
      </c>
      <c r="DJ40" s="116">
        <v>0</v>
      </c>
      <c r="DK40" s="310">
        <v>169</v>
      </c>
      <c r="DL40" s="116">
        <v>0</v>
      </c>
      <c r="DM40" s="116">
        <v>0</v>
      </c>
      <c r="DN40" s="116">
        <v>0</v>
      </c>
      <c r="DO40" s="116">
        <v>0</v>
      </c>
      <c r="DP40" s="312">
        <v>-5</v>
      </c>
      <c r="DQ40" s="312">
        <v>164</v>
      </c>
      <c r="DR40" s="116">
        <v>5723</v>
      </c>
      <c r="DS40" s="312">
        <v>3621</v>
      </c>
      <c r="DT40" s="312">
        <v>3785</v>
      </c>
      <c r="DU40" s="311">
        <v>9344</v>
      </c>
      <c r="DV40" s="312">
        <v>-4994</v>
      </c>
      <c r="DW40" s="310">
        <v>-1209</v>
      </c>
      <c r="DX40" s="313">
        <v>4350</v>
      </c>
    </row>
    <row r="41" spans="3:128" ht="13.5" customHeight="1" x14ac:dyDescent="0.15">
      <c r="C41" s="304" t="s">
        <v>666</v>
      </c>
      <c r="D41" s="305" t="s">
        <v>239</v>
      </c>
      <c r="E41" s="117">
        <v>86</v>
      </c>
      <c r="F41" s="116">
        <v>3</v>
      </c>
      <c r="G41" s="116">
        <v>42</v>
      </c>
      <c r="H41" s="116">
        <v>0</v>
      </c>
      <c r="I41" s="116">
        <v>1</v>
      </c>
      <c r="J41" s="116">
        <v>0</v>
      </c>
      <c r="K41" s="116">
        <v>0</v>
      </c>
      <c r="L41" s="116">
        <v>17</v>
      </c>
      <c r="M41" s="116">
        <v>4</v>
      </c>
      <c r="N41" s="116">
        <v>0</v>
      </c>
      <c r="O41" s="116">
        <v>0</v>
      </c>
      <c r="P41" s="116">
        <v>0</v>
      </c>
      <c r="Q41" s="116">
        <v>0</v>
      </c>
      <c r="R41" s="116">
        <v>4</v>
      </c>
      <c r="S41" s="116">
        <v>30</v>
      </c>
      <c r="T41" s="116">
        <v>6</v>
      </c>
      <c r="U41" s="116">
        <v>0</v>
      </c>
      <c r="V41" s="116">
        <v>1</v>
      </c>
      <c r="W41" s="116">
        <v>10</v>
      </c>
      <c r="X41" s="116">
        <v>5</v>
      </c>
      <c r="Y41" s="116">
        <v>0</v>
      </c>
      <c r="Z41" s="116">
        <v>11</v>
      </c>
      <c r="AA41" s="116">
        <v>3</v>
      </c>
      <c r="AB41" s="116">
        <v>3</v>
      </c>
      <c r="AC41" s="116">
        <v>206</v>
      </c>
      <c r="AD41" s="116">
        <v>11</v>
      </c>
      <c r="AE41" s="116">
        <v>0</v>
      </c>
      <c r="AF41" s="116">
        <v>184</v>
      </c>
      <c r="AG41" s="116">
        <v>6</v>
      </c>
      <c r="AH41" s="116">
        <v>2</v>
      </c>
      <c r="AI41" s="116">
        <v>0</v>
      </c>
      <c r="AJ41" s="116">
        <v>73</v>
      </c>
      <c r="AK41" s="116">
        <v>650</v>
      </c>
      <c r="AL41" s="116">
        <v>91</v>
      </c>
      <c r="AM41" s="116">
        <v>850</v>
      </c>
      <c r="AN41" s="116">
        <v>0</v>
      </c>
      <c r="AO41" s="116">
        <v>8</v>
      </c>
      <c r="AP41" s="116">
        <v>151</v>
      </c>
      <c r="AQ41" s="116">
        <v>0</v>
      </c>
      <c r="AR41" s="116">
        <v>1</v>
      </c>
      <c r="AS41" s="116">
        <v>168</v>
      </c>
      <c r="AT41" s="116">
        <v>206</v>
      </c>
      <c r="AU41" s="116">
        <v>166</v>
      </c>
      <c r="AV41" s="116">
        <v>740</v>
      </c>
      <c r="AW41" s="116">
        <v>1918</v>
      </c>
      <c r="AX41" s="116">
        <v>113</v>
      </c>
      <c r="AY41" s="116">
        <v>830</v>
      </c>
      <c r="AZ41" s="116">
        <v>168</v>
      </c>
      <c r="BA41" s="116">
        <v>215</v>
      </c>
      <c r="BB41" s="116">
        <v>4</v>
      </c>
      <c r="BC41" s="116">
        <v>3</v>
      </c>
      <c r="BD41" s="116">
        <v>53</v>
      </c>
      <c r="BE41" s="116">
        <v>24</v>
      </c>
      <c r="BF41" s="116">
        <v>220</v>
      </c>
      <c r="BG41" s="116">
        <v>0</v>
      </c>
      <c r="BH41" s="116">
        <v>35</v>
      </c>
      <c r="BI41" s="116">
        <v>121</v>
      </c>
      <c r="BJ41" s="116">
        <v>6</v>
      </c>
      <c r="BK41" s="116">
        <v>1</v>
      </c>
      <c r="BL41" s="116">
        <v>17</v>
      </c>
      <c r="BM41" s="116">
        <v>0</v>
      </c>
      <c r="BN41" s="116">
        <v>2312</v>
      </c>
      <c r="BO41" s="116">
        <v>1695</v>
      </c>
      <c r="BP41" s="116">
        <v>2922</v>
      </c>
      <c r="BQ41" s="116">
        <v>769</v>
      </c>
      <c r="BR41" s="116">
        <v>9</v>
      </c>
      <c r="BS41" s="116">
        <v>0</v>
      </c>
      <c r="BT41" s="116">
        <v>315</v>
      </c>
      <c r="BU41" s="116">
        <v>0</v>
      </c>
      <c r="BV41" s="116">
        <v>49</v>
      </c>
      <c r="BW41" s="116">
        <v>0</v>
      </c>
      <c r="BX41" s="116">
        <v>0</v>
      </c>
      <c r="BY41" s="116">
        <v>0</v>
      </c>
      <c r="BZ41" s="116">
        <v>0</v>
      </c>
      <c r="CA41" s="116">
        <v>0</v>
      </c>
      <c r="CB41" s="116">
        <v>0</v>
      </c>
      <c r="CC41" s="116">
        <v>0</v>
      </c>
      <c r="CD41" s="116">
        <v>0</v>
      </c>
      <c r="CE41" s="116">
        <v>0</v>
      </c>
      <c r="CF41" s="116">
        <v>0</v>
      </c>
      <c r="CG41" s="116">
        <v>0</v>
      </c>
      <c r="CH41" s="116">
        <v>0</v>
      </c>
      <c r="CI41" s="116">
        <v>0</v>
      </c>
      <c r="CJ41" s="116">
        <v>0</v>
      </c>
      <c r="CK41" s="116">
        <v>0</v>
      </c>
      <c r="CL41" s="116">
        <v>0</v>
      </c>
      <c r="CM41" s="116">
        <v>0</v>
      </c>
      <c r="CN41" s="116">
        <v>1</v>
      </c>
      <c r="CO41" s="116">
        <v>23</v>
      </c>
      <c r="CP41" s="116">
        <v>267</v>
      </c>
      <c r="CQ41" s="116">
        <v>29</v>
      </c>
      <c r="CR41" s="116">
        <v>14</v>
      </c>
      <c r="CS41" s="116">
        <v>0</v>
      </c>
      <c r="CT41" s="116">
        <v>0</v>
      </c>
      <c r="CU41" s="116">
        <v>0</v>
      </c>
      <c r="CV41" s="116">
        <v>0</v>
      </c>
      <c r="CW41" s="116">
        <v>0</v>
      </c>
      <c r="CX41" s="116">
        <v>0</v>
      </c>
      <c r="CY41" s="116">
        <v>34</v>
      </c>
      <c r="CZ41" s="116">
        <v>1</v>
      </c>
      <c r="DA41" s="116">
        <v>4</v>
      </c>
      <c r="DB41" s="116">
        <v>10</v>
      </c>
      <c r="DC41" s="116">
        <v>2</v>
      </c>
      <c r="DD41" s="116">
        <v>25</v>
      </c>
      <c r="DE41" s="116">
        <v>0</v>
      </c>
      <c r="DF41" s="116">
        <v>53</v>
      </c>
      <c r="DG41" s="311">
        <v>67</v>
      </c>
      <c r="DH41" s="312">
        <v>45</v>
      </c>
      <c r="DI41" s="310">
        <v>16113</v>
      </c>
      <c r="DJ41" s="116">
        <v>0</v>
      </c>
      <c r="DK41" s="310">
        <v>1017</v>
      </c>
      <c r="DL41" s="116">
        <v>0</v>
      </c>
      <c r="DM41" s="116">
        <v>0</v>
      </c>
      <c r="DN41" s="116">
        <v>0</v>
      </c>
      <c r="DO41" s="116">
        <v>0</v>
      </c>
      <c r="DP41" s="312">
        <v>-27</v>
      </c>
      <c r="DQ41" s="312">
        <v>990</v>
      </c>
      <c r="DR41" s="116">
        <v>17103</v>
      </c>
      <c r="DS41" s="312">
        <v>13226</v>
      </c>
      <c r="DT41" s="312">
        <v>14216</v>
      </c>
      <c r="DU41" s="311">
        <v>30329</v>
      </c>
      <c r="DV41" s="312">
        <v>-14378</v>
      </c>
      <c r="DW41" s="310">
        <v>-162</v>
      </c>
      <c r="DX41" s="313">
        <v>15951</v>
      </c>
    </row>
    <row r="42" spans="3:128" ht="13.5" customHeight="1" x14ac:dyDescent="0.15">
      <c r="C42" s="304" t="s">
        <v>667</v>
      </c>
      <c r="D42" s="305" t="s">
        <v>242</v>
      </c>
      <c r="E42" s="117">
        <v>0</v>
      </c>
      <c r="F42" s="116">
        <v>0</v>
      </c>
      <c r="G42" s="116">
        <v>0</v>
      </c>
      <c r="H42" s="116">
        <v>0</v>
      </c>
      <c r="I42" s="116">
        <v>0</v>
      </c>
      <c r="J42" s="116">
        <v>0</v>
      </c>
      <c r="K42" s="116">
        <v>0</v>
      </c>
      <c r="L42" s="116">
        <v>0</v>
      </c>
      <c r="M42" s="116">
        <v>0</v>
      </c>
      <c r="N42" s="116">
        <v>0</v>
      </c>
      <c r="O42" s="116">
        <v>0</v>
      </c>
      <c r="P42" s="116">
        <v>0</v>
      </c>
      <c r="Q42" s="116">
        <v>0</v>
      </c>
      <c r="R42" s="116">
        <v>0</v>
      </c>
      <c r="S42" s="116">
        <v>0</v>
      </c>
      <c r="T42" s="116">
        <v>0</v>
      </c>
      <c r="U42" s="116">
        <v>0</v>
      </c>
      <c r="V42" s="116">
        <v>0</v>
      </c>
      <c r="W42" s="116">
        <v>0</v>
      </c>
      <c r="X42" s="116">
        <v>0</v>
      </c>
      <c r="Y42" s="116">
        <v>0</v>
      </c>
      <c r="Z42" s="116">
        <v>0</v>
      </c>
      <c r="AA42" s="116">
        <v>0</v>
      </c>
      <c r="AB42" s="116">
        <v>0</v>
      </c>
      <c r="AC42" s="116">
        <v>0</v>
      </c>
      <c r="AD42" s="116">
        <v>0</v>
      </c>
      <c r="AE42" s="116">
        <v>0</v>
      </c>
      <c r="AF42" s="116">
        <v>0</v>
      </c>
      <c r="AG42" s="116">
        <v>0</v>
      </c>
      <c r="AH42" s="116">
        <v>0</v>
      </c>
      <c r="AI42" s="116">
        <v>0</v>
      </c>
      <c r="AJ42" s="116">
        <v>0</v>
      </c>
      <c r="AK42" s="116">
        <v>0</v>
      </c>
      <c r="AL42" s="116">
        <v>0</v>
      </c>
      <c r="AM42" s="116">
        <v>0</v>
      </c>
      <c r="AN42" s="116">
        <v>0</v>
      </c>
      <c r="AO42" s="116">
        <v>47</v>
      </c>
      <c r="AP42" s="116">
        <v>1430</v>
      </c>
      <c r="AQ42" s="116">
        <v>92</v>
      </c>
      <c r="AR42" s="116">
        <v>0</v>
      </c>
      <c r="AS42" s="116">
        <v>0</v>
      </c>
      <c r="AT42" s="116">
        <v>2</v>
      </c>
      <c r="AU42" s="116">
        <v>19</v>
      </c>
      <c r="AV42" s="116">
        <v>13</v>
      </c>
      <c r="AW42" s="116">
        <v>124</v>
      </c>
      <c r="AX42" s="116">
        <v>7</v>
      </c>
      <c r="AY42" s="116">
        <v>0</v>
      </c>
      <c r="AZ42" s="116">
        <v>0</v>
      </c>
      <c r="BA42" s="116">
        <v>2</v>
      </c>
      <c r="BB42" s="116">
        <v>0</v>
      </c>
      <c r="BC42" s="116">
        <v>0</v>
      </c>
      <c r="BD42" s="116">
        <v>1</v>
      </c>
      <c r="BE42" s="116">
        <v>0</v>
      </c>
      <c r="BF42" s="116">
        <v>0</v>
      </c>
      <c r="BG42" s="116">
        <v>0</v>
      </c>
      <c r="BH42" s="116">
        <v>8</v>
      </c>
      <c r="BI42" s="116">
        <v>2</v>
      </c>
      <c r="BJ42" s="116">
        <v>4</v>
      </c>
      <c r="BK42" s="116">
        <v>0</v>
      </c>
      <c r="BL42" s="116">
        <v>0</v>
      </c>
      <c r="BM42" s="116">
        <v>0</v>
      </c>
      <c r="BN42" s="116">
        <v>0</v>
      </c>
      <c r="BO42" s="116">
        <v>8</v>
      </c>
      <c r="BP42" s="116">
        <v>6</v>
      </c>
      <c r="BQ42" s="116">
        <v>0</v>
      </c>
      <c r="BR42" s="116">
        <v>0</v>
      </c>
      <c r="BS42" s="116">
        <v>0</v>
      </c>
      <c r="BT42" s="116">
        <v>0</v>
      </c>
      <c r="BU42" s="116">
        <v>0</v>
      </c>
      <c r="BV42" s="116">
        <v>0</v>
      </c>
      <c r="BW42" s="116">
        <v>0</v>
      </c>
      <c r="BX42" s="116">
        <v>0</v>
      </c>
      <c r="BY42" s="116">
        <v>0</v>
      </c>
      <c r="BZ42" s="116">
        <v>0</v>
      </c>
      <c r="CA42" s="116">
        <v>0</v>
      </c>
      <c r="CB42" s="116">
        <v>0</v>
      </c>
      <c r="CC42" s="116">
        <v>0</v>
      </c>
      <c r="CD42" s="116">
        <v>0</v>
      </c>
      <c r="CE42" s="116">
        <v>0</v>
      </c>
      <c r="CF42" s="116">
        <v>0</v>
      </c>
      <c r="CG42" s="116">
        <v>0</v>
      </c>
      <c r="CH42" s="116">
        <v>0</v>
      </c>
      <c r="CI42" s="116">
        <v>0</v>
      </c>
      <c r="CJ42" s="116">
        <v>0</v>
      </c>
      <c r="CK42" s="116">
        <v>0</v>
      </c>
      <c r="CL42" s="116">
        <v>0</v>
      </c>
      <c r="CM42" s="116">
        <v>0</v>
      </c>
      <c r="CN42" s="116">
        <v>0</v>
      </c>
      <c r="CO42" s="116">
        <v>0</v>
      </c>
      <c r="CP42" s="116">
        <v>0</v>
      </c>
      <c r="CQ42" s="116">
        <v>0</v>
      </c>
      <c r="CR42" s="116">
        <v>0</v>
      </c>
      <c r="CS42" s="116">
        <v>0</v>
      </c>
      <c r="CT42" s="116">
        <v>0</v>
      </c>
      <c r="CU42" s="116">
        <v>0</v>
      </c>
      <c r="CV42" s="116">
        <v>0</v>
      </c>
      <c r="CW42" s="116">
        <v>0</v>
      </c>
      <c r="CX42" s="116">
        <v>0</v>
      </c>
      <c r="CY42" s="116">
        <v>0</v>
      </c>
      <c r="CZ42" s="116">
        <v>0</v>
      </c>
      <c r="DA42" s="116">
        <v>0</v>
      </c>
      <c r="DB42" s="116">
        <v>0</v>
      </c>
      <c r="DC42" s="116">
        <v>0</v>
      </c>
      <c r="DD42" s="116">
        <v>0</v>
      </c>
      <c r="DE42" s="116">
        <v>0</v>
      </c>
      <c r="DF42" s="116">
        <v>1</v>
      </c>
      <c r="DG42" s="311">
        <v>0</v>
      </c>
      <c r="DH42" s="312">
        <v>0</v>
      </c>
      <c r="DI42" s="310">
        <v>1766</v>
      </c>
      <c r="DJ42" s="116">
        <v>0</v>
      </c>
      <c r="DK42" s="310">
        <v>0</v>
      </c>
      <c r="DL42" s="116">
        <v>0</v>
      </c>
      <c r="DM42" s="116">
        <v>0</v>
      </c>
      <c r="DN42" s="116">
        <v>171</v>
      </c>
      <c r="DO42" s="116">
        <v>613</v>
      </c>
      <c r="DP42" s="312">
        <v>-4</v>
      </c>
      <c r="DQ42" s="312">
        <v>780</v>
      </c>
      <c r="DR42" s="116">
        <v>2546</v>
      </c>
      <c r="DS42" s="312">
        <v>0</v>
      </c>
      <c r="DT42" s="312">
        <v>780</v>
      </c>
      <c r="DU42" s="311">
        <v>2546</v>
      </c>
      <c r="DV42" s="312">
        <v>-2546</v>
      </c>
      <c r="DW42" s="310">
        <v>-1766</v>
      </c>
      <c r="DX42" s="313">
        <v>0</v>
      </c>
    </row>
    <row r="43" spans="3:128" ht="13.5" customHeight="1" x14ac:dyDescent="0.15">
      <c r="C43" s="304" t="s">
        <v>668</v>
      </c>
      <c r="D43" s="305" t="s">
        <v>248</v>
      </c>
      <c r="E43" s="117">
        <v>1</v>
      </c>
      <c r="F43" s="116">
        <v>0</v>
      </c>
      <c r="G43" s="116">
        <v>0</v>
      </c>
      <c r="H43" s="116">
        <v>0</v>
      </c>
      <c r="I43" s="116">
        <v>0</v>
      </c>
      <c r="J43" s="116">
        <v>0</v>
      </c>
      <c r="K43" s="116">
        <v>4</v>
      </c>
      <c r="L43" s="116">
        <v>0</v>
      </c>
      <c r="M43" s="116">
        <v>0</v>
      </c>
      <c r="N43" s="116">
        <v>0</v>
      </c>
      <c r="O43" s="116">
        <v>0</v>
      </c>
      <c r="P43" s="116">
        <v>3</v>
      </c>
      <c r="Q43" s="116">
        <v>5</v>
      </c>
      <c r="R43" s="116">
        <v>4</v>
      </c>
      <c r="S43" s="116">
        <v>1303</v>
      </c>
      <c r="T43" s="116">
        <v>0</v>
      </c>
      <c r="U43" s="116">
        <v>0</v>
      </c>
      <c r="V43" s="116">
        <v>0</v>
      </c>
      <c r="W43" s="116">
        <v>0</v>
      </c>
      <c r="X43" s="116">
        <v>0</v>
      </c>
      <c r="Y43" s="116">
        <v>0</v>
      </c>
      <c r="Z43" s="116">
        <v>0</v>
      </c>
      <c r="AA43" s="116">
        <v>0</v>
      </c>
      <c r="AB43" s="116">
        <v>0</v>
      </c>
      <c r="AC43" s="116">
        <v>0</v>
      </c>
      <c r="AD43" s="116">
        <v>0</v>
      </c>
      <c r="AE43" s="116">
        <v>0</v>
      </c>
      <c r="AF43" s="116">
        <v>0</v>
      </c>
      <c r="AG43" s="116">
        <v>83</v>
      </c>
      <c r="AH43" s="116">
        <v>32</v>
      </c>
      <c r="AI43" s="116">
        <v>0</v>
      </c>
      <c r="AJ43" s="116">
        <v>0</v>
      </c>
      <c r="AK43" s="116">
        <v>116</v>
      </c>
      <c r="AL43" s="116">
        <v>0</v>
      </c>
      <c r="AM43" s="116">
        <v>35</v>
      </c>
      <c r="AN43" s="116">
        <v>0</v>
      </c>
      <c r="AO43" s="116">
        <v>5238</v>
      </c>
      <c r="AP43" s="116">
        <v>1199</v>
      </c>
      <c r="AQ43" s="116">
        <v>7341</v>
      </c>
      <c r="AR43" s="116">
        <v>0</v>
      </c>
      <c r="AS43" s="116">
        <v>0</v>
      </c>
      <c r="AT43" s="116">
        <v>4446</v>
      </c>
      <c r="AU43" s="116">
        <v>6796</v>
      </c>
      <c r="AV43" s="116">
        <v>6247</v>
      </c>
      <c r="AW43" s="116">
        <v>22921</v>
      </c>
      <c r="AX43" s="116">
        <v>1093</v>
      </c>
      <c r="AY43" s="116">
        <v>49</v>
      </c>
      <c r="AZ43" s="116">
        <v>215</v>
      </c>
      <c r="BA43" s="116">
        <v>2226</v>
      </c>
      <c r="BB43" s="116">
        <v>71</v>
      </c>
      <c r="BC43" s="116">
        <v>7</v>
      </c>
      <c r="BD43" s="116">
        <v>81</v>
      </c>
      <c r="BE43" s="116">
        <v>99</v>
      </c>
      <c r="BF43" s="116">
        <v>376</v>
      </c>
      <c r="BG43" s="116">
        <v>0</v>
      </c>
      <c r="BH43" s="116">
        <v>2686</v>
      </c>
      <c r="BI43" s="116">
        <v>821</v>
      </c>
      <c r="BJ43" s="116">
        <v>125</v>
      </c>
      <c r="BK43" s="116">
        <v>174</v>
      </c>
      <c r="BL43" s="116">
        <v>31</v>
      </c>
      <c r="BM43" s="116">
        <v>0</v>
      </c>
      <c r="BN43" s="116">
        <v>4522</v>
      </c>
      <c r="BO43" s="116">
        <v>1614</v>
      </c>
      <c r="BP43" s="116">
        <v>4728</v>
      </c>
      <c r="BQ43" s="116">
        <v>1369</v>
      </c>
      <c r="BR43" s="116">
        <v>0</v>
      </c>
      <c r="BS43" s="116">
        <v>0</v>
      </c>
      <c r="BT43" s="116">
        <v>0</v>
      </c>
      <c r="BU43" s="116">
        <v>0</v>
      </c>
      <c r="BV43" s="116">
        <v>0</v>
      </c>
      <c r="BW43" s="116">
        <v>0</v>
      </c>
      <c r="BX43" s="116">
        <v>0</v>
      </c>
      <c r="BY43" s="116">
        <v>0</v>
      </c>
      <c r="BZ43" s="116">
        <v>0</v>
      </c>
      <c r="CA43" s="116">
        <v>0</v>
      </c>
      <c r="CB43" s="116">
        <v>0</v>
      </c>
      <c r="CC43" s="116">
        <v>0</v>
      </c>
      <c r="CD43" s="116">
        <v>0</v>
      </c>
      <c r="CE43" s="116">
        <v>0</v>
      </c>
      <c r="CF43" s="116">
        <v>0</v>
      </c>
      <c r="CG43" s="116">
        <v>0</v>
      </c>
      <c r="CH43" s="116">
        <v>84</v>
      </c>
      <c r="CI43" s="116">
        <v>0</v>
      </c>
      <c r="CJ43" s="116">
        <v>0</v>
      </c>
      <c r="CK43" s="116">
        <v>0</v>
      </c>
      <c r="CL43" s="116">
        <v>0</v>
      </c>
      <c r="CM43" s="116">
        <v>0</v>
      </c>
      <c r="CN43" s="116">
        <v>0</v>
      </c>
      <c r="CO43" s="116">
        <v>4</v>
      </c>
      <c r="CP43" s="116">
        <v>0</v>
      </c>
      <c r="CQ43" s="116">
        <v>0</v>
      </c>
      <c r="CR43" s="116">
        <v>0</v>
      </c>
      <c r="CS43" s="116">
        <v>0</v>
      </c>
      <c r="CT43" s="116">
        <v>0</v>
      </c>
      <c r="CU43" s="116">
        <v>0</v>
      </c>
      <c r="CV43" s="116">
        <v>0</v>
      </c>
      <c r="CW43" s="116">
        <v>0</v>
      </c>
      <c r="CX43" s="116">
        <v>0</v>
      </c>
      <c r="CY43" s="116">
        <v>86</v>
      </c>
      <c r="CZ43" s="116">
        <v>0</v>
      </c>
      <c r="DA43" s="116">
        <v>0</v>
      </c>
      <c r="DB43" s="116">
        <v>0</v>
      </c>
      <c r="DC43" s="116">
        <v>0</v>
      </c>
      <c r="DD43" s="116">
        <v>0</v>
      </c>
      <c r="DE43" s="116">
        <v>0</v>
      </c>
      <c r="DF43" s="116">
        <v>13</v>
      </c>
      <c r="DG43" s="311">
        <v>0</v>
      </c>
      <c r="DH43" s="312">
        <v>80</v>
      </c>
      <c r="DI43" s="310">
        <v>76328</v>
      </c>
      <c r="DJ43" s="116">
        <v>0</v>
      </c>
      <c r="DK43" s="310">
        <v>0</v>
      </c>
      <c r="DL43" s="116">
        <v>0</v>
      </c>
      <c r="DM43" s="116">
        <v>0</v>
      </c>
      <c r="DN43" s="116">
        <v>0</v>
      </c>
      <c r="DO43" s="116">
        <v>0</v>
      </c>
      <c r="DP43" s="312">
        <v>-563</v>
      </c>
      <c r="DQ43" s="312">
        <v>-563</v>
      </c>
      <c r="DR43" s="116">
        <v>75765</v>
      </c>
      <c r="DS43" s="312">
        <v>8555</v>
      </c>
      <c r="DT43" s="312">
        <v>7992</v>
      </c>
      <c r="DU43" s="311">
        <v>84320</v>
      </c>
      <c r="DV43" s="312">
        <v>-74059</v>
      </c>
      <c r="DW43" s="310">
        <v>-66067</v>
      </c>
      <c r="DX43" s="313">
        <v>10261</v>
      </c>
    </row>
    <row r="44" spans="3:128" ht="13.5" customHeight="1" x14ac:dyDescent="0.15">
      <c r="C44" s="304" t="s">
        <v>669</v>
      </c>
      <c r="D44" s="305" t="s">
        <v>957</v>
      </c>
      <c r="E44" s="117">
        <v>0</v>
      </c>
      <c r="F44" s="116">
        <v>0</v>
      </c>
      <c r="G44" s="116">
        <v>0</v>
      </c>
      <c r="H44" s="116">
        <v>0</v>
      </c>
      <c r="I44" s="116">
        <v>0</v>
      </c>
      <c r="J44" s="116">
        <v>0</v>
      </c>
      <c r="K44" s="116">
        <v>0</v>
      </c>
      <c r="L44" s="116">
        <v>0</v>
      </c>
      <c r="M44" s="116">
        <v>0</v>
      </c>
      <c r="N44" s="116">
        <v>0</v>
      </c>
      <c r="O44" s="116">
        <v>0</v>
      </c>
      <c r="P44" s="116">
        <v>0</v>
      </c>
      <c r="Q44" s="116">
        <v>0</v>
      </c>
      <c r="R44" s="116">
        <v>0</v>
      </c>
      <c r="S44" s="116">
        <v>46</v>
      </c>
      <c r="T44" s="116">
        <v>0</v>
      </c>
      <c r="U44" s="116">
        <v>0</v>
      </c>
      <c r="V44" s="116">
        <v>0</v>
      </c>
      <c r="W44" s="116">
        <v>0</v>
      </c>
      <c r="X44" s="116">
        <v>0</v>
      </c>
      <c r="Y44" s="116">
        <v>0</v>
      </c>
      <c r="Z44" s="116">
        <v>0</v>
      </c>
      <c r="AA44" s="116">
        <v>0</v>
      </c>
      <c r="AB44" s="116">
        <v>0</v>
      </c>
      <c r="AC44" s="116">
        <v>0</v>
      </c>
      <c r="AD44" s="116">
        <v>0</v>
      </c>
      <c r="AE44" s="116">
        <v>0</v>
      </c>
      <c r="AF44" s="116">
        <v>0</v>
      </c>
      <c r="AG44" s="116">
        <v>0</v>
      </c>
      <c r="AH44" s="116">
        <v>0</v>
      </c>
      <c r="AI44" s="116">
        <v>0</v>
      </c>
      <c r="AJ44" s="116">
        <v>0</v>
      </c>
      <c r="AK44" s="116">
        <v>1</v>
      </c>
      <c r="AL44" s="116">
        <v>9</v>
      </c>
      <c r="AM44" s="116">
        <v>2</v>
      </c>
      <c r="AN44" s="116">
        <v>0</v>
      </c>
      <c r="AO44" s="116">
        <v>0</v>
      </c>
      <c r="AP44" s="116">
        <v>94</v>
      </c>
      <c r="AQ44" s="116">
        <v>0</v>
      </c>
      <c r="AR44" s="116">
        <v>0</v>
      </c>
      <c r="AS44" s="116">
        <v>0</v>
      </c>
      <c r="AT44" s="116">
        <v>539</v>
      </c>
      <c r="AU44" s="116">
        <v>239</v>
      </c>
      <c r="AV44" s="116">
        <v>1600</v>
      </c>
      <c r="AW44" s="116">
        <v>12629</v>
      </c>
      <c r="AX44" s="116">
        <v>1011</v>
      </c>
      <c r="AY44" s="116">
        <v>0</v>
      </c>
      <c r="AZ44" s="116">
        <v>20</v>
      </c>
      <c r="BA44" s="116">
        <v>725</v>
      </c>
      <c r="BB44" s="116">
        <v>3</v>
      </c>
      <c r="BC44" s="116">
        <v>3</v>
      </c>
      <c r="BD44" s="116">
        <v>11</v>
      </c>
      <c r="BE44" s="116">
        <v>21</v>
      </c>
      <c r="BF44" s="116">
        <v>207</v>
      </c>
      <c r="BG44" s="116">
        <v>0</v>
      </c>
      <c r="BH44" s="116">
        <v>27</v>
      </c>
      <c r="BI44" s="116">
        <v>857</v>
      </c>
      <c r="BJ44" s="116">
        <v>20</v>
      </c>
      <c r="BK44" s="116">
        <v>196</v>
      </c>
      <c r="BL44" s="116">
        <v>10</v>
      </c>
      <c r="BM44" s="116">
        <v>0</v>
      </c>
      <c r="BN44" s="116">
        <v>75</v>
      </c>
      <c r="BO44" s="116">
        <v>30</v>
      </c>
      <c r="BP44" s="116">
        <v>215</v>
      </c>
      <c r="BQ44" s="116">
        <v>343</v>
      </c>
      <c r="BR44" s="116">
        <v>0</v>
      </c>
      <c r="BS44" s="116">
        <v>0</v>
      </c>
      <c r="BT44" s="116">
        <v>2</v>
      </c>
      <c r="BU44" s="116">
        <v>0</v>
      </c>
      <c r="BV44" s="116">
        <v>0</v>
      </c>
      <c r="BW44" s="116">
        <v>0</v>
      </c>
      <c r="BX44" s="116">
        <v>0</v>
      </c>
      <c r="BY44" s="116">
        <v>0</v>
      </c>
      <c r="BZ44" s="116">
        <v>0</v>
      </c>
      <c r="CA44" s="116">
        <v>0</v>
      </c>
      <c r="CB44" s="116">
        <v>0</v>
      </c>
      <c r="CC44" s="116">
        <v>0</v>
      </c>
      <c r="CD44" s="116">
        <v>0</v>
      </c>
      <c r="CE44" s="116">
        <v>0</v>
      </c>
      <c r="CF44" s="116">
        <v>0</v>
      </c>
      <c r="CG44" s="116">
        <v>0</v>
      </c>
      <c r="CH44" s="116">
        <v>0</v>
      </c>
      <c r="CI44" s="116">
        <v>0</v>
      </c>
      <c r="CJ44" s="116">
        <v>0</v>
      </c>
      <c r="CK44" s="116">
        <v>0</v>
      </c>
      <c r="CL44" s="116">
        <v>0</v>
      </c>
      <c r="CM44" s="116">
        <v>0</v>
      </c>
      <c r="CN44" s="116">
        <v>0</v>
      </c>
      <c r="CO44" s="116">
        <v>1</v>
      </c>
      <c r="CP44" s="116">
        <v>0</v>
      </c>
      <c r="CQ44" s="116">
        <v>0</v>
      </c>
      <c r="CR44" s="116">
        <v>0</v>
      </c>
      <c r="CS44" s="116">
        <v>0</v>
      </c>
      <c r="CT44" s="116">
        <v>0</v>
      </c>
      <c r="CU44" s="116">
        <v>0</v>
      </c>
      <c r="CV44" s="116">
        <v>0</v>
      </c>
      <c r="CW44" s="116">
        <v>0</v>
      </c>
      <c r="CX44" s="116">
        <v>0</v>
      </c>
      <c r="CY44" s="116">
        <v>0</v>
      </c>
      <c r="CZ44" s="116">
        <v>0</v>
      </c>
      <c r="DA44" s="116">
        <v>1</v>
      </c>
      <c r="DB44" s="116">
        <v>4</v>
      </c>
      <c r="DC44" s="116">
        <v>0</v>
      </c>
      <c r="DD44" s="116">
        <v>0</v>
      </c>
      <c r="DE44" s="116">
        <v>0</v>
      </c>
      <c r="DF44" s="116">
        <v>2</v>
      </c>
      <c r="DG44" s="311">
        <v>0</v>
      </c>
      <c r="DH44" s="312">
        <v>9</v>
      </c>
      <c r="DI44" s="310">
        <v>18952</v>
      </c>
      <c r="DJ44" s="116">
        <v>0</v>
      </c>
      <c r="DK44" s="310">
        <v>1</v>
      </c>
      <c r="DL44" s="116">
        <v>0</v>
      </c>
      <c r="DM44" s="116">
        <v>0</v>
      </c>
      <c r="DN44" s="116">
        <v>0</v>
      </c>
      <c r="DO44" s="116">
        <v>0</v>
      </c>
      <c r="DP44" s="312">
        <v>-91</v>
      </c>
      <c r="DQ44" s="312">
        <v>-90</v>
      </c>
      <c r="DR44" s="116">
        <v>18862</v>
      </c>
      <c r="DS44" s="312">
        <v>7630</v>
      </c>
      <c r="DT44" s="312">
        <v>7540</v>
      </c>
      <c r="DU44" s="311">
        <v>26492</v>
      </c>
      <c r="DV44" s="312">
        <v>-14293</v>
      </c>
      <c r="DW44" s="310">
        <v>-6753</v>
      </c>
      <c r="DX44" s="313">
        <v>12199</v>
      </c>
    </row>
    <row r="45" spans="3:128" ht="13.5" customHeight="1" x14ac:dyDescent="0.15">
      <c r="C45" s="322" t="s">
        <v>670</v>
      </c>
      <c r="D45" s="323" t="s">
        <v>259</v>
      </c>
      <c r="E45" s="324">
        <v>0</v>
      </c>
      <c r="F45" s="325">
        <v>0</v>
      </c>
      <c r="G45" s="325">
        <v>0</v>
      </c>
      <c r="H45" s="325">
        <v>0</v>
      </c>
      <c r="I45" s="325">
        <v>0</v>
      </c>
      <c r="J45" s="325">
        <v>0</v>
      </c>
      <c r="K45" s="325">
        <v>0</v>
      </c>
      <c r="L45" s="325">
        <v>0</v>
      </c>
      <c r="M45" s="325">
        <v>0</v>
      </c>
      <c r="N45" s="325">
        <v>0</v>
      </c>
      <c r="O45" s="325">
        <v>0</v>
      </c>
      <c r="P45" s="325">
        <v>0</v>
      </c>
      <c r="Q45" s="325">
        <v>0</v>
      </c>
      <c r="R45" s="325">
        <v>0</v>
      </c>
      <c r="S45" s="325">
        <v>3044</v>
      </c>
      <c r="T45" s="325">
        <v>0</v>
      </c>
      <c r="U45" s="325">
        <v>0</v>
      </c>
      <c r="V45" s="325">
        <v>0</v>
      </c>
      <c r="W45" s="325">
        <v>0</v>
      </c>
      <c r="X45" s="325">
        <v>0</v>
      </c>
      <c r="Y45" s="325">
        <v>0</v>
      </c>
      <c r="Z45" s="325">
        <v>0</v>
      </c>
      <c r="AA45" s="325">
        <v>0</v>
      </c>
      <c r="AB45" s="325">
        <v>0</v>
      </c>
      <c r="AC45" s="325">
        <v>0</v>
      </c>
      <c r="AD45" s="325">
        <v>0</v>
      </c>
      <c r="AE45" s="325">
        <v>0</v>
      </c>
      <c r="AF45" s="325">
        <v>0</v>
      </c>
      <c r="AG45" s="325">
        <v>4</v>
      </c>
      <c r="AH45" s="325">
        <v>0</v>
      </c>
      <c r="AI45" s="325">
        <v>0</v>
      </c>
      <c r="AJ45" s="325">
        <v>0</v>
      </c>
      <c r="AK45" s="325">
        <v>25</v>
      </c>
      <c r="AL45" s="325">
        <v>5</v>
      </c>
      <c r="AM45" s="325">
        <v>38</v>
      </c>
      <c r="AN45" s="325">
        <v>0</v>
      </c>
      <c r="AO45" s="325">
        <v>0</v>
      </c>
      <c r="AP45" s="325">
        <v>11</v>
      </c>
      <c r="AQ45" s="325">
        <v>0</v>
      </c>
      <c r="AR45" s="325">
        <v>0</v>
      </c>
      <c r="AS45" s="325">
        <v>52</v>
      </c>
      <c r="AT45" s="325">
        <v>2914</v>
      </c>
      <c r="AU45" s="325">
        <v>3269</v>
      </c>
      <c r="AV45" s="325">
        <v>2513</v>
      </c>
      <c r="AW45" s="325">
        <v>11103</v>
      </c>
      <c r="AX45" s="325">
        <v>681</v>
      </c>
      <c r="AY45" s="325">
        <v>15</v>
      </c>
      <c r="AZ45" s="325">
        <v>270</v>
      </c>
      <c r="BA45" s="325">
        <v>605</v>
      </c>
      <c r="BB45" s="325">
        <v>60</v>
      </c>
      <c r="BC45" s="325">
        <v>0</v>
      </c>
      <c r="BD45" s="325">
        <v>48</v>
      </c>
      <c r="BE45" s="325">
        <v>10</v>
      </c>
      <c r="BF45" s="325">
        <v>127</v>
      </c>
      <c r="BG45" s="325">
        <v>0</v>
      </c>
      <c r="BH45" s="325">
        <v>249</v>
      </c>
      <c r="BI45" s="325">
        <v>514</v>
      </c>
      <c r="BJ45" s="325">
        <v>26</v>
      </c>
      <c r="BK45" s="325">
        <v>244</v>
      </c>
      <c r="BL45" s="325">
        <v>27</v>
      </c>
      <c r="BM45" s="325">
        <v>0</v>
      </c>
      <c r="BN45" s="325">
        <v>64</v>
      </c>
      <c r="BO45" s="325">
        <v>77</v>
      </c>
      <c r="BP45" s="325">
        <v>106</v>
      </c>
      <c r="BQ45" s="325">
        <v>3</v>
      </c>
      <c r="BR45" s="325">
        <v>0</v>
      </c>
      <c r="BS45" s="325">
        <v>0</v>
      </c>
      <c r="BT45" s="325">
        <v>0</v>
      </c>
      <c r="BU45" s="325">
        <v>0</v>
      </c>
      <c r="BV45" s="325">
        <v>0</v>
      </c>
      <c r="BW45" s="325">
        <v>0</v>
      </c>
      <c r="BX45" s="325">
        <v>0</v>
      </c>
      <c r="BY45" s="325">
        <v>0</v>
      </c>
      <c r="BZ45" s="325">
        <v>0</v>
      </c>
      <c r="CA45" s="325">
        <v>0</v>
      </c>
      <c r="CB45" s="325">
        <v>0</v>
      </c>
      <c r="CC45" s="325">
        <v>0</v>
      </c>
      <c r="CD45" s="325">
        <v>0</v>
      </c>
      <c r="CE45" s="325">
        <v>0</v>
      </c>
      <c r="CF45" s="325">
        <v>0</v>
      </c>
      <c r="CG45" s="325">
        <v>0</v>
      </c>
      <c r="CH45" s="325">
        <v>0</v>
      </c>
      <c r="CI45" s="325">
        <v>0</v>
      </c>
      <c r="CJ45" s="325">
        <v>0</v>
      </c>
      <c r="CK45" s="325">
        <v>0</v>
      </c>
      <c r="CL45" s="325">
        <v>0</v>
      </c>
      <c r="CM45" s="325">
        <v>0</v>
      </c>
      <c r="CN45" s="325">
        <v>0</v>
      </c>
      <c r="CO45" s="325">
        <v>13</v>
      </c>
      <c r="CP45" s="325">
        <v>0</v>
      </c>
      <c r="CQ45" s="325">
        <v>0</v>
      </c>
      <c r="CR45" s="325">
        <v>0</v>
      </c>
      <c r="CS45" s="325">
        <v>0</v>
      </c>
      <c r="CT45" s="325">
        <v>0</v>
      </c>
      <c r="CU45" s="325">
        <v>0</v>
      </c>
      <c r="CV45" s="325">
        <v>0</v>
      </c>
      <c r="CW45" s="325">
        <v>0</v>
      </c>
      <c r="CX45" s="325">
        <v>0</v>
      </c>
      <c r="CY45" s="325">
        <v>45</v>
      </c>
      <c r="CZ45" s="325">
        <v>0</v>
      </c>
      <c r="DA45" s="325">
        <v>0</v>
      </c>
      <c r="DB45" s="325">
        <v>0</v>
      </c>
      <c r="DC45" s="325">
        <v>0</v>
      </c>
      <c r="DD45" s="325">
        <v>0</v>
      </c>
      <c r="DE45" s="325">
        <v>0</v>
      </c>
      <c r="DF45" s="325">
        <v>0</v>
      </c>
      <c r="DG45" s="327">
        <v>0</v>
      </c>
      <c r="DH45" s="328">
        <v>16</v>
      </c>
      <c r="DI45" s="326">
        <v>26178</v>
      </c>
      <c r="DJ45" s="325">
        <v>0</v>
      </c>
      <c r="DK45" s="326">
        <v>0</v>
      </c>
      <c r="DL45" s="325">
        <v>0</v>
      </c>
      <c r="DM45" s="325">
        <v>0</v>
      </c>
      <c r="DN45" s="325">
        <v>0</v>
      </c>
      <c r="DO45" s="325">
        <v>0</v>
      </c>
      <c r="DP45" s="328">
        <v>-105</v>
      </c>
      <c r="DQ45" s="328">
        <v>-105</v>
      </c>
      <c r="DR45" s="325">
        <v>26073</v>
      </c>
      <c r="DS45" s="328">
        <v>4653</v>
      </c>
      <c r="DT45" s="328">
        <v>4548</v>
      </c>
      <c r="DU45" s="327">
        <v>30726</v>
      </c>
      <c r="DV45" s="328">
        <v>-15009</v>
      </c>
      <c r="DW45" s="326">
        <v>-10461</v>
      </c>
      <c r="DX45" s="329">
        <v>15717</v>
      </c>
    </row>
    <row r="46" spans="3:128" ht="13.5" customHeight="1" x14ac:dyDescent="0.15">
      <c r="C46" s="304" t="s">
        <v>671</v>
      </c>
      <c r="D46" s="305" t="s">
        <v>262</v>
      </c>
      <c r="E46" s="117">
        <v>0</v>
      </c>
      <c r="F46" s="116">
        <v>0</v>
      </c>
      <c r="G46" s="116">
        <v>0</v>
      </c>
      <c r="H46" s="116">
        <v>0</v>
      </c>
      <c r="I46" s="116">
        <v>0</v>
      </c>
      <c r="J46" s="116">
        <v>0</v>
      </c>
      <c r="K46" s="116">
        <v>0</v>
      </c>
      <c r="L46" s="116">
        <v>0</v>
      </c>
      <c r="M46" s="116">
        <v>0</v>
      </c>
      <c r="N46" s="116">
        <v>0</v>
      </c>
      <c r="O46" s="116">
        <v>0</v>
      </c>
      <c r="P46" s="116">
        <v>0</v>
      </c>
      <c r="Q46" s="116">
        <v>0</v>
      </c>
      <c r="R46" s="116">
        <v>0</v>
      </c>
      <c r="S46" s="116">
        <v>-1</v>
      </c>
      <c r="T46" s="116">
        <v>0</v>
      </c>
      <c r="U46" s="116">
        <v>0</v>
      </c>
      <c r="V46" s="116">
        <v>-58</v>
      </c>
      <c r="W46" s="116">
        <v>0</v>
      </c>
      <c r="X46" s="116">
        <v>8</v>
      </c>
      <c r="Y46" s="116">
        <v>0</v>
      </c>
      <c r="Z46" s="116">
        <v>6</v>
      </c>
      <c r="AA46" s="116">
        <v>0</v>
      </c>
      <c r="AB46" s="116">
        <v>0</v>
      </c>
      <c r="AC46" s="116">
        <v>0</v>
      </c>
      <c r="AD46" s="116">
        <v>43</v>
      </c>
      <c r="AE46" s="116">
        <v>0</v>
      </c>
      <c r="AF46" s="116">
        <v>0</v>
      </c>
      <c r="AG46" s="116">
        <v>38</v>
      </c>
      <c r="AH46" s="116">
        <v>0</v>
      </c>
      <c r="AI46" s="116">
        <v>0</v>
      </c>
      <c r="AJ46" s="116">
        <v>8</v>
      </c>
      <c r="AK46" s="116">
        <v>0</v>
      </c>
      <c r="AL46" s="116">
        <v>134</v>
      </c>
      <c r="AM46" s="116">
        <v>145</v>
      </c>
      <c r="AN46" s="116">
        <v>0</v>
      </c>
      <c r="AO46" s="116">
        <v>99</v>
      </c>
      <c r="AP46" s="116">
        <v>33</v>
      </c>
      <c r="AQ46" s="116">
        <v>-5</v>
      </c>
      <c r="AR46" s="116">
        <v>35</v>
      </c>
      <c r="AS46" s="116">
        <v>20754</v>
      </c>
      <c r="AT46" s="116">
        <v>-9</v>
      </c>
      <c r="AU46" s="116">
        <v>912</v>
      </c>
      <c r="AV46" s="116">
        <v>10</v>
      </c>
      <c r="AW46" s="116">
        <v>411</v>
      </c>
      <c r="AX46" s="116">
        <v>5323</v>
      </c>
      <c r="AY46" s="116">
        <v>126</v>
      </c>
      <c r="AZ46" s="116">
        <v>1223</v>
      </c>
      <c r="BA46" s="116">
        <v>669</v>
      </c>
      <c r="BB46" s="116">
        <v>2</v>
      </c>
      <c r="BC46" s="116">
        <v>2</v>
      </c>
      <c r="BD46" s="116">
        <v>602</v>
      </c>
      <c r="BE46" s="116">
        <v>56</v>
      </c>
      <c r="BF46" s="116">
        <v>-16</v>
      </c>
      <c r="BG46" s="116">
        <v>0</v>
      </c>
      <c r="BH46" s="116">
        <v>-25</v>
      </c>
      <c r="BI46" s="116">
        <v>209</v>
      </c>
      <c r="BJ46" s="116">
        <v>15</v>
      </c>
      <c r="BK46" s="116">
        <v>0</v>
      </c>
      <c r="BL46" s="116">
        <v>180</v>
      </c>
      <c r="BM46" s="116">
        <v>0</v>
      </c>
      <c r="BN46" s="116">
        <v>29</v>
      </c>
      <c r="BO46" s="116">
        <v>0</v>
      </c>
      <c r="BP46" s="116">
        <v>-2</v>
      </c>
      <c r="BQ46" s="116">
        <v>0</v>
      </c>
      <c r="BR46" s="116">
        <v>0</v>
      </c>
      <c r="BS46" s="116">
        <v>0</v>
      </c>
      <c r="BT46" s="116">
        <v>1</v>
      </c>
      <c r="BU46" s="116">
        <v>0</v>
      </c>
      <c r="BV46" s="116">
        <v>0</v>
      </c>
      <c r="BW46" s="116">
        <v>0</v>
      </c>
      <c r="BX46" s="116">
        <v>0</v>
      </c>
      <c r="BY46" s="116">
        <v>0</v>
      </c>
      <c r="BZ46" s="116">
        <v>0</v>
      </c>
      <c r="CA46" s="116">
        <v>0</v>
      </c>
      <c r="CB46" s="116">
        <v>0</v>
      </c>
      <c r="CC46" s="116">
        <v>0</v>
      </c>
      <c r="CD46" s="116">
        <v>0</v>
      </c>
      <c r="CE46" s="116">
        <v>0</v>
      </c>
      <c r="CF46" s="116">
        <v>0</v>
      </c>
      <c r="CG46" s="116">
        <v>0</v>
      </c>
      <c r="CH46" s="116">
        <v>0</v>
      </c>
      <c r="CI46" s="116">
        <v>0</v>
      </c>
      <c r="CJ46" s="116">
        <v>0</v>
      </c>
      <c r="CK46" s="116">
        <v>0</v>
      </c>
      <c r="CL46" s="116">
        <v>0</v>
      </c>
      <c r="CM46" s="116">
        <v>0</v>
      </c>
      <c r="CN46" s="116">
        <v>5</v>
      </c>
      <c r="CO46" s="116">
        <v>2</v>
      </c>
      <c r="CP46" s="116">
        <v>0</v>
      </c>
      <c r="CQ46" s="116">
        <v>12</v>
      </c>
      <c r="CR46" s="116">
        <v>0</v>
      </c>
      <c r="CS46" s="116">
        <v>0</v>
      </c>
      <c r="CT46" s="116">
        <v>0</v>
      </c>
      <c r="CU46" s="116">
        <v>0</v>
      </c>
      <c r="CV46" s="116">
        <v>0</v>
      </c>
      <c r="CW46" s="116">
        <v>0</v>
      </c>
      <c r="CX46" s="116">
        <v>0</v>
      </c>
      <c r="CY46" s="116">
        <v>0</v>
      </c>
      <c r="CZ46" s="116">
        <v>0</v>
      </c>
      <c r="DA46" s="116">
        <v>0</v>
      </c>
      <c r="DB46" s="116">
        <v>0</v>
      </c>
      <c r="DC46" s="116">
        <v>0</v>
      </c>
      <c r="DD46" s="116">
        <v>0</v>
      </c>
      <c r="DE46" s="116">
        <v>0</v>
      </c>
      <c r="DF46" s="116">
        <v>1</v>
      </c>
      <c r="DG46" s="311">
        <v>0</v>
      </c>
      <c r="DH46" s="312">
        <v>42</v>
      </c>
      <c r="DI46" s="310">
        <v>31019</v>
      </c>
      <c r="DJ46" s="116">
        <v>0</v>
      </c>
      <c r="DK46" s="310">
        <v>0</v>
      </c>
      <c r="DL46" s="116">
        <v>0</v>
      </c>
      <c r="DM46" s="116">
        <v>0</v>
      </c>
      <c r="DN46" s="116">
        <v>0</v>
      </c>
      <c r="DO46" s="116">
        <v>-397</v>
      </c>
      <c r="DP46" s="312">
        <v>-77</v>
      </c>
      <c r="DQ46" s="312">
        <v>-474</v>
      </c>
      <c r="DR46" s="116">
        <v>30545</v>
      </c>
      <c r="DS46" s="312">
        <v>92</v>
      </c>
      <c r="DT46" s="312">
        <v>-382</v>
      </c>
      <c r="DU46" s="311">
        <v>30637</v>
      </c>
      <c r="DV46" s="312">
        <v>-30533</v>
      </c>
      <c r="DW46" s="310">
        <v>-30915</v>
      </c>
      <c r="DX46" s="313">
        <v>104</v>
      </c>
    </row>
    <row r="47" spans="3:128" ht="13.5" customHeight="1" x14ac:dyDescent="0.15">
      <c r="C47" s="304" t="s">
        <v>672</v>
      </c>
      <c r="D47" s="305" t="s">
        <v>267</v>
      </c>
      <c r="E47" s="117">
        <v>0</v>
      </c>
      <c r="F47" s="116">
        <v>0</v>
      </c>
      <c r="G47" s="116">
        <v>0</v>
      </c>
      <c r="H47" s="116">
        <v>0</v>
      </c>
      <c r="I47" s="116">
        <v>0</v>
      </c>
      <c r="J47" s="116">
        <v>0</v>
      </c>
      <c r="K47" s="116">
        <v>0</v>
      </c>
      <c r="L47" s="116">
        <v>306</v>
      </c>
      <c r="M47" s="116">
        <v>74</v>
      </c>
      <c r="N47" s="116">
        <v>0</v>
      </c>
      <c r="O47" s="116">
        <v>0</v>
      </c>
      <c r="P47" s="116">
        <v>2</v>
      </c>
      <c r="Q47" s="116">
        <v>0</v>
      </c>
      <c r="R47" s="116">
        <v>9</v>
      </c>
      <c r="S47" s="116">
        <v>925</v>
      </c>
      <c r="T47" s="116">
        <v>0</v>
      </c>
      <c r="U47" s="116">
        <v>1</v>
      </c>
      <c r="V47" s="116">
        <v>126</v>
      </c>
      <c r="W47" s="116">
        <v>0</v>
      </c>
      <c r="X47" s="116">
        <v>0</v>
      </c>
      <c r="Y47" s="116">
        <v>0</v>
      </c>
      <c r="Z47" s="116">
        <v>0</v>
      </c>
      <c r="AA47" s="116">
        <v>0</v>
      </c>
      <c r="AB47" s="116">
        <v>0</v>
      </c>
      <c r="AC47" s="116">
        <v>211</v>
      </c>
      <c r="AD47" s="116">
        <v>29</v>
      </c>
      <c r="AE47" s="116">
        <v>0</v>
      </c>
      <c r="AF47" s="116">
        <v>0</v>
      </c>
      <c r="AG47" s="116">
        <v>123</v>
      </c>
      <c r="AH47" s="116">
        <v>3</v>
      </c>
      <c r="AI47" s="116">
        <v>0</v>
      </c>
      <c r="AJ47" s="116">
        <v>4</v>
      </c>
      <c r="AK47" s="116">
        <v>1</v>
      </c>
      <c r="AL47" s="116">
        <v>8</v>
      </c>
      <c r="AM47" s="116">
        <v>33</v>
      </c>
      <c r="AN47" s="116">
        <v>0</v>
      </c>
      <c r="AO47" s="116">
        <v>2</v>
      </c>
      <c r="AP47" s="116">
        <v>2</v>
      </c>
      <c r="AQ47" s="116">
        <v>0</v>
      </c>
      <c r="AR47" s="116">
        <v>0</v>
      </c>
      <c r="AS47" s="116">
        <v>713</v>
      </c>
      <c r="AT47" s="116">
        <v>1396</v>
      </c>
      <c r="AU47" s="116">
        <v>1659</v>
      </c>
      <c r="AV47" s="116">
        <v>2689</v>
      </c>
      <c r="AW47" s="116">
        <v>6108</v>
      </c>
      <c r="AX47" s="116">
        <v>5438</v>
      </c>
      <c r="AY47" s="116">
        <v>1049</v>
      </c>
      <c r="AZ47" s="116">
        <v>2790</v>
      </c>
      <c r="BA47" s="116">
        <v>2913</v>
      </c>
      <c r="BB47" s="116">
        <v>90</v>
      </c>
      <c r="BC47" s="116">
        <v>46</v>
      </c>
      <c r="BD47" s="116">
        <v>250</v>
      </c>
      <c r="BE47" s="116">
        <v>237</v>
      </c>
      <c r="BF47" s="116">
        <v>2643</v>
      </c>
      <c r="BG47" s="116">
        <v>0</v>
      </c>
      <c r="BH47" s="116">
        <v>511</v>
      </c>
      <c r="BI47" s="116">
        <v>1073</v>
      </c>
      <c r="BJ47" s="116">
        <v>47</v>
      </c>
      <c r="BK47" s="116">
        <v>107</v>
      </c>
      <c r="BL47" s="116">
        <v>125</v>
      </c>
      <c r="BM47" s="116">
        <v>0</v>
      </c>
      <c r="BN47" s="116">
        <v>1661</v>
      </c>
      <c r="BO47" s="116">
        <v>1002</v>
      </c>
      <c r="BP47" s="116">
        <v>859</v>
      </c>
      <c r="BQ47" s="116">
        <v>1867</v>
      </c>
      <c r="BR47" s="116">
        <v>100</v>
      </c>
      <c r="BS47" s="116">
        <v>0</v>
      </c>
      <c r="BT47" s="116">
        <v>12</v>
      </c>
      <c r="BU47" s="116">
        <v>0</v>
      </c>
      <c r="BV47" s="116">
        <v>9</v>
      </c>
      <c r="BW47" s="116">
        <v>0</v>
      </c>
      <c r="BX47" s="116">
        <v>0</v>
      </c>
      <c r="BY47" s="116">
        <v>0</v>
      </c>
      <c r="BZ47" s="116">
        <v>0</v>
      </c>
      <c r="CA47" s="116">
        <v>0</v>
      </c>
      <c r="CB47" s="116">
        <v>0</v>
      </c>
      <c r="CC47" s="116">
        <v>0</v>
      </c>
      <c r="CD47" s="116">
        <v>0</v>
      </c>
      <c r="CE47" s="116">
        <v>0</v>
      </c>
      <c r="CF47" s="116">
        <v>0</v>
      </c>
      <c r="CG47" s="116">
        <v>0</v>
      </c>
      <c r="CH47" s="116">
        <v>1</v>
      </c>
      <c r="CI47" s="116">
        <v>0</v>
      </c>
      <c r="CJ47" s="116">
        <v>0</v>
      </c>
      <c r="CK47" s="116">
        <v>0</v>
      </c>
      <c r="CL47" s="116">
        <v>0</v>
      </c>
      <c r="CM47" s="116">
        <v>0</v>
      </c>
      <c r="CN47" s="116">
        <v>9</v>
      </c>
      <c r="CO47" s="116">
        <v>106</v>
      </c>
      <c r="CP47" s="116">
        <v>0</v>
      </c>
      <c r="CQ47" s="116">
        <v>21</v>
      </c>
      <c r="CR47" s="116">
        <v>1009</v>
      </c>
      <c r="CS47" s="116">
        <v>0</v>
      </c>
      <c r="CT47" s="116">
        <v>14</v>
      </c>
      <c r="CU47" s="116">
        <v>44</v>
      </c>
      <c r="CV47" s="116">
        <v>12</v>
      </c>
      <c r="CW47" s="116">
        <v>0</v>
      </c>
      <c r="CX47" s="116">
        <v>0</v>
      </c>
      <c r="CY47" s="116">
        <v>232</v>
      </c>
      <c r="CZ47" s="116">
        <v>10</v>
      </c>
      <c r="DA47" s="116">
        <v>44</v>
      </c>
      <c r="DB47" s="116">
        <v>62</v>
      </c>
      <c r="DC47" s="116">
        <v>42</v>
      </c>
      <c r="DD47" s="116">
        <v>0</v>
      </c>
      <c r="DE47" s="116">
        <v>0</v>
      </c>
      <c r="DF47" s="116">
        <v>30</v>
      </c>
      <c r="DG47" s="311">
        <v>12</v>
      </c>
      <c r="DH47" s="312">
        <v>49</v>
      </c>
      <c r="DI47" s="310">
        <v>38950</v>
      </c>
      <c r="DJ47" s="116">
        <v>0</v>
      </c>
      <c r="DK47" s="310">
        <v>102</v>
      </c>
      <c r="DL47" s="116">
        <v>0</v>
      </c>
      <c r="DM47" s="116">
        <v>0</v>
      </c>
      <c r="DN47" s="116">
        <v>0</v>
      </c>
      <c r="DO47" s="116">
        <v>2376</v>
      </c>
      <c r="DP47" s="312">
        <v>-241</v>
      </c>
      <c r="DQ47" s="312">
        <v>2237</v>
      </c>
      <c r="DR47" s="116">
        <v>41187</v>
      </c>
      <c r="DS47" s="312">
        <v>31668</v>
      </c>
      <c r="DT47" s="312">
        <v>33905</v>
      </c>
      <c r="DU47" s="311">
        <v>72855</v>
      </c>
      <c r="DV47" s="312">
        <v>-38190</v>
      </c>
      <c r="DW47" s="310">
        <v>-4285</v>
      </c>
      <c r="DX47" s="313">
        <v>34665</v>
      </c>
    </row>
    <row r="48" spans="3:128" ht="13.5" customHeight="1" x14ac:dyDescent="0.15">
      <c r="C48" s="304" t="s">
        <v>673</v>
      </c>
      <c r="D48" s="305" t="s">
        <v>958</v>
      </c>
      <c r="E48" s="117">
        <v>0</v>
      </c>
      <c r="F48" s="116">
        <v>0</v>
      </c>
      <c r="G48" s="116">
        <v>0</v>
      </c>
      <c r="H48" s="116">
        <v>0</v>
      </c>
      <c r="I48" s="116">
        <v>6</v>
      </c>
      <c r="J48" s="116">
        <v>0</v>
      </c>
      <c r="K48" s="116">
        <v>0</v>
      </c>
      <c r="L48" s="116">
        <v>0</v>
      </c>
      <c r="M48" s="116">
        <v>0</v>
      </c>
      <c r="N48" s="116">
        <v>0</v>
      </c>
      <c r="O48" s="116">
        <v>0</v>
      </c>
      <c r="P48" s="116">
        <v>0</v>
      </c>
      <c r="Q48" s="116">
        <v>0</v>
      </c>
      <c r="R48" s="116">
        <v>3</v>
      </c>
      <c r="S48" s="116">
        <v>108</v>
      </c>
      <c r="T48" s="116">
        <v>0</v>
      </c>
      <c r="U48" s="116">
        <v>0</v>
      </c>
      <c r="V48" s="116">
        <v>0</v>
      </c>
      <c r="W48" s="116">
        <v>0</v>
      </c>
      <c r="X48" s="116">
        <v>0</v>
      </c>
      <c r="Y48" s="116">
        <v>0</v>
      </c>
      <c r="Z48" s="116">
        <v>0</v>
      </c>
      <c r="AA48" s="116">
        <v>0</v>
      </c>
      <c r="AB48" s="116">
        <v>0</v>
      </c>
      <c r="AC48" s="116">
        <v>0</v>
      </c>
      <c r="AD48" s="116">
        <v>0</v>
      </c>
      <c r="AE48" s="116">
        <v>0</v>
      </c>
      <c r="AF48" s="116">
        <v>0</v>
      </c>
      <c r="AG48" s="116">
        <v>0</v>
      </c>
      <c r="AH48" s="116">
        <v>0</v>
      </c>
      <c r="AI48" s="116">
        <v>0</v>
      </c>
      <c r="AJ48" s="116">
        <v>0</v>
      </c>
      <c r="AK48" s="116">
        <v>2</v>
      </c>
      <c r="AL48" s="116">
        <v>0</v>
      </c>
      <c r="AM48" s="116">
        <v>0</v>
      </c>
      <c r="AN48" s="116">
        <v>0</v>
      </c>
      <c r="AO48" s="116">
        <v>0</v>
      </c>
      <c r="AP48" s="116">
        <v>1</v>
      </c>
      <c r="AQ48" s="116">
        <v>0</v>
      </c>
      <c r="AR48" s="116">
        <v>0</v>
      </c>
      <c r="AS48" s="116">
        <v>0</v>
      </c>
      <c r="AT48" s="116">
        <v>765</v>
      </c>
      <c r="AU48" s="116">
        <v>51</v>
      </c>
      <c r="AV48" s="116">
        <v>47</v>
      </c>
      <c r="AW48" s="116">
        <v>32</v>
      </c>
      <c r="AX48" s="116">
        <v>0</v>
      </c>
      <c r="AY48" s="116">
        <v>0</v>
      </c>
      <c r="AZ48" s="116">
        <v>2</v>
      </c>
      <c r="BA48" s="116">
        <v>0</v>
      </c>
      <c r="BB48" s="116">
        <v>0</v>
      </c>
      <c r="BC48" s="116">
        <v>0</v>
      </c>
      <c r="BD48" s="116">
        <v>0</v>
      </c>
      <c r="BE48" s="116">
        <v>0</v>
      </c>
      <c r="BF48" s="116">
        <v>0</v>
      </c>
      <c r="BG48" s="116">
        <v>0</v>
      </c>
      <c r="BH48" s="116">
        <v>0</v>
      </c>
      <c r="BI48" s="116">
        <v>0</v>
      </c>
      <c r="BJ48" s="116">
        <v>18</v>
      </c>
      <c r="BK48" s="116">
        <v>1</v>
      </c>
      <c r="BL48" s="116">
        <v>80</v>
      </c>
      <c r="BM48" s="116">
        <v>0</v>
      </c>
      <c r="BN48" s="116">
        <v>21405</v>
      </c>
      <c r="BO48" s="116">
        <v>11815</v>
      </c>
      <c r="BP48" s="116">
        <v>9091</v>
      </c>
      <c r="BQ48" s="116">
        <v>3985</v>
      </c>
      <c r="BR48" s="116">
        <v>0</v>
      </c>
      <c r="BS48" s="116">
        <v>0</v>
      </c>
      <c r="BT48" s="116">
        <v>0</v>
      </c>
      <c r="BU48" s="116">
        <v>0</v>
      </c>
      <c r="BV48" s="116">
        <v>0</v>
      </c>
      <c r="BW48" s="116">
        <v>0</v>
      </c>
      <c r="BX48" s="116">
        <v>0</v>
      </c>
      <c r="BY48" s="116">
        <v>6</v>
      </c>
      <c r="BZ48" s="116">
        <v>3</v>
      </c>
      <c r="CA48" s="116">
        <v>2</v>
      </c>
      <c r="CB48" s="116">
        <v>0</v>
      </c>
      <c r="CC48" s="116">
        <v>0</v>
      </c>
      <c r="CD48" s="116">
        <v>1</v>
      </c>
      <c r="CE48" s="116">
        <v>0</v>
      </c>
      <c r="CF48" s="116">
        <v>0</v>
      </c>
      <c r="CG48" s="116">
        <v>0</v>
      </c>
      <c r="CH48" s="116">
        <v>1</v>
      </c>
      <c r="CI48" s="116">
        <v>0</v>
      </c>
      <c r="CJ48" s="116">
        <v>0</v>
      </c>
      <c r="CK48" s="116">
        <v>0</v>
      </c>
      <c r="CL48" s="116">
        <v>0</v>
      </c>
      <c r="CM48" s="116">
        <v>0</v>
      </c>
      <c r="CN48" s="116">
        <v>0</v>
      </c>
      <c r="CO48" s="116">
        <v>3</v>
      </c>
      <c r="CP48" s="116">
        <v>0</v>
      </c>
      <c r="CQ48" s="116">
        <v>0</v>
      </c>
      <c r="CR48" s="116">
        <v>0</v>
      </c>
      <c r="CS48" s="116">
        <v>0</v>
      </c>
      <c r="CT48" s="116">
        <v>0</v>
      </c>
      <c r="CU48" s="116">
        <v>0</v>
      </c>
      <c r="CV48" s="116">
        <v>0</v>
      </c>
      <c r="CW48" s="116">
        <v>8</v>
      </c>
      <c r="CX48" s="116">
        <v>0</v>
      </c>
      <c r="CY48" s="116">
        <v>29</v>
      </c>
      <c r="CZ48" s="116">
        <v>0</v>
      </c>
      <c r="DA48" s="116">
        <v>0</v>
      </c>
      <c r="DB48" s="116">
        <v>0</v>
      </c>
      <c r="DC48" s="116">
        <v>0</v>
      </c>
      <c r="DD48" s="116">
        <v>0</v>
      </c>
      <c r="DE48" s="116">
        <v>0</v>
      </c>
      <c r="DF48" s="116">
        <v>0</v>
      </c>
      <c r="DG48" s="311">
        <v>0</v>
      </c>
      <c r="DH48" s="312">
        <v>11</v>
      </c>
      <c r="DI48" s="310">
        <v>47476</v>
      </c>
      <c r="DJ48" s="116">
        <v>0</v>
      </c>
      <c r="DK48" s="310">
        <v>562</v>
      </c>
      <c r="DL48" s="116">
        <v>3</v>
      </c>
      <c r="DM48" s="116">
        <v>0</v>
      </c>
      <c r="DN48" s="116">
        <v>2</v>
      </c>
      <c r="DO48" s="116">
        <v>325</v>
      </c>
      <c r="DP48" s="312">
        <v>-348</v>
      </c>
      <c r="DQ48" s="312">
        <v>544</v>
      </c>
      <c r="DR48" s="116">
        <v>48020</v>
      </c>
      <c r="DS48" s="312">
        <v>21397</v>
      </c>
      <c r="DT48" s="312">
        <v>21941</v>
      </c>
      <c r="DU48" s="311">
        <v>69417</v>
      </c>
      <c r="DV48" s="312">
        <v>-36510</v>
      </c>
      <c r="DW48" s="310">
        <v>-14569</v>
      </c>
      <c r="DX48" s="313">
        <v>32907</v>
      </c>
    </row>
    <row r="49" spans="3:128" ht="13.5" customHeight="1" x14ac:dyDescent="0.15">
      <c r="C49" s="304" t="s">
        <v>674</v>
      </c>
      <c r="D49" s="305" t="s">
        <v>279</v>
      </c>
      <c r="E49" s="117">
        <v>107</v>
      </c>
      <c r="F49" s="116">
        <v>5</v>
      </c>
      <c r="G49" s="116">
        <v>0</v>
      </c>
      <c r="H49" s="116">
        <v>6</v>
      </c>
      <c r="I49" s="116">
        <v>21</v>
      </c>
      <c r="J49" s="116">
        <v>0</v>
      </c>
      <c r="K49" s="116">
        <v>17</v>
      </c>
      <c r="L49" s="116">
        <v>557</v>
      </c>
      <c r="M49" s="116">
        <v>226</v>
      </c>
      <c r="N49" s="116">
        <v>0</v>
      </c>
      <c r="O49" s="116">
        <v>0</v>
      </c>
      <c r="P49" s="116">
        <v>7</v>
      </c>
      <c r="Q49" s="116">
        <v>46</v>
      </c>
      <c r="R49" s="116">
        <v>111</v>
      </c>
      <c r="S49" s="116">
        <v>4333</v>
      </c>
      <c r="T49" s="116">
        <v>4</v>
      </c>
      <c r="U49" s="116">
        <v>14</v>
      </c>
      <c r="V49" s="116">
        <v>28</v>
      </c>
      <c r="W49" s="116">
        <v>0</v>
      </c>
      <c r="X49" s="116">
        <v>10</v>
      </c>
      <c r="Y49" s="116">
        <v>0</v>
      </c>
      <c r="Z49" s="116">
        <v>41</v>
      </c>
      <c r="AA49" s="116">
        <v>20</v>
      </c>
      <c r="AB49" s="116">
        <v>6</v>
      </c>
      <c r="AC49" s="116">
        <v>2319</v>
      </c>
      <c r="AD49" s="116">
        <v>344</v>
      </c>
      <c r="AE49" s="116">
        <v>0</v>
      </c>
      <c r="AF49" s="116">
        <v>1</v>
      </c>
      <c r="AG49" s="116">
        <v>122</v>
      </c>
      <c r="AH49" s="116">
        <v>196</v>
      </c>
      <c r="AI49" s="116">
        <v>1</v>
      </c>
      <c r="AJ49" s="116">
        <v>4</v>
      </c>
      <c r="AK49" s="116">
        <v>81</v>
      </c>
      <c r="AL49" s="116">
        <v>74</v>
      </c>
      <c r="AM49" s="116">
        <v>170</v>
      </c>
      <c r="AN49" s="116">
        <v>0</v>
      </c>
      <c r="AO49" s="116">
        <v>3</v>
      </c>
      <c r="AP49" s="116">
        <v>177</v>
      </c>
      <c r="AQ49" s="116">
        <v>3</v>
      </c>
      <c r="AR49" s="116">
        <v>0</v>
      </c>
      <c r="AS49" s="116">
        <v>165</v>
      </c>
      <c r="AT49" s="116">
        <v>1450</v>
      </c>
      <c r="AU49" s="116">
        <v>3279</v>
      </c>
      <c r="AV49" s="116">
        <v>2830</v>
      </c>
      <c r="AW49" s="116">
        <v>18094</v>
      </c>
      <c r="AX49" s="116">
        <v>3056</v>
      </c>
      <c r="AY49" s="116">
        <v>809</v>
      </c>
      <c r="AZ49" s="116">
        <v>1604</v>
      </c>
      <c r="BA49" s="116">
        <v>2045</v>
      </c>
      <c r="BB49" s="116">
        <v>70</v>
      </c>
      <c r="BC49" s="116">
        <v>42</v>
      </c>
      <c r="BD49" s="116">
        <v>84</v>
      </c>
      <c r="BE49" s="116">
        <v>164</v>
      </c>
      <c r="BF49" s="116">
        <v>5460</v>
      </c>
      <c r="BG49" s="116">
        <v>0</v>
      </c>
      <c r="BH49" s="116">
        <v>400</v>
      </c>
      <c r="BI49" s="116">
        <v>421</v>
      </c>
      <c r="BJ49" s="116">
        <v>53</v>
      </c>
      <c r="BK49" s="116">
        <v>63</v>
      </c>
      <c r="BL49" s="116">
        <v>207</v>
      </c>
      <c r="BM49" s="116">
        <v>0</v>
      </c>
      <c r="BN49" s="116">
        <v>4738</v>
      </c>
      <c r="BO49" s="116">
        <v>8499</v>
      </c>
      <c r="BP49" s="116">
        <v>1763</v>
      </c>
      <c r="BQ49" s="116">
        <v>341</v>
      </c>
      <c r="BR49" s="116">
        <v>66</v>
      </c>
      <c r="BS49" s="116">
        <v>10</v>
      </c>
      <c r="BT49" s="116">
        <v>44</v>
      </c>
      <c r="BU49" s="116">
        <v>8</v>
      </c>
      <c r="BV49" s="116">
        <v>1959</v>
      </c>
      <c r="BW49" s="116">
        <v>24</v>
      </c>
      <c r="BX49" s="116">
        <v>4</v>
      </c>
      <c r="BY49" s="116">
        <v>17</v>
      </c>
      <c r="BZ49" s="116">
        <v>164</v>
      </c>
      <c r="CA49" s="116">
        <v>17</v>
      </c>
      <c r="CB49" s="116">
        <v>219</v>
      </c>
      <c r="CC49" s="116">
        <v>0</v>
      </c>
      <c r="CD49" s="116">
        <v>7</v>
      </c>
      <c r="CE49" s="116">
        <v>0</v>
      </c>
      <c r="CF49" s="116">
        <v>0</v>
      </c>
      <c r="CG49" s="116">
        <v>38</v>
      </c>
      <c r="CH49" s="116">
        <v>213</v>
      </c>
      <c r="CI49" s="116">
        <v>1</v>
      </c>
      <c r="CJ49" s="116">
        <v>87</v>
      </c>
      <c r="CK49" s="116">
        <v>2</v>
      </c>
      <c r="CL49" s="116">
        <v>21</v>
      </c>
      <c r="CM49" s="116">
        <v>20</v>
      </c>
      <c r="CN49" s="116">
        <v>7</v>
      </c>
      <c r="CO49" s="116">
        <v>1810</v>
      </c>
      <c r="CP49" s="116">
        <v>49</v>
      </c>
      <c r="CQ49" s="116">
        <v>39</v>
      </c>
      <c r="CR49" s="116">
        <v>140</v>
      </c>
      <c r="CS49" s="116">
        <v>2</v>
      </c>
      <c r="CT49" s="116">
        <v>54</v>
      </c>
      <c r="CU49" s="116">
        <v>46</v>
      </c>
      <c r="CV49" s="116">
        <v>131</v>
      </c>
      <c r="CW49" s="116">
        <v>118</v>
      </c>
      <c r="CX49" s="116">
        <v>0</v>
      </c>
      <c r="CY49" s="116">
        <v>554</v>
      </c>
      <c r="CZ49" s="116">
        <v>81</v>
      </c>
      <c r="DA49" s="116">
        <v>72</v>
      </c>
      <c r="DB49" s="116">
        <v>507</v>
      </c>
      <c r="DC49" s="116">
        <v>215</v>
      </c>
      <c r="DD49" s="116">
        <v>8</v>
      </c>
      <c r="DE49" s="116">
        <v>0</v>
      </c>
      <c r="DF49" s="116">
        <v>313</v>
      </c>
      <c r="DG49" s="311">
        <v>5</v>
      </c>
      <c r="DH49" s="312">
        <v>115</v>
      </c>
      <c r="DI49" s="310">
        <v>71878</v>
      </c>
      <c r="DJ49" s="116">
        <v>3</v>
      </c>
      <c r="DK49" s="310">
        <v>3866</v>
      </c>
      <c r="DL49" s="116">
        <v>0</v>
      </c>
      <c r="DM49" s="116">
        <v>0</v>
      </c>
      <c r="DN49" s="116">
        <v>487</v>
      </c>
      <c r="DO49" s="116">
        <v>2477</v>
      </c>
      <c r="DP49" s="312">
        <v>-864</v>
      </c>
      <c r="DQ49" s="312">
        <v>5969</v>
      </c>
      <c r="DR49" s="116">
        <v>77847</v>
      </c>
      <c r="DS49" s="312">
        <v>36636</v>
      </c>
      <c r="DT49" s="312">
        <v>42605</v>
      </c>
      <c r="DU49" s="311">
        <v>114483</v>
      </c>
      <c r="DV49" s="312">
        <v>-59756</v>
      </c>
      <c r="DW49" s="310">
        <v>-17151</v>
      </c>
      <c r="DX49" s="313">
        <v>54727</v>
      </c>
    </row>
    <row r="50" spans="3:128" ht="13.5" customHeight="1" x14ac:dyDescent="0.15">
      <c r="C50" s="304" t="s">
        <v>675</v>
      </c>
      <c r="D50" s="305" t="s">
        <v>676</v>
      </c>
      <c r="E50" s="117">
        <v>0</v>
      </c>
      <c r="F50" s="116">
        <v>0</v>
      </c>
      <c r="G50" s="116">
        <v>0</v>
      </c>
      <c r="H50" s="116">
        <v>0</v>
      </c>
      <c r="I50" s="116">
        <v>0</v>
      </c>
      <c r="J50" s="116">
        <v>0</v>
      </c>
      <c r="K50" s="116">
        <v>8</v>
      </c>
      <c r="L50" s="116">
        <v>0</v>
      </c>
      <c r="M50" s="116">
        <v>0</v>
      </c>
      <c r="N50" s="116">
        <v>0</v>
      </c>
      <c r="O50" s="116">
        <v>0</v>
      </c>
      <c r="P50" s="116">
        <v>0</v>
      </c>
      <c r="Q50" s="116">
        <v>0</v>
      </c>
      <c r="R50" s="116">
        <v>1</v>
      </c>
      <c r="S50" s="116">
        <v>31</v>
      </c>
      <c r="T50" s="116">
        <v>0</v>
      </c>
      <c r="U50" s="116">
        <v>0</v>
      </c>
      <c r="V50" s="116">
        <v>0</v>
      </c>
      <c r="W50" s="116">
        <v>0</v>
      </c>
      <c r="X50" s="116">
        <v>0</v>
      </c>
      <c r="Y50" s="116">
        <v>0</v>
      </c>
      <c r="Z50" s="116">
        <v>0</v>
      </c>
      <c r="AA50" s="116">
        <v>0</v>
      </c>
      <c r="AB50" s="116">
        <v>0</v>
      </c>
      <c r="AC50" s="116">
        <v>0</v>
      </c>
      <c r="AD50" s="116">
        <v>1</v>
      </c>
      <c r="AE50" s="116">
        <v>0</v>
      </c>
      <c r="AF50" s="116">
        <v>0</v>
      </c>
      <c r="AG50" s="116">
        <v>26</v>
      </c>
      <c r="AH50" s="116">
        <v>0</v>
      </c>
      <c r="AI50" s="116">
        <v>0</v>
      </c>
      <c r="AJ50" s="116">
        <v>67</v>
      </c>
      <c r="AK50" s="116">
        <v>0</v>
      </c>
      <c r="AL50" s="116">
        <v>18</v>
      </c>
      <c r="AM50" s="116">
        <v>11</v>
      </c>
      <c r="AN50" s="116">
        <v>0</v>
      </c>
      <c r="AO50" s="116">
        <v>0</v>
      </c>
      <c r="AP50" s="116">
        <v>24</v>
      </c>
      <c r="AQ50" s="116">
        <v>0</v>
      </c>
      <c r="AR50" s="116">
        <v>0</v>
      </c>
      <c r="AS50" s="116">
        <v>2</v>
      </c>
      <c r="AT50" s="116">
        <v>36</v>
      </c>
      <c r="AU50" s="116">
        <v>45</v>
      </c>
      <c r="AV50" s="116">
        <v>16859</v>
      </c>
      <c r="AW50" s="116">
        <v>18141</v>
      </c>
      <c r="AX50" s="116">
        <v>1134</v>
      </c>
      <c r="AY50" s="116">
        <v>127</v>
      </c>
      <c r="AZ50" s="116">
        <v>121</v>
      </c>
      <c r="BA50" s="116">
        <v>608</v>
      </c>
      <c r="BB50" s="116">
        <v>52</v>
      </c>
      <c r="BC50" s="116">
        <v>5</v>
      </c>
      <c r="BD50" s="116">
        <v>0</v>
      </c>
      <c r="BE50" s="116">
        <v>32</v>
      </c>
      <c r="BF50" s="116">
        <v>171</v>
      </c>
      <c r="BG50" s="116">
        <v>0</v>
      </c>
      <c r="BH50" s="116">
        <v>63</v>
      </c>
      <c r="BI50" s="116">
        <v>519</v>
      </c>
      <c r="BJ50" s="116">
        <v>42</v>
      </c>
      <c r="BK50" s="116">
        <v>111</v>
      </c>
      <c r="BL50" s="116">
        <v>2</v>
      </c>
      <c r="BM50" s="116">
        <v>0</v>
      </c>
      <c r="BN50" s="116">
        <v>2997</v>
      </c>
      <c r="BO50" s="116">
        <v>88</v>
      </c>
      <c r="BP50" s="116">
        <v>797</v>
      </c>
      <c r="BQ50" s="116">
        <v>374</v>
      </c>
      <c r="BR50" s="116">
        <v>0</v>
      </c>
      <c r="BS50" s="116">
        <v>0</v>
      </c>
      <c r="BT50" s="116">
        <v>704</v>
      </c>
      <c r="BU50" s="116">
        <v>0</v>
      </c>
      <c r="BV50" s="116">
        <v>3</v>
      </c>
      <c r="BW50" s="116">
        <v>0</v>
      </c>
      <c r="BX50" s="116">
        <v>0</v>
      </c>
      <c r="BY50" s="116">
        <v>0</v>
      </c>
      <c r="BZ50" s="116">
        <v>0</v>
      </c>
      <c r="CA50" s="116">
        <v>7</v>
      </c>
      <c r="CB50" s="116">
        <v>0</v>
      </c>
      <c r="CC50" s="116">
        <v>0</v>
      </c>
      <c r="CD50" s="116">
        <v>0</v>
      </c>
      <c r="CE50" s="116">
        <v>1</v>
      </c>
      <c r="CF50" s="116">
        <v>0</v>
      </c>
      <c r="CG50" s="116">
        <v>1</v>
      </c>
      <c r="CH50" s="116">
        <v>14</v>
      </c>
      <c r="CI50" s="116">
        <v>1</v>
      </c>
      <c r="CJ50" s="116">
        <v>0</v>
      </c>
      <c r="CK50" s="116">
        <v>0</v>
      </c>
      <c r="CL50" s="116">
        <v>0</v>
      </c>
      <c r="CM50" s="116">
        <v>0</v>
      </c>
      <c r="CN50" s="116">
        <v>1</v>
      </c>
      <c r="CO50" s="116">
        <v>157</v>
      </c>
      <c r="CP50" s="116">
        <v>0</v>
      </c>
      <c r="CQ50" s="116">
        <v>0</v>
      </c>
      <c r="CR50" s="116">
        <v>0</v>
      </c>
      <c r="CS50" s="116">
        <v>0</v>
      </c>
      <c r="CT50" s="116">
        <v>0</v>
      </c>
      <c r="CU50" s="116">
        <v>0</v>
      </c>
      <c r="CV50" s="116">
        <v>0</v>
      </c>
      <c r="CW50" s="116">
        <v>0</v>
      </c>
      <c r="CX50" s="116">
        <v>0</v>
      </c>
      <c r="CY50" s="116">
        <v>4212</v>
      </c>
      <c r="CZ50" s="116">
        <v>34</v>
      </c>
      <c r="DA50" s="116">
        <v>0</v>
      </c>
      <c r="DB50" s="116">
        <v>0</v>
      </c>
      <c r="DC50" s="116">
        <v>0</v>
      </c>
      <c r="DD50" s="116">
        <v>0</v>
      </c>
      <c r="DE50" s="116">
        <v>0</v>
      </c>
      <c r="DF50" s="116">
        <v>11</v>
      </c>
      <c r="DG50" s="311">
        <v>0</v>
      </c>
      <c r="DH50" s="312">
        <v>0</v>
      </c>
      <c r="DI50" s="310">
        <v>47659</v>
      </c>
      <c r="DJ50" s="116">
        <v>0</v>
      </c>
      <c r="DK50" s="310">
        <v>0</v>
      </c>
      <c r="DL50" s="116">
        <v>0</v>
      </c>
      <c r="DM50" s="116">
        <v>0</v>
      </c>
      <c r="DN50" s="116">
        <v>2467</v>
      </c>
      <c r="DO50" s="116">
        <v>45082</v>
      </c>
      <c r="DP50" s="312">
        <v>-426</v>
      </c>
      <c r="DQ50" s="312">
        <v>47123</v>
      </c>
      <c r="DR50" s="116">
        <v>94782</v>
      </c>
      <c r="DS50" s="312">
        <v>97512</v>
      </c>
      <c r="DT50" s="312">
        <v>144635</v>
      </c>
      <c r="DU50" s="311">
        <v>192294</v>
      </c>
      <c r="DV50" s="312">
        <v>-89108</v>
      </c>
      <c r="DW50" s="310">
        <v>55527</v>
      </c>
      <c r="DX50" s="313">
        <v>103186</v>
      </c>
    </row>
    <row r="51" spans="3:128" ht="13.5" customHeight="1" x14ac:dyDescent="0.15">
      <c r="C51" s="304" t="s">
        <v>677</v>
      </c>
      <c r="D51" s="305" t="s">
        <v>678</v>
      </c>
      <c r="E51" s="117">
        <v>0</v>
      </c>
      <c r="F51" s="116">
        <v>0</v>
      </c>
      <c r="G51" s="116">
        <v>0</v>
      </c>
      <c r="H51" s="116">
        <v>1</v>
      </c>
      <c r="I51" s="116">
        <v>0</v>
      </c>
      <c r="J51" s="116">
        <v>0</v>
      </c>
      <c r="K51" s="116">
        <v>1</v>
      </c>
      <c r="L51" s="116">
        <v>0</v>
      </c>
      <c r="M51" s="116">
        <v>0</v>
      </c>
      <c r="N51" s="116">
        <v>0</v>
      </c>
      <c r="O51" s="116">
        <v>0</v>
      </c>
      <c r="P51" s="116">
        <v>0</v>
      </c>
      <c r="Q51" s="116">
        <v>0</v>
      </c>
      <c r="R51" s="116">
        <v>2</v>
      </c>
      <c r="S51" s="116">
        <v>23</v>
      </c>
      <c r="T51" s="116">
        <v>0</v>
      </c>
      <c r="U51" s="116">
        <v>0</v>
      </c>
      <c r="V51" s="116">
        <v>0</v>
      </c>
      <c r="W51" s="116">
        <v>0</v>
      </c>
      <c r="X51" s="116">
        <v>0</v>
      </c>
      <c r="Y51" s="116">
        <v>0</v>
      </c>
      <c r="Z51" s="116">
        <v>0</v>
      </c>
      <c r="AA51" s="116">
        <v>0</v>
      </c>
      <c r="AB51" s="116">
        <v>0</v>
      </c>
      <c r="AC51" s="116">
        <v>0</v>
      </c>
      <c r="AD51" s="116">
        <v>0</v>
      </c>
      <c r="AE51" s="116">
        <v>0</v>
      </c>
      <c r="AF51" s="116">
        <v>1</v>
      </c>
      <c r="AG51" s="116">
        <v>203</v>
      </c>
      <c r="AH51" s="116">
        <v>0</v>
      </c>
      <c r="AI51" s="116">
        <v>0</v>
      </c>
      <c r="AJ51" s="116">
        <v>0</v>
      </c>
      <c r="AK51" s="116">
        <v>1</v>
      </c>
      <c r="AL51" s="116">
        <v>19</v>
      </c>
      <c r="AM51" s="116">
        <v>32</v>
      </c>
      <c r="AN51" s="116">
        <v>0</v>
      </c>
      <c r="AO51" s="116">
        <v>0</v>
      </c>
      <c r="AP51" s="116">
        <v>25</v>
      </c>
      <c r="AQ51" s="116">
        <v>6</v>
      </c>
      <c r="AR51" s="116">
        <v>0</v>
      </c>
      <c r="AS51" s="116">
        <v>14</v>
      </c>
      <c r="AT51" s="116">
        <v>8</v>
      </c>
      <c r="AU51" s="116">
        <v>47</v>
      </c>
      <c r="AV51" s="116">
        <v>683</v>
      </c>
      <c r="AW51" s="116">
        <v>134241</v>
      </c>
      <c r="AX51" s="116">
        <v>215</v>
      </c>
      <c r="AY51" s="116">
        <v>305</v>
      </c>
      <c r="AZ51" s="116">
        <v>126</v>
      </c>
      <c r="BA51" s="116">
        <v>351</v>
      </c>
      <c r="BB51" s="116">
        <v>3</v>
      </c>
      <c r="BC51" s="116">
        <v>4</v>
      </c>
      <c r="BD51" s="116">
        <v>2</v>
      </c>
      <c r="BE51" s="116">
        <v>8</v>
      </c>
      <c r="BF51" s="116">
        <v>125</v>
      </c>
      <c r="BG51" s="116">
        <v>0</v>
      </c>
      <c r="BH51" s="116">
        <v>18</v>
      </c>
      <c r="BI51" s="116">
        <v>42</v>
      </c>
      <c r="BJ51" s="116">
        <v>8</v>
      </c>
      <c r="BK51" s="116">
        <v>19</v>
      </c>
      <c r="BL51" s="116">
        <v>1</v>
      </c>
      <c r="BM51" s="116">
        <v>0</v>
      </c>
      <c r="BN51" s="116">
        <v>7</v>
      </c>
      <c r="BO51" s="116">
        <v>14</v>
      </c>
      <c r="BP51" s="116">
        <v>46</v>
      </c>
      <c r="BQ51" s="116">
        <v>0</v>
      </c>
      <c r="BR51" s="116">
        <v>0</v>
      </c>
      <c r="BS51" s="116">
        <v>0</v>
      </c>
      <c r="BT51" s="116">
        <v>19</v>
      </c>
      <c r="BU51" s="116">
        <v>0</v>
      </c>
      <c r="BV51" s="116">
        <v>2</v>
      </c>
      <c r="BW51" s="116">
        <v>0</v>
      </c>
      <c r="BX51" s="116">
        <v>0</v>
      </c>
      <c r="BY51" s="116">
        <v>0</v>
      </c>
      <c r="BZ51" s="116">
        <v>0</v>
      </c>
      <c r="CA51" s="116">
        <v>1</v>
      </c>
      <c r="CB51" s="116">
        <v>2</v>
      </c>
      <c r="CC51" s="116">
        <v>0</v>
      </c>
      <c r="CD51" s="116">
        <v>0</v>
      </c>
      <c r="CE51" s="116">
        <v>0</v>
      </c>
      <c r="CF51" s="116">
        <v>0</v>
      </c>
      <c r="CG51" s="116">
        <v>1</v>
      </c>
      <c r="CH51" s="116">
        <v>7</v>
      </c>
      <c r="CI51" s="116">
        <v>1</v>
      </c>
      <c r="CJ51" s="116">
        <v>0</v>
      </c>
      <c r="CK51" s="116">
        <v>0</v>
      </c>
      <c r="CL51" s="116">
        <v>0</v>
      </c>
      <c r="CM51" s="116">
        <v>1</v>
      </c>
      <c r="CN51" s="116">
        <v>0</v>
      </c>
      <c r="CO51" s="116">
        <v>10</v>
      </c>
      <c r="CP51" s="116">
        <v>0</v>
      </c>
      <c r="CQ51" s="116">
        <v>0</v>
      </c>
      <c r="CR51" s="116">
        <v>0</v>
      </c>
      <c r="CS51" s="116">
        <v>0</v>
      </c>
      <c r="CT51" s="116">
        <v>0</v>
      </c>
      <c r="CU51" s="116">
        <v>0</v>
      </c>
      <c r="CV51" s="116">
        <v>0</v>
      </c>
      <c r="CW51" s="116">
        <v>16</v>
      </c>
      <c r="CX51" s="116">
        <v>0</v>
      </c>
      <c r="CY51" s="116">
        <v>6575</v>
      </c>
      <c r="CZ51" s="116">
        <v>2</v>
      </c>
      <c r="DA51" s="116">
        <v>0</v>
      </c>
      <c r="DB51" s="116">
        <v>0</v>
      </c>
      <c r="DC51" s="116">
        <v>0</v>
      </c>
      <c r="DD51" s="116">
        <v>0</v>
      </c>
      <c r="DE51" s="116">
        <v>0</v>
      </c>
      <c r="DF51" s="116">
        <v>4</v>
      </c>
      <c r="DG51" s="311">
        <v>0</v>
      </c>
      <c r="DH51" s="312">
        <v>0</v>
      </c>
      <c r="DI51" s="310">
        <v>143242</v>
      </c>
      <c r="DJ51" s="116">
        <v>0</v>
      </c>
      <c r="DK51" s="310">
        <v>149</v>
      </c>
      <c r="DL51" s="116">
        <v>0</v>
      </c>
      <c r="DM51" s="116">
        <v>0</v>
      </c>
      <c r="DN51" s="116">
        <v>406</v>
      </c>
      <c r="DO51" s="116">
        <v>125454</v>
      </c>
      <c r="DP51" s="312">
        <v>-4620</v>
      </c>
      <c r="DQ51" s="312">
        <v>121389</v>
      </c>
      <c r="DR51" s="116">
        <v>264631</v>
      </c>
      <c r="DS51" s="312">
        <v>482080</v>
      </c>
      <c r="DT51" s="312">
        <v>603469</v>
      </c>
      <c r="DU51" s="311">
        <v>746711</v>
      </c>
      <c r="DV51" s="312">
        <v>-174142</v>
      </c>
      <c r="DW51" s="310">
        <v>429327</v>
      </c>
      <c r="DX51" s="313">
        <v>572569</v>
      </c>
    </row>
    <row r="52" spans="3:128" ht="13.5" customHeight="1" x14ac:dyDescent="0.15">
      <c r="C52" s="304" t="s">
        <v>679</v>
      </c>
      <c r="D52" s="305" t="s">
        <v>680</v>
      </c>
      <c r="E52" s="117">
        <v>0</v>
      </c>
      <c r="F52" s="116">
        <v>0</v>
      </c>
      <c r="G52" s="116">
        <v>1</v>
      </c>
      <c r="H52" s="116">
        <v>0</v>
      </c>
      <c r="I52" s="116">
        <v>0</v>
      </c>
      <c r="J52" s="116">
        <v>0</v>
      </c>
      <c r="K52" s="116">
        <v>0</v>
      </c>
      <c r="L52" s="116">
        <v>0</v>
      </c>
      <c r="M52" s="116">
        <v>0</v>
      </c>
      <c r="N52" s="116">
        <v>0</v>
      </c>
      <c r="O52" s="116">
        <v>0</v>
      </c>
      <c r="P52" s="116">
        <v>0</v>
      </c>
      <c r="Q52" s="116">
        <v>0</v>
      </c>
      <c r="R52" s="116">
        <v>0</v>
      </c>
      <c r="S52" s="116">
        <v>0</v>
      </c>
      <c r="T52" s="116">
        <v>0</v>
      </c>
      <c r="U52" s="116">
        <v>0</v>
      </c>
      <c r="V52" s="116">
        <v>0</v>
      </c>
      <c r="W52" s="116">
        <v>0</v>
      </c>
      <c r="X52" s="116">
        <v>0</v>
      </c>
      <c r="Y52" s="116">
        <v>0</v>
      </c>
      <c r="Z52" s="116">
        <v>0</v>
      </c>
      <c r="AA52" s="116">
        <v>0</v>
      </c>
      <c r="AB52" s="116">
        <v>0</v>
      </c>
      <c r="AC52" s="116">
        <v>0</v>
      </c>
      <c r="AD52" s="116">
        <v>0</v>
      </c>
      <c r="AE52" s="116">
        <v>0</v>
      </c>
      <c r="AF52" s="116">
        <v>0</v>
      </c>
      <c r="AG52" s="116">
        <v>0</v>
      </c>
      <c r="AH52" s="116">
        <v>0</v>
      </c>
      <c r="AI52" s="116">
        <v>0</v>
      </c>
      <c r="AJ52" s="116">
        <v>0</v>
      </c>
      <c r="AK52" s="116">
        <v>0</v>
      </c>
      <c r="AL52" s="116">
        <v>0</v>
      </c>
      <c r="AM52" s="116">
        <v>0</v>
      </c>
      <c r="AN52" s="116">
        <v>0</v>
      </c>
      <c r="AO52" s="116">
        <v>0</v>
      </c>
      <c r="AP52" s="116">
        <v>0</v>
      </c>
      <c r="AQ52" s="116">
        <v>0</v>
      </c>
      <c r="AR52" s="116">
        <v>0</v>
      </c>
      <c r="AS52" s="116">
        <v>0</v>
      </c>
      <c r="AT52" s="116">
        <v>1</v>
      </c>
      <c r="AU52" s="116">
        <v>0</v>
      </c>
      <c r="AV52" s="116">
        <v>276</v>
      </c>
      <c r="AW52" s="116">
        <v>2081</v>
      </c>
      <c r="AX52" s="116">
        <v>10579</v>
      </c>
      <c r="AY52" s="116">
        <v>8</v>
      </c>
      <c r="AZ52" s="116">
        <v>0</v>
      </c>
      <c r="BA52" s="116">
        <v>144</v>
      </c>
      <c r="BB52" s="116">
        <v>0</v>
      </c>
      <c r="BC52" s="116">
        <v>1</v>
      </c>
      <c r="BD52" s="116">
        <v>0</v>
      </c>
      <c r="BE52" s="116">
        <v>12</v>
      </c>
      <c r="BF52" s="116">
        <v>145</v>
      </c>
      <c r="BG52" s="116">
        <v>0</v>
      </c>
      <c r="BH52" s="116">
        <v>11</v>
      </c>
      <c r="BI52" s="116">
        <v>18</v>
      </c>
      <c r="BJ52" s="116">
        <v>1</v>
      </c>
      <c r="BK52" s="116">
        <v>4</v>
      </c>
      <c r="BL52" s="116">
        <v>3</v>
      </c>
      <c r="BM52" s="116">
        <v>0</v>
      </c>
      <c r="BN52" s="116">
        <v>112</v>
      </c>
      <c r="BO52" s="116">
        <v>0</v>
      </c>
      <c r="BP52" s="116">
        <v>10</v>
      </c>
      <c r="BQ52" s="116">
        <v>0</v>
      </c>
      <c r="BR52" s="116">
        <v>0</v>
      </c>
      <c r="BS52" s="116">
        <v>0</v>
      </c>
      <c r="BT52" s="116">
        <v>7</v>
      </c>
      <c r="BU52" s="116">
        <v>1</v>
      </c>
      <c r="BV52" s="116">
        <v>667</v>
      </c>
      <c r="BW52" s="116">
        <v>2</v>
      </c>
      <c r="BX52" s="116">
        <v>0</v>
      </c>
      <c r="BY52" s="116">
        <v>0</v>
      </c>
      <c r="BZ52" s="116">
        <v>0</v>
      </c>
      <c r="CA52" s="116">
        <v>0</v>
      </c>
      <c r="CB52" s="116">
        <v>0</v>
      </c>
      <c r="CC52" s="116">
        <v>0</v>
      </c>
      <c r="CD52" s="116">
        <v>0</v>
      </c>
      <c r="CE52" s="116">
        <v>0</v>
      </c>
      <c r="CF52" s="116">
        <v>0</v>
      </c>
      <c r="CG52" s="116">
        <v>1</v>
      </c>
      <c r="CH52" s="116">
        <v>6</v>
      </c>
      <c r="CI52" s="116">
        <v>1</v>
      </c>
      <c r="CJ52" s="116">
        <v>2</v>
      </c>
      <c r="CK52" s="116">
        <v>0</v>
      </c>
      <c r="CL52" s="116">
        <v>0</v>
      </c>
      <c r="CM52" s="116">
        <v>8</v>
      </c>
      <c r="CN52" s="116">
        <v>25</v>
      </c>
      <c r="CO52" s="116">
        <v>1864</v>
      </c>
      <c r="CP52" s="116">
        <v>0</v>
      </c>
      <c r="CQ52" s="116">
        <v>0</v>
      </c>
      <c r="CR52" s="116">
        <v>6979</v>
      </c>
      <c r="CS52" s="116">
        <v>152</v>
      </c>
      <c r="CT52" s="116">
        <v>309</v>
      </c>
      <c r="CU52" s="116">
        <v>257</v>
      </c>
      <c r="CV52" s="116">
        <v>0</v>
      </c>
      <c r="CW52" s="116">
        <v>223</v>
      </c>
      <c r="CX52" s="116">
        <v>0</v>
      </c>
      <c r="CY52" s="116">
        <v>1813</v>
      </c>
      <c r="CZ52" s="116">
        <v>53</v>
      </c>
      <c r="DA52" s="116">
        <v>2</v>
      </c>
      <c r="DB52" s="116">
        <v>0</v>
      </c>
      <c r="DC52" s="116">
        <v>1</v>
      </c>
      <c r="DD52" s="116">
        <v>151</v>
      </c>
      <c r="DE52" s="116">
        <v>36</v>
      </c>
      <c r="DF52" s="116">
        <v>26</v>
      </c>
      <c r="DG52" s="311">
        <v>292</v>
      </c>
      <c r="DH52" s="312">
        <v>0</v>
      </c>
      <c r="DI52" s="310">
        <v>26285</v>
      </c>
      <c r="DJ52" s="116">
        <v>0</v>
      </c>
      <c r="DK52" s="310">
        <v>1553</v>
      </c>
      <c r="DL52" s="116">
        <v>6</v>
      </c>
      <c r="DM52" s="116">
        <v>0</v>
      </c>
      <c r="DN52" s="116">
        <v>2501</v>
      </c>
      <c r="DO52" s="116">
        <v>10443</v>
      </c>
      <c r="DP52" s="312">
        <v>-3507</v>
      </c>
      <c r="DQ52" s="312">
        <v>10996</v>
      </c>
      <c r="DR52" s="116">
        <v>37281</v>
      </c>
      <c r="DS52" s="312">
        <v>121058</v>
      </c>
      <c r="DT52" s="312">
        <v>132054</v>
      </c>
      <c r="DU52" s="311">
        <v>158339</v>
      </c>
      <c r="DV52" s="312">
        <v>-28838</v>
      </c>
      <c r="DW52" s="310">
        <v>103216</v>
      </c>
      <c r="DX52" s="313">
        <v>129501</v>
      </c>
    </row>
    <row r="53" spans="3:128" ht="13.5" customHeight="1" x14ac:dyDescent="0.15">
      <c r="C53" s="304" t="s">
        <v>681</v>
      </c>
      <c r="D53" s="305" t="s">
        <v>682</v>
      </c>
      <c r="E53" s="117">
        <v>0</v>
      </c>
      <c r="F53" s="116">
        <v>0</v>
      </c>
      <c r="G53" s="116">
        <v>0</v>
      </c>
      <c r="H53" s="116">
        <v>0</v>
      </c>
      <c r="I53" s="116">
        <v>0</v>
      </c>
      <c r="J53" s="116">
        <v>0</v>
      </c>
      <c r="K53" s="116">
        <v>0</v>
      </c>
      <c r="L53" s="116">
        <v>0</v>
      </c>
      <c r="M53" s="116">
        <v>0</v>
      </c>
      <c r="N53" s="116">
        <v>0</v>
      </c>
      <c r="O53" s="116">
        <v>0</v>
      </c>
      <c r="P53" s="116">
        <v>0</v>
      </c>
      <c r="Q53" s="116">
        <v>0</v>
      </c>
      <c r="R53" s="116">
        <v>0</v>
      </c>
      <c r="S53" s="116">
        <v>0</v>
      </c>
      <c r="T53" s="116">
        <v>0</v>
      </c>
      <c r="U53" s="116">
        <v>0</v>
      </c>
      <c r="V53" s="116">
        <v>0</v>
      </c>
      <c r="W53" s="116">
        <v>0</v>
      </c>
      <c r="X53" s="116">
        <v>0</v>
      </c>
      <c r="Y53" s="116">
        <v>0</v>
      </c>
      <c r="Z53" s="116">
        <v>0</v>
      </c>
      <c r="AA53" s="116">
        <v>0</v>
      </c>
      <c r="AB53" s="116">
        <v>0</v>
      </c>
      <c r="AC53" s="116">
        <v>0</v>
      </c>
      <c r="AD53" s="116">
        <v>0</v>
      </c>
      <c r="AE53" s="116">
        <v>0</v>
      </c>
      <c r="AF53" s="116">
        <v>0</v>
      </c>
      <c r="AG53" s="116">
        <v>0</v>
      </c>
      <c r="AH53" s="116">
        <v>0</v>
      </c>
      <c r="AI53" s="116">
        <v>0</v>
      </c>
      <c r="AJ53" s="116">
        <v>0</v>
      </c>
      <c r="AK53" s="116">
        <v>0</v>
      </c>
      <c r="AL53" s="116">
        <v>0</v>
      </c>
      <c r="AM53" s="116">
        <v>0</v>
      </c>
      <c r="AN53" s="116">
        <v>0</v>
      </c>
      <c r="AO53" s="116">
        <v>0</v>
      </c>
      <c r="AP53" s="116">
        <v>0</v>
      </c>
      <c r="AQ53" s="116">
        <v>0</v>
      </c>
      <c r="AR53" s="116">
        <v>0</v>
      </c>
      <c r="AS53" s="116">
        <v>0</v>
      </c>
      <c r="AT53" s="116">
        <v>0</v>
      </c>
      <c r="AU53" s="116">
        <v>8</v>
      </c>
      <c r="AV53" s="116">
        <v>217</v>
      </c>
      <c r="AW53" s="116">
        <v>769</v>
      </c>
      <c r="AX53" s="116">
        <v>5824</v>
      </c>
      <c r="AY53" s="116">
        <v>11853</v>
      </c>
      <c r="AZ53" s="116">
        <v>2975</v>
      </c>
      <c r="BA53" s="116">
        <v>4442</v>
      </c>
      <c r="BB53" s="116">
        <v>329</v>
      </c>
      <c r="BC53" s="116">
        <v>497</v>
      </c>
      <c r="BD53" s="116">
        <v>121</v>
      </c>
      <c r="BE53" s="116">
        <v>1058</v>
      </c>
      <c r="BF53" s="116">
        <v>29342</v>
      </c>
      <c r="BG53" s="116">
        <v>0</v>
      </c>
      <c r="BH53" s="116">
        <v>0</v>
      </c>
      <c r="BI53" s="116">
        <v>573</v>
      </c>
      <c r="BJ53" s="116">
        <v>0</v>
      </c>
      <c r="BK53" s="116">
        <v>31</v>
      </c>
      <c r="BL53" s="116">
        <v>50</v>
      </c>
      <c r="BM53" s="116">
        <v>0</v>
      </c>
      <c r="BN53" s="116">
        <v>0</v>
      </c>
      <c r="BO53" s="116">
        <v>0</v>
      </c>
      <c r="BP53" s="116">
        <v>0</v>
      </c>
      <c r="BQ53" s="116">
        <v>0</v>
      </c>
      <c r="BR53" s="116">
        <v>0</v>
      </c>
      <c r="BS53" s="116">
        <v>0</v>
      </c>
      <c r="BT53" s="116">
        <v>0</v>
      </c>
      <c r="BU53" s="116">
        <v>0</v>
      </c>
      <c r="BV53" s="116">
        <v>0</v>
      </c>
      <c r="BW53" s="116">
        <v>0</v>
      </c>
      <c r="BX53" s="116">
        <v>0</v>
      </c>
      <c r="BY53" s="116">
        <v>0</v>
      </c>
      <c r="BZ53" s="116">
        <v>0</v>
      </c>
      <c r="CA53" s="116">
        <v>0</v>
      </c>
      <c r="CB53" s="116">
        <v>0</v>
      </c>
      <c r="CC53" s="116">
        <v>0</v>
      </c>
      <c r="CD53" s="116">
        <v>0</v>
      </c>
      <c r="CE53" s="116">
        <v>0</v>
      </c>
      <c r="CF53" s="116">
        <v>0</v>
      </c>
      <c r="CG53" s="116">
        <v>0</v>
      </c>
      <c r="CH53" s="116">
        <v>0</v>
      </c>
      <c r="CI53" s="116">
        <v>0</v>
      </c>
      <c r="CJ53" s="116">
        <v>0</v>
      </c>
      <c r="CK53" s="116">
        <v>0</v>
      </c>
      <c r="CL53" s="116">
        <v>0</v>
      </c>
      <c r="CM53" s="116">
        <v>0</v>
      </c>
      <c r="CN53" s="116">
        <v>0</v>
      </c>
      <c r="CO53" s="116">
        <v>0</v>
      </c>
      <c r="CP53" s="116">
        <v>0</v>
      </c>
      <c r="CQ53" s="116">
        <v>6</v>
      </c>
      <c r="CR53" s="116">
        <v>0</v>
      </c>
      <c r="CS53" s="116">
        <v>0</v>
      </c>
      <c r="CT53" s="116">
        <v>0</v>
      </c>
      <c r="CU53" s="116">
        <v>0</v>
      </c>
      <c r="CV53" s="116">
        <v>0</v>
      </c>
      <c r="CW53" s="116">
        <v>0</v>
      </c>
      <c r="CX53" s="116">
        <v>0</v>
      </c>
      <c r="CY53" s="116">
        <v>1170</v>
      </c>
      <c r="CZ53" s="116">
        <v>0</v>
      </c>
      <c r="DA53" s="116">
        <v>0</v>
      </c>
      <c r="DB53" s="116">
        <v>0</v>
      </c>
      <c r="DC53" s="116">
        <v>0</v>
      </c>
      <c r="DD53" s="116">
        <v>0</v>
      </c>
      <c r="DE53" s="116">
        <v>0</v>
      </c>
      <c r="DF53" s="116">
        <v>0</v>
      </c>
      <c r="DG53" s="311">
        <v>0</v>
      </c>
      <c r="DH53" s="312">
        <v>0</v>
      </c>
      <c r="DI53" s="310">
        <v>59265</v>
      </c>
      <c r="DJ53" s="116">
        <v>0</v>
      </c>
      <c r="DK53" s="310">
        <v>10</v>
      </c>
      <c r="DL53" s="116">
        <v>0</v>
      </c>
      <c r="DM53" s="116">
        <v>0</v>
      </c>
      <c r="DN53" s="116">
        <v>0</v>
      </c>
      <c r="DO53" s="116">
        <v>0</v>
      </c>
      <c r="DP53" s="312">
        <v>1082</v>
      </c>
      <c r="DQ53" s="312">
        <v>1092</v>
      </c>
      <c r="DR53" s="116">
        <v>60357</v>
      </c>
      <c r="DS53" s="312">
        <v>78413</v>
      </c>
      <c r="DT53" s="312">
        <v>79505</v>
      </c>
      <c r="DU53" s="311">
        <v>138770</v>
      </c>
      <c r="DV53" s="312">
        <v>-59161</v>
      </c>
      <c r="DW53" s="310">
        <v>20344</v>
      </c>
      <c r="DX53" s="313">
        <v>79609</v>
      </c>
    </row>
    <row r="54" spans="3:128" ht="13.5" customHeight="1" x14ac:dyDescent="0.15">
      <c r="C54" s="304" t="s">
        <v>683</v>
      </c>
      <c r="D54" s="305" t="s">
        <v>684</v>
      </c>
      <c r="E54" s="117">
        <v>0</v>
      </c>
      <c r="F54" s="116">
        <v>0</v>
      </c>
      <c r="G54" s="116">
        <v>0</v>
      </c>
      <c r="H54" s="116">
        <v>0</v>
      </c>
      <c r="I54" s="116">
        <v>0</v>
      </c>
      <c r="J54" s="116">
        <v>0</v>
      </c>
      <c r="K54" s="116">
        <v>0</v>
      </c>
      <c r="L54" s="116">
        <v>0</v>
      </c>
      <c r="M54" s="116">
        <v>0</v>
      </c>
      <c r="N54" s="116">
        <v>0</v>
      </c>
      <c r="O54" s="116">
        <v>0</v>
      </c>
      <c r="P54" s="116">
        <v>0</v>
      </c>
      <c r="Q54" s="116">
        <v>0</v>
      </c>
      <c r="R54" s="116">
        <v>0</v>
      </c>
      <c r="S54" s="116">
        <v>1</v>
      </c>
      <c r="T54" s="116">
        <v>0</v>
      </c>
      <c r="U54" s="116">
        <v>0</v>
      </c>
      <c r="V54" s="116">
        <v>10</v>
      </c>
      <c r="W54" s="116">
        <v>0</v>
      </c>
      <c r="X54" s="116">
        <v>0</v>
      </c>
      <c r="Y54" s="116">
        <v>0</v>
      </c>
      <c r="Z54" s="116">
        <v>0</v>
      </c>
      <c r="AA54" s="116">
        <v>0</v>
      </c>
      <c r="AB54" s="116">
        <v>0</v>
      </c>
      <c r="AC54" s="116">
        <v>1</v>
      </c>
      <c r="AD54" s="116">
        <v>0</v>
      </c>
      <c r="AE54" s="116">
        <v>0</v>
      </c>
      <c r="AF54" s="116">
        <v>0</v>
      </c>
      <c r="AG54" s="116">
        <v>0</v>
      </c>
      <c r="AH54" s="116">
        <v>0</v>
      </c>
      <c r="AI54" s="116">
        <v>0</v>
      </c>
      <c r="AJ54" s="116">
        <v>0</v>
      </c>
      <c r="AK54" s="116">
        <v>0</v>
      </c>
      <c r="AL54" s="116">
        <v>0</v>
      </c>
      <c r="AM54" s="116">
        <v>0</v>
      </c>
      <c r="AN54" s="116">
        <v>0</v>
      </c>
      <c r="AO54" s="116">
        <v>0</v>
      </c>
      <c r="AP54" s="116">
        <v>0</v>
      </c>
      <c r="AQ54" s="116">
        <v>0</v>
      </c>
      <c r="AR54" s="116">
        <v>0</v>
      </c>
      <c r="AS54" s="116">
        <v>0</v>
      </c>
      <c r="AT54" s="116">
        <v>0</v>
      </c>
      <c r="AU54" s="116">
        <v>61</v>
      </c>
      <c r="AV54" s="116">
        <v>1308</v>
      </c>
      <c r="AW54" s="116">
        <v>2025</v>
      </c>
      <c r="AX54" s="116">
        <v>5923</v>
      </c>
      <c r="AY54" s="116">
        <v>12201</v>
      </c>
      <c r="AZ54" s="116">
        <v>14351</v>
      </c>
      <c r="BA54" s="116">
        <v>3398</v>
      </c>
      <c r="BB54" s="116">
        <v>74</v>
      </c>
      <c r="BC54" s="116">
        <v>389</v>
      </c>
      <c r="BD54" s="116">
        <v>93</v>
      </c>
      <c r="BE54" s="116">
        <v>1250</v>
      </c>
      <c r="BF54" s="116">
        <v>18151</v>
      </c>
      <c r="BG54" s="116">
        <v>0</v>
      </c>
      <c r="BH54" s="116">
        <v>33</v>
      </c>
      <c r="BI54" s="116">
        <v>533</v>
      </c>
      <c r="BJ54" s="116">
        <v>10</v>
      </c>
      <c r="BK54" s="116">
        <v>11</v>
      </c>
      <c r="BL54" s="116">
        <v>15</v>
      </c>
      <c r="BM54" s="116">
        <v>0</v>
      </c>
      <c r="BN54" s="116">
        <v>167</v>
      </c>
      <c r="BO54" s="116">
        <v>27</v>
      </c>
      <c r="BP54" s="116">
        <v>10</v>
      </c>
      <c r="BQ54" s="116">
        <v>0</v>
      </c>
      <c r="BR54" s="116">
        <v>0</v>
      </c>
      <c r="BS54" s="116">
        <v>0</v>
      </c>
      <c r="BT54" s="116">
        <v>1</v>
      </c>
      <c r="BU54" s="116">
        <v>0</v>
      </c>
      <c r="BV54" s="116">
        <v>19</v>
      </c>
      <c r="BW54" s="116">
        <v>9</v>
      </c>
      <c r="BX54" s="116">
        <v>0</v>
      </c>
      <c r="BY54" s="116">
        <v>0</v>
      </c>
      <c r="BZ54" s="116">
        <v>0</v>
      </c>
      <c r="CA54" s="116">
        <v>1</v>
      </c>
      <c r="CB54" s="116">
        <v>0</v>
      </c>
      <c r="CC54" s="116">
        <v>0</v>
      </c>
      <c r="CD54" s="116">
        <v>0</v>
      </c>
      <c r="CE54" s="116">
        <v>0</v>
      </c>
      <c r="CF54" s="116">
        <v>0</v>
      </c>
      <c r="CG54" s="116">
        <v>0</v>
      </c>
      <c r="CH54" s="116">
        <v>0</v>
      </c>
      <c r="CI54" s="116">
        <v>0</v>
      </c>
      <c r="CJ54" s="116">
        <v>79</v>
      </c>
      <c r="CK54" s="116">
        <v>23</v>
      </c>
      <c r="CL54" s="116">
        <v>57</v>
      </c>
      <c r="CM54" s="116">
        <v>16</v>
      </c>
      <c r="CN54" s="116">
        <v>64</v>
      </c>
      <c r="CO54" s="116">
        <v>924</v>
      </c>
      <c r="CP54" s="116">
        <v>5</v>
      </c>
      <c r="CQ54" s="116">
        <v>348</v>
      </c>
      <c r="CR54" s="116">
        <v>0</v>
      </c>
      <c r="CS54" s="116">
        <v>0</v>
      </c>
      <c r="CT54" s="116">
        <v>1</v>
      </c>
      <c r="CU54" s="116">
        <v>0</v>
      </c>
      <c r="CV54" s="116">
        <v>0</v>
      </c>
      <c r="CW54" s="116">
        <v>1</v>
      </c>
      <c r="CX54" s="116">
        <v>0</v>
      </c>
      <c r="CY54" s="116">
        <v>5498</v>
      </c>
      <c r="CZ54" s="116">
        <v>6</v>
      </c>
      <c r="DA54" s="116">
        <v>0</v>
      </c>
      <c r="DB54" s="116">
        <v>0</v>
      </c>
      <c r="DC54" s="116">
        <v>0</v>
      </c>
      <c r="DD54" s="116">
        <v>0</v>
      </c>
      <c r="DE54" s="116">
        <v>0</v>
      </c>
      <c r="DF54" s="116">
        <v>11</v>
      </c>
      <c r="DG54" s="311">
        <v>400</v>
      </c>
      <c r="DH54" s="312">
        <v>0</v>
      </c>
      <c r="DI54" s="310">
        <v>67505</v>
      </c>
      <c r="DJ54" s="116">
        <v>0</v>
      </c>
      <c r="DK54" s="310">
        <v>370</v>
      </c>
      <c r="DL54" s="116">
        <v>0</v>
      </c>
      <c r="DM54" s="116">
        <v>0</v>
      </c>
      <c r="DN54" s="116">
        <v>0</v>
      </c>
      <c r="DO54" s="116">
        <v>0</v>
      </c>
      <c r="DP54" s="312">
        <v>412</v>
      </c>
      <c r="DQ54" s="312">
        <v>782</v>
      </c>
      <c r="DR54" s="116">
        <v>68287</v>
      </c>
      <c r="DS54" s="312">
        <v>54179</v>
      </c>
      <c r="DT54" s="312">
        <v>54961</v>
      </c>
      <c r="DU54" s="311">
        <v>122466</v>
      </c>
      <c r="DV54" s="312">
        <v>-65412</v>
      </c>
      <c r="DW54" s="310">
        <v>-10451</v>
      </c>
      <c r="DX54" s="313">
        <v>57054</v>
      </c>
    </row>
    <row r="55" spans="3:128" ht="13.5" customHeight="1" x14ac:dyDescent="0.15">
      <c r="C55" s="304" t="s">
        <v>685</v>
      </c>
      <c r="D55" s="305" t="s">
        <v>686</v>
      </c>
      <c r="E55" s="117">
        <v>0</v>
      </c>
      <c r="F55" s="116">
        <v>0</v>
      </c>
      <c r="G55" s="116">
        <v>0</v>
      </c>
      <c r="H55" s="116">
        <v>0</v>
      </c>
      <c r="I55" s="116">
        <v>18</v>
      </c>
      <c r="J55" s="116">
        <v>0</v>
      </c>
      <c r="K55" s="116">
        <v>0</v>
      </c>
      <c r="L55" s="116">
        <v>0</v>
      </c>
      <c r="M55" s="116">
        <v>0</v>
      </c>
      <c r="N55" s="116">
        <v>0</v>
      </c>
      <c r="O55" s="116">
        <v>0</v>
      </c>
      <c r="P55" s="116">
        <v>0</v>
      </c>
      <c r="Q55" s="116">
        <v>0</v>
      </c>
      <c r="R55" s="116">
        <v>0</v>
      </c>
      <c r="S55" s="116">
        <v>9</v>
      </c>
      <c r="T55" s="116">
        <v>0</v>
      </c>
      <c r="U55" s="116">
        <v>0</v>
      </c>
      <c r="V55" s="116">
        <v>0</v>
      </c>
      <c r="W55" s="116">
        <v>0</v>
      </c>
      <c r="X55" s="116">
        <v>0</v>
      </c>
      <c r="Y55" s="116">
        <v>0</v>
      </c>
      <c r="Z55" s="116">
        <v>0</v>
      </c>
      <c r="AA55" s="116">
        <v>0</v>
      </c>
      <c r="AB55" s="116">
        <v>0</v>
      </c>
      <c r="AC55" s="116">
        <v>0</v>
      </c>
      <c r="AD55" s="116">
        <v>0</v>
      </c>
      <c r="AE55" s="116">
        <v>0</v>
      </c>
      <c r="AF55" s="116">
        <v>0</v>
      </c>
      <c r="AG55" s="116">
        <v>0</v>
      </c>
      <c r="AH55" s="116">
        <v>0</v>
      </c>
      <c r="AI55" s="116">
        <v>0</v>
      </c>
      <c r="AJ55" s="116">
        <v>0</v>
      </c>
      <c r="AK55" s="116">
        <v>0</v>
      </c>
      <c r="AL55" s="116">
        <v>0</v>
      </c>
      <c r="AM55" s="116">
        <v>0</v>
      </c>
      <c r="AN55" s="116">
        <v>0</v>
      </c>
      <c r="AO55" s="116">
        <v>0</v>
      </c>
      <c r="AP55" s="116">
        <v>0</v>
      </c>
      <c r="AQ55" s="116">
        <v>0</v>
      </c>
      <c r="AR55" s="116">
        <v>0</v>
      </c>
      <c r="AS55" s="116">
        <v>0</v>
      </c>
      <c r="AT55" s="116">
        <v>13</v>
      </c>
      <c r="AU55" s="116">
        <v>2</v>
      </c>
      <c r="AV55" s="116">
        <v>1114</v>
      </c>
      <c r="AW55" s="116">
        <v>5565</v>
      </c>
      <c r="AX55" s="116">
        <v>814</v>
      </c>
      <c r="AY55" s="116">
        <v>0</v>
      </c>
      <c r="AZ55" s="116">
        <v>56</v>
      </c>
      <c r="BA55" s="116">
        <v>8072</v>
      </c>
      <c r="BB55" s="116">
        <v>31</v>
      </c>
      <c r="BC55" s="116">
        <v>24</v>
      </c>
      <c r="BD55" s="116">
        <v>11</v>
      </c>
      <c r="BE55" s="116">
        <v>70</v>
      </c>
      <c r="BF55" s="116">
        <v>1159</v>
      </c>
      <c r="BG55" s="116">
        <v>0</v>
      </c>
      <c r="BH55" s="116">
        <v>471</v>
      </c>
      <c r="BI55" s="116">
        <v>1695</v>
      </c>
      <c r="BJ55" s="116">
        <v>38</v>
      </c>
      <c r="BK55" s="116">
        <v>43</v>
      </c>
      <c r="BL55" s="116">
        <v>0</v>
      </c>
      <c r="BM55" s="116">
        <v>0</v>
      </c>
      <c r="BN55" s="116">
        <v>601</v>
      </c>
      <c r="BO55" s="116">
        <v>448</v>
      </c>
      <c r="BP55" s="116">
        <v>226</v>
      </c>
      <c r="BQ55" s="116">
        <v>270</v>
      </c>
      <c r="BR55" s="116">
        <v>0</v>
      </c>
      <c r="BS55" s="116">
        <v>0</v>
      </c>
      <c r="BT55" s="116">
        <v>0</v>
      </c>
      <c r="BU55" s="116">
        <v>0</v>
      </c>
      <c r="BV55" s="116">
        <v>0</v>
      </c>
      <c r="BW55" s="116">
        <v>0</v>
      </c>
      <c r="BX55" s="116">
        <v>0</v>
      </c>
      <c r="BY55" s="116">
        <v>0</v>
      </c>
      <c r="BZ55" s="116">
        <v>0</v>
      </c>
      <c r="CA55" s="116">
        <v>4</v>
      </c>
      <c r="CB55" s="116">
        <v>0</v>
      </c>
      <c r="CC55" s="116">
        <v>1</v>
      </c>
      <c r="CD55" s="116">
        <v>0</v>
      </c>
      <c r="CE55" s="116">
        <v>0</v>
      </c>
      <c r="CF55" s="116">
        <v>0</v>
      </c>
      <c r="CG55" s="116">
        <v>0</v>
      </c>
      <c r="CH55" s="116">
        <v>0</v>
      </c>
      <c r="CI55" s="116">
        <v>0</v>
      </c>
      <c r="CJ55" s="116">
        <v>2</v>
      </c>
      <c r="CK55" s="116">
        <v>0</v>
      </c>
      <c r="CL55" s="116">
        <v>0</v>
      </c>
      <c r="CM55" s="116">
        <v>0</v>
      </c>
      <c r="CN55" s="116">
        <v>0</v>
      </c>
      <c r="CO55" s="116">
        <v>1</v>
      </c>
      <c r="CP55" s="116">
        <v>0</v>
      </c>
      <c r="CQ55" s="116">
        <v>0</v>
      </c>
      <c r="CR55" s="116">
        <v>0</v>
      </c>
      <c r="CS55" s="116">
        <v>0</v>
      </c>
      <c r="CT55" s="116">
        <v>0</v>
      </c>
      <c r="CU55" s="116">
        <v>0</v>
      </c>
      <c r="CV55" s="116">
        <v>0</v>
      </c>
      <c r="CW55" s="116">
        <v>0</v>
      </c>
      <c r="CX55" s="116">
        <v>0</v>
      </c>
      <c r="CY55" s="116">
        <v>2490</v>
      </c>
      <c r="CZ55" s="116">
        <v>0</v>
      </c>
      <c r="DA55" s="116">
        <v>0</v>
      </c>
      <c r="DB55" s="116">
        <v>0</v>
      </c>
      <c r="DC55" s="116">
        <v>0</v>
      </c>
      <c r="DD55" s="116">
        <v>0</v>
      </c>
      <c r="DE55" s="116">
        <v>0</v>
      </c>
      <c r="DF55" s="116">
        <v>3</v>
      </c>
      <c r="DG55" s="311">
        <v>0</v>
      </c>
      <c r="DH55" s="312">
        <v>2</v>
      </c>
      <c r="DI55" s="310">
        <v>23253</v>
      </c>
      <c r="DJ55" s="116">
        <v>0</v>
      </c>
      <c r="DK55" s="310">
        <v>142</v>
      </c>
      <c r="DL55" s="116">
        <v>0</v>
      </c>
      <c r="DM55" s="116">
        <v>0</v>
      </c>
      <c r="DN55" s="116">
        <v>11624</v>
      </c>
      <c r="DO55" s="116">
        <v>22359</v>
      </c>
      <c r="DP55" s="312">
        <v>55</v>
      </c>
      <c r="DQ55" s="312">
        <v>34180</v>
      </c>
      <c r="DR55" s="116">
        <v>57433</v>
      </c>
      <c r="DS55" s="312">
        <v>54657</v>
      </c>
      <c r="DT55" s="312">
        <v>88837</v>
      </c>
      <c r="DU55" s="311">
        <v>112090</v>
      </c>
      <c r="DV55" s="312">
        <v>-45699</v>
      </c>
      <c r="DW55" s="310">
        <v>43138</v>
      </c>
      <c r="DX55" s="313">
        <v>66391</v>
      </c>
    </row>
    <row r="56" spans="3:128" ht="13.5" customHeight="1" x14ac:dyDescent="0.15">
      <c r="C56" s="314" t="s">
        <v>687</v>
      </c>
      <c r="D56" s="330" t="s">
        <v>688</v>
      </c>
      <c r="E56" s="316">
        <v>0</v>
      </c>
      <c r="F56" s="317">
        <v>0</v>
      </c>
      <c r="G56" s="317">
        <v>0</v>
      </c>
      <c r="H56" s="317">
        <v>0</v>
      </c>
      <c r="I56" s="317">
        <v>0</v>
      </c>
      <c r="J56" s="317">
        <v>0</v>
      </c>
      <c r="K56" s="317">
        <v>0</v>
      </c>
      <c r="L56" s="317">
        <v>0</v>
      </c>
      <c r="M56" s="317">
        <v>0</v>
      </c>
      <c r="N56" s="317">
        <v>0</v>
      </c>
      <c r="O56" s="317">
        <v>0</v>
      </c>
      <c r="P56" s="317">
        <v>0</v>
      </c>
      <c r="Q56" s="317">
        <v>0</v>
      </c>
      <c r="R56" s="317">
        <v>0</v>
      </c>
      <c r="S56" s="317">
        <v>0</v>
      </c>
      <c r="T56" s="317">
        <v>0</v>
      </c>
      <c r="U56" s="317">
        <v>0</v>
      </c>
      <c r="V56" s="317">
        <v>0</v>
      </c>
      <c r="W56" s="317">
        <v>0</v>
      </c>
      <c r="X56" s="317">
        <v>0</v>
      </c>
      <c r="Y56" s="317">
        <v>0</v>
      </c>
      <c r="Z56" s="317">
        <v>0</v>
      </c>
      <c r="AA56" s="317">
        <v>0</v>
      </c>
      <c r="AB56" s="317">
        <v>0</v>
      </c>
      <c r="AC56" s="317">
        <v>0</v>
      </c>
      <c r="AD56" s="317">
        <v>0</v>
      </c>
      <c r="AE56" s="317">
        <v>0</v>
      </c>
      <c r="AF56" s="317">
        <v>0</v>
      </c>
      <c r="AG56" s="317">
        <v>0</v>
      </c>
      <c r="AH56" s="317">
        <v>0</v>
      </c>
      <c r="AI56" s="317">
        <v>0</v>
      </c>
      <c r="AJ56" s="317">
        <v>0</v>
      </c>
      <c r="AK56" s="317">
        <v>0</v>
      </c>
      <c r="AL56" s="317">
        <v>0</v>
      </c>
      <c r="AM56" s="317">
        <v>0</v>
      </c>
      <c r="AN56" s="317">
        <v>0</v>
      </c>
      <c r="AO56" s="317">
        <v>0</v>
      </c>
      <c r="AP56" s="317">
        <v>0</v>
      </c>
      <c r="AQ56" s="317">
        <v>0</v>
      </c>
      <c r="AR56" s="317">
        <v>0</v>
      </c>
      <c r="AS56" s="317">
        <v>0</v>
      </c>
      <c r="AT56" s="317">
        <v>0</v>
      </c>
      <c r="AU56" s="317">
        <v>0</v>
      </c>
      <c r="AV56" s="317">
        <v>0</v>
      </c>
      <c r="AW56" s="317">
        <v>0</v>
      </c>
      <c r="AX56" s="317">
        <v>0</v>
      </c>
      <c r="AY56" s="317">
        <v>0</v>
      </c>
      <c r="AZ56" s="317">
        <v>0</v>
      </c>
      <c r="BA56" s="317">
        <v>0</v>
      </c>
      <c r="BB56" s="317">
        <v>182</v>
      </c>
      <c r="BC56" s="317">
        <v>0</v>
      </c>
      <c r="BD56" s="317">
        <v>0</v>
      </c>
      <c r="BE56" s="317">
        <v>0</v>
      </c>
      <c r="BF56" s="317">
        <v>0</v>
      </c>
      <c r="BG56" s="317">
        <v>0</v>
      </c>
      <c r="BH56" s="317">
        <v>0</v>
      </c>
      <c r="BI56" s="317">
        <v>0</v>
      </c>
      <c r="BJ56" s="317">
        <v>0</v>
      </c>
      <c r="BK56" s="317">
        <v>0</v>
      </c>
      <c r="BL56" s="317">
        <v>0</v>
      </c>
      <c r="BM56" s="317">
        <v>0</v>
      </c>
      <c r="BN56" s="317">
        <v>1052</v>
      </c>
      <c r="BO56" s="317">
        <v>0</v>
      </c>
      <c r="BP56" s="317">
        <v>0</v>
      </c>
      <c r="BQ56" s="317">
        <v>0</v>
      </c>
      <c r="BR56" s="317">
        <v>0</v>
      </c>
      <c r="BS56" s="317">
        <v>0</v>
      </c>
      <c r="BT56" s="317">
        <v>0</v>
      </c>
      <c r="BU56" s="317">
        <v>0</v>
      </c>
      <c r="BV56" s="317">
        <v>0</v>
      </c>
      <c r="BW56" s="317">
        <v>0</v>
      </c>
      <c r="BX56" s="317">
        <v>0</v>
      </c>
      <c r="BY56" s="317">
        <v>0</v>
      </c>
      <c r="BZ56" s="317">
        <v>0</v>
      </c>
      <c r="CA56" s="317">
        <v>0</v>
      </c>
      <c r="CB56" s="317">
        <v>5</v>
      </c>
      <c r="CC56" s="317">
        <v>0</v>
      </c>
      <c r="CD56" s="317">
        <v>0</v>
      </c>
      <c r="CE56" s="317">
        <v>0</v>
      </c>
      <c r="CF56" s="317">
        <v>0</v>
      </c>
      <c r="CG56" s="317">
        <v>0</v>
      </c>
      <c r="CH56" s="317">
        <v>1</v>
      </c>
      <c r="CI56" s="317">
        <v>0</v>
      </c>
      <c r="CJ56" s="317">
        <v>0</v>
      </c>
      <c r="CK56" s="317">
        <v>0</v>
      </c>
      <c r="CL56" s="317">
        <v>0</v>
      </c>
      <c r="CM56" s="317">
        <v>0</v>
      </c>
      <c r="CN56" s="317">
        <v>10</v>
      </c>
      <c r="CO56" s="317">
        <v>192</v>
      </c>
      <c r="CP56" s="317">
        <v>0</v>
      </c>
      <c r="CQ56" s="317">
        <v>0</v>
      </c>
      <c r="CR56" s="317">
        <v>0</v>
      </c>
      <c r="CS56" s="317">
        <v>0</v>
      </c>
      <c r="CT56" s="317">
        <v>0</v>
      </c>
      <c r="CU56" s="317">
        <v>0</v>
      </c>
      <c r="CV56" s="317">
        <v>0</v>
      </c>
      <c r="CW56" s="317">
        <v>12</v>
      </c>
      <c r="CX56" s="317">
        <v>0</v>
      </c>
      <c r="CY56" s="317">
        <v>680</v>
      </c>
      <c r="CZ56" s="317">
        <v>5</v>
      </c>
      <c r="DA56" s="317">
        <v>0</v>
      </c>
      <c r="DB56" s="317">
        <v>0</v>
      </c>
      <c r="DC56" s="317">
        <v>0</v>
      </c>
      <c r="DD56" s="317">
        <v>6</v>
      </c>
      <c r="DE56" s="317">
        <v>0</v>
      </c>
      <c r="DF56" s="317">
        <v>0</v>
      </c>
      <c r="DG56" s="319">
        <v>0</v>
      </c>
      <c r="DH56" s="320">
        <v>0</v>
      </c>
      <c r="DI56" s="318">
        <v>2145</v>
      </c>
      <c r="DJ56" s="317">
        <v>6</v>
      </c>
      <c r="DK56" s="318">
        <v>33370</v>
      </c>
      <c r="DL56" s="317">
        <v>0</v>
      </c>
      <c r="DM56" s="317">
        <v>0</v>
      </c>
      <c r="DN56" s="317">
        <v>9</v>
      </c>
      <c r="DO56" s="317">
        <v>4490</v>
      </c>
      <c r="DP56" s="320">
        <v>-239</v>
      </c>
      <c r="DQ56" s="320">
        <v>37636</v>
      </c>
      <c r="DR56" s="317">
        <v>39781</v>
      </c>
      <c r="DS56" s="320">
        <v>2390</v>
      </c>
      <c r="DT56" s="320">
        <v>40026</v>
      </c>
      <c r="DU56" s="319">
        <v>42171</v>
      </c>
      <c r="DV56" s="320">
        <v>-39759</v>
      </c>
      <c r="DW56" s="318">
        <v>267</v>
      </c>
      <c r="DX56" s="321">
        <v>2412</v>
      </c>
    </row>
    <row r="57" spans="3:128" ht="13.5" customHeight="1" x14ac:dyDescent="0.15">
      <c r="C57" s="304" t="s">
        <v>689</v>
      </c>
      <c r="D57" s="305" t="s">
        <v>690</v>
      </c>
      <c r="E57" s="117">
        <v>0</v>
      </c>
      <c r="F57" s="116">
        <v>0</v>
      </c>
      <c r="G57" s="116">
        <v>0</v>
      </c>
      <c r="H57" s="116">
        <v>0</v>
      </c>
      <c r="I57" s="116">
        <v>0</v>
      </c>
      <c r="J57" s="116">
        <v>0</v>
      </c>
      <c r="K57" s="116">
        <v>0</v>
      </c>
      <c r="L57" s="116">
        <v>0</v>
      </c>
      <c r="M57" s="116">
        <v>0</v>
      </c>
      <c r="N57" s="116">
        <v>0</v>
      </c>
      <c r="O57" s="116">
        <v>0</v>
      </c>
      <c r="P57" s="116">
        <v>0</v>
      </c>
      <c r="Q57" s="116">
        <v>0</v>
      </c>
      <c r="R57" s="116">
        <v>0</v>
      </c>
      <c r="S57" s="116">
        <v>0</v>
      </c>
      <c r="T57" s="116">
        <v>0</v>
      </c>
      <c r="U57" s="116">
        <v>0</v>
      </c>
      <c r="V57" s="116">
        <v>0</v>
      </c>
      <c r="W57" s="116">
        <v>0</v>
      </c>
      <c r="X57" s="116">
        <v>0</v>
      </c>
      <c r="Y57" s="116">
        <v>0</v>
      </c>
      <c r="Z57" s="116">
        <v>0</v>
      </c>
      <c r="AA57" s="116">
        <v>0</v>
      </c>
      <c r="AB57" s="116">
        <v>0</v>
      </c>
      <c r="AC57" s="116">
        <v>0</v>
      </c>
      <c r="AD57" s="116">
        <v>0</v>
      </c>
      <c r="AE57" s="116">
        <v>0</v>
      </c>
      <c r="AF57" s="116">
        <v>0</v>
      </c>
      <c r="AG57" s="116">
        <v>0</v>
      </c>
      <c r="AH57" s="116">
        <v>0</v>
      </c>
      <c r="AI57" s="116">
        <v>0</v>
      </c>
      <c r="AJ57" s="116">
        <v>0</v>
      </c>
      <c r="AK57" s="116">
        <v>0</v>
      </c>
      <c r="AL57" s="116">
        <v>0</v>
      </c>
      <c r="AM57" s="116">
        <v>0</v>
      </c>
      <c r="AN57" s="116">
        <v>0</v>
      </c>
      <c r="AO57" s="116">
        <v>0</v>
      </c>
      <c r="AP57" s="116">
        <v>0</v>
      </c>
      <c r="AQ57" s="116">
        <v>0</v>
      </c>
      <c r="AR57" s="116">
        <v>0</v>
      </c>
      <c r="AS57" s="116">
        <v>0</v>
      </c>
      <c r="AT57" s="116">
        <v>0</v>
      </c>
      <c r="AU57" s="116">
        <v>0</v>
      </c>
      <c r="AV57" s="116">
        <v>93</v>
      </c>
      <c r="AW57" s="116">
        <v>1656</v>
      </c>
      <c r="AX57" s="116">
        <v>88</v>
      </c>
      <c r="AY57" s="116">
        <v>21</v>
      </c>
      <c r="AZ57" s="116">
        <v>0</v>
      </c>
      <c r="BA57" s="116">
        <v>580</v>
      </c>
      <c r="BB57" s="116">
        <v>0</v>
      </c>
      <c r="BC57" s="116">
        <v>110</v>
      </c>
      <c r="BD57" s="116">
        <v>0</v>
      </c>
      <c r="BE57" s="116">
        <v>8</v>
      </c>
      <c r="BF57" s="116">
        <v>27</v>
      </c>
      <c r="BG57" s="116">
        <v>0</v>
      </c>
      <c r="BH57" s="116">
        <v>0</v>
      </c>
      <c r="BI57" s="116">
        <v>0</v>
      </c>
      <c r="BJ57" s="116">
        <v>8</v>
      </c>
      <c r="BK57" s="116">
        <v>0</v>
      </c>
      <c r="BL57" s="116">
        <v>0</v>
      </c>
      <c r="BM57" s="116">
        <v>0</v>
      </c>
      <c r="BN57" s="116">
        <v>45</v>
      </c>
      <c r="BO57" s="116">
        <v>6</v>
      </c>
      <c r="BP57" s="116">
        <v>64</v>
      </c>
      <c r="BQ57" s="116">
        <v>63</v>
      </c>
      <c r="BR57" s="116">
        <v>0</v>
      </c>
      <c r="BS57" s="116">
        <v>0</v>
      </c>
      <c r="BT57" s="116">
        <v>0</v>
      </c>
      <c r="BU57" s="116">
        <v>0</v>
      </c>
      <c r="BV57" s="116">
        <v>0</v>
      </c>
      <c r="BW57" s="116">
        <v>0</v>
      </c>
      <c r="BX57" s="116">
        <v>0</v>
      </c>
      <c r="BY57" s="116">
        <v>0</v>
      </c>
      <c r="BZ57" s="116">
        <v>0</v>
      </c>
      <c r="CA57" s="116">
        <v>1</v>
      </c>
      <c r="CB57" s="116">
        <v>0</v>
      </c>
      <c r="CC57" s="116">
        <v>0</v>
      </c>
      <c r="CD57" s="116">
        <v>0</v>
      </c>
      <c r="CE57" s="116">
        <v>0</v>
      </c>
      <c r="CF57" s="116">
        <v>0</v>
      </c>
      <c r="CG57" s="116">
        <v>0</v>
      </c>
      <c r="CH57" s="116">
        <v>0</v>
      </c>
      <c r="CI57" s="116">
        <v>0</v>
      </c>
      <c r="CJ57" s="116">
        <v>0</v>
      </c>
      <c r="CK57" s="116">
        <v>0</v>
      </c>
      <c r="CL57" s="116">
        <v>1</v>
      </c>
      <c r="CM57" s="116">
        <v>0</v>
      </c>
      <c r="CN57" s="116">
        <v>0</v>
      </c>
      <c r="CO57" s="116">
        <v>372</v>
      </c>
      <c r="CP57" s="116">
        <v>0</v>
      </c>
      <c r="CQ57" s="116">
        <v>0</v>
      </c>
      <c r="CR57" s="116">
        <v>28</v>
      </c>
      <c r="CS57" s="116">
        <v>0</v>
      </c>
      <c r="CT57" s="116">
        <v>0</v>
      </c>
      <c r="CU57" s="116">
        <v>0</v>
      </c>
      <c r="CV57" s="116">
        <v>0</v>
      </c>
      <c r="CW57" s="116">
        <v>0</v>
      </c>
      <c r="CX57" s="116">
        <v>0</v>
      </c>
      <c r="CY57" s="116">
        <v>235</v>
      </c>
      <c r="CZ57" s="116">
        <v>16</v>
      </c>
      <c r="DA57" s="116">
        <v>0</v>
      </c>
      <c r="DB57" s="116">
        <v>0</v>
      </c>
      <c r="DC57" s="116">
        <v>0</v>
      </c>
      <c r="DD57" s="116">
        <v>0</v>
      </c>
      <c r="DE57" s="116">
        <v>0</v>
      </c>
      <c r="DF57" s="116">
        <v>0</v>
      </c>
      <c r="DG57" s="311">
        <v>0</v>
      </c>
      <c r="DH57" s="312">
        <v>0</v>
      </c>
      <c r="DI57" s="310">
        <v>3422</v>
      </c>
      <c r="DJ57" s="116">
        <v>0</v>
      </c>
      <c r="DK57" s="310">
        <v>1</v>
      </c>
      <c r="DL57" s="116">
        <v>0</v>
      </c>
      <c r="DM57" s="116">
        <v>0</v>
      </c>
      <c r="DN57" s="116">
        <v>1060</v>
      </c>
      <c r="DO57" s="116">
        <v>10143</v>
      </c>
      <c r="DP57" s="312">
        <v>39</v>
      </c>
      <c r="DQ57" s="312">
        <v>11243</v>
      </c>
      <c r="DR57" s="116">
        <v>14665</v>
      </c>
      <c r="DS57" s="312">
        <v>2145</v>
      </c>
      <c r="DT57" s="312">
        <v>13388</v>
      </c>
      <c r="DU57" s="311">
        <v>16810</v>
      </c>
      <c r="DV57" s="312">
        <v>-14622</v>
      </c>
      <c r="DW57" s="310">
        <v>-1234</v>
      </c>
      <c r="DX57" s="313">
        <v>2188</v>
      </c>
    </row>
    <row r="58" spans="3:128" ht="13.5" customHeight="1" x14ac:dyDescent="0.15">
      <c r="C58" s="304" t="s">
        <v>691</v>
      </c>
      <c r="D58" s="305" t="s">
        <v>692</v>
      </c>
      <c r="E58" s="117">
        <v>0</v>
      </c>
      <c r="F58" s="116">
        <v>0</v>
      </c>
      <c r="G58" s="116">
        <v>0</v>
      </c>
      <c r="H58" s="116">
        <v>0</v>
      </c>
      <c r="I58" s="116">
        <v>14</v>
      </c>
      <c r="J58" s="116">
        <v>0</v>
      </c>
      <c r="K58" s="116">
        <v>0</v>
      </c>
      <c r="L58" s="116">
        <v>0</v>
      </c>
      <c r="M58" s="116">
        <v>0</v>
      </c>
      <c r="N58" s="116">
        <v>0</v>
      </c>
      <c r="O58" s="116">
        <v>0</v>
      </c>
      <c r="P58" s="116">
        <v>0</v>
      </c>
      <c r="Q58" s="116">
        <v>0</v>
      </c>
      <c r="R58" s="116">
        <v>0</v>
      </c>
      <c r="S58" s="116">
        <v>17</v>
      </c>
      <c r="T58" s="116">
        <v>0</v>
      </c>
      <c r="U58" s="116">
        <v>0</v>
      </c>
      <c r="V58" s="116">
        <v>13</v>
      </c>
      <c r="W58" s="116">
        <v>0</v>
      </c>
      <c r="X58" s="116">
        <v>0</v>
      </c>
      <c r="Y58" s="116">
        <v>0</v>
      </c>
      <c r="Z58" s="116">
        <v>0</v>
      </c>
      <c r="AA58" s="116">
        <v>0</v>
      </c>
      <c r="AB58" s="116">
        <v>0</v>
      </c>
      <c r="AC58" s="116">
        <v>1</v>
      </c>
      <c r="AD58" s="116">
        <v>0</v>
      </c>
      <c r="AE58" s="116">
        <v>0</v>
      </c>
      <c r="AF58" s="116">
        <v>0</v>
      </c>
      <c r="AG58" s="116">
        <v>2</v>
      </c>
      <c r="AH58" s="116">
        <v>0</v>
      </c>
      <c r="AI58" s="116">
        <v>0</v>
      </c>
      <c r="AJ58" s="116">
        <v>0</v>
      </c>
      <c r="AK58" s="116">
        <v>0</v>
      </c>
      <c r="AL58" s="116">
        <v>0</v>
      </c>
      <c r="AM58" s="116">
        <v>2</v>
      </c>
      <c r="AN58" s="116">
        <v>0</v>
      </c>
      <c r="AO58" s="116">
        <v>0</v>
      </c>
      <c r="AP58" s="116">
        <v>0</v>
      </c>
      <c r="AQ58" s="116">
        <v>0</v>
      </c>
      <c r="AR58" s="116">
        <v>0</v>
      </c>
      <c r="AS58" s="116">
        <v>0</v>
      </c>
      <c r="AT58" s="116">
        <v>0</v>
      </c>
      <c r="AU58" s="116">
        <v>12</v>
      </c>
      <c r="AV58" s="116">
        <v>155</v>
      </c>
      <c r="AW58" s="116">
        <v>732</v>
      </c>
      <c r="AX58" s="116">
        <v>591</v>
      </c>
      <c r="AY58" s="116">
        <v>813</v>
      </c>
      <c r="AZ58" s="116">
        <v>394</v>
      </c>
      <c r="BA58" s="116">
        <v>634</v>
      </c>
      <c r="BB58" s="116">
        <v>22</v>
      </c>
      <c r="BC58" s="116">
        <v>8</v>
      </c>
      <c r="BD58" s="116">
        <v>306</v>
      </c>
      <c r="BE58" s="116">
        <v>59</v>
      </c>
      <c r="BF58" s="116">
        <v>302</v>
      </c>
      <c r="BG58" s="116">
        <v>0</v>
      </c>
      <c r="BH58" s="116">
        <v>335</v>
      </c>
      <c r="BI58" s="116">
        <v>172</v>
      </c>
      <c r="BJ58" s="116">
        <v>0</v>
      </c>
      <c r="BK58" s="116">
        <v>57</v>
      </c>
      <c r="BL58" s="116">
        <v>12</v>
      </c>
      <c r="BM58" s="116">
        <v>0</v>
      </c>
      <c r="BN58" s="116">
        <v>1379</v>
      </c>
      <c r="BO58" s="116">
        <v>516</v>
      </c>
      <c r="BP58" s="116">
        <v>317</v>
      </c>
      <c r="BQ58" s="116">
        <v>113</v>
      </c>
      <c r="BR58" s="116">
        <v>1</v>
      </c>
      <c r="BS58" s="116">
        <v>0</v>
      </c>
      <c r="BT58" s="116">
        <v>15</v>
      </c>
      <c r="BU58" s="116">
        <v>0</v>
      </c>
      <c r="BV58" s="116">
        <v>142</v>
      </c>
      <c r="BW58" s="116">
        <v>1</v>
      </c>
      <c r="BX58" s="116">
        <v>7</v>
      </c>
      <c r="BY58" s="116">
        <v>2</v>
      </c>
      <c r="BZ58" s="116">
        <v>0</v>
      </c>
      <c r="CA58" s="116">
        <v>12</v>
      </c>
      <c r="CB58" s="116">
        <v>3</v>
      </c>
      <c r="CC58" s="116">
        <v>14</v>
      </c>
      <c r="CD58" s="116">
        <v>0</v>
      </c>
      <c r="CE58" s="116">
        <v>0</v>
      </c>
      <c r="CF58" s="116">
        <v>0</v>
      </c>
      <c r="CG58" s="116">
        <v>1</v>
      </c>
      <c r="CH58" s="116">
        <v>19</v>
      </c>
      <c r="CI58" s="116">
        <v>0</v>
      </c>
      <c r="CJ58" s="116">
        <v>0</v>
      </c>
      <c r="CK58" s="116">
        <v>11</v>
      </c>
      <c r="CL58" s="116">
        <v>3</v>
      </c>
      <c r="CM58" s="116">
        <v>0</v>
      </c>
      <c r="CN58" s="116">
        <v>13</v>
      </c>
      <c r="CO58" s="116">
        <v>242</v>
      </c>
      <c r="CP58" s="116">
        <v>228</v>
      </c>
      <c r="CQ58" s="116">
        <v>147</v>
      </c>
      <c r="CR58" s="116">
        <v>11</v>
      </c>
      <c r="CS58" s="116">
        <v>1</v>
      </c>
      <c r="CT58" s="116">
        <v>0</v>
      </c>
      <c r="CU58" s="116">
        <v>0</v>
      </c>
      <c r="CV58" s="116">
        <v>0</v>
      </c>
      <c r="CW58" s="116">
        <v>5</v>
      </c>
      <c r="CX58" s="116">
        <v>0</v>
      </c>
      <c r="CY58" s="116">
        <v>760</v>
      </c>
      <c r="CZ58" s="116">
        <v>25</v>
      </c>
      <c r="DA58" s="116">
        <v>4</v>
      </c>
      <c r="DB58" s="116">
        <v>5</v>
      </c>
      <c r="DC58" s="116">
        <v>1</v>
      </c>
      <c r="DD58" s="116">
        <v>24</v>
      </c>
      <c r="DE58" s="116">
        <v>0</v>
      </c>
      <c r="DF58" s="116">
        <v>6</v>
      </c>
      <c r="DG58" s="311">
        <v>0</v>
      </c>
      <c r="DH58" s="312">
        <v>8</v>
      </c>
      <c r="DI58" s="310">
        <v>8689</v>
      </c>
      <c r="DJ58" s="116">
        <v>1</v>
      </c>
      <c r="DK58" s="310">
        <v>6234</v>
      </c>
      <c r="DL58" s="116">
        <v>0</v>
      </c>
      <c r="DM58" s="116">
        <v>0</v>
      </c>
      <c r="DN58" s="116">
        <v>23</v>
      </c>
      <c r="DO58" s="116">
        <v>7173</v>
      </c>
      <c r="DP58" s="312">
        <v>66</v>
      </c>
      <c r="DQ58" s="312">
        <v>13497</v>
      </c>
      <c r="DR58" s="116">
        <v>22186</v>
      </c>
      <c r="DS58" s="312">
        <v>4934</v>
      </c>
      <c r="DT58" s="312">
        <v>18431</v>
      </c>
      <c r="DU58" s="311">
        <v>27120</v>
      </c>
      <c r="DV58" s="312">
        <v>-21939</v>
      </c>
      <c r="DW58" s="310">
        <v>-3508</v>
      </c>
      <c r="DX58" s="313">
        <v>5181</v>
      </c>
    </row>
    <row r="59" spans="3:128" ht="13.5" customHeight="1" x14ac:dyDescent="0.15">
      <c r="C59" s="304" t="s">
        <v>693</v>
      </c>
      <c r="D59" s="305" t="s">
        <v>959</v>
      </c>
      <c r="E59" s="117">
        <v>0</v>
      </c>
      <c r="F59" s="116">
        <v>0</v>
      </c>
      <c r="G59" s="116">
        <v>0</v>
      </c>
      <c r="H59" s="116">
        <v>0</v>
      </c>
      <c r="I59" s="116">
        <v>1</v>
      </c>
      <c r="J59" s="116">
        <v>0</v>
      </c>
      <c r="K59" s="116">
        <v>0</v>
      </c>
      <c r="L59" s="116">
        <v>0</v>
      </c>
      <c r="M59" s="116">
        <v>0</v>
      </c>
      <c r="N59" s="116">
        <v>0</v>
      </c>
      <c r="O59" s="116">
        <v>0</v>
      </c>
      <c r="P59" s="116">
        <v>0</v>
      </c>
      <c r="Q59" s="116">
        <v>0</v>
      </c>
      <c r="R59" s="116">
        <v>0</v>
      </c>
      <c r="S59" s="116">
        <v>0</v>
      </c>
      <c r="T59" s="116">
        <v>0</v>
      </c>
      <c r="U59" s="116">
        <v>0</v>
      </c>
      <c r="V59" s="116">
        <v>0</v>
      </c>
      <c r="W59" s="116">
        <v>0</v>
      </c>
      <c r="X59" s="116">
        <v>0</v>
      </c>
      <c r="Y59" s="116">
        <v>0</v>
      </c>
      <c r="Z59" s="116">
        <v>0</v>
      </c>
      <c r="AA59" s="116">
        <v>0</v>
      </c>
      <c r="AB59" s="116">
        <v>0</v>
      </c>
      <c r="AC59" s="116">
        <v>11</v>
      </c>
      <c r="AD59" s="116">
        <v>0</v>
      </c>
      <c r="AE59" s="116">
        <v>0</v>
      </c>
      <c r="AF59" s="116">
        <v>0</v>
      </c>
      <c r="AG59" s="116">
        <v>0</v>
      </c>
      <c r="AH59" s="116">
        <v>0</v>
      </c>
      <c r="AI59" s="116">
        <v>0</v>
      </c>
      <c r="AJ59" s="116">
        <v>1</v>
      </c>
      <c r="AK59" s="116">
        <v>0</v>
      </c>
      <c r="AL59" s="116">
        <v>0</v>
      </c>
      <c r="AM59" s="116">
        <v>0</v>
      </c>
      <c r="AN59" s="116">
        <v>0</v>
      </c>
      <c r="AO59" s="116">
        <v>0</v>
      </c>
      <c r="AP59" s="116">
        <v>0</v>
      </c>
      <c r="AQ59" s="116">
        <v>0</v>
      </c>
      <c r="AR59" s="116">
        <v>0</v>
      </c>
      <c r="AS59" s="116">
        <v>0</v>
      </c>
      <c r="AT59" s="116">
        <v>3</v>
      </c>
      <c r="AU59" s="116">
        <v>0</v>
      </c>
      <c r="AV59" s="116">
        <v>279</v>
      </c>
      <c r="AW59" s="116">
        <v>43</v>
      </c>
      <c r="AX59" s="116">
        <v>6</v>
      </c>
      <c r="AY59" s="116">
        <v>5</v>
      </c>
      <c r="AZ59" s="116">
        <v>2</v>
      </c>
      <c r="BA59" s="116">
        <v>2</v>
      </c>
      <c r="BB59" s="116">
        <v>0</v>
      </c>
      <c r="BC59" s="116">
        <v>0</v>
      </c>
      <c r="BD59" s="116">
        <v>0</v>
      </c>
      <c r="BE59" s="116">
        <v>195</v>
      </c>
      <c r="BF59" s="116">
        <v>12</v>
      </c>
      <c r="BG59" s="116">
        <v>0</v>
      </c>
      <c r="BH59" s="116">
        <v>502</v>
      </c>
      <c r="BI59" s="116">
        <v>0</v>
      </c>
      <c r="BJ59" s="116">
        <v>7</v>
      </c>
      <c r="BK59" s="116">
        <v>0</v>
      </c>
      <c r="BL59" s="116">
        <v>0</v>
      </c>
      <c r="BM59" s="116">
        <v>0</v>
      </c>
      <c r="BN59" s="116">
        <v>397</v>
      </c>
      <c r="BO59" s="116">
        <v>48</v>
      </c>
      <c r="BP59" s="116">
        <v>457</v>
      </c>
      <c r="BQ59" s="116">
        <v>289</v>
      </c>
      <c r="BR59" s="116">
        <v>2</v>
      </c>
      <c r="BS59" s="116">
        <v>0</v>
      </c>
      <c r="BT59" s="116">
        <v>0</v>
      </c>
      <c r="BU59" s="116">
        <v>2</v>
      </c>
      <c r="BV59" s="116">
        <v>157</v>
      </c>
      <c r="BW59" s="116">
        <v>21</v>
      </c>
      <c r="BX59" s="116">
        <v>18</v>
      </c>
      <c r="BY59" s="116">
        <v>5</v>
      </c>
      <c r="BZ59" s="116">
        <v>0</v>
      </c>
      <c r="CA59" s="116">
        <v>4</v>
      </c>
      <c r="CB59" s="116">
        <v>24</v>
      </c>
      <c r="CC59" s="116">
        <v>0</v>
      </c>
      <c r="CD59" s="116">
        <v>0</v>
      </c>
      <c r="CE59" s="116">
        <v>0</v>
      </c>
      <c r="CF59" s="116">
        <v>0</v>
      </c>
      <c r="CG59" s="116">
        <v>0</v>
      </c>
      <c r="CH59" s="116">
        <v>17</v>
      </c>
      <c r="CI59" s="116">
        <v>0</v>
      </c>
      <c r="CJ59" s="116">
        <v>0</v>
      </c>
      <c r="CK59" s="116">
        <v>2</v>
      </c>
      <c r="CL59" s="116">
        <v>27</v>
      </c>
      <c r="CM59" s="116">
        <v>1</v>
      </c>
      <c r="CN59" s="116">
        <v>4</v>
      </c>
      <c r="CO59" s="116">
        <v>1001</v>
      </c>
      <c r="CP59" s="116">
        <v>8</v>
      </c>
      <c r="CQ59" s="116">
        <v>29</v>
      </c>
      <c r="CR59" s="116">
        <v>8</v>
      </c>
      <c r="CS59" s="116">
        <v>0</v>
      </c>
      <c r="CT59" s="116">
        <v>2</v>
      </c>
      <c r="CU59" s="116">
        <v>0</v>
      </c>
      <c r="CV59" s="116">
        <v>3</v>
      </c>
      <c r="CW59" s="116">
        <v>9</v>
      </c>
      <c r="CX59" s="116">
        <v>5</v>
      </c>
      <c r="CY59" s="116">
        <v>136</v>
      </c>
      <c r="CZ59" s="116">
        <v>160</v>
      </c>
      <c r="DA59" s="116">
        <v>0</v>
      </c>
      <c r="DB59" s="116">
        <v>16</v>
      </c>
      <c r="DC59" s="116">
        <v>0</v>
      </c>
      <c r="DD59" s="116">
        <v>11</v>
      </c>
      <c r="DE59" s="116">
        <v>0</v>
      </c>
      <c r="DF59" s="116">
        <v>2</v>
      </c>
      <c r="DG59" s="311">
        <v>0</v>
      </c>
      <c r="DH59" s="312">
        <v>0</v>
      </c>
      <c r="DI59" s="310">
        <v>3934</v>
      </c>
      <c r="DJ59" s="116">
        <v>4</v>
      </c>
      <c r="DK59" s="310">
        <v>51092</v>
      </c>
      <c r="DL59" s="116">
        <v>0</v>
      </c>
      <c r="DM59" s="116">
        <v>0</v>
      </c>
      <c r="DN59" s="116">
        <v>12016</v>
      </c>
      <c r="DO59" s="116">
        <v>12399</v>
      </c>
      <c r="DP59" s="312">
        <v>11</v>
      </c>
      <c r="DQ59" s="312">
        <v>75522</v>
      </c>
      <c r="DR59" s="116">
        <v>79456</v>
      </c>
      <c r="DS59" s="312">
        <v>7319</v>
      </c>
      <c r="DT59" s="312">
        <v>82841</v>
      </c>
      <c r="DU59" s="311">
        <v>86775</v>
      </c>
      <c r="DV59" s="312">
        <v>-79118</v>
      </c>
      <c r="DW59" s="310">
        <v>3723</v>
      </c>
      <c r="DX59" s="313">
        <v>7657</v>
      </c>
    </row>
    <row r="60" spans="3:128" ht="13.5" customHeight="1" x14ac:dyDescent="0.15">
      <c r="C60" s="304" t="s">
        <v>694</v>
      </c>
      <c r="D60" s="305" t="s">
        <v>695</v>
      </c>
      <c r="E60" s="117">
        <v>0</v>
      </c>
      <c r="F60" s="116">
        <v>0</v>
      </c>
      <c r="G60" s="116">
        <v>0</v>
      </c>
      <c r="H60" s="116">
        <v>0</v>
      </c>
      <c r="I60" s="116">
        <v>0</v>
      </c>
      <c r="J60" s="116">
        <v>0</v>
      </c>
      <c r="K60" s="116">
        <v>0</v>
      </c>
      <c r="L60" s="116">
        <v>0</v>
      </c>
      <c r="M60" s="116">
        <v>0</v>
      </c>
      <c r="N60" s="116">
        <v>0</v>
      </c>
      <c r="O60" s="116">
        <v>0</v>
      </c>
      <c r="P60" s="116">
        <v>0</v>
      </c>
      <c r="Q60" s="116">
        <v>0</v>
      </c>
      <c r="R60" s="116">
        <v>0</v>
      </c>
      <c r="S60" s="116">
        <v>0</v>
      </c>
      <c r="T60" s="116">
        <v>0</v>
      </c>
      <c r="U60" s="116">
        <v>0</v>
      </c>
      <c r="V60" s="116">
        <v>0</v>
      </c>
      <c r="W60" s="116">
        <v>0</v>
      </c>
      <c r="X60" s="116">
        <v>0</v>
      </c>
      <c r="Y60" s="116">
        <v>0</v>
      </c>
      <c r="Z60" s="116">
        <v>0</v>
      </c>
      <c r="AA60" s="116">
        <v>0</v>
      </c>
      <c r="AB60" s="116">
        <v>0</v>
      </c>
      <c r="AC60" s="116">
        <v>0</v>
      </c>
      <c r="AD60" s="116">
        <v>0</v>
      </c>
      <c r="AE60" s="116">
        <v>0</v>
      </c>
      <c r="AF60" s="116">
        <v>0</v>
      </c>
      <c r="AG60" s="116">
        <v>0</v>
      </c>
      <c r="AH60" s="116">
        <v>0</v>
      </c>
      <c r="AI60" s="116">
        <v>0</v>
      </c>
      <c r="AJ60" s="116">
        <v>0</v>
      </c>
      <c r="AK60" s="116">
        <v>0</v>
      </c>
      <c r="AL60" s="116">
        <v>0</v>
      </c>
      <c r="AM60" s="116">
        <v>0</v>
      </c>
      <c r="AN60" s="116">
        <v>0</v>
      </c>
      <c r="AO60" s="116">
        <v>0</v>
      </c>
      <c r="AP60" s="116">
        <v>0</v>
      </c>
      <c r="AQ60" s="116">
        <v>0</v>
      </c>
      <c r="AR60" s="116">
        <v>0</v>
      </c>
      <c r="AS60" s="116">
        <v>0</v>
      </c>
      <c r="AT60" s="116">
        <v>0</v>
      </c>
      <c r="AU60" s="116">
        <v>0</v>
      </c>
      <c r="AV60" s="116">
        <v>0</v>
      </c>
      <c r="AW60" s="116">
        <v>36</v>
      </c>
      <c r="AX60" s="116">
        <v>0</v>
      </c>
      <c r="AY60" s="116">
        <v>0</v>
      </c>
      <c r="AZ60" s="116">
        <v>0</v>
      </c>
      <c r="BA60" s="116">
        <v>0</v>
      </c>
      <c r="BB60" s="116">
        <v>0</v>
      </c>
      <c r="BC60" s="116">
        <v>0</v>
      </c>
      <c r="BD60" s="116">
        <v>0</v>
      </c>
      <c r="BE60" s="116">
        <v>0</v>
      </c>
      <c r="BF60" s="116">
        <v>7856</v>
      </c>
      <c r="BG60" s="116">
        <v>0</v>
      </c>
      <c r="BH60" s="116">
        <v>0</v>
      </c>
      <c r="BI60" s="116">
        <v>0</v>
      </c>
      <c r="BJ60" s="116">
        <v>0</v>
      </c>
      <c r="BK60" s="116">
        <v>0</v>
      </c>
      <c r="BL60" s="116">
        <v>0</v>
      </c>
      <c r="BM60" s="116">
        <v>0</v>
      </c>
      <c r="BN60" s="116">
        <v>0</v>
      </c>
      <c r="BO60" s="116">
        <v>0</v>
      </c>
      <c r="BP60" s="116">
        <v>0</v>
      </c>
      <c r="BQ60" s="116">
        <v>0</v>
      </c>
      <c r="BR60" s="116">
        <v>0</v>
      </c>
      <c r="BS60" s="116">
        <v>0</v>
      </c>
      <c r="BT60" s="116">
        <v>0</v>
      </c>
      <c r="BU60" s="116">
        <v>0</v>
      </c>
      <c r="BV60" s="116">
        <v>0</v>
      </c>
      <c r="BW60" s="116">
        <v>0</v>
      </c>
      <c r="BX60" s="116">
        <v>0</v>
      </c>
      <c r="BY60" s="116">
        <v>0</v>
      </c>
      <c r="BZ60" s="116">
        <v>0</v>
      </c>
      <c r="CA60" s="116">
        <v>0</v>
      </c>
      <c r="CB60" s="116">
        <v>0</v>
      </c>
      <c r="CC60" s="116">
        <v>0</v>
      </c>
      <c r="CD60" s="116">
        <v>0</v>
      </c>
      <c r="CE60" s="116">
        <v>0</v>
      </c>
      <c r="CF60" s="116">
        <v>0</v>
      </c>
      <c r="CG60" s="116">
        <v>0</v>
      </c>
      <c r="CH60" s="116">
        <v>0</v>
      </c>
      <c r="CI60" s="116">
        <v>0</v>
      </c>
      <c r="CJ60" s="116">
        <v>13</v>
      </c>
      <c r="CK60" s="116">
        <v>1</v>
      </c>
      <c r="CL60" s="116">
        <v>0</v>
      </c>
      <c r="CM60" s="116">
        <v>0</v>
      </c>
      <c r="CN60" s="116">
        <v>0</v>
      </c>
      <c r="CO60" s="116">
        <v>0</v>
      </c>
      <c r="CP60" s="116">
        <v>0</v>
      </c>
      <c r="CQ60" s="116">
        <v>0</v>
      </c>
      <c r="CR60" s="116">
        <v>0</v>
      </c>
      <c r="CS60" s="116">
        <v>0</v>
      </c>
      <c r="CT60" s="116">
        <v>0</v>
      </c>
      <c r="CU60" s="116">
        <v>0</v>
      </c>
      <c r="CV60" s="116">
        <v>0</v>
      </c>
      <c r="CW60" s="116">
        <v>240</v>
      </c>
      <c r="CX60" s="116">
        <v>0</v>
      </c>
      <c r="CY60" s="116">
        <v>140</v>
      </c>
      <c r="CZ60" s="116">
        <v>0</v>
      </c>
      <c r="DA60" s="116">
        <v>0</v>
      </c>
      <c r="DB60" s="116">
        <v>0</v>
      </c>
      <c r="DC60" s="116">
        <v>0</v>
      </c>
      <c r="DD60" s="116">
        <v>0</v>
      </c>
      <c r="DE60" s="116">
        <v>0</v>
      </c>
      <c r="DF60" s="116">
        <v>0</v>
      </c>
      <c r="DG60" s="311">
        <v>0</v>
      </c>
      <c r="DH60" s="312">
        <v>0</v>
      </c>
      <c r="DI60" s="310">
        <v>8286</v>
      </c>
      <c r="DJ60" s="116">
        <v>0</v>
      </c>
      <c r="DK60" s="310">
        <v>5626</v>
      </c>
      <c r="DL60" s="116">
        <v>0</v>
      </c>
      <c r="DM60" s="116">
        <v>0</v>
      </c>
      <c r="DN60" s="116">
        <v>1107</v>
      </c>
      <c r="DO60" s="116">
        <v>24346</v>
      </c>
      <c r="DP60" s="312">
        <v>-1706</v>
      </c>
      <c r="DQ60" s="312">
        <v>29373</v>
      </c>
      <c r="DR60" s="116">
        <v>37659</v>
      </c>
      <c r="DS60" s="312">
        <v>119118</v>
      </c>
      <c r="DT60" s="312">
        <v>148491</v>
      </c>
      <c r="DU60" s="311">
        <v>156777</v>
      </c>
      <c r="DV60" s="312">
        <v>-13970</v>
      </c>
      <c r="DW60" s="310">
        <v>134521</v>
      </c>
      <c r="DX60" s="313">
        <v>142807</v>
      </c>
    </row>
    <row r="61" spans="3:128" ht="13.5" customHeight="1" x14ac:dyDescent="0.15">
      <c r="C61" s="304" t="s">
        <v>696</v>
      </c>
      <c r="D61" s="305" t="s">
        <v>317</v>
      </c>
      <c r="E61" s="117">
        <v>0</v>
      </c>
      <c r="F61" s="116">
        <v>0</v>
      </c>
      <c r="G61" s="116">
        <v>0</v>
      </c>
      <c r="H61" s="116">
        <v>0</v>
      </c>
      <c r="I61" s="116">
        <v>0</v>
      </c>
      <c r="J61" s="116">
        <v>0</v>
      </c>
      <c r="K61" s="116">
        <v>0</v>
      </c>
      <c r="L61" s="116">
        <v>0</v>
      </c>
      <c r="M61" s="116">
        <v>0</v>
      </c>
      <c r="N61" s="116">
        <v>0</v>
      </c>
      <c r="O61" s="116">
        <v>0</v>
      </c>
      <c r="P61" s="116">
        <v>0</v>
      </c>
      <c r="Q61" s="116">
        <v>0</v>
      </c>
      <c r="R61" s="116">
        <v>0</v>
      </c>
      <c r="S61" s="116">
        <v>0</v>
      </c>
      <c r="T61" s="116">
        <v>0</v>
      </c>
      <c r="U61" s="116">
        <v>0</v>
      </c>
      <c r="V61" s="116">
        <v>0</v>
      </c>
      <c r="W61" s="116">
        <v>0</v>
      </c>
      <c r="X61" s="116">
        <v>0</v>
      </c>
      <c r="Y61" s="116">
        <v>0</v>
      </c>
      <c r="Z61" s="116">
        <v>0</v>
      </c>
      <c r="AA61" s="116">
        <v>0</v>
      </c>
      <c r="AB61" s="116">
        <v>0</v>
      </c>
      <c r="AC61" s="116">
        <v>0</v>
      </c>
      <c r="AD61" s="116">
        <v>0</v>
      </c>
      <c r="AE61" s="116">
        <v>0</v>
      </c>
      <c r="AF61" s="116">
        <v>0</v>
      </c>
      <c r="AG61" s="116">
        <v>0</v>
      </c>
      <c r="AH61" s="116">
        <v>0</v>
      </c>
      <c r="AI61" s="116">
        <v>0</v>
      </c>
      <c r="AJ61" s="116">
        <v>0</v>
      </c>
      <c r="AK61" s="116">
        <v>0</v>
      </c>
      <c r="AL61" s="116">
        <v>0</v>
      </c>
      <c r="AM61" s="116">
        <v>0</v>
      </c>
      <c r="AN61" s="116">
        <v>0</v>
      </c>
      <c r="AO61" s="116">
        <v>0</v>
      </c>
      <c r="AP61" s="116">
        <v>0</v>
      </c>
      <c r="AQ61" s="116">
        <v>0</v>
      </c>
      <c r="AR61" s="116">
        <v>0</v>
      </c>
      <c r="AS61" s="116">
        <v>0</v>
      </c>
      <c r="AT61" s="116">
        <v>0</v>
      </c>
      <c r="AU61" s="116">
        <v>0</v>
      </c>
      <c r="AV61" s="116">
        <v>0</v>
      </c>
      <c r="AW61" s="116">
        <v>0</v>
      </c>
      <c r="AX61" s="116">
        <v>0</v>
      </c>
      <c r="AY61" s="116">
        <v>0</v>
      </c>
      <c r="AZ61" s="116">
        <v>0</v>
      </c>
      <c r="BA61" s="116">
        <v>0</v>
      </c>
      <c r="BB61" s="116">
        <v>0</v>
      </c>
      <c r="BC61" s="116">
        <v>0</v>
      </c>
      <c r="BD61" s="116">
        <v>0</v>
      </c>
      <c r="BE61" s="116">
        <v>0</v>
      </c>
      <c r="BF61" s="116">
        <v>0</v>
      </c>
      <c r="BG61" s="116">
        <v>0</v>
      </c>
      <c r="BH61" s="116">
        <v>0</v>
      </c>
      <c r="BI61" s="116">
        <v>0</v>
      </c>
      <c r="BJ61" s="116">
        <v>0</v>
      </c>
      <c r="BK61" s="116">
        <v>0</v>
      </c>
      <c r="BL61" s="116">
        <v>0</v>
      </c>
      <c r="BM61" s="116">
        <v>0</v>
      </c>
      <c r="BN61" s="116">
        <v>0</v>
      </c>
      <c r="BO61" s="116">
        <v>0</v>
      </c>
      <c r="BP61" s="116">
        <v>0</v>
      </c>
      <c r="BQ61" s="116">
        <v>0</v>
      </c>
      <c r="BR61" s="116">
        <v>0</v>
      </c>
      <c r="BS61" s="116">
        <v>0</v>
      </c>
      <c r="BT61" s="116">
        <v>0</v>
      </c>
      <c r="BU61" s="116">
        <v>0</v>
      </c>
      <c r="BV61" s="116">
        <v>0</v>
      </c>
      <c r="BW61" s="116">
        <v>0</v>
      </c>
      <c r="BX61" s="116">
        <v>0</v>
      </c>
      <c r="BY61" s="116">
        <v>0</v>
      </c>
      <c r="BZ61" s="116">
        <v>0</v>
      </c>
      <c r="CA61" s="116">
        <v>0</v>
      </c>
      <c r="CB61" s="116">
        <v>0</v>
      </c>
      <c r="CC61" s="116">
        <v>0</v>
      </c>
      <c r="CD61" s="116">
        <v>0</v>
      </c>
      <c r="CE61" s="116">
        <v>0</v>
      </c>
      <c r="CF61" s="116">
        <v>0</v>
      </c>
      <c r="CG61" s="116">
        <v>0</v>
      </c>
      <c r="CH61" s="116">
        <v>0</v>
      </c>
      <c r="CI61" s="116">
        <v>0</v>
      </c>
      <c r="CJ61" s="116">
        <v>0</v>
      </c>
      <c r="CK61" s="116">
        <v>0</v>
      </c>
      <c r="CL61" s="116">
        <v>0</v>
      </c>
      <c r="CM61" s="116">
        <v>0</v>
      </c>
      <c r="CN61" s="116">
        <v>0</v>
      </c>
      <c r="CO61" s="116">
        <v>0</v>
      </c>
      <c r="CP61" s="116">
        <v>0</v>
      </c>
      <c r="CQ61" s="116">
        <v>0</v>
      </c>
      <c r="CR61" s="116">
        <v>0</v>
      </c>
      <c r="CS61" s="116">
        <v>0</v>
      </c>
      <c r="CT61" s="116">
        <v>0</v>
      </c>
      <c r="CU61" s="116">
        <v>0</v>
      </c>
      <c r="CV61" s="116">
        <v>0</v>
      </c>
      <c r="CW61" s="116">
        <v>0</v>
      </c>
      <c r="CX61" s="116">
        <v>0</v>
      </c>
      <c r="CY61" s="116">
        <v>0</v>
      </c>
      <c r="CZ61" s="116">
        <v>0</v>
      </c>
      <c r="DA61" s="116">
        <v>0</v>
      </c>
      <c r="DB61" s="116">
        <v>0</v>
      </c>
      <c r="DC61" s="116">
        <v>0</v>
      </c>
      <c r="DD61" s="116">
        <v>0</v>
      </c>
      <c r="DE61" s="116">
        <v>0</v>
      </c>
      <c r="DF61" s="116">
        <v>0</v>
      </c>
      <c r="DG61" s="311">
        <v>0</v>
      </c>
      <c r="DH61" s="312">
        <v>0</v>
      </c>
      <c r="DI61" s="310">
        <v>0</v>
      </c>
      <c r="DJ61" s="116">
        <v>0</v>
      </c>
      <c r="DK61" s="310">
        <v>69064</v>
      </c>
      <c r="DL61" s="116">
        <v>0</v>
      </c>
      <c r="DM61" s="116">
        <v>0</v>
      </c>
      <c r="DN61" s="116">
        <v>638</v>
      </c>
      <c r="DO61" s="116">
        <v>13322</v>
      </c>
      <c r="DP61" s="312">
        <v>72</v>
      </c>
      <c r="DQ61" s="312">
        <v>83096</v>
      </c>
      <c r="DR61" s="116">
        <v>83096</v>
      </c>
      <c r="DS61" s="312">
        <v>0</v>
      </c>
      <c r="DT61" s="312">
        <v>83096</v>
      </c>
      <c r="DU61" s="311">
        <v>83096</v>
      </c>
      <c r="DV61" s="312">
        <v>-83096</v>
      </c>
      <c r="DW61" s="310">
        <v>0</v>
      </c>
      <c r="DX61" s="313">
        <v>0</v>
      </c>
    </row>
    <row r="62" spans="3:128" ht="13.5" customHeight="1" x14ac:dyDescent="0.15">
      <c r="C62" s="304" t="s">
        <v>697</v>
      </c>
      <c r="D62" s="305" t="s">
        <v>698</v>
      </c>
      <c r="E62" s="117">
        <v>0</v>
      </c>
      <c r="F62" s="116">
        <v>0</v>
      </c>
      <c r="G62" s="116">
        <v>0</v>
      </c>
      <c r="H62" s="116">
        <v>0</v>
      </c>
      <c r="I62" s="116">
        <v>0</v>
      </c>
      <c r="J62" s="116">
        <v>0</v>
      </c>
      <c r="K62" s="116">
        <v>0</v>
      </c>
      <c r="L62" s="116">
        <v>0</v>
      </c>
      <c r="M62" s="116">
        <v>0</v>
      </c>
      <c r="N62" s="116">
        <v>0</v>
      </c>
      <c r="O62" s="116">
        <v>0</v>
      </c>
      <c r="P62" s="116">
        <v>0</v>
      </c>
      <c r="Q62" s="116">
        <v>0</v>
      </c>
      <c r="R62" s="116">
        <v>0</v>
      </c>
      <c r="S62" s="116">
        <v>0</v>
      </c>
      <c r="T62" s="116">
        <v>0</v>
      </c>
      <c r="U62" s="116">
        <v>0</v>
      </c>
      <c r="V62" s="116">
        <v>0</v>
      </c>
      <c r="W62" s="116">
        <v>0</v>
      </c>
      <c r="X62" s="116">
        <v>0</v>
      </c>
      <c r="Y62" s="116">
        <v>0</v>
      </c>
      <c r="Z62" s="116">
        <v>0</v>
      </c>
      <c r="AA62" s="116">
        <v>0</v>
      </c>
      <c r="AB62" s="116">
        <v>0</v>
      </c>
      <c r="AC62" s="116">
        <v>0</v>
      </c>
      <c r="AD62" s="116">
        <v>0</v>
      </c>
      <c r="AE62" s="116">
        <v>0</v>
      </c>
      <c r="AF62" s="116">
        <v>0</v>
      </c>
      <c r="AG62" s="116">
        <v>0</v>
      </c>
      <c r="AH62" s="116">
        <v>0</v>
      </c>
      <c r="AI62" s="116">
        <v>0</v>
      </c>
      <c r="AJ62" s="116">
        <v>0</v>
      </c>
      <c r="AK62" s="116">
        <v>0</v>
      </c>
      <c r="AL62" s="116">
        <v>0</v>
      </c>
      <c r="AM62" s="116">
        <v>0</v>
      </c>
      <c r="AN62" s="116">
        <v>0</v>
      </c>
      <c r="AO62" s="116">
        <v>0</v>
      </c>
      <c r="AP62" s="116">
        <v>0</v>
      </c>
      <c r="AQ62" s="116">
        <v>0</v>
      </c>
      <c r="AR62" s="116">
        <v>0</v>
      </c>
      <c r="AS62" s="116">
        <v>0</v>
      </c>
      <c r="AT62" s="116">
        <v>0</v>
      </c>
      <c r="AU62" s="116">
        <v>0</v>
      </c>
      <c r="AV62" s="116">
        <v>0</v>
      </c>
      <c r="AW62" s="116">
        <v>0</v>
      </c>
      <c r="AX62" s="116">
        <v>0</v>
      </c>
      <c r="AY62" s="116">
        <v>0</v>
      </c>
      <c r="AZ62" s="116">
        <v>0</v>
      </c>
      <c r="BA62" s="116">
        <v>0</v>
      </c>
      <c r="BB62" s="116">
        <v>0</v>
      </c>
      <c r="BC62" s="116">
        <v>0</v>
      </c>
      <c r="BD62" s="116">
        <v>0</v>
      </c>
      <c r="BE62" s="116">
        <v>0</v>
      </c>
      <c r="BF62" s="116">
        <v>0</v>
      </c>
      <c r="BG62" s="116">
        <v>0</v>
      </c>
      <c r="BH62" s="116">
        <v>2726</v>
      </c>
      <c r="BI62" s="116">
        <v>0</v>
      </c>
      <c r="BJ62" s="116">
        <v>0</v>
      </c>
      <c r="BK62" s="116">
        <v>0</v>
      </c>
      <c r="BL62" s="116">
        <v>0</v>
      </c>
      <c r="BM62" s="116">
        <v>0</v>
      </c>
      <c r="BN62" s="116">
        <v>0</v>
      </c>
      <c r="BO62" s="116">
        <v>0</v>
      </c>
      <c r="BP62" s="116">
        <v>0</v>
      </c>
      <c r="BQ62" s="116">
        <v>0</v>
      </c>
      <c r="BR62" s="116">
        <v>0</v>
      </c>
      <c r="BS62" s="116">
        <v>0</v>
      </c>
      <c r="BT62" s="116">
        <v>0</v>
      </c>
      <c r="BU62" s="116">
        <v>0</v>
      </c>
      <c r="BV62" s="116">
        <v>0</v>
      </c>
      <c r="BW62" s="116">
        <v>0</v>
      </c>
      <c r="BX62" s="116">
        <v>0</v>
      </c>
      <c r="BY62" s="116">
        <v>0</v>
      </c>
      <c r="BZ62" s="116">
        <v>0</v>
      </c>
      <c r="CA62" s="116">
        <v>0</v>
      </c>
      <c r="CB62" s="116">
        <v>0</v>
      </c>
      <c r="CC62" s="116">
        <v>0</v>
      </c>
      <c r="CD62" s="116">
        <v>0</v>
      </c>
      <c r="CE62" s="116">
        <v>0</v>
      </c>
      <c r="CF62" s="116">
        <v>0</v>
      </c>
      <c r="CG62" s="116">
        <v>0</v>
      </c>
      <c r="CH62" s="116">
        <v>0</v>
      </c>
      <c r="CI62" s="116">
        <v>0</v>
      </c>
      <c r="CJ62" s="116">
        <v>0</v>
      </c>
      <c r="CK62" s="116">
        <v>0</v>
      </c>
      <c r="CL62" s="116">
        <v>0</v>
      </c>
      <c r="CM62" s="116">
        <v>0</v>
      </c>
      <c r="CN62" s="116">
        <v>0</v>
      </c>
      <c r="CO62" s="116">
        <v>161</v>
      </c>
      <c r="CP62" s="116">
        <v>0</v>
      </c>
      <c r="CQ62" s="116">
        <v>0</v>
      </c>
      <c r="CR62" s="116">
        <v>0</v>
      </c>
      <c r="CS62" s="116">
        <v>0</v>
      </c>
      <c r="CT62" s="116">
        <v>0</v>
      </c>
      <c r="CU62" s="116">
        <v>0</v>
      </c>
      <c r="CV62" s="116">
        <v>0</v>
      </c>
      <c r="CW62" s="116">
        <v>0</v>
      </c>
      <c r="CX62" s="116">
        <v>0</v>
      </c>
      <c r="CY62" s="116">
        <v>636</v>
      </c>
      <c r="CZ62" s="116">
        <v>0</v>
      </c>
      <c r="DA62" s="116">
        <v>0</v>
      </c>
      <c r="DB62" s="116">
        <v>0</v>
      </c>
      <c r="DC62" s="116">
        <v>0</v>
      </c>
      <c r="DD62" s="116">
        <v>0</v>
      </c>
      <c r="DE62" s="116">
        <v>0</v>
      </c>
      <c r="DF62" s="116">
        <v>0</v>
      </c>
      <c r="DG62" s="311">
        <v>0</v>
      </c>
      <c r="DH62" s="312">
        <v>0</v>
      </c>
      <c r="DI62" s="310">
        <v>3523</v>
      </c>
      <c r="DJ62" s="116">
        <v>0</v>
      </c>
      <c r="DK62" s="310">
        <v>3286</v>
      </c>
      <c r="DL62" s="116">
        <v>0</v>
      </c>
      <c r="DM62" s="116">
        <v>0</v>
      </c>
      <c r="DN62" s="116">
        <v>507</v>
      </c>
      <c r="DO62" s="116">
        <v>15824</v>
      </c>
      <c r="DP62" s="312">
        <v>-47</v>
      </c>
      <c r="DQ62" s="312">
        <v>19570</v>
      </c>
      <c r="DR62" s="116">
        <v>23093</v>
      </c>
      <c r="DS62" s="312">
        <v>54947</v>
      </c>
      <c r="DT62" s="312">
        <v>74517</v>
      </c>
      <c r="DU62" s="311">
        <v>78040</v>
      </c>
      <c r="DV62" s="312">
        <v>-22982</v>
      </c>
      <c r="DW62" s="310">
        <v>51535</v>
      </c>
      <c r="DX62" s="313">
        <v>55058</v>
      </c>
    </row>
    <row r="63" spans="3:128" ht="13.5" customHeight="1" x14ac:dyDescent="0.15">
      <c r="C63" s="304" t="s">
        <v>699</v>
      </c>
      <c r="D63" s="305" t="s">
        <v>700</v>
      </c>
      <c r="E63" s="117">
        <v>0</v>
      </c>
      <c r="F63" s="116">
        <v>0</v>
      </c>
      <c r="G63" s="116">
        <v>0</v>
      </c>
      <c r="H63" s="116">
        <v>0</v>
      </c>
      <c r="I63" s="116">
        <v>0</v>
      </c>
      <c r="J63" s="116">
        <v>0</v>
      </c>
      <c r="K63" s="116">
        <v>0</v>
      </c>
      <c r="L63" s="116">
        <v>0</v>
      </c>
      <c r="M63" s="116">
        <v>0</v>
      </c>
      <c r="N63" s="116">
        <v>0</v>
      </c>
      <c r="O63" s="116">
        <v>0</v>
      </c>
      <c r="P63" s="116">
        <v>0</v>
      </c>
      <c r="Q63" s="116">
        <v>0</v>
      </c>
      <c r="R63" s="116">
        <v>0</v>
      </c>
      <c r="S63" s="116">
        <v>0</v>
      </c>
      <c r="T63" s="116">
        <v>0</v>
      </c>
      <c r="U63" s="116">
        <v>0</v>
      </c>
      <c r="V63" s="116">
        <v>0</v>
      </c>
      <c r="W63" s="116">
        <v>0</v>
      </c>
      <c r="X63" s="116">
        <v>0</v>
      </c>
      <c r="Y63" s="116">
        <v>0</v>
      </c>
      <c r="Z63" s="116">
        <v>0</v>
      </c>
      <c r="AA63" s="116">
        <v>0</v>
      </c>
      <c r="AB63" s="116">
        <v>0</v>
      </c>
      <c r="AC63" s="116">
        <v>0</v>
      </c>
      <c r="AD63" s="116">
        <v>0</v>
      </c>
      <c r="AE63" s="116">
        <v>0</v>
      </c>
      <c r="AF63" s="116">
        <v>0</v>
      </c>
      <c r="AG63" s="116">
        <v>0</v>
      </c>
      <c r="AH63" s="116">
        <v>0</v>
      </c>
      <c r="AI63" s="116">
        <v>0</v>
      </c>
      <c r="AJ63" s="116">
        <v>0</v>
      </c>
      <c r="AK63" s="116">
        <v>0</v>
      </c>
      <c r="AL63" s="116">
        <v>0</v>
      </c>
      <c r="AM63" s="116">
        <v>0</v>
      </c>
      <c r="AN63" s="116">
        <v>0</v>
      </c>
      <c r="AO63" s="116">
        <v>0</v>
      </c>
      <c r="AP63" s="116">
        <v>0</v>
      </c>
      <c r="AQ63" s="116">
        <v>0</v>
      </c>
      <c r="AR63" s="116">
        <v>0</v>
      </c>
      <c r="AS63" s="116">
        <v>0</v>
      </c>
      <c r="AT63" s="116">
        <v>0</v>
      </c>
      <c r="AU63" s="116">
        <v>0</v>
      </c>
      <c r="AV63" s="116">
        <v>0</v>
      </c>
      <c r="AW63" s="116">
        <v>905</v>
      </c>
      <c r="AX63" s="116">
        <v>0</v>
      </c>
      <c r="AY63" s="116">
        <v>0</v>
      </c>
      <c r="AZ63" s="116">
        <v>0</v>
      </c>
      <c r="BA63" s="116">
        <v>0</v>
      </c>
      <c r="BB63" s="116">
        <v>0</v>
      </c>
      <c r="BC63" s="116">
        <v>0</v>
      </c>
      <c r="BD63" s="116">
        <v>0</v>
      </c>
      <c r="BE63" s="116">
        <v>0</v>
      </c>
      <c r="BF63" s="116">
        <v>0</v>
      </c>
      <c r="BG63" s="116">
        <v>0</v>
      </c>
      <c r="BH63" s="116">
        <v>28134</v>
      </c>
      <c r="BI63" s="116">
        <v>18043</v>
      </c>
      <c r="BJ63" s="116">
        <v>0</v>
      </c>
      <c r="BK63" s="116">
        <v>704</v>
      </c>
      <c r="BL63" s="116">
        <v>0</v>
      </c>
      <c r="BM63" s="116">
        <v>0</v>
      </c>
      <c r="BN63" s="116">
        <v>0</v>
      </c>
      <c r="BO63" s="116">
        <v>0</v>
      </c>
      <c r="BP63" s="116">
        <v>0</v>
      </c>
      <c r="BQ63" s="116">
        <v>0</v>
      </c>
      <c r="BR63" s="116">
        <v>0</v>
      </c>
      <c r="BS63" s="116">
        <v>0</v>
      </c>
      <c r="BT63" s="116">
        <v>0</v>
      </c>
      <c r="BU63" s="116">
        <v>0</v>
      </c>
      <c r="BV63" s="116">
        <v>0</v>
      </c>
      <c r="BW63" s="116">
        <v>0</v>
      </c>
      <c r="BX63" s="116">
        <v>0</v>
      </c>
      <c r="BY63" s="116">
        <v>0</v>
      </c>
      <c r="BZ63" s="116">
        <v>0</v>
      </c>
      <c r="CA63" s="116">
        <v>0</v>
      </c>
      <c r="CB63" s="116">
        <v>0</v>
      </c>
      <c r="CC63" s="116">
        <v>16</v>
      </c>
      <c r="CD63" s="116">
        <v>0</v>
      </c>
      <c r="CE63" s="116">
        <v>0</v>
      </c>
      <c r="CF63" s="116">
        <v>0</v>
      </c>
      <c r="CG63" s="116">
        <v>0</v>
      </c>
      <c r="CH63" s="116">
        <v>0</v>
      </c>
      <c r="CI63" s="116">
        <v>0</v>
      </c>
      <c r="CJ63" s="116">
        <v>0</v>
      </c>
      <c r="CK63" s="116">
        <v>0</v>
      </c>
      <c r="CL63" s="116">
        <v>0</v>
      </c>
      <c r="CM63" s="116">
        <v>0</v>
      </c>
      <c r="CN63" s="116">
        <v>0</v>
      </c>
      <c r="CO63" s="116">
        <v>0</v>
      </c>
      <c r="CP63" s="116">
        <v>0</v>
      </c>
      <c r="CQ63" s="116">
        <v>0</v>
      </c>
      <c r="CR63" s="116">
        <v>0</v>
      </c>
      <c r="CS63" s="116">
        <v>0</v>
      </c>
      <c r="CT63" s="116">
        <v>0</v>
      </c>
      <c r="CU63" s="116">
        <v>0</v>
      </c>
      <c r="CV63" s="116">
        <v>0</v>
      </c>
      <c r="CW63" s="116">
        <v>0</v>
      </c>
      <c r="CX63" s="116">
        <v>0</v>
      </c>
      <c r="CY63" s="116">
        <v>25682</v>
      </c>
      <c r="CZ63" s="116">
        <v>0</v>
      </c>
      <c r="DA63" s="116">
        <v>0</v>
      </c>
      <c r="DB63" s="116">
        <v>0</v>
      </c>
      <c r="DC63" s="116">
        <v>0</v>
      </c>
      <c r="DD63" s="116">
        <v>0</v>
      </c>
      <c r="DE63" s="116">
        <v>0</v>
      </c>
      <c r="DF63" s="116">
        <v>0</v>
      </c>
      <c r="DG63" s="311">
        <v>0</v>
      </c>
      <c r="DH63" s="312">
        <v>0</v>
      </c>
      <c r="DI63" s="310">
        <v>73484</v>
      </c>
      <c r="DJ63" s="116">
        <v>0</v>
      </c>
      <c r="DK63" s="310">
        <v>156</v>
      </c>
      <c r="DL63" s="116">
        <v>0</v>
      </c>
      <c r="DM63" s="116">
        <v>0</v>
      </c>
      <c r="DN63" s="116">
        <v>0</v>
      </c>
      <c r="DO63" s="116">
        <v>0</v>
      </c>
      <c r="DP63" s="312">
        <v>-83</v>
      </c>
      <c r="DQ63" s="312">
        <v>73</v>
      </c>
      <c r="DR63" s="116">
        <v>73557</v>
      </c>
      <c r="DS63" s="312">
        <v>39206</v>
      </c>
      <c r="DT63" s="312">
        <v>39279</v>
      </c>
      <c r="DU63" s="311">
        <v>112763</v>
      </c>
      <c r="DV63" s="312">
        <v>-65953</v>
      </c>
      <c r="DW63" s="310">
        <v>-26674</v>
      </c>
      <c r="DX63" s="313">
        <v>46810</v>
      </c>
    </row>
    <row r="64" spans="3:128" ht="13.5" customHeight="1" x14ac:dyDescent="0.15">
      <c r="C64" s="304" t="s">
        <v>701</v>
      </c>
      <c r="D64" s="305" t="s">
        <v>322</v>
      </c>
      <c r="E64" s="117">
        <v>0</v>
      </c>
      <c r="F64" s="116">
        <v>0</v>
      </c>
      <c r="G64" s="116">
        <v>0</v>
      </c>
      <c r="H64" s="116">
        <v>0</v>
      </c>
      <c r="I64" s="116">
        <v>814</v>
      </c>
      <c r="J64" s="116">
        <v>0</v>
      </c>
      <c r="K64" s="116">
        <v>0</v>
      </c>
      <c r="L64" s="116">
        <v>0</v>
      </c>
      <c r="M64" s="116">
        <v>0</v>
      </c>
      <c r="N64" s="116">
        <v>0</v>
      </c>
      <c r="O64" s="116">
        <v>0</v>
      </c>
      <c r="P64" s="116">
        <v>0</v>
      </c>
      <c r="Q64" s="116">
        <v>0</v>
      </c>
      <c r="R64" s="116">
        <v>0</v>
      </c>
      <c r="S64" s="116">
        <v>0</v>
      </c>
      <c r="T64" s="116">
        <v>0</v>
      </c>
      <c r="U64" s="116">
        <v>0</v>
      </c>
      <c r="V64" s="116">
        <v>0</v>
      </c>
      <c r="W64" s="116">
        <v>0</v>
      </c>
      <c r="X64" s="116">
        <v>0</v>
      </c>
      <c r="Y64" s="116">
        <v>0</v>
      </c>
      <c r="Z64" s="116">
        <v>0</v>
      </c>
      <c r="AA64" s="116">
        <v>0</v>
      </c>
      <c r="AB64" s="116">
        <v>0</v>
      </c>
      <c r="AC64" s="116">
        <v>0</v>
      </c>
      <c r="AD64" s="116">
        <v>0</v>
      </c>
      <c r="AE64" s="116">
        <v>0</v>
      </c>
      <c r="AF64" s="116">
        <v>0</v>
      </c>
      <c r="AG64" s="116">
        <v>0</v>
      </c>
      <c r="AH64" s="116">
        <v>0</v>
      </c>
      <c r="AI64" s="116">
        <v>0</v>
      </c>
      <c r="AJ64" s="116">
        <v>0</v>
      </c>
      <c r="AK64" s="116">
        <v>0</v>
      </c>
      <c r="AL64" s="116">
        <v>0</v>
      </c>
      <c r="AM64" s="116">
        <v>0</v>
      </c>
      <c r="AN64" s="116">
        <v>0</v>
      </c>
      <c r="AO64" s="116">
        <v>0</v>
      </c>
      <c r="AP64" s="116">
        <v>0</v>
      </c>
      <c r="AQ64" s="116">
        <v>0</v>
      </c>
      <c r="AR64" s="116">
        <v>0</v>
      </c>
      <c r="AS64" s="116">
        <v>0</v>
      </c>
      <c r="AT64" s="116">
        <v>0</v>
      </c>
      <c r="AU64" s="116">
        <v>0</v>
      </c>
      <c r="AV64" s="116">
        <v>0</v>
      </c>
      <c r="AW64" s="116">
        <v>0</v>
      </c>
      <c r="AX64" s="116">
        <v>0</v>
      </c>
      <c r="AY64" s="116">
        <v>0</v>
      </c>
      <c r="AZ64" s="116">
        <v>0</v>
      </c>
      <c r="BA64" s="116">
        <v>0</v>
      </c>
      <c r="BB64" s="116">
        <v>0</v>
      </c>
      <c r="BC64" s="116">
        <v>0</v>
      </c>
      <c r="BD64" s="116">
        <v>0</v>
      </c>
      <c r="BE64" s="116">
        <v>0</v>
      </c>
      <c r="BF64" s="116">
        <v>0</v>
      </c>
      <c r="BG64" s="116">
        <v>0</v>
      </c>
      <c r="BH64" s="116">
        <v>0</v>
      </c>
      <c r="BI64" s="116">
        <v>0</v>
      </c>
      <c r="BJ64" s="116">
        <v>259</v>
      </c>
      <c r="BK64" s="116">
        <v>0</v>
      </c>
      <c r="BL64" s="116">
        <v>0</v>
      </c>
      <c r="BM64" s="116">
        <v>0</v>
      </c>
      <c r="BN64" s="116">
        <v>0</v>
      </c>
      <c r="BO64" s="116">
        <v>0</v>
      </c>
      <c r="BP64" s="116">
        <v>0</v>
      </c>
      <c r="BQ64" s="116">
        <v>0</v>
      </c>
      <c r="BR64" s="116">
        <v>0</v>
      </c>
      <c r="BS64" s="116">
        <v>0</v>
      </c>
      <c r="BT64" s="116">
        <v>0</v>
      </c>
      <c r="BU64" s="116">
        <v>0</v>
      </c>
      <c r="BV64" s="116">
        <v>0</v>
      </c>
      <c r="BW64" s="116">
        <v>0</v>
      </c>
      <c r="BX64" s="116">
        <v>0</v>
      </c>
      <c r="BY64" s="116">
        <v>0</v>
      </c>
      <c r="BZ64" s="116">
        <v>0</v>
      </c>
      <c r="CA64" s="116">
        <v>0</v>
      </c>
      <c r="CB64" s="116">
        <v>0</v>
      </c>
      <c r="CC64" s="116">
        <v>0</v>
      </c>
      <c r="CD64" s="116">
        <v>202</v>
      </c>
      <c r="CE64" s="116">
        <v>0</v>
      </c>
      <c r="CF64" s="116">
        <v>0</v>
      </c>
      <c r="CG64" s="116">
        <v>0</v>
      </c>
      <c r="CH64" s="116">
        <v>109</v>
      </c>
      <c r="CI64" s="116">
        <v>0</v>
      </c>
      <c r="CJ64" s="116">
        <v>0</v>
      </c>
      <c r="CK64" s="116">
        <v>0</v>
      </c>
      <c r="CL64" s="116">
        <v>0</v>
      </c>
      <c r="CM64" s="116">
        <v>0</v>
      </c>
      <c r="CN64" s="116">
        <v>0</v>
      </c>
      <c r="CO64" s="116">
        <v>595</v>
      </c>
      <c r="CP64" s="116">
        <v>11</v>
      </c>
      <c r="CQ64" s="116">
        <v>40</v>
      </c>
      <c r="CR64" s="116">
        <v>0</v>
      </c>
      <c r="CS64" s="116">
        <v>0</v>
      </c>
      <c r="CT64" s="116">
        <v>0</v>
      </c>
      <c r="CU64" s="116">
        <v>0</v>
      </c>
      <c r="CV64" s="116">
        <v>0</v>
      </c>
      <c r="CW64" s="116">
        <v>1</v>
      </c>
      <c r="CX64" s="116">
        <v>0</v>
      </c>
      <c r="CY64" s="116">
        <v>0</v>
      </c>
      <c r="CZ64" s="116">
        <v>0</v>
      </c>
      <c r="DA64" s="116">
        <v>0</v>
      </c>
      <c r="DB64" s="116">
        <v>0</v>
      </c>
      <c r="DC64" s="116">
        <v>0</v>
      </c>
      <c r="DD64" s="116">
        <v>1</v>
      </c>
      <c r="DE64" s="116">
        <v>0</v>
      </c>
      <c r="DF64" s="116">
        <v>0</v>
      </c>
      <c r="DG64" s="311">
        <v>0</v>
      </c>
      <c r="DH64" s="312">
        <v>0</v>
      </c>
      <c r="DI64" s="310">
        <v>2032</v>
      </c>
      <c r="DJ64" s="116">
        <v>0</v>
      </c>
      <c r="DK64" s="310">
        <v>48</v>
      </c>
      <c r="DL64" s="116">
        <v>0</v>
      </c>
      <c r="DM64" s="116">
        <v>0</v>
      </c>
      <c r="DN64" s="116">
        <v>405</v>
      </c>
      <c r="DO64" s="116">
        <v>449</v>
      </c>
      <c r="DP64" s="312">
        <v>0</v>
      </c>
      <c r="DQ64" s="312">
        <v>902</v>
      </c>
      <c r="DR64" s="116">
        <v>2934</v>
      </c>
      <c r="DS64" s="312">
        <v>1303</v>
      </c>
      <c r="DT64" s="312">
        <v>2205</v>
      </c>
      <c r="DU64" s="311">
        <v>4237</v>
      </c>
      <c r="DV64" s="312">
        <v>-2664</v>
      </c>
      <c r="DW64" s="310">
        <v>-459</v>
      </c>
      <c r="DX64" s="313">
        <v>1573</v>
      </c>
    </row>
    <row r="65" spans="3:128" ht="13.5" customHeight="1" x14ac:dyDescent="0.15">
      <c r="C65" s="322" t="s">
        <v>702</v>
      </c>
      <c r="D65" s="323" t="s">
        <v>329</v>
      </c>
      <c r="E65" s="324">
        <v>0</v>
      </c>
      <c r="F65" s="325">
        <v>0</v>
      </c>
      <c r="G65" s="325">
        <v>0</v>
      </c>
      <c r="H65" s="325">
        <v>0</v>
      </c>
      <c r="I65" s="325">
        <v>0</v>
      </c>
      <c r="J65" s="325">
        <v>0</v>
      </c>
      <c r="K65" s="325">
        <v>0</v>
      </c>
      <c r="L65" s="325">
        <v>0</v>
      </c>
      <c r="M65" s="325">
        <v>0</v>
      </c>
      <c r="N65" s="325">
        <v>0</v>
      </c>
      <c r="O65" s="325">
        <v>0</v>
      </c>
      <c r="P65" s="325">
        <v>0</v>
      </c>
      <c r="Q65" s="325">
        <v>0</v>
      </c>
      <c r="R65" s="325">
        <v>0</v>
      </c>
      <c r="S65" s="325">
        <v>0</v>
      </c>
      <c r="T65" s="325">
        <v>0</v>
      </c>
      <c r="U65" s="325">
        <v>0</v>
      </c>
      <c r="V65" s="325">
        <v>0</v>
      </c>
      <c r="W65" s="325">
        <v>0</v>
      </c>
      <c r="X65" s="325">
        <v>0</v>
      </c>
      <c r="Y65" s="325">
        <v>0</v>
      </c>
      <c r="Z65" s="325">
        <v>0</v>
      </c>
      <c r="AA65" s="325">
        <v>0</v>
      </c>
      <c r="AB65" s="325">
        <v>0</v>
      </c>
      <c r="AC65" s="325">
        <v>0</v>
      </c>
      <c r="AD65" s="325">
        <v>0</v>
      </c>
      <c r="AE65" s="325">
        <v>0</v>
      </c>
      <c r="AF65" s="325">
        <v>0</v>
      </c>
      <c r="AG65" s="325">
        <v>0</v>
      </c>
      <c r="AH65" s="325">
        <v>0</v>
      </c>
      <c r="AI65" s="325">
        <v>0</v>
      </c>
      <c r="AJ65" s="325">
        <v>0</v>
      </c>
      <c r="AK65" s="325">
        <v>0</v>
      </c>
      <c r="AL65" s="325">
        <v>0</v>
      </c>
      <c r="AM65" s="325">
        <v>0</v>
      </c>
      <c r="AN65" s="325">
        <v>0</v>
      </c>
      <c r="AO65" s="325">
        <v>0</v>
      </c>
      <c r="AP65" s="325">
        <v>0</v>
      </c>
      <c r="AQ65" s="325">
        <v>0</v>
      </c>
      <c r="AR65" s="325">
        <v>0</v>
      </c>
      <c r="AS65" s="325">
        <v>0</v>
      </c>
      <c r="AT65" s="325">
        <v>0</v>
      </c>
      <c r="AU65" s="325">
        <v>0</v>
      </c>
      <c r="AV65" s="325">
        <v>0</v>
      </c>
      <c r="AW65" s="325">
        <v>0</v>
      </c>
      <c r="AX65" s="325">
        <v>0</v>
      </c>
      <c r="AY65" s="325">
        <v>0</v>
      </c>
      <c r="AZ65" s="325">
        <v>0</v>
      </c>
      <c r="BA65" s="325">
        <v>0</v>
      </c>
      <c r="BB65" s="325">
        <v>0</v>
      </c>
      <c r="BC65" s="325">
        <v>0</v>
      </c>
      <c r="BD65" s="325">
        <v>0</v>
      </c>
      <c r="BE65" s="325">
        <v>0</v>
      </c>
      <c r="BF65" s="325">
        <v>0</v>
      </c>
      <c r="BG65" s="325">
        <v>0</v>
      </c>
      <c r="BH65" s="325">
        <v>0</v>
      </c>
      <c r="BI65" s="325">
        <v>0</v>
      </c>
      <c r="BJ65" s="325">
        <v>0</v>
      </c>
      <c r="BK65" s="325">
        <v>2183</v>
      </c>
      <c r="BL65" s="325">
        <v>0</v>
      </c>
      <c r="BM65" s="325">
        <v>0</v>
      </c>
      <c r="BN65" s="325">
        <v>0</v>
      </c>
      <c r="BO65" s="325">
        <v>0</v>
      </c>
      <c r="BP65" s="325">
        <v>0</v>
      </c>
      <c r="BQ65" s="325">
        <v>0</v>
      </c>
      <c r="BR65" s="325">
        <v>0</v>
      </c>
      <c r="BS65" s="325">
        <v>0</v>
      </c>
      <c r="BT65" s="325">
        <v>0</v>
      </c>
      <c r="BU65" s="325">
        <v>0</v>
      </c>
      <c r="BV65" s="325">
        <v>0</v>
      </c>
      <c r="BW65" s="325">
        <v>0</v>
      </c>
      <c r="BX65" s="325">
        <v>0</v>
      </c>
      <c r="BY65" s="325">
        <v>0</v>
      </c>
      <c r="BZ65" s="325">
        <v>0</v>
      </c>
      <c r="CA65" s="325">
        <v>2730</v>
      </c>
      <c r="CB65" s="325">
        <v>0</v>
      </c>
      <c r="CC65" s="325">
        <v>0</v>
      </c>
      <c r="CD65" s="325">
        <v>0</v>
      </c>
      <c r="CE65" s="325">
        <v>1292</v>
      </c>
      <c r="CF65" s="325">
        <v>0</v>
      </c>
      <c r="CG65" s="325">
        <v>0</v>
      </c>
      <c r="CH65" s="325">
        <v>45</v>
      </c>
      <c r="CI65" s="325">
        <v>0</v>
      </c>
      <c r="CJ65" s="325">
        <v>0</v>
      </c>
      <c r="CK65" s="325">
        <v>0</v>
      </c>
      <c r="CL65" s="325">
        <v>0</v>
      </c>
      <c r="CM65" s="325">
        <v>0</v>
      </c>
      <c r="CN65" s="325">
        <v>0</v>
      </c>
      <c r="CO65" s="325">
        <v>3334</v>
      </c>
      <c r="CP65" s="325">
        <v>0</v>
      </c>
      <c r="CQ65" s="325">
        <v>0</v>
      </c>
      <c r="CR65" s="325">
        <v>0</v>
      </c>
      <c r="CS65" s="325">
        <v>0</v>
      </c>
      <c r="CT65" s="325">
        <v>0</v>
      </c>
      <c r="CU65" s="325">
        <v>0</v>
      </c>
      <c r="CV65" s="325">
        <v>0</v>
      </c>
      <c r="CW65" s="325">
        <v>0</v>
      </c>
      <c r="CX65" s="325">
        <v>0</v>
      </c>
      <c r="CY65" s="325">
        <v>584</v>
      </c>
      <c r="CZ65" s="325">
        <v>3</v>
      </c>
      <c r="DA65" s="325">
        <v>0</v>
      </c>
      <c r="DB65" s="325">
        <v>0</v>
      </c>
      <c r="DC65" s="325">
        <v>0</v>
      </c>
      <c r="DD65" s="325">
        <v>0</v>
      </c>
      <c r="DE65" s="325">
        <v>0</v>
      </c>
      <c r="DF65" s="325">
        <v>39</v>
      </c>
      <c r="DG65" s="327">
        <v>0</v>
      </c>
      <c r="DH65" s="328">
        <v>0</v>
      </c>
      <c r="DI65" s="326">
        <v>10210</v>
      </c>
      <c r="DJ65" s="325">
        <v>0</v>
      </c>
      <c r="DK65" s="326">
        <v>969</v>
      </c>
      <c r="DL65" s="325">
        <v>0</v>
      </c>
      <c r="DM65" s="325">
        <v>0</v>
      </c>
      <c r="DN65" s="325">
        <v>7104</v>
      </c>
      <c r="DO65" s="325">
        <v>4937</v>
      </c>
      <c r="DP65" s="328">
        <v>-180</v>
      </c>
      <c r="DQ65" s="328">
        <v>12830</v>
      </c>
      <c r="DR65" s="325">
        <v>23040</v>
      </c>
      <c r="DS65" s="328">
        <v>7708</v>
      </c>
      <c r="DT65" s="328">
        <v>20538</v>
      </c>
      <c r="DU65" s="327">
        <v>30748</v>
      </c>
      <c r="DV65" s="328">
        <v>-21668</v>
      </c>
      <c r="DW65" s="326">
        <v>-1130</v>
      </c>
      <c r="DX65" s="329">
        <v>9080</v>
      </c>
    </row>
    <row r="66" spans="3:128" ht="13.5" customHeight="1" x14ac:dyDescent="0.15">
      <c r="C66" s="304" t="s">
        <v>703</v>
      </c>
      <c r="D66" s="305" t="s">
        <v>464</v>
      </c>
      <c r="E66" s="117">
        <v>0</v>
      </c>
      <c r="F66" s="116">
        <v>0</v>
      </c>
      <c r="G66" s="116">
        <v>1</v>
      </c>
      <c r="H66" s="116">
        <v>1</v>
      </c>
      <c r="I66" s="116">
        <v>147</v>
      </c>
      <c r="J66" s="116">
        <v>0</v>
      </c>
      <c r="K66" s="116">
        <v>1</v>
      </c>
      <c r="L66" s="116">
        <v>100</v>
      </c>
      <c r="M66" s="116">
        <v>7</v>
      </c>
      <c r="N66" s="116">
        <v>1</v>
      </c>
      <c r="O66" s="116">
        <v>0</v>
      </c>
      <c r="P66" s="116">
        <v>106</v>
      </c>
      <c r="Q66" s="116">
        <v>477</v>
      </c>
      <c r="R66" s="116">
        <v>19</v>
      </c>
      <c r="S66" s="116">
        <v>436</v>
      </c>
      <c r="T66" s="116">
        <v>8</v>
      </c>
      <c r="U66" s="116">
        <v>3</v>
      </c>
      <c r="V66" s="116">
        <v>3</v>
      </c>
      <c r="W66" s="116">
        <v>0</v>
      </c>
      <c r="X66" s="116">
        <v>0</v>
      </c>
      <c r="Y66" s="116">
        <v>0</v>
      </c>
      <c r="Z66" s="116">
        <v>3</v>
      </c>
      <c r="AA66" s="116">
        <v>2</v>
      </c>
      <c r="AB66" s="116">
        <v>17</v>
      </c>
      <c r="AC66" s="116">
        <v>15</v>
      </c>
      <c r="AD66" s="116">
        <v>10</v>
      </c>
      <c r="AE66" s="116">
        <v>0</v>
      </c>
      <c r="AF66" s="116">
        <v>2</v>
      </c>
      <c r="AG66" s="116">
        <v>12</v>
      </c>
      <c r="AH66" s="116">
        <v>1</v>
      </c>
      <c r="AI66" s="116">
        <v>1</v>
      </c>
      <c r="AJ66" s="116">
        <v>1</v>
      </c>
      <c r="AK66" s="116">
        <v>3</v>
      </c>
      <c r="AL66" s="116">
        <v>19</v>
      </c>
      <c r="AM66" s="116">
        <v>33</v>
      </c>
      <c r="AN66" s="116">
        <v>0</v>
      </c>
      <c r="AO66" s="116">
        <v>19</v>
      </c>
      <c r="AP66" s="116">
        <v>44</v>
      </c>
      <c r="AQ66" s="116">
        <v>0</v>
      </c>
      <c r="AR66" s="116">
        <v>0</v>
      </c>
      <c r="AS66" s="116">
        <v>76</v>
      </c>
      <c r="AT66" s="116">
        <v>1</v>
      </c>
      <c r="AU66" s="116">
        <v>6</v>
      </c>
      <c r="AV66" s="116">
        <v>1</v>
      </c>
      <c r="AW66" s="116">
        <v>104</v>
      </c>
      <c r="AX66" s="116">
        <v>371</v>
      </c>
      <c r="AY66" s="116">
        <v>36</v>
      </c>
      <c r="AZ66" s="116">
        <v>62</v>
      </c>
      <c r="BA66" s="116">
        <v>75</v>
      </c>
      <c r="BB66" s="116">
        <v>0</v>
      </c>
      <c r="BC66" s="116">
        <v>4</v>
      </c>
      <c r="BD66" s="116">
        <v>4</v>
      </c>
      <c r="BE66" s="116">
        <v>13</v>
      </c>
      <c r="BF66" s="116">
        <v>128</v>
      </c>
      <c r="BG66" s="116">
        <v>0</v>
      </c>
      <c r="BH66" s="116">
        <v>29</v>
      </c>
      <c r="BI66" s="116">
        <v>23</v>
      </c>
      <c r="BJ66" s="116">
        <v>1</v>
      </c>
      <c r="BK66" s="116">
        <v>3</v>
      </c>
      <c r="BL66" s="116">
        <v>197</v>
      </c>
      <c r="BM66" s="116">
        <v>0</v>
      </c>
      <c r="BN66" s="116">
        <v>404</v>
      </c>
      <c r="BO66" s="116">
        <v>560</v>
      </c>
      <c r="BP66" s="116">
        <v>856</v>
      </c>
      <c r="BQ66" s="116">
        <v>186</v>
      </c>
      <c r="BR66" s="116">
        <v>3</v>
      </c>
      <c r="BS66" s="116">
        <v>0</v>
      </c>
      <c r="BT66" s="116">
        <v>48</v>
      </c>
      <c r="BU66" s="116">
        <v>23</v>
      </c>
      <c r="BV66" s="116">
        <v>233</v>
      </c>
      <c r="BW66" s="116">
        <v>38</v>
      </c>
      <c r="BX66" s="116">
        <v>2</v>
      </c>
      <c r="BY66" s="116">
        <v>1</v>
      </c>
      <c r="BZ66" s="116">
        <v>0</v>
      </c>
      <c r="CA66" s="116">
        <v>1</v>
      </c>
      <c r="CB66" s="116">
        <v>45</v>
      </c>
      <c r="CC66" s="116">
        <v>1</v>
      </c>
      <c r="CD66" s="116">
        <v>0</v>
      </c>
      <c r="CE66" s="116">
        <v>0</v>
      </c>
      <c r="CF66" s="116">
        <v>0</v>
      </c>
      <c r="CG66" s="116">
        <v>0</v>
      </c>
      <c r="CH66" s="116">
        <v>7</v>
      </c>
      <c r="CI66" s="116">
        <v>2</v>
      </c>
      <c r="CJ66" s="116">
        <v>294</v>
      </c>
      <c r="CK66" s="116">
        <v>27</v>
      </c>
      <c r="CL66" s="116">
        <v>1267</v>
      </c>
      <c r="CM66" s="116">
        <v>39</v>
      </c>
      <c r="CN66" s="116">
        <v>120</v>
      </c>
      <c r="CO66" s="116">
        <v>515</v>
      </c>
      <c r="CP66" s="116">
        <v>700</v>
      </c>
      <c r="CQ66" s="116">
        <v>1477</v>
      </c>
      <c r="CR66" s="116">
        <v>100</v>
      </c>
      <c r="CS66" s="116">
        <v>3</v>
      </c>
      <c r="CT66" s="116">
        <v>291</v>
      </c>
      <c r="CU66" s="116">
        <v>162</v>
      </c>
      <c r="CV66" s="116">
        <v>264</v>
      </c>
      <c r="CW66" s="116">
        <v>863</v>
      </c>
      <c r="CX66" s="116">
        <v>37</v>
      </c>
      <c r="CY66" s="116">
        <v>150</v>
      </c>
      <c r="CZ66" s="116">
        <v>773</v>
      </c>
      <c r="DA66" s="116">
        <v>149</v>
      </c>
      <c r="DB66" s="116">
        <v>388</v>
      </c>
      <c r="DC66" s="116">
        <v>231</v>
      </c>
      <c r="DD66" s="116">
        <v>290</v>
      </c>
      <c r="DE66" s="116">
        <v>0</v>
      </c>
      <c r="DF66" s="116">
        <v>450</v>
      </c>
      <c r="DG66" s="311">
        <v>1607</v>
      </c>
      <c r="DH66" s="312">
        <v>13</v>
      </c>
      <c r="DI66" s="310">
        <v>15246</v>
      </c>
      <c r="DJ66" s="116">
        <v>18</v>
      </c>
      <c r="DK66" s="310">
        <v>15537</v>
      </c>
      <c r="DL66" s="116">
        <v>0</v>
      </c>
      <c r="DM66" s="116">
        <v>0</v>
      </c>
      <c r="DN66" s="116">
        <v>554</v>
      </c>
      <c r="DO66" s="116">
        <v>8370</v>
      </c>
      <c r="DP66" s="312">
        <v>-276</v>
      </c>
      <c r="DQ66" s="312">
        <v>24203</v>
      </c>
      <c r="DR66" s="116">
        <v>39449</v>
      </c>
      <c r="DS66" s="312">
        <v>7052</v>
      </c>
      <c r="DT66" s="312">
        <v>31255</v>
      </c>
      <c r="DU66" s="311">
        <v>46501</v>
      </c>
      <c r="DV66" s="312">
        <v>-38032</v>
      </c>
      <c r="DW66" s="310">
        <v>-6777</v>
      </c>
      <c r="DX66" s="313">
        <v>8469</v>
      </c>
    </row>
    <row r="67" spans="3:128" ht="13.5" customHeight="1" x14ac:dyDescent="0.15">
      <c r="C67" s="304" t="s">
        <v>704</v>
      </c>
      <c r="D67" s="305" t="s">
        <v>705</v>
      </c>
      <c r="E67" s="117">
        <v>8</v>
      </c>
      <c r="F67" s="116">
        <v>14</v>
      </c>
      <c r="G67" s="116">
        <v>0</v>
      </c>
      <c r="H67" s="116">
        <v>12</v>
      </c>
      <c r="I67" s="116">
        <v>0</v>
      </c>
      <c r="J67" s="116">
        <v>0</v>
      </c>
      <c r="K67" s="116">
        <v>0</v>
      </c>
      <c r="L67" s="116">
        <v>6</v>
      </c>
      <c r="M67" s="116">
        <v>10</v>
      </c>
      <c r="N67" s="116">
        <v>45</v>
      </c>
      <c r="O67" s="116">
        <v>0</v>
      </c>
      <c r="P67" s="116">
        <v>21</v>
      </c>
      <c r="Q67" s="116">
        <v>0</v>
      </c>
      <c r="R67" s="116">
        <v>92</v>
      </c>
      <c r="S67" s="116">
        <v>0</v>
      </c>
      <c r="T67" s="116">
        <v>256</v>
      </c>
      <c r="U67" s="116">
        <v>0</v>
      </c>
      <c r="V67" s="116">
        <v>0</v>
      </c>
      <c r="W67" s="116">
        <v>44</v>
      </c>
      <c r="X67" s="116">
        <v>2</v>
      </c>
      <c r="Y67" s="116">
        <v>0</v>
      </c>
      <c r="Z67" s="116">
        <v>5</v>
      </c>
      <c r="AA67" s="116">
        <v>0</v>
      </c>
      <c r="AB67" s="116">
        <v>47</v>
      </c>
      <c r="AC67" s="116">
        <v>0</v>
      </c>
      <c r="AD67" s="116">
        <v>0</v>
      </c>
      <c r="AE67" s="116">
        <v>0</v>
      </c>
      <c r="AF67" s="116">
        <v>0</v>
      </c>
      <c r="AG67" s="116">
        <v>292</v>
      </c>
      <c r="AH67" s="116">
        <v>0</v>
      </c>
      <c r="AI67" s="116">
        <v>0</v>
      </c>
      <c r="AJ67" s="116">
        <v>48</v>
      </c>
      <c r="AK67" s="116">
        <v>18</v>
      </c>
      <c r="AL67" s="116">
        <v>42</v>
      </c>
      <c r="AM67" s="116">
        <v>14</v>
      </c>
      <c r="AN67" s="116">
        <v>0</v>
      </c>
      <c r="AO67" s="116">
        <v>5</v>
      </c>
      <c r="AP67" s="116">
        <v>92</v>
      </c>
      <c r="AQ67" s="116">
        <v>1</v>
      </c>
      <c r="AR67" s="116">
        <v>6</v>
      </c>
      <c r="AS67" s="116">
        <v>979</v>
      </c>
      <c r="AT67" s="116">
        <v>0</v>
      </c>
      <c r="AU67" s="116">
        <v>15</v>
      </c>
      <c r="AV67" s="116">
        <v>0</v>
      </c>
      <c r="AW67" s="116">
        <v>0</v>
      </c>
      <c r="AX67" s="116">
        <v>0</v>
      </c>
      <c r="AY67" s="116">
        <v>10</v>
      </c>
      <c r="AZ67" s="116">
        <v>0</v>
      </c>
      <c r="BA67" s="116">
        <v>0</v>
      </c>
      <c r="BB67" s="116">
        <v>0</v>
      </c>
      <c r="BC67" s="116">
        <v>0</v>
      </c>
      <c r="BD67" s="116">
        <v>1</v>
      </c>
      <c r="BE67" s="116">
        <v>0</v>
      </c>
      <c r="BF67" s="116">
        <v>0</v>
      </c>
      <c r="BG67" s="116">
        <v>0</v>
      </c>
      <c r="BH67" s="116">
        <v>0</v>
      </c>
      <c r="BI67" s="116">
        <v>15</v>
      </c>
      <c r="BJ67" s="116">
        <v>0</v>
      </c>
      <c r="BK67" s="116">
        <v>0</v>
      </c>
      <c r="BL67" s="116">
        <v>2</v>
      </c>
      <c r="BM67" s="116">
        <v>0</v>
      </c>
      <c r="BN67" s="116">
        <v>0</v>
      </c>
      <c r="BO67" s="116">
        <v>0</v>
      </c>
      <c r="BP67" s="116">
        <v>70</v>
      </c>
      <c r="BQ67" s="116">
        <v>1</v>
      </c>
      <c r="BR67" s="116">
        <v>805</v>
      </c>
      <c r="BS67" s="116">
        <v>24</v>
      </c>
      <c r="BT67" s="116">
        <v>0</v>
      </c>
      <c r="BU67" s="116">
        <v>0</v>
      </c>
      <c r="BV67" s="116">
        <v>0</v>
      </c>
      <c r="BW67" s="116">
        <v>0</v>
      </c>
      <c r="BX67" s="116">
        <v>0</v>
      </c>
      <c r="BY67" s="116">
        <v>0</v>
      </c>
      <c r="BZ67" s="116">
        <v>0</v>
      </c>
      <c r="CA67" s="116">
        <v>0</v>
      </c>
      <c r="CB67" s="116">
        <v>32</v>
      </c>
      <c r="CC67" s="116">
        <v>0</v>
      </c>
      <c r="CD67" s="116">
        <v>0</v>
      </c>
      <c r="CE67" s="116">
        <v>0</v>
      </c>
      <c r="CF67" s="116">
        <v>0</v>
      </c>
      <c r="CG67" s="116">
        <v>0</v>
      </c>
      <c r="CH67" s="116">
        <v>0</v>
      </c>
      <c r="CI67" s="116">
        <v>0</v>
      </c>
      <c r="CJ67" s="116">
        <v>0</v>
      </c>
      <c r="CK67" s="116">
        <v>0</v>
      </c>
      <c r="CL67" s="116">
        <v>0</v>
      </c>
      <c r="CM67" s="116">
        <v>0</v>
      </c>
      <c r="CN67" s="116">
        <v>0</v>
      </c>
      <c r="CO67" s="116">
        <v>0</v>
      </c>
      <c r="CP67" s="116">
        <v>0</v>
      </c>
      <c r="CQ67" s="116">
        <v>0</v>
      </c>
      <c r="CR67" s="116">
        <v>0</v>
      </c>
      <c r="CS67" s="116">
        <v>0</v>
      </c>
      <c r="CT67" s="116">
        <v>0</v>
      </c>
      <c r="CU67" s="116">
        <v>0</v>
      </c>
      <c r="CV67" s="116">
        <v>0</v>
      </c>
      <c r="CW67" s="116">
        <v>0</v>
      </c>
      <c r="CX67" s="116">
        <v>0</v>
      </c>
      <c r="CY67" s="116">
        <v>0</v>
      </c>
      <c r="CZ67" s="116">
        <v>0</v>
      </c>
      <c r="DA67" s="116">
        <v>0</v>
      </c>
      <c r="DB67" s="116">
        <v>14</v>
      </c>
      <c r="DC67" s="116">
        <v>0</v>
      </c>
      <c r="DD67" s="116">
        <v>0</v>
      </c>
      <c r="DE67" s="116">
        <v>0</v>
      </c>
      <c r="DF67" s="116">
        <v>0</v>
      </c>
      <c r="DG67" s="311">
        <v>0</v>
      </c>
      <c r="DH67" s="312">
        <v>0</v>
      </c>
      <c r="DI67" s="310">
        <v>3048</v>
      </c>
      <c r="DJ67" s="116">
        <v>0</v>
      </c>
      <c r="DK67" s="310">
        <v>0</v>
      </c>
      <c r="DL67" s="116">
        <v>0</v>
      </c>
      <c r="DM67" s="116">
        <v>0</v>
      </c>
      <c r="DN67" s="116">
        <v>0</v>
      </c>
      <c r="DO67" s="116">
        <v>0</v>
      </c>
      <c r="DP67" s="312">
        <v>0</v>
      </c>
      <c r="DQ67" s="312">
        <v>0</v>
      </c>
      <c r="DR67" s="116">
        <v>3048</v>
      </c>
      <c r="DS67" s="312">
        <v>1118</v>
      </c>
      <c r="DT67" s="312">
        <v>1118</v>
      </c>
      <c r="DU67" s="311">
        <v>4166</v>
      </c>
      <c r="DV67" s="312">
        <v>-257</v>
      </c>
      <c r="DW67" s="310">
        <v>861</v>
      </c>
      <c r="DX67" s="313">
        <v>3909</v>
      </c>
    </row>
    <row r="68" spans="3:128" ht="13.5" customHeight="1" x14ac:dyDescent="0.15">
      <c r="C68" s="304" t="s">
        <v>706</v>
      </c>
      <c r="D68" s="305" t="s">
        <v>587</v>
      </c>
      <c r="E68" s="117">
        <v>0</v>
      </c>
      <c r="F68" s="116">
        <v>0</v>
      </c>
      <c r="G68" s="116">
        <v>0</v>
      </c>
      <c r="H68" s="116">
        <v>0</v>
      </c>
      <c r="I68" s="116">
        <v>0</v>
      </c>
      <c r="J68" s="116">
        <v>0</v>
      </c>
      <c r="K68" s="116">
        <v>0</v>
      </c>
      <c r="L68" s="116">
        <v>0</v>
      </c>
      <c r="M68" s="116">
        <v>0</v>
      </c>
      <c r="N68" s="116">
        <v>0</v>
      </c>
      <c r="O68" s="116">
        <v>0</v>
      </c>
      <c r="P68" s="116">
        <v>0</v>
      </c>
      <c r="Q68" s="116">
        <v>0</v>
      </c>
      <c r="R68" s="116">
        <v>0</v>
      </c>
      <c r="S68" s="116">
        <v>0</v>
      </c>
      <c r="T68" s="116">
        <v>0</v>
      </c>
      <c r="U68" s="116">
        <v>0</v>
      </c>
      <c r="V68" s="116">
        <v>0</v>
      </c>
      <c r="W68" s="116">
        <v>0</v>
      </c>
      <c r="X68" s="116">
        <v>0</v>
      </c>
      <c r="Y68" s="116">
        <v>0</v>
      </c>
      <c r="Z68" s="116">
        <v>0</v>
      </c>
      <c r="AA68" s="116">
        <v>0</v>
      </c>
      <c r="AB68" s="116">
        <v>0</v>
      </c>
      <c r="AC68" s="116">
        <v>0</v>
      </c>
      <c r="AD68" s="116">
        <v>0</v>
      </c>
      <c r="AE68" s="116">
        <v>0</v>
      </c>
      <c r="AF68" s="116">
        <v>0</v>
      </c>
      <c r="AG68" s="116">
        <v>0</v>
      </c>
      <c r="AH68" s="116">
        <v>0</v>
      </c>
      <c r="AI68" s="116">
        <v>0</v>
      </c>
      <c r="AJ68" s="116">
        <v>0</v>
      </c>
      <c r="AK68" s="116">
        <v>0</v>
      </c>
      <c r="AL68" s="116">
        <v>0</v>
      </c>
      <c r="AM68" s="116">
        <v>0</v>
      </c>
      <c r="AN68" s="116">
        <v>0</v>
      </c>
      <c r="AO68" s="116">
        <v>0</v>
      </c>
      <c r="AP68" s="116">
        <v>0</v>
      </c>
      <c r="AQ68" s="116">
        <v>0</v>
      </c>
      <c r="AR68" s="116">
        <v>0</v>
      </c>
      <c r="AS68" s="116">
        <v>0</v>
      </c>
      <c r="AT68" s="116">
        <v>0</v>
      </c>
      <c r="AU68" s="116">
        <v>0</v>
      </c>
      <c r="AV68" s="116">
        <v>0</v>
      </c>
      <c r="AW68" s="116">
        <v>0</v>
      </c>
      <c r="AX68" s="116">
        <v>0</v>
      </c>
      <c r="AY68" s="116">
        <v>0</v>
      </c>
      <c r="AZ68" s="116">
        <v>0</v>
      </c>
      <c r="BA68" s="116">
        <v>0</v>
      </c>
      <c r="BB68" s="116">
        <v>0</v>
      </c>
      <c r="BC68" s="116">
        <v>0</v>
      </c>
      <c r="BD68" s="116">
        <v>0</v>
      </c>
      <c r="BE68" s="116">
        <v>0</v>
      </c>
      <c r="BF68" s="116">
        <v>0</v>
      </c>
      <c r="BG68" s="116">
        <v>0</v>
      </c>
      <c r="BH68" s="116">
        <v>0</v>
      </c>
      <c r="BI68" s="116">
        <v>0</v>
      </c>
      <c r="BJ68" s="116">
        <v>0</v>
      </c>
      <c r="BK68" s="116">
        <v>0</v>
      </c>
      <c r="BL68" s="116">
        <v>0</v>
      </c>
      <c r="BM68" s="116">
        <v>0</v>
      </c>
      <c r="BN68" s="116">
        <v>0</v>
      </c>
      <c r="BO68" s="116">
        <v>0</v>
      </c>
      <c r="BP68" s="116">
        <v>0</v>
      </c>
      <c r="BQ68" s="116">
        <v>0</v>
      </c>
      <c r="BR68" s="116">
        <v>0</v>
      </c>
      <c r="BS68" s="116">
        <v>0</v>
      </c>
      <c r="BT68" s="116">
        <v>0</v>
      </c>
      <c r="BU68" s="116">
        <v>0</v>
      </c>
      <c r="BV68" s="116">
        <v>0</v>
      </c>
      <c r="BW68" s="116">
        <v>0</v>
      </c>
      <c r="BX68" s="116">
        <v>0</v>
      </c>
      <c r="BY68" s="116">
        <v>0</v>
      </c>
      <c r="BZ68" s="116">
        <v>0</v>
      </c>
      <c r="CA68" s="116">
        <v>0</v>
      </c>
      <c r="CB68" s="116">
        <v>0</v>
      </c>
      <c r="CC68" s="116">
        <v>0</v>
      </c>
      <c r="CD68" s="116">
        <v>0</v>
      </c>
      <c r="CE68" s="116">
        <v>0</v>
      </c>
      <c r="CF68" s="116">
        <v>0</v>
      </c>
      <c r="CG68" s="116">
        <v>0</v>
      </c>
      <c r="CH68" s="116">
        <v>0</v>
      </c>
      <c r="CI68" s="116">
        <v>0</v>
      </c>
      <c r="CJ68" s="116">
        <v>0</v>
      </c>
      <c r="CK68" s="116">
        <v>0</v>
      </c>
      <c r="CL68" s="116">
        <v>0</v>
      </c>
      <c r="CM68" s="116">
        <v>0</v>
      </c>
      <c r="CN68" s="116">
        <v>0</v>
      </c>
      <c r="CO68" s="116">
        <v>0</v>
      </c>
      <c r="CP68" s="116">
        <v>0</v>
      </c>
      <c r="CQ68" s="116">
        <v>0</v>
      </c>
      <c r="CR68" s="116">
        <v>0</v>
      </c>
      <c r="CS68" s="116">
        <v>0</v>
      </c>
      <c r="CT68" s="116">
        <v>0</v>
      </c>
      <c r="CU68" s="116">
        <v>0</v>
      </c>
      <c r="CV68" s="116">
        <v>0</v>
      </c>
      <c r="CW68" s="116">
        <v>0</v>
      </c>
      <c r="CX68" s="116">
        <v>0</v>
      </c>
      <c r="CY68" s="116">
        <v>0</v>
      </c>
      <c r="CZ68" s="116">
        <v>0</v>
      </c>
      <c r="DA68" s="116">
        <v>0</v>
      </c>
      <c r="DB68" s="116">
        <v>0</v>
      </c>
      <c r="DC68" s="116">
        <v>0</v>
      </c>
      <c r="DD68" s="116">
        <v>0</v>
      </c>
      <c r="DE68" s="116">
        <v>0</v>
      </c>
      <c r="DF68" s="116">
        <v>0</v>
      </c>
      <c r="DG68" s="311">
        <v>0</v>
      </c>
      <c r="DH68" s="312">
        <v>0</v>
      </c>
      <c r="DI68" s="310">
        <v>0</v>
      </c>
      <c r="DJ68" s="116">
        <v>0</v>
      </c>
      <c r="DK68" s="310">
        <v>0</v>
      </c>
      <c r="DL68" s="116">
        <v>0</v>
      </c>
      <c r="DM68" s="116">
        <v>0</v>
      </c>
      <c r="DN68" s="116">
        <v>41164</v>
      </c>
      <c r="DO68" s="116">
        <v>226684</v>
      </c>
      <c r="DP68" s="312">
        <v>0</v>
      </c>
      <c r="DQ68" s="312">
        <v>267848</v>
      </c>
      <c r="DR68" s="116">
        <v>267848</v>
      </c>
      <c r="DS68" s="312">
        <v>26983</v>
      </c>
      <c r="DT68" s="312">
        <v>294831</v>
      </c>
      <c r="DU68" s="311">
        <v>294831</v>
      </c>
      <c r="DV68" s="312">
        <v>0</v>
      </c>
      <c r="DW68" s="310">
        <v>294831</v>
      </c>
      <c r="DX68" s="313">
        <v>294831</v>
      </c>
    </row>
    <row r="69" spans="3:128" ht="13.5" customHeight="1" x14ac:dyDescent="0.15">
      <c r="C69" s="304" t="s">
        <v>707</v>
      </c>
      <c r="D69" s="305" t="s">
        <v>354</v>
      </c>
      <c r="E69" s="117">
        <v>106</v>
      </c>
      <c r="F69" s="116">
        <v>30</v>
      </c>
      <c r="G69" s="116">
        <v>45</v>
      </c>
      <c r="H69" s="116">
        <v>2</v>
      </c>
      <c r="I69" s="116">
        <v>2</v>
      </c>
      <c r="J69" s="116">
        <v>0</v>
      </c>
      <c r="K69" s="116">
        <v>6</v>
      </c>
      <c r="L69" s="116">
        <v>140</v>
      </c>
      <c r="M69" s="116">
        <v>16</v>
      </c>
      <c r="N69" s="116">
        <v>5</v>
      </c>
      <c r="O69" s="116">
        <v>0</v>
      </c>
      <c r="P69" s="116">
        <v>399</v>
      </c>
      <c r="Q69" s="116">
        <v>51</v>
      </c>
      <c r="R69" s="116">
        <v>18</v>
      </c>
      <c r="S69" s="116">
        <v>143</v>
      </c>
      <c r="T69" s="116">
        <v>77</v>
      </c>
      <c r="U69" s="116">
        <v>49</v>
      </c>
      <c r="V69" s="116">
        <v>128</v>
      </c>
      <c r="W69" s="116">
        <v>5</v>
      </c>
      <c r="X69" s="116">
        <v>3</v>
      </c>
      <c r="Y69" s="116">
        <v>0</v>
      </c>
      <c r="Z69" s="116">
        <v>119</v>
      </c>
      <c r="AA69" s="116">
        <v>64</v>
      </c>
      <c r="AB69" s="116">
        <v>217</v>
      </c>
      <c r="AC69" s="116">
        <v>190</v>
      </c>
      <c r="AD69" s="116">
        <v>79</v>
      </c>
      <c r="AE69" s="116">
        <v>0</v>
      </c>
      <c r="AF69" s="116">
        <v>49</v>
      </c>
      <c r="AG69" s="116">
        <v>309</v>
      </c>
      <c r="AH69" s="116">
        <v>25</v>
      </c>
      <c r="AI69" s="116">
        <v>0</v>
      </c>
      <c r="AJ69" s="116">
        <v>3</v>
      </c>
      <c r="AK69" s="116">
        <v>64</v>
      </c>
      <c r="AL69" s="116">
        <v>24</v>
      </c>
      <c r="AM69" s="116">
        <v>108</v>
      </c>
      <c r="AN69" s="116">
        <v>0</v>
      </c>
      <c r="AO69" s="116">
        <v>31</v>
      </c>
      <c r="AP69" s="116">
        <v>81</v>
      </c>
      <c r="AQ69" s="116">
        <v>40</v>
      </c>
      <c r="AR69" s="116">
        <v>0</v>
      </c>
      <c r="AS69" s="116">
        <v>175</v>
      </c>
      <c r="AT69" s="116">
        <v>180</v>
      </c>
      <c r="AU69" s="116">
        <v>247</v>
      </c>
      <c r="AV69" s="116">
        <v>256</v>
      </c>
      <c r="AW69" s="116">
        <v>1483</v>
      </c>
      <c r="AX69" s="116">
        <v>281</v>
      </c>
      <c r="AY69" s="116">
        <v>195</v>
      </c>
      <c r="AZ69" s="116">
        <v>305</v>
      </c>
      <c r="BA69" s="116">
        <v>180</v>
      </c>
      <c r="BB69" s="116">
        <v>4</v>
      </c>
      <c r="BC69" s="116">
        <v>4</v>
      </c>
      <c r="BD69" s="116">
        <v>11</v>
      </c>
      <c r="BE69" s="116">
        <v>5</v>
      </c>
      <c r="BF69" s="116">
        <v>343</v>
      </c>
      <c r="BG69" s="116">
        <v>0</v>
      </c>
      <c r="BH69" s="116">
        <v>60</v>
      </c>
      <c r="BI69" s="116">
        <v>34</v>
      </c>
      <c r="BJ69" s="116">
        <v>5</v>
      </c>
      <c r="BK69" s="116">
        <v>17</v>
      </c>
      <c r="BL69" s="116">
        <v>15</v>
      </c>
      <c r="BM69" s="116">
        <v>1</v>
      </c>
      <c r="BN69" s="116">
        <v>259</v>
      </c>
      <c r="BO69" s="116">
        <v>186</v>
      </c>
      <c r="BP69" s="116">
        <v>148</v>
      </c>
      <c r="BQ69" s="116">
        <v>23</v>
      </c>
      <c r="BR69" s="116">
        <v>2884</v>
      </c>
      <c r="BS69" s="116">
        <v>289</v>
      </c>
      <c r="BT69" s="116">
        <v>2834</v>
      </c>
      <c r="BU69" s="116">
        <v>171</v>
      </c>
      <c r="BV69" s="116">
        <v>2716</v>
      </c>
      <c r="BW69" s="116">
        <v>791</v>
      </c>
      <c r="BX69" s="116">
        <v>479</v>
      </c>
      <c r="BY69" s="116">
        <v>1158</v>
      </c>
      <c r="BZ69" s="116">
        <v>7118</v>
      </c>
      <c r="CA69" s="116">
        <v>725</v>
      </c>
      <c r="CB69" s="116">
        <v>125</v>
      </c>
      <c r="CC69" s="116">
        <v>1960</v>
      </c>
      <c r="CD69" s="116">
        <v>26</v>
      </c>
      <c r="CE69" s="116">
        <v>0</v>
      </c>
      <c r="CF69" s="116">
        <v>0</v>
      </c>
      <c r="CG69" s="116">
        <v>186</v>
      </c>
      <c r="CH69" s="116">
        <v>805</v>
      </c>
      <c r="CI69" s="116">
        <v>62</v>
      </c>
      <c r="CJ69" s="116">
        <v>733</v>
      </c>
      <c r="CK69" s="116">
        <v>403</v>
      </c>
      <c r="CL69" s="116">
        <v>94</v>
      </c>
      <c r="CM69" s="116">
        <v>497</v>
      </c>
      <c r="CN69" s="116">
        <v>31</v>
      </c>
      <c r="CO69" s="116">
        <v>3122</v>
      </c>
      <c r="CP69" s="116">
        <v>2695</v>
      </c>
      <c r="CQ69" s="116">
        <v>725</v>
      </c>
      <c r="CR69" s="116">
        <v>1149</v>
      </c>
      <c r="CS69" s="116">
        <v>59</v>
      </c>
      <c r="CT69" s="116">
        <v>416</v>
      </c>
      <c r="CU69" s="116">
        <v>297</v>
      </c>
      <c r="CV69" s="116">
        <v>96</v>
      </c>
      <c r="CW69" s="116">
        <v>266</v>
      </c>
      <c r="CX69" s="116">
        <v>5</v>
      </c>
      <c r="CY69" s="116">
        <v>154</v>
      </c>
      <c r="CZ69" s="116">
        <v>546</v>
      </c>
      <c r="DA69" s="116">
        <v>172</v>
      </c>
      <c r="DB69" s="116">
        <v>339</v>
      </c>
      <c r="DC69" s="116">
        <v>175</v>
      </c>
      <c r="DD69" s="116">
        <v>402</v>
      </c>
      <c r="DE69" s="116">
        <v>3</v>
      </c>
      <c r="DF69" s="116">
        <v>190</v>
      </c>
      <c r="DG69" s="311">
        <v>0</v>
      </c>
      <c r="DH69" s="312">
        <v>609</v>
      </c>
      <c r="DI69" s="310">
        <v>42552</v>
      </c>
      <c r="DJ69" s="116">
        <v>0</v>
      </c>
      <c r="DK69" s="310">
        <v>0</v>
      </c>
      <c r="DL69" s="116">
        <v>0</v>
      </c>
      <c r="DM69" s="116">
        <v>0</v>
      </c>
      <c r="DN69" s="116">
        <v>23235</v>
      </c>
      <c r="DO69" s="116">
        <v>59601</v>
      </c>
      <c r="DP69" s="312">
        <v>0</v>
      </c>
      <c r="DQ69" s="312">
        <v>82836</v>
      </c>
      <c r="DR69" s="116">
        <v>125388</v>
      </c>
      <c r="DS69" s="312">
        <v>0</v>
      </c>
      <c r="DT69" s="312">
        <v>82836</v>
      </c>
      <c r="DU69" s="311">
        <v>125388</v>
      </c>
      <c r="DV69" s="312">
        <v>0</v>
      </c>
      <c r="DW69" s="310">
        <v>82836</v>
      </c>
      <c r="DX69" s="313">
        <v>125388</v>
      </c>
    </row>
    <row r="70" spans="3:128" ht="13.5" customHeight="1" x14ac:dyDescent="0.15">
      <c r="C70" s="304" t="s">
        <v>708</v>
      </c>
      <c r="D70" s="305" t="s">
        <v>357</v>
      </c>
      <c r="E70" s="117">
        <v>0</v>
      </c>
      <c r="F70" s="116">
        <v>0</v>
      </c>
      <c r="G70" s="116">
        <v>0</v>
      </c>
      <c r="H70" s="116">
        <v>0</v>
      </c>
      <c r="I70" s="116">
        <v>0</v>
      </c>
      <c r="J70" s="116">
        <v>0</v>
      </c>
      <c r="K70" s="116">
        <v>0</v>
      </c>
      <c r="L70" s="116">
        <v>0</v>
      </c>
      <c r="M70" s="116">
        <v>0</v>
      </c>
      <c r="N70" s="116">
        <v>0</v>
      </c>
      <c r="O70" s="116">
        <v>0</v>
      </c>
      <c r="P70" s="116">
        <v>0</v>
      </c>
      <c r="Q70" s="116">
        <v>0</v>
      </c>
      <c r="R70" s="116">
        <v>0</v>
      </c>
      <c r="S70" s="116">
        <v>0</v>
      </c>
      <c r="T70" s="116">
        <v>0</v>
      </c>
      <c r="U70" s="116">
        <v>0</v>
      </c>
      <c r="V70" s="116">
        <v>0</v>
      </c>
      <c r="W70" s="116">
        <v>0</v>
      </c>
      <c r="X70" s="116">
        <v>0</v>
      </c>
      <c r="Y70" s="116">
        <v>0</v>
      </c>
      <c r="Z70" s="116">
        <v>0</v>
      </c>
      <c r="AA70" s="116">
        <v>0</v>
      </c>
      <c r="AB70" s="116">
        <v>0</v>
      </c>
      <c r="AC70" s="116">
        <v>0</v>
      </c>
      <c r="AD70" s="116">
        <v>0</v>
      </c>
      <c r="AE70" s="116">
        <v>0</v>
      </c>
      <c r="AF70" s="116">
        <v>0</v>
      </c>
      <c r="AG70" s="116">
        <v>0</v>
      </c>
      <c r="AH70" s="116">
        <v>0</v>
      </c>
      <c r="AI70" s="116">
        <v>0</v>
      </c>
      <c r="AJ70" s="116">
        <v>0</v>
      </c>
      <c r="AK70" s="116">
        <v>0</v>
      </c>
      <c r="AL70" s="116">
        <v>0</v>
      </c>
      <c r="AM70" s="116">
        <v>0</v>
      </c>
      <c r="AN70" s="116">
        <v>0</v>
      </c>
      <c r="AO70" s="116">
        <v>0</v>
      </c>
      <c r="AP70" s="116">
        <v>0</v>
      </c>
      <c r="AQ70" s="116">
        <v>0</v>
      </c>
      <c r="AR70" s="116">
        <v>0</v>
      </c>
      <c r="AS70" s="116">
        <v>0</v>
      </c>
      <c r="AT70" s="116">
        <v>0</v>
      </c>
      <c r="AU70" s="116">
        <v>0</v>
      </c>
      <c r="AV70" s="116">
        <v>0</v>
      </c>
      <c r="AW70" s="116">
        <v>0</v>
      </c>
      <c r="AX70" s="116">
        <v>0</v>
      </c>
      <c r="AY70" s="116">
        <v>0</v>
      </c>
      <c r="AZ70" s="116">
        <v>0</v>
      </c>
      <c r="BA70" s="116">
        <v>0</v>
      </c>
      <c r="BB70" s="116">
        <v>0</v>
      </c>
      <c r="BC70" s="116">
        <v>0</v>
      </c>
      <c r="BD70" s="116">
        <v>0</v>
      </c>
      <c r="BE70" s="116">
        <v>0</v>
      </c>
      <c r="BF70" s="116">
        <v>0</v>
      </c>
      <c r="BG70" s="116">
        <v>0</v>
      </c>
      <c r="BH70" s="116">
        <v>0</v>
      </c>
      <c r="BI70" s="116">
        <v>0</v>
      </c>
      <c r="BJ70" s="116">
        <v>0</v>
      </c>
      <c r="BK70" s="116">
        <v>0</v>
      </c>
      <c r="BL70" s="116">
        <v>0</v>
      </c>
      <c r="BM70" s="116">
        <v>0</v>
      </c>
      <c r="BN70" s="116">
        <v>0</v>
      </c>
      <c r="BO70" s="116">
        <v>0</v>
      </c>
      <c r="BP70" s="116">
        <v>0</v>
      </c>
      <c r="BQ70" s="116">
        <v>0</v>
      </c>
      <c r="BR70" s="116">
        <v>0</v>
      </c>
      <c r="BS70" s="116">
        <v>0</v>
      </c>
      <c r="BT70" s="116">
        <v>0</v>
      </c>
      <c r="BU70" s="116">
        <v>0</v>
      </c>
      <c r="BV70" s="116">
        <v>0</v>
      </c>
      <c r="BW70" s="116">
        <v>0</v>
      </c>
      <c r="BX70" s="116">
        <v>0</v>
      </c>
      <c r="BY70" s="116">
        <v>0</v>
      </c>
      <c r="BZ70" s="116">
        <v>0</v>
      </c>
      <c r="CA70" s="116">
        <v>0</v>
      </c>
      <c r="CB70" s="116">
        <v>0</v>
      </c>
      <c r="CC70" s="116">
        <v>0</v>
      </c>
      <c r="CD70" s="116">
        <v>0</v>
      </c>
      <c r="CE70" s="116">
        <v>0</v>
      </c>
      <c r="CF70" s="116">
        <v>0</v>
      </c>
      <c r="CG70" s="116">
        <v>0</v>
      </c>
      <c r="CH70" s="116">
        <v>0</v>
      </c>
      <c r="CI70" s="116">
        <v>0</v>
      </c>
      <c r="CJ70" s="116">
        <v>0</v>
      </c>
      <c r="CK70" s="116">
        <v>0</v>
      </c>
      <c r="CL70" s="116">
        <v>0</v>
      </c>
      <c r="CM70" s="116">
        <v>0</v>
      </c>
      <c r="CN70" s="116">
        <v>0</v>
      </c>
      <c r="CO70" s="116">
        <v>0</v>
      </c>
      <c r="CP70" s="116">
        <v>0</v>
      </c>
      <c r="CQ70" s="116">
        <v>0</v>
      </c>
      <c r="CR70" s="116">
        <v>0</v>
      </c>
      <c r="CS70" s="116">
        <v>0</v>
      </c>
      <c r="CT70" s="116">
        <v>0</v>
      </c>
      <c r="CU70" s="116">
        <v>0</v>
      </c>
      <c r="CV70" s="116">
        <v>0</v>
      </c>
      <c r="CW70" s="116">
        <v>0</v>
      </c>
      <c r="CX70" s="116">
        <v>0</v>
      </c>
      <c r="CY70" s="116">
        <v>0</v>
      </c>
      <c r="CZ70" s="116">
        <v>0</v>
      </c>
      <c r="DA70" s="116">
        <v>0</v>
      </c>
      <c r="DB70" s="116">
        <v>0</v>
      </c>
      <c r="DC70" s="116">
        <v>0</v>
      </c>
      <c r="DD70" s="116">
        <v>0</v>
      </c>
      <c r="DE70" s="116">
        <v>0</v>
      </c>
      <c r="DF70" s="116">
        <v>0</v>
      </c>
      <c r="DG70" s="311">
        <v>0</v>
      </c>
      <c r="DH70" s="312">
        <v>0</v>
      </c>
      <c r="DI70" s="310">
        <v>0</v>
      </c>
      <c r="DJ70" s="116">
        <v>0</v>
      </c>
      <c r="DK70" s="310">
        <v>0</v>
      </c>
      <c r="DL70" s="116">
        <v>0</v>
      </c>
      <c r="DM70" s="116">
        <v>0</v>
      </c>
      <c r="DN70" s="116">
        <v>255020</v>
      </c>
      <c r="DO70" s="116">
        <v>68</v>
      </c>
      <c r="DP70" s="312">
        <v>0</v>
      </c>
      <c r="DQ70" s="312">
        <v>255088</v>
      </c>
      <c r="DR70" s="116">
        <v>255088</v>
      </c>
      <c r="DS70" s="312">
        <v>0</v>
      </c>
      <c r="DT70" s="312">
        <v>255088</v>
      </c>
      <c r="DU70" s="311">
        <v>255088</v>
      </c>
      <c r="DV70" s="312">
        <v>0</v>
      </c>
      <c r="DW70" s="310">
        <v>255088</v>
      </c>
      <c r="DX70" s="313">
        <v>255088</v>
      </c>
    </row>
    <row r="71" spans="3:128" ht="13.5" customHeight="1" x14ac:dyDescent="0.15">
      <c r="C71" s="304" t="s">
        <v>709</v>
      </c>
      <c r="D71" s="305" t="s">
        <v>360</v>
      </c>
      <c r="E71" s="117">
        <v>0</v>
      </c>
      <c r="F71" s="116">
        <v>0</v>
      </c>
      <c r="G71" s="116">
        <v>0</v>
      </c>
      <c r="H71" s="116">
        <v>0</v>
      </c>
      <c r="I71" s="116">
        <v>0</v>
      </c>
      <c r="J71" s="116">
        <v>0</v>
      </c>
      <c r="K71" s="116">
        <v>0</v>
      </c>
      <c r="L71" s="116">
        <v>0</v>
      </c>
      <c r="M71" s="116">
        <v>0</v>
      </c>
      <c r="N71" s="116">
        <v>0</v>
      </c>
      <c r="O71" s="116">
        <v>0</v>
      </c>
      <c r="P71" s="116">
        <v>0</v>
      </c>
      <c r="Q71" s="116">
        <v>0</v>
      </c>
      <c r="R71" s="116">
        <v>0</v>
      </c>
      <c r="S71" s="116">
        <v>0</v>
      </c>
      <c r="T71" s="116">
        <v>0</v>
      </c>
      <c r="U71" s="116">
        <v>0</v>
      </c>
      <c r="V71" s="116">
        <v>0</v>
      </c>
      <c r="W71" s="116">
        <v>0</v>
      </c>
      <c r="X71" s="116">
        <v>0</v>
      </c>
      <c r="Y71" s="116">
        <v>0</v>
      </c>
      <c r="Z71" s="116">
        <v>0</v>
      </c>
      <c r="AA71" s="116">
        <v>0</v>
      </c>
      <c r="AB71" s="116">
        <v>0</v>
      </c>
      <c r="AC71" s="116">
        <v>0</v>
      </c>
      <c r="AD71" s="116">
        <v>0</v>
      </c>
      <c r="AE71" s="116">
        <v>0</v>
      </c>
      <c r="AF71" s="116">
        <v>0</v>
      </c>
      <c r="AG71" s="116">
        <v>0</v>
      </c>
      <c r="AH71" s="116">
        <v>0</v>
      </c>
      <c r="AI71" s="116">
        <v>0</v>
      </c>
      <c r="AJ71" s="116">
        <v>0</v>
      </c>
      <c r="AK71" s="116">
        <v>0</v>
      </c>
      <c r="AL71" s="116">
        <v>0</v>
      </c>
      <c r="AM71" s="116">
        <v>0</v>
      </c>
      <c r="AN71" s="116">
        <v>0</v>
      </c>
      <c r="AO71" s="116">
        <v>0</v>
      </c>
      <c r="AP71" s="116">
        <v>0</v>
      </c>
      <c r="AQ71" s="116">
        <v>0</v>
      </c>
      <c r="AR71" s="116">
        <v>0</v>
      </c>
      <c r="AS71" s="116">
        <v>0</v>
      </c>
      <c r="AT71" s="116">
        <v>0</v>
      </c>
      <c r="AU71" s="116">
        <v>0</v>
      </c>
      <c r="AV71" s="116">
        <v>0</v>
      </c>
      <c r="AW71" s="116">
        <v>0</v>
      </c>
      <c r="AX71" s="116">
        <v>0</v>
      </c>
      <c r="AY71" s="116">
        <v>0</v>
      </c>
      <c r="AZ71" s="116">
        <v>0</v>
      </c>
      <c r="BA71" s="116">
        <v>0</v>
      </c>
      <c r="BB71" s="116">
        <v>0</v>
      </c>
      <c r="BC71" s="116">
        <v>0</v>
      </c>
      <c r="BD71" s="116">
        <v>0</v>
      </c>
      <c r="BE71" s="116">
        <v>0</v>
      </c>
      <c r="BF71" s="116">
        <v>0</v>
      </c>
      <c r="BG71" s="116">
        <v>0</v>
      </c>
      <c r="BH71" s="116">
        <v>0</v>
      </c>
      <c r="BI71" s="116">
        <v>0</v>
      </c>
      <c r="BJ71" s="116">
        <v>0</v>
      </c>
      <c r="BK71" s="116">
        <v>0</v>
      </c>
      <c r="BL71" s="116">
        <v>0</v>
      </c>
      <c r="BM71" s="116">
        <v>0</v>
      </c>
      <c r="BN71" s="116">
        <v>0</v>
      </c>
      <c r="BO71" s="116">
        <v>0</v>
      </c>
      <c r="BP71" s="116">
        <v>0</v>
      </c>
      <c r="BQ71" s="116">
        <v>0</v>
      </c>
      <c r="BR71" s="116">
        <v>0</v>
      </c>
      <c r="BS71" s="116">
        <v>0</v>
      </c>
      <c r="BT71" s="116">
        <v>0</v>
      </c>
      <c r="BU71" s="116">
        <v>0</v>
      </c>
      <c r="BV71" s="116">
        <v>0</v>
      </c>
      <c r="BW71" s="116">
        <v>0</v>
      </c>
      <c r="BX71" s="116">
        <v>0</v>
      </c>
      <c r="BY71" s="116">
        <v>0</v>
      </c>
      <c r="BZ71" s="116">
        <v>0</v>
      </c>
      <c r="CA71" s="116">
        <v>0</v>
      </c>
      <c r="CB71" s="116">
        <v>0</v>
      </c>
      <c r="CC71" s="116">
        <v>0</v>
      </c>
      <c r="CD71" s="116">
        <v>0</v>
      </c>
      <c r="CE71" s="116">
        <v>0</v>
      </c>
      <c r="CF71" s="116">
        <v>0</v>
      </c>
      <c r="CG71" s="116">
        <v>0</v>
      </c>
      <c r="CH71" s="116">
        <v>0</v>
      </c>
      <c r="CI71" s="116">
        <v>0</v>
      </c>
      <c r="CJ71" s="116">
        <v>0</v>
      </c>
      <c r="CK71" s="116">
        <v>0</v>
      </c>
      <c r="CL71" s="116">
        <v>0</v>
      </c>
      <c r="CM71" s="116">
        <v>0</v>
      </c>
      <c r="CN71" s="116">
        <v>0</v>
      </c>
      <c r="CO71" s="116">
        <v>0</v>
      </c>
      <c r="CP71" s="116">
        <v>0</v>
      </c>
      <c r="CQ71" s="116">
        <v>0</v>
      </c>
      <c r="CR71" s="116">
        <v>0</v>
      </c>
      <c r="CS71" s="116">
        <v>0</v>
      </c>
      <c r="CT71" s="116">
        <v>0</v>
      </c>
      <c r="CU71" s="116">
        <v>0</v>
      </c>
      <c r="CV71" s="116">
        <v>0</v>
      </c>
      <c r="CW71" s="116">
        <v>0</v>
      </c>
      <c r="CX71" s="116">
        <v>0</v>
      </c>
      <c r="CY71" s="116">
        <v>0</v>
      </c>
      <c r="CZ71" s="116">
        <v>0</v>
      </c>
      <c r="DA71" s="116">
        <v>0</v>
      </c>
      <c r="DB71" s="116">
        <v>0</v>
      </c>
      <c r="DC71" s="116">
        <v>0</v>
      </c>
      <c r="DD71" s="116">
        <v>0</v>
      </c>
      <c r="DE71" s="116">
        <v>0</v>
      </c>
      <c r="DF71" s="116">
        <v>0</v>
      </c>
      <c r="DG71" s="311">
        <v>0</v>
      </c>
      <c r="DH71" s="312">
        <v>0</v>
      </c>
      <c r="DI71" s="310">
        <v>0</v>
      </c>
      <c r="DJ71" s="116">
        <v>0</v>
      </c>
      <c r="DK71" s="310">
        <v>0</v>
      </c>
      <c r="DL71" s="116">
        <v>0</v>
      </c>
      <c r="DM71" s="116">
        <v>0</v>
      </c>
      <c r="DN71" s="116">
        <v>24046</v>
      </c>
      <c r="DO71" s="116">
        <v>17914</v>
      </c>
      <c r="DP71" s="312">
        <v>0</v>
      </c>
      <c r="DQ71" s="312">
        <v>41960</v>
      </c>
      <c r="DR71" s="116">
        <v>41960</v>
      </c>
      <c r="DS71" s="312">
        <v>19652</v>
      </c>
      <c r="DT71" s="312">
        <v>61612</v>
      </c>
      <c r="DU71" s="311">
        <v>61612</v>
      </c>
      <c r="DV71" s="312">
        <v>0</v>
      </c>
      <c r="DW71" s="310">
        <v>61612</v>
      </c>
      <c r="DX71" s="313">
        <v>61612</v>
      </c>
    </row>
    <row r="72" spans="3:128" ht="13.5" customHeight="1" x14ac:dyDescent="0.15">
      <c r="C72" s="304" t="s">
        <v>710</v>
      </c>
      <c r="D72" s="305" t="s">
        <v>364</v>
      </c>
      <c r="E72" s="117">
        <v>250</v>
      </c>
      <c r="F72" s="116">
        <v>149</v>
      </c>
      <c r="G72" s="116">
        <v>426</v>
      </c>
      <c r="H72" s="116">
        <v>54</v>
      </c>
      <c r="I72" s="116">
        <v>35</v>
      </c>
      <c r="J72" s="116">
        <v>0</v>
      </c>
      <c r="K72" s="116">
        <v>47</v>
      </c>
      <c r="L72" s="116">
        <v>2634</v>
      </c>
      <c r="M72" s="116">
        <v>194</v>
      </c>
      <c r="N72" s="116">
        <v>7</v>
      </c>
      <c r="O72" s="116">
        <v>0</v>
      </c>
      <c r="P72" s="116">
        <v>4285</v>
      </c>
      <c r="Q72" s="116">
        <v>469</v>
      </c>
      <c r="R72" s="116">
        <v>461</v>
      </c>
      <c r="S72" s="116">
        <v>726</v>
      </c>
      <c r="T72" s="116">
        <v>934</v>
      </c>
      <c r="U72" s="116">
        <v>200</v>
      </c>
      <c r="V72" s="116">
        <v>2021</v>
      </c>
      <c r="W72" s="116">
        <v>128</v>
      </c>
      <c r="X72" s="116">
        <v>272</v>
      </c>
      <c r="Y72" s="116">
        <v>0</v>
      </c>
      <c r="Z72" s="116">
        <v>1084</v>
      </c>
      <c r="AA72" s="116">
        <v>175</v>
      </c>
      <c r="AB72" s="116">
        <v>1473</v>
      </c>
      <c r="AC72" s="116">
        <v>1621</v>
      </c>
      <c r="AD72" s="116">
        <v>261</v>
      </c>
      <c r="AE72" s="116">
        <v>0</v>
      </c>
      <c r="AF72" s="116">
        <v>192</v>
      </c>
      <c r="AG72" s="116">
        <v>2125</v>
      </c>
      <c r="AH72" s="116">
        <v>231</v>
      </c>
      <c r="AI72" s="116">
        <v>13</v>
      </c>
      <c r="AJ72" s="116">
        <v>470</v>
      </c>
      <c r="AK72" s="116">
        <v>983</v>
      </c>
      <c r="AL72" s="116">
        <v>212</v>
      </c>
      <c r="AM72" s="116">
        <v>691</v>
      </c>
      <c r="AN72" s="116">
        <v>0</v>
      </c>
      <c r="AO72" s="116">
        <v>325</v>
      </c>
      <c r="AP72" s="116">
        <v>2047</v>
      </c>
      <c r="AQ72" s="116">
        <v>293</v>
      </c>
      <c r="AR72" s="116">
        <v>4</v>
      </c>
      <c r="AS72" s="116">
        <v>1258</v>
      </c>
      <c r="AT72" s="116">
        <v>378</v>
      </c>
      <c r="AU72" s="116">
        <v>1733</v>
      </c>
      <c r="AV72" s="116">
        <v>1997</v>
      </c>
      <c r="AW72" s="116">
        <v>6628</v>
      </c>
      <c r="AX72" s="116">
        <v>1487</v>
      </c>
      <c r="AY72" s="116">
        <v>3691</v>
      </c>
      <c r="AZ72" s="116">
        <v>2324</v>
      </c>
      <c r="BA72" s="116">
        <v>630</v>
      </c>
      <c r="BB72" s="116">
        <v>20</v>
      </c>
      <c r="BC72" s="116">
        <v>13</v>
      </c>
      <c r="BD72" s="116">
        <v>81</v>
      </c>
      <c r="BE72" s="116">
        <v>77</v>
      </c>
      <c r="BF72" s="116">
        <v>1178</v>
      </c>
      <c r="BG72" s="116">
        <v>0</v>
      </c>
      <c r="BH72" s="116">
        <v>346</v>
      </c>
      <c r="BI72" s="116">
        <v>689</v>
      </c>
      <c r="BJ72" s="116">
        <v>30</v>
      </c>
      <c r="BK72" s="116">
        <v>181</v>
      </c>
      <c r="BL72" s="116">
        <v>146</v>
      </c>
      <c r="BM72" s="116">
        <v>167</v>
      </c>
      <c r="BN72" s="116">
        <v>921</v>
      </c>
      <c r="BO72" s="116">
        <v>281</v>
      </c>
      <c r="BP72" s="116">
        <v>576</v>
      </c>
      <c r="BQ72" s="116">
        <v>268</v>
      </c>
      <c r="BR72" s="116">
        <v>26383</v>
      </c>
      <c r="BS72" s="116">
        <v>154</v>
      </c>
      <c r="BT72" s="116">
        <v>4635</v>
      </c>
      <c r="BU72" s="116">
        <v>5519</v>
      </c>
      <c r="BV72" s="116">
        <v>21922</v>
      </c>
      <c r="BW72" s="116">
        <v>1467</v>
      </c>
      <c r="BX72" s="116">
        <v>1771</v>
      </c>
      <c r="BY72" s="116">
        <v>531</v>
      </c>
      <c r="BZ72" s="116">
        <v>0</v>
      </c>
      <c r="CA72" s="116">
        <v>2115</v>
      </c>
      <c r="CB72" s="116">
        <v>991</v>
      </c>
      <c r="CC72" s="116">
        <v>280</v>
      </c>
      <c r="CD72" s="116">
        <v>7</v>
      </c>
      <c r="CE72" s="116">
        <v>25</v>
      </c>
      <c r="CF72" s="116">
        <v>0</v>
      </c>
      <c r="CG72" s="116">
        <v>1015</v>
      </c>
      <c r="CH72" s="116">
        <v>831</v>
      </c>
      <c r="CI72" s="116">
        <v>244</v>
      </c>
      <c r="CJ72" s="116">
        <v>1746</v>
      </c>
      <c r="CK72" s="116">
        <v>149</v>
      </c>
      <c r="CL72" s="116">
        <v>337</v>
      </c>
      <c r="CM72" s="116">
        <v>308</v>
      </c>
      <c r="CN72" s="116">
        <v>124</v>
      </c>
      <c r="CO72" s="116">
        <v>5131</v>
      </c>
      <c r="CP72" s="116">
        <v>5869</v>
      </c>
      <c r="CQ72" s="116">
        <v>2282</v>
      </c>
      <c r="CR72" s="116">
        <v>4365</v>
      </c>
      <c r="CS72" s="116">
        <v>483</v>
      </c>
      <c r="CT72" s="116">
        <v>2217</v>
      </c>
      <c r="CU72" s="116">
        <v>1841</v>
      </c>
      <c r="CV72" s="116">
        <v>231</v>
      </c>
      <c r="CW72" s="116">
        <v>593</v>
      </c>
      <c r="CX72" s="116">
        <v>105</v>
      </c>
      <c r="CY72" s="116">
        <v>675</v>
      </c>
      <c r="CZ72" s="116">
        <v>1985</v>
      </c>
      <c r="DA72" s="116">
        <v>3809</v>
      </c>
      <c r="DB72" s="116">
        <v>4851</v>
      </c>
      <c r="DC72" s="116">
        <v>1838</v>
      </c>
      <c r="DD72" s="116">
        <v>2317</v>
      </c>
      <c r="DE72" s="116">
        <v>33</v>
      </c>
      <c r="DF72" s="116">
        <v>1249</v>
      </c>
      <c r="DG72" s="311">
        <v>0</v>
      </c>
      <c r="DH72" s="312">
        <v>160</v>
      </c>
      <c r="DI72" s="310">
        <v>161180</v>
      </c>
      <c r="DJ72" s="116">
        <v>1</v>
      </c>
      <c r="DK72" s="310">
        <v>58403</v>
      </c>
      <c r="DL72" s="116">
        <v>0</v>
      </c>
      <c r="DM72" s="116">
        <v>0</v>
      </c>
      <c r="DN72" s="116">
        <v>0</v>
      </c>
      <c r="DO72" s="116">
        <v>0</v>
      </c>
      <c r="DP72" s="312">
        <v>0</v>
      </c>
      <c r="DQ72" s="312">
        <v>58404</v>
      </c>
      <c r="DR72" s="116">
        <v>219584</v>
      </c>
      <c r="DS72" s="312">
        <v>21748</v>
      </c>
      <c r="DT72" s="312">
        <v>80152</v>
      </c>
      <c r="DU72" s="311">
        <v>241332</v>
      </c>
      <c r="DV72" s="312">
        <v>-21748</v>
      </c>
      <c r="DW72" s="310">
        <v>58404</v>
      </c>
      <c r="DX72" s="313">
        <v>219584</v>
      </c>
    </row>
    <row r="73" spans="3:128" ht="13.5" customHeight="1" x14ac:dyDescent="0.15">
      <c r="C73" s="304" t="s">
        <v>711</v>
      </c>
      <c r="D73" s="305" t="s">
        <v>366</v>
      </c>
      <c r="E73" s="117">
        <v>0</v>
      </c>
      <c r="F73" s="116">
        <v>0</v>
      </c>
      <c r="G73" s="116">
        <v>0</v>
      </c>
      <c r="H73" s="116">
        <v>0</v>
      </c>
      <c r="I73" s="116">
        <v>0</v>
      </c>
      <c r="J73" s="116">
        <v>0</v>
      </c>
      <c r="K73" s="116">
        <v>0</v>
      </c>
      <c r="L73" s="116">
        <v>107</v>
      </c>
      <c r="M73" s="116">
        <v>8</v>
      </c>
      <c r="N73" s="116">
        <v>1</v>
      </c>
      <c r="O73" s="116">
        <v>0</v>
      </c>
      <c r="P73" s="116">
        <v>289</v>
      </c>
      <c r="Q73" s="116">
        <v>13</v>
      </c>
      <c r="R73" s="116">
        <v>0</v>
      </c>
      <c r="S73" s="116">
        <v>9</v>
      </c>
      <c r="T73" s="116">
        <v>9</v>
      </c>
      <c r="U73" s="116">
        <v>5</v>
      </c>
      <c r="V73" s="116">
        <v>10</v>
      </c>
      <c r="W73" s="116">
        <v>7</v>
      </c>
      <c r="X73" s="116">
        <v>4</v>
      </c>
      <c r="Y73" s="116">
        <v>0</v>
      </c>
      <c r="Z73" s="116">
        <v>11</v>
      </c>
      <c r="AA73" s="116">
        <v>5</v>
      </c>
      <c r="AB73" s="116">
        <v>6</v>
      </c>
      <c r="AC73" s="116">
        <v>125</v>
      </c>
      <c r="AD73" s="116">
        <v>22</v>
      </c>
      <c r="AE73" s="116">
        <v>0</v>
      </c>
      <c r="AF73" s="116">
        <v>2</v>
      </c>
      <c r="AG73" s="116">
        <v>66</v>
      </c>
      <c r="AH73" s="116">
        <v>4</v>
      </c>
      <c r="AI73" s="116">
        <v>0</v>
      </c>
      <c r="AJ73" s="116">
        <v>9</v>
      </c>
      <c r="AK73" s="116">
        <v>2</v>
      </c>
      <c r="AL73" s="116">
        <v>18</v>
      </c>
      <c r="AM73" s="116">
        <v>8</v>
      </c>
      <c r="AN73" s="116">
        <v>0</v>
      </c>
      <c r="AO73" s="116">
        <v>17</v>
      </c>
      <c r="AP73" s="116">
        <v>48</v>
      </c>
      <c r="AQ73" s="116">
        <v>5</v>
      </c>
      <c r="AR73" s="116">
        <v>0</v>
      </c>
      <c r="AS73" s="116">
        <v>28</v>
      </c>
      <c r="AT73" s="116">
        <v>17</v>
      </c>
      <c r="AU73" s="116">
        <v>40</v>
      </c>
      <c r="AV73" s="116">
        <v>30</v>
      </c>
      <c r="AW73" s="116">
        <v>130</v>
      </c>
      <c r="AX73" s="116">
        <v>39</v>
      </c>
      <c r="AY73" s="116">
        <v>47</v>
      </c>
      <c r="AZ73" s="116">
        <v>18</v>
      </c>
      <c r="BA73" s="116">
        <v>15</v>
      </c>
      <c r="BB73" s="116">
        <v>0</v>
      </c>
      <c r="BC73" s="116">
        <v>0</v>
      </c>
      <c r="BD73" s="116">
        <v>2</v>
      </c>
      <c r="BE73" s="116">
        <v>0</v>
      </c>
      <c r="BF73" s="116">
        <v>20</v>
      </c>
      <c r="BG73" s="116">
        <v>0</v>
      </c>
      <c r="BH73" s="116">
        <v>61</v>
      </c>
      <c r="BI73" s="116">
        <v>31</v>
      </c>
      <c r="BJ73" s="116">
        <v>0</v>
      </c>
      <c r="BK73" s="116">
        <v>7</v>
      </c>
      <c r="BL73" s="116">
        <v>2</v>
      </c>
      <c r="BM73" s="116">
        <v>2</v>
      </c>
      <c r="BN73" s="116">
        <v>49</v>
      </c>
      <c r="BO73" s="116">
        <v>26</v>
      </c>
      <c r="BP73" s="116">
        <v>30</v>
      </c>
      <c r="BQ73" s="116">
        <v>10</v>
      </c>
      <c r="BR73" s="116">
        <v>510</v>
      </c>
      <c r="BS73" s="116">
        <v>9</v>
      </c>
      <c r="BT73" s="116">
        <v>20</v>
      </c>
      <c r="BU73" s="116">
        <v>44</v>
      </c>
      <c r="BV73" s="116">
        <v>776</v>
      </c>
      <c r="BW73" s="116">
        <v>103</v>
      </c>
      <c r="BX73" s="116">
        <v>59</v>
      </c>
      <c r="BY73" s="116">
        <v>9</v>
      </c>
      <c r="BZ73" s="116">
        <v>0</v>
      </c>
      <c r="CA73" s="116">
        <v>16</v>
      </c>
      <c r="CB73" s="116">
        <v>29</v>
      </c>
      <c r="CC73" s="116">
        <v>6</v>
      </c>
      <c r="CD73" s="116">
        <v>0</v>
      </c>
      <c r="CE73" s="116">
        <v>1</v>
      </c>
      <c r="CF73" s="116">
        <v>0</v>
      </c>
      <c r="CG73" s="116">
        <v>3</v>
      </c>
      <c r="CH73" s="116">
        <v>11</v>
      </c>
      <c r="CI73" s="116">
        <v>9</v>
      </c>
      <c r="CJ73" s="116">
        <v>49</v>
      </c>
      <c r="CK73" s="116">
        <v>12</v>
      </c>
      <c r="CL73" s="116">
        <v>11</v>
      </c>
      <c r="CM73" s="116">
        <v>21</v>
      </c>
      <c r="CN73" s="116">
        <v>7</v>
      </c>
      <c r="CO73" s="116">
        <v>273</v>
      </c>
      <c r="CP73" s="116">
        <v>174</v>
      </c>
      <c r="CQ73" s="116">
        <v>152</v>
      </c>
      <c r="CR73" s="116">
        <v>179</v>
      </c>
      <c r="CS73" s="116">
        <v>25</v>
      </c>
      <c r="CT73" s="116">
        <v>128</v>
      </c>
      <c r="CU73" s="116">
        <v>137</v>
      </c>
      <c r="CV73" s="116">
        <v>18</v>
      </c>
      <c r="CW73" s="116">
        <v>5</v>
      </c>
      <c r="CX73" s="116">
        <v>1</v>
      </c>
      <c r="CY73" s="116">
        <v>47</v>
      </c>
      <c r="CZ73" s="116">
        <v>127</v>
      </c>
      <c r="DA73" s="116">
        <v>334</v>
      </c>
      <c r="DB73" s="116">
        <v>659</v>
      </c>
      <c r="DC73" s="116">
        <v>122</v>
      </c>
      <c r="DD73" s="116">
        <v>35</v>
      </c>
      <c r="DE73" s="116">
        <v>2</v>
      </c>
      <c r="DF73" s="116">
        <v>45</v>
      </c>
      <c r="DG73" s="311">
        <v>0</v>
      </c>
      <c r="DH73" s="312">
        <v>4</v>
      </c>
      <c r="DI73" s="310">
        <v>5586</v>
      </c>
      <c r="DJ73" s="116">
        <v>0</v>
      </c>
      <c r="DK73" s="310">
        <v>3041</v>
      </c>
      <c r="DL73" s="116">
        <v>0</v>
      </c>
      <c r="DM73" s="116">
        <v>0</v>
      </c>
      <c r="DN73" s="116">
        <v>0</v>
      </c>
      <c r="DO73" s="116">
        <v>0</v>
      </c>
      <c r="DP73" s="312">
        <v>0</v>
      </c>
      <c r="DQ73" s="312">
        <v>3041</v>
      </c>
      <c r="DR73" s="116">
        <v>8627</v>
      </c>
      <c r="DS73" s="312">
        <v>0</v>
      </c>
      <c r="DT73" s="312">
        <v>3041</v>
      </c>
      <c r="DU73" s="311">
        <v>8627</v>
      </c>
      <c r="DV73" s="312">
        <v>-1068</v>
      </c>
      <c r="DW73" s="310">
        <v>1973</v>
      </c>
      <c r="DX73" s="313">
        <v>7559</v>
      </c>
    </row>
    <row r="74" spans="3:128" ht="13.5" customHeight="1" x14ac:dyDescent="0.15">
      <c r="C74" s="304" t="s">
        <v>712</v>
      </c>
      <c r="D74" s="305" t="s">
        <v>369</v>
      </c>
      <c r="E74" s="117">
        <v>1</v>
      </c>
      <c r="F74" s="116">
        <v>13</v>
      </c>
      <c r="G74" s="116">
        <v>7</v>
      </c>
      <c r="H74" s="116">
        <v>2</v>
      </c>
      <c r="I74" s="116">
        <v>1</v>
      </c>
      <c r="J74" s="116">
        <v>0</v>
      </c>
      <c r="K74" s="116">
        <v>1</v>
      </c>
      <c r="L74" s="116">
        <v>363</v>
      </c>
      <c r="M74" s="116">
        <v>46</v>
      </c>
      <c r="N74" s="116">
        <v>0</v>
      </c>
      <c r="O74" s="116">
        <v>0</v>
      </c>
      <c r="P74" s="116">
        <v>286</v>
      </c>
      <c r="Q74" s="116">
        <v>35</v>
      </c>
      <c r="R74" s="116">
        <v>15</v>
      </c>
      <c r="S74" s="116">
        <v>42</v>
      </c>
      <c r="T74" s="116">
        <v>44</v>
      </c>
      <c r="U74" s="116">
        <v>12</v>
      </c>
      <c r="V74" s="116">
        <v>29</v>
      </c>
      <c r="W74" s="116">
        <v>5</v>
      </c>
      <c r="X74" s="116">
        <v>1</v>
      </c>
      <c r="Y74" s="116">
        <v>0</v>
      </c>
      <c r="Z74" s="116">
        <v>61</v>
      </c>
      <c r="AA74" s="116">
        <v>15</v>
      </c>
      <c r="AB74" s="116">
        <v>69</v>
      </c>
      <c r="AC74" s="116">
        <v>524</v>
      </c>
      <c r="AD74" s="116">
        <v>21</v>
      </c>
      <c r="AE74" s="116">
        <v>0</v>
      </c>
      <c r="AF74" s="116">
        <v>4</v>
      </c>
      <c r="AG74" s="116">
        <v>50</v>
      </c>
      <c r="AH74" s="116">
        <v>5</v>
      </c>
      <c r="AI74" s="116">
        <v>0</v>
      </c>
      <c r="AJ74" s="116">
        <v>3</v>
      </c>
      <c r="AK74" s="116">
        <v>23</v>
      </c>
      <c r="AL74" s="116">
        <v>6</v>
      </c>
      <c r="AM74" s="116">
        <v>14</v>
      </c>
      <c r="AN74" s="116">
        <v>0</v>
      </c>
      <c r="AO74" s="116">
        <v>19</v>
      </c>
      <c r="AP74" s="116">
        <v>12</v>
      </c>
      <c r="AQ74" s="116">
        <v>4</v>
      </c>
      <c r="AR74" s="116">
        <v>0</v>
      </c>
      <c r="AS74" s="116">
        <v>24</v>
      </c>
      <c r="AT74" s="116">
        <v>13</v>
      </c>
      <c r="AU74" s="116">
        <v>36</v>
      </c>
      <c r="AV74" s="116">
        <v>62</v>
      </c>
      <c r="AW74" s="116">
        <v>304</v>
      </c>
      <c r="AX74" s="116">
        <v>218</v>
      </c>
      <c r="AY74" s="116">
        <v>104</v>
      </c>
      <c r="AZ74" s="116">
        <v>115</v>
      </c>
      <c r="BA74" s="116">
        <v>39</v>
      </c>
      <c r="BB74" s="116">
        <v>1</v>
      </c>
      <c r="BC74" s="116">
        <v>0</v>
      </c>
      <c r="BD74" s="116">
        <v>7</v>
      </c>
      <c r="BE74" s="116">
        <v>4</v>
      </c>
      <c r="BF74" s="116">
        <v>47</v>
      </c>
      <c r="BG74" s="116">
        <v>0</v>
      </c>
      <c r="BH74" s="116">
        <v>21</v>
      </c>
      <c r="BI74" s="116">
        <v>11</v>
      </c>
      <c r="BJ74" s="116">
        <v>0</v>
      </c>
      <c r="BK74" s="116">
        <v>2</v>
      </c>
      <c r="BL74" s="116">
        <v>4</v>
      </c>
      <c r="BM74" s="116">
        <v>7</v>
      </c>
      <c r="BN74" s="116">
        <v>249</v>
      </c>
      <c r="BO74" s="116">
        <v>231</v>
      </c>
      <c r="BP74" s="116">
        <v>187</v>
      </c>
      <c r="BQ74" s="116">
        <v>74</v>
      </c>
      <c r="BR74" s="116">
        <v>83</v>
      </c>
      <c r="BS74" s="116">
        <v>18</v>
      </c>
      <c r="BT74" s="116">
        <v>4649</v>
      </c>
      <c r="BU74" s="116">
        <v>700</v>
      </c>
      <c r="BV74" s="116">
        <v>3030</v>
      </c>
      <c r="BW74" s="116">
        <v>375</v>
      </c>
      <c r="BX74" s="116">
        <v>195</v>
      </c>
      <c r="BY74" s="116">
        <v>21</v>
      </c>
      <c r="BZ74" s="116">
        <v>0</v>
      </c>
      <c r="CA74" s="116">
        <v>418</v>
      </c>
      <c r="CB74" s="116">
        <v>254</v>
      </c>
      <c r="CC74" s="116">
        <v>2214</v>
      </c>
      <c r="CD74" s="116">
        <v>1</v>
      </c>
      <c r="CE74" s="116">
        <v>3</v>
      </c>
      <c r="CF74" s="116">
        <v>0</v>
      </c>
      <c r="CG74" s="116">
        <v>31</v>
      </c>
      <c r="CH74" s="116">
        <v>269</v>
      </c>
      <c r="CI74" s="116">
        <v>21</v>
      </c>
      <c r="CJ74" s="116">
        <v>704</v>
      </c>
      <c r="CK74" s="116">
        <v>14</v>
      </c>
      <c r="CL74" s="116">
        <v>22</v>
      </c>
      <c r="CM74" s="116">
        <v>106</v>
      </c>
      <c r="CN74" s="116">
        <v>24</v>
      </c>
      <c r="CO74" s="116">
        <v>1810</v>
      </c>
      <c r="CP74" s="116">
        <v>2155</v>
      </c>
      <c r="CQ74" s="116">
        <v>2446</v>
      </c>
      <c r="CR74" s="116">
        <v>1982</v>
      </c>
      <c r="CS74" s="116">
        <v>87</v>
      </c>
      <c r="CT74" s="116">
        <v>522</v>
      </c>
      <c r="CU74" s="116">
        <v>1206</v>
      </c>
      <c r="CV74" s="116">
        <v>161</v>
      </c>
      <c r="CW74" s="116">
        <v>56</v>
      </c>
      <c r="CX74" s="116">
        <v>3</v>
      </c>
      <c r="CY74" s="116">
        <v>189</v>
      </c>
      <c r="CZ74" s="116">
        <v>444</v>
      </c>
      <c r="DA74" s="116">
        <v>1000</v>
      </c>
      <c r="DB74" s="116">
        <v>2174</v>
      </c>
      <c r="DC74" s="116">
        <v>1042</v>
      </c>
      <c r="DD74" s="116">
        <v>343</v>
      </c>
      <c r="DE74" s="116">
        <v>7</v>
      </c>
      <c r="DF74" s="116">
        <v>418</v>
      </c>
      <c r="DG74" s="311">
        <v>0</v>
      </c>
      <c r="DH74" s="312">
        <v>47</v>
      </c>
      <c r="DI74" s="310">
        <v>32737</v>
      </c>
      <c r="DJ74" s="116">
        <v>0</v>
      </c>
      <c r="DK74" s="310">
        <v>32139</v>
      </c>
      <c r="DL74" s="116">
        <v>-5114</v>
      </c>
      <c r="DM74" s="116">
        <v>2165</v>
      </c>
      <c r="DN74" s="116">
        <v>0</v>
      </c>
      <c r="DO74" s="116">
        <v>0</v>
      </c>
      <c r="DP74" s="312">
        <v>0</v>
      </c>
      <c r="DQ74" s="312">
        <v>29190</v>
      </c>
      <c r="DR74" s="116">
        <v>61927</v>
      </c>
      <c r="DS74" s="312">
        <v>0</v>
      </c>
      <c r="DT74" s="312">
        <v>29190</v>
      </c>
      <c r="DU74" s="311">
        <v>61927</v>
      </c>
      <c r="DV74" s="312">
        <v>0</v>
      </c>
      <c r="DW74" s="310">
        <v>29190</v>
      </c>
      <c r="DX74" s="313">
        <v>61927</v>
      </c>
    </row>
    <row r="75" spans="3:128" ht="13.5" customHeight="1" x14ac:dyDescent="0.15">
      <c r="C75" s="304" t="s">
        <v>713</v>
      </c>
      <c r="D75" s="305" t="s">
        <v>371</v>
      </c>
      <c r="E75" s="117">
        <v>0</v>
      </c>
      <c r="F75" s="116">
        <v>5</v>
      </c>
      <c r="G75" s="116">
        <v>4</v>
      </c>
      <c r="H75" s="116">
        <v>0</v>
      </c>
      <c r="I75" s="116">
        <v>0</v>
      </c>
      <c r="J75" s="116">
        <v>0</v>
      </c>
      <c r="K75" s="116">
        <v>2</v>
      </c>
      <c r="L75" s="116">
        <v>237</v>
      </c>
      <c r="M75" s="116">
        <v>7</v>
      </c>
      <c r="N75" s="116">
        <v>1</v>
      </c>
      <c r="O75" s="116">
        <v>0</v>
      </c>
      <c r="P75" s="116">
        <v>14</v>
      </c>
      <c r="Q75" s="116">
        <v>12</v>
      </c>
      <c r="R75" s="116">
        <v>5</v>
      </c>
      <c r="S75" s="116">
        <v>20</v>
      </c>
      <c r="T75" s="116">
        <v>19</v>
      </c>
      <c r="U75" s="116">
        <v>9</v>
      </c>
      <c r="V75" s="116">
        <v>48</v>
      </c>
      <c r="W75" s="116">
        <v>17</v>
      </c>
      <c r="X75" s="116">
        <v>8</v>
      </c>
      <c r="Y75" s="116">
        <v>0</v>
      </c>
      <c r="Z75" s="116">
        <v>132</v>
      </c>
      <c r="AA75" s="116">
        <v>6</v>
      </c>
      <c r="AB75" s="116">
        <v>126</v>
      </c>
      <c r="AC75" s="116">
        <v>403</v>
      </c>
      <c r="AD75" s="116">
        <v>73</v>
      </c>
      <c r="AE75" s="116">
        <v>0</v>
      </c>
      <c r="AF75" s="116">
        <v>0</v>
      </c>
      <c r="AG75" s="116">
        <v>5</v>
      </c>
      <c r="AH75" s="116">
        <v>1</v>
      </c>
      <c r="AI75" s="116">
        <v>0</v>
      </c>
      <c r="AJ75" s="116">
        <v>5</v>
      </c>
      <c r="AK75" s="116">
        <v>81</v>
      </c>
      <c r="AL75" s="116">
        <v>2</v>
      </c>
      <c r="AM75" s="116">
        <v>81</v>
      </c>
      <c r="AN75" s="116">
        <v>0</v>
      </c>
      <c r="AO75" s="116">
        <v>0</v>
      </c>
      <c r="AP75" s="116">
        <v>1</v>
      </c>
      <c r="AQ75" s="116">
        <v>0</v>
      </c>
      <c r="AR75" s="116">
        <v>0</v>
      </c>
      <c r="AS75" s="116">
        <v>0</v>
      </c>
      <c r="AT75" s="116">
        <v>4</v>
      </c>
      <c r="AU75" s="116">
        <v>5</v>
      </c>
      <c r="AV75" s="116">
        <v>32</v>
      </c>
      <c r="AW75" s="116">
        <v>23</v>
      </c>
      <c r="AX75" s="116">
        <v>303</v>
      </c>
      <c r="AY75" s="116">
        <v>109</v>
      </c>
      <c r="AZ75" s="116">
        <v>51</v>
      </c>
      <c r="BA75" s="116">
        <v>22</v>
      </c>
      <c r="BB75" s="116">
        <v>0</v>
      </c>
      <c r="BC75" s="116">
        <v>0</v>
      </c>
      <c r="BD75" s="116">
        <v>2</v>
      </c>
      <c r="BE75" s="116">
        <v>0</v>
      </c>
      <c r="BF75" s="116">
        <v>58</v>
      </c>
      <c r="BG75" s="116">
        <v>0</v>
      </c>
      <c r="BH75" s="116">
        <v>8</v>
      </c>
      <c r="BI75" s="116">
        <v>2</v>
      </c>
      <c r="BJ75" s="116">
        <v>3</v>
      </c>
      <c r="BK75" s="116">
        <v>1</v>
      </c>
      <c r="BL75" s="116">
        <v>1</v>
      </c>
      <c r="BM75" s="116">
        <v>0</v>
      </c>
      <c r="BN75" s="116">
        <v>247</v>
      </c>
      <c r="BO75" s="116">
        <v>90</v>
      </c>
      <c r="BP75" s="116">
        <v>1309</v>
      </c>
      <c r="BQ75" s="116">
        <v>384</v>
      </c>
      <c r="BR75" s="116">
        <v>2389</v>
      </c>
      <c r="BS75" s="116">
        <v>17</v>
      </c>
      <c r="BT75" s="116">
        <v>161</v>
      </c>
      <c r="BU75" s="116">
        <v>0</v>
      </c>
      <c r="BV75" s="116">
        <v>1098</v>
      </c>
      <c r="BW75" s="116">
        <v>977</v>
      </c>
      <c r="BX75" s="116">
        <v>7</v>
      </c>
      <c r="BY75" s="116">
        <v>3</v>
      </c>
      <c r="BZ75" s="116">
        <v>0</v>
      </c>
      <c r="CA75" s="116">
        <v>1654</v>
      </c>
      <c r="CB75" s="116">
        <v>502</v>
      </c>
      <c r="CC75" s="116">
        <v>0</v>
      </c>
      <c r="CD75" s="116">
        <v>29</v>
      </c>
      <c r="CE75" s="116">
        <v>9</v>
      </c>
      <c r="CF75" s="116">
        <v>0</v>
      </c>
      <c r="CG75" s="116">
        <v>45</v>
      </c>
      <c r="CH75" s="116">
        <v>678</v>
      </c>
      <c r="CI75" s="116">
        <v>66</v>
      </c>
      <c r="CJ75" s="116">
        <v>1524</v>
      </c>
      <c r="CK75" s="116">
        <v>73</v>
      </c>
      <c r="CL75" s="116">
        <v>23</v>
      </c>
      <c r="CM75" s="116">
        <v>243</v>
      </c>
      <c r="CN75" s="116">
        <v>37</v>
      </c>
      <c r="CO75" s="116">
        <v>10604</v>
      </c>
      <c r="CP75" s="116">
        <v>2533</v>
      </c>
      <c r="CQ75" s="116">
        <v>875</v>
      </c>
      <c r="CR75" s="116">
        <v>1984</v>
      </c>
      <c r="CS75" s="116">
        <v>307</v>
      </c>
      <c r="CT75" s="116">
        <v>454</v>
      </c>
      <c r="CU75" s="116">
        <v>457</v>
      </c>
      <c r="CV75" s="116">
        <v>3</v>
      </c>
      <c r="CW75" s="116">
        <v>71</v>
      </c>
      <c r="CX75" s="116">
        <v>3</v>
      </c>
      <c r="CY75" s="116">
        <v>601</v>
      </c>
      <c r="CZ75" s="116">
        <v>526</v>
      </c>
      <c r="DA75" s="116">
        <v>3533</v>
      </c>
      <c r="DB75" s="116">
        <v>4068</v>
      </c>
      <c r="DC75" s="116">
        <v>569</v>
      </c>
      <c r="DD75" s="116">
        <v>824</v>
      </c>
      <c r="DE75" s="116">
        <v>1</v>
      </c>
      <c r="DF75" s="116">
        <v>1012</v>
      </c>
      <c r="DG75" s="311">
        <v>0</v>
      </c>
      <c r="DH75" s="312">
        <v>524</v>
      </c>
      <c r="DI75" s="310">
        <v>42462</v>
      </c>
      <c r="DJ75" s="116">
        <v>0</v>
      </c>
      <c r="DK75" s="310">
        <v>2216</v>
      </c>
      <c r="DL75" s="116">
        <v>3715</v>
      </c>
      <c r="DM75" s="116">
        <v>1096</v>
      </c>
      <c r="DN75" s="116">
        <v>0</v>
      </c>
      <c r="DO75" s="116">
        <v>0</v>
      </c>
      <c r="DP75" s="312">
        <v>0</v>
      </c>
      <c r="DQ75" s="312">
        <v>7027</v>
      </c>
      <c r="DR75" s="116">
        <v>49489</v>
      </c>
      <c r="DS75" s="312">
        <v>7824</v>
      </c>
      <c r="DT75" s="312">
        <v>14851</v>
      </c>
      <c r="DU75" s="311">
        <v>57313</v>
      </c>
      <c r="DV75" s="312">
        <v>0</v>
      </c>
      <c r="DW75" s="310">
        <v>14851</v>
      </c>
      <c r="DX75" s="313">
        <v>57313</v>
      </c>
    </row>
    <row r="76" spans="3:128" ht="13.5" customHeight="1" x14ac:dyDescent="0.15">
      <c r="C76" s="314" t="s">
        <v>714</v>
      </c>
      <c r="D76" s="315" t="s">
        <v>465</v>
      </c>
      <c r="E76" s="316">
        <v>1717</v>
      </c>
      <c r="F76" s="317">
        <v>359</v>
      </c>
      <c r="G76" s="317">
        <v>216</v>
      </c>
      <c r="H76" s="317">
        <v>99</v>
      </c>
      <c r="I76" s="317">
        <v>583</v>
      </c>
      <c r="J76" s="317">
        <v>0</v>
      </c>
      <c r="K76" s="317">
        <v>22</v>
      </c>
      <c r="L76" s="317">
        <v>13214</v>
      </c>
      <c r="M76" s="317">
        <v>511</v>
      </c>
      <c r="N76" s="317">
        <v>43</v>
      </c>
      <c r="O76" s="317">
        <v>0</v>
      </c>
      <c r="P76" s="317">
        <v>4388</v>
      </c>
      <c r="Q76" s="317">
        <v>2084</v>
      </c>
      <c r="R76" s="317">
        <v>1391</v>
      </c>
      <c r="S76" s="317">
        <v>3116</v>
      </c>
      <c r="T76" s="317">
        <v>676</v>
      </c>
      <c r="U76" s="317">
        <v>731</v>
      </c>
      <c r="V76" s="317">
        <v>3020</v>
      </c>
      <c r="W76" s="317">
        <v>39</v>
      </c>
      <c r="X76" s="317">
        <v>14</v>
      </c>
      <c r="Y76" s="317">
        <v>0</v>
      </c>
      <c r="Z76" s="317">
        <v>481</v>
      </c>
      <c r="AA76" s="317">
        <v>343</v>
      </c>
      <c r="AB76" s="317">
        <v>984</v>
      </c>
      <c r="AC76" s="317">
        <v>6032</v>
      </c>
      <c r="AD76" s="317">
        <v>1351</v>
      </c>
      <c r="AE76" s="317">
        <v>0</v>
      </c>
      <c r="AF76" s="317">
        <v>164</v>
      </c>
      <c r="AG76" s="317">
        <v>3563</v>
      </c>
      <c r="AH76" s="317">
        <v>229</v>
      </c>
      <c r="AI76" s="317">
        <v>29</v>
      </c>
      <c r="AJ76" s="317">
        <v>114</v>
      </c>
      <c r="AK76" s="317">
        <v>574</v>
      </c>
      <c r="AL76" s="317">
        <v>169</v>
      </c>
      <c r="AM76" s="317">
        <v>490</v>
      </c>
      <c r="AN76" s="317">
        <v>0</v>
      </c>
      <c r="AO76" s="317">
        <v>174</v>
      </c>
      <c r="AP76" s="317">
        <v>426</v>
      </c>
      <c r="AQ76" s="317">
        <v>644</v>
      </c>
      <c r="AR76" s="317">
        <v>1</v>
      </c>
      <c r="AS76" s="317">
        <v>1478</v>
      </c>
      <c r="AT76" s="317">
        <v>974</v>
      </c>
      <c r="AU76" s="317">
        <v>1543</v>
      </c>
      <c r="AV76" s="317">
        <v>3938</v>
      </c>
      <c r="AW76" s="317">
        <v>17677</v>
      </c>
      <c r="AX76" s="317">
        <v>6511</v>
      </c>
      <c r="AY76" s="317">
        <v>4473</v>
      </c>
      <c r="AZ76" s="317">
        <v>2246</v>
      </c>
      <c r="BA76" s="317">
        <v>3484</v>
      </c>
      <c r="BB76" s="317">
        <v>141</v>
      </c>
      <c r="BC76" s="317">
        <v>93</v>
      </c>
      <c r="BD76" s="317">
        <v>254</v>
      </c>
      <c r="BE76" s="317">
        <v>352</v>
      </c>
      <c r="BF76" s="317">
        <v>6104</v>
      </c>
      <c r="BG76" s="317">
        <v>0</v>
      </c>
      <c r="BH76" s="317">
        <v>719</v>
      </c>
      <c r="BI76" s="317">
        <v>2202</v>
      </c>
      <c r="BJ76" s="317">
        <v>99</v>
      </c>
      <c r="BK76" s="317">
        <v>261</v>
      </c>
      <c r="BL76" s="317">
        <v>653</v>
      </c>
      <c r="BM76" s="317">
        <v>23</v>
      </c>
      <c r="BN76" s="317">
        <v>15953</v>
      </c>
      <c r="BO76" s="317">
        <v>7721</v>
      </c>
      <c r="BP76" s="317">
        <v>9602</v>
      </c>
      <c r="BQ76" s="317">
        <v>1989</v>
      </c>
      <c r="BR76" s="317">
        <v>669</v>
      </c>
      <c r="BS76" s="317">
        <v>50</v>
      </c>
      <c r="BT76" s="317">
        <v>1159</v>
      </c>
      <c r="BU76" s="317">
        <v>1001</v>
      </c>
      <c r="BV76" s="317">
        <v>6823</v>
      </c>
      <c r="BW76" s="317">
        <v>1142</v>
      </c>
      <c r="BX76" s="317">
        <v>141</v>
      </c>
      <c r="BY76" s="317">
        <v>298</v>
      </c>
      <c r="BZ76" s="317">
        <v>304</v>
      </c>
      <c r="CA76" s="317">
        <v>84</v>
      </c>
      <c r="CB76" s="317">
        <v>1856</v>
      </c>
      <c r="CC76" s="317">
        <v>9073</v>
      </c>
      <c r="CD76" s="317">
        <v>40</v>
      </c>
      <c r="CE76" s="317">
        <v>19</v>
      </c>
      <c r="CF76" s="317">
        <v>0</v>
      </c>
      <c r="CG76" s="317">
        <v>105</v>
      </c>
      <c r="CH76" s="317">
        <v>560</v>
      </c>
      <c r="CI76" s="317">
        <v>117</v>
      </c>
      <c r="CJ76" s="317">
        <v>767</v>
      </c>
      <c r="CK76" s="317">
        <v>63</v>
      </c>
      <c r="CL76" s="317">
        <v>1067</v>
      </c>
      <c r="CM76" s="317">
        <v>293</v>
      </c>
      <c r="CN76" s="317">
        <v>470</v>
      </c>
      <c r="CO76" s="317">
        <v>3701</v>
      </c>
      <c r="CP76" s="317">
        <v>2286</v>
      </c>
      <c r="CQ76" s="317">
        <v>5058</v>
      </c>
      <c r="CR76" s="317">
        <v>22599</v>
      </c>
      <c r="CS76" s="317">
        <v>492</v>
      </c>
      <c r="CT76" s="317">
        <v>2332</v>
      </c>
      <c r="CU76" s="317">
        <v>2150</v>
      </c>
      <c r="CV76" s="317">
        <v>2001</v>
      </c>
      <c r="CW76" s="317">
        <v>1574</v>
      </c>
      <c r="CX76" s="317">
        <v>104</v>
      </c>
      <c r="CY76" s="317">
        <v>8456</v>
      </c>
      <c r="CZ76" s="317">
        <v>2779</v>
      </c>
      <c r="DA76" s="317">
        <v>3746</v>
      </c>
      <c r="DB76" s="317">
        <v>20141</v>
      </c>
      <c r="DC76" s="317">
        <v>2370</v>
      </c>
      <c r="DD76" s="317">
        <v>1071</v>
      </c>
      <c r="DE76" s="317">
        <v>129</v>
      </c>
      <c r="DF76" s="317">
        <v>1463</v>
      </c>
      <c r="DG76" s="319">
        <v>2978</v>
      </c>
      <c r="DH76" s="320">
        <v>170</v>
      </c>
      <c r="DI76" s="318">
        <v>248182</v>
      </c>
      <c r="DJ76" s="317">
        <v>190</v>
      </c>
      <c r="DK76" s="318">
        <v>27476</v>
      </c>
      <c r="DL76" s="317">
        <v>78</v>
      </c>
      <c r="DM76" s="317">
        <v>0</v>
      </c>
      <c r="DN76" s="317">
        <v>5702</v>
      </c>
      <c r="DO76" s="317">
        <v>65045</v>
      </c>
      <c r="DP76" s="320">
        <v>1052</v>
      </c>
      <c r="DQ76" s="320">
        <v>99543</v>
      </c>
      <c r="DR76" s="317">
        <v>347725</v>
      </c>
      <c r="DS76" s="320">
        <v>471462.40949200967</v>
      </c>
      <c r="DT76" s="320">
        <v>571005.40949200967</v>
      </c>
      <c r="DU76" s="319">
        <v>819187.40949200967</v>
      </c>
      <c r="DV76" s="320">
        <v>-109164.40949200965</v>
      </c>
      <c r="DW76" s="318">
        <v>461841</v>
      </c>
      <c r="DX76" s="321">
        <v>710023</v>
      </c>
    </row>
    <row r="77" spans="3:128" ht="13.5" customHeight="1" x14ac:dyDescent="0.15">
      <c r="C77" s="304" t="s">
        <v>715</v>
      </c>
      <c r="D77" s="305" t="s">
        <v>466</v>
      </c>
      <c r="E77" s="117">
        <v>161</v>
      </c>
      <c r="F77" s="116">
        <v>44</v>
      </c>
      <c r="G77" s="116">
        <v>67</v>
      </c>
      <c r="H77" s="116">
        <v>66</v>
      </c>
      <c r="I77" s="116">
        <v>164</v>
      </c>
      <c r="J77" s="116">
        <v>0</v>
      </c>
      <c r="K77" s="116">
        <v>112</v>
      </c>
      <c r="L77" s="116">
        <v>775</v>
      </c>
      <c r="M77" s="116">
        <v>171</v>
      </c>
      <c r="N77" s="116">
        <v>6</v>
      </c>
      <c r="O77" s="116">
        <v>0</v>
      </c>
      <c r="P77" s="116">
        <v>1873</v>
      </c>
      <c r="Q77" s="116">
        <v>447</v>
      </c>
      <c r="R77" s="116">
        <v>178</v>
      </c>
      <c r="S77" s="116">
        <v>740</v>
      </c>
      <c r="T77" s="116">
        <v>76</v>
      </c>
      <c r="U77" s="116">
        <v>96</v>
      </c>
      <c r="V77" s="116">
        <v>734</v>
      </c>
      <c r="W77" s="116">
        <v>21</v>
      </c>
      <c r="X77" s="116">
        <v>10</v>
      </c>
      <c r="Y77" s="116">
        <v>0</v>
      </c>
      <c r="Z77" s="116">
        <v>211</v>
      </c>
      <c r="AA77" s="116">
        <v>46</v>
      </c>
      <c r="AB77" s="116">
        <v>114</v>
      </c>
      <c r="AC77" s="116">
        <v>1002</v>
      </c>
      <c r="AD77" s="116">
        <v>133</v>
      </c>
      <c r="AE77" s="116">
        <v>0</v>
      </c>
      <c r="AF77" s="116">
        <v>11</v>
      </c>
      <c r="AG77" s="116">
        <v>265</v>
      </c>
      <c r="AH77" s="116">
        <v>38</v>
      </c>
      <c r="AI77" s="116">
        <v>2</v>
      </c>
      <c r="AJ77" s="116">
        <v>23</v>
      </c>
      <c r="AK77" s="116">
        <v>156</v>
      </c>
      <c r="AL77" s="116">
        <v>81</v>
      </c>
      <c r="AM77" s="116">
        <v>283</v>
      </c>
      <c r="AN77" s="116">
        <v>0</v>
      </c>
      <c r="AO77" s="116">
        <v>61</v>
      </c>
      <c r="AP77" s="116">
        <v>109</v>
      </c>
      <c r="AQ77" s="116">
        <v>115</v>
      </c>
      <c r="AR77" s="116">
        <v>0</v>
      </c>
      <c r="AS77" s="116">
        <v>237</v>
      </c>
      <c r="AT77" s="116">
        <v>459</v>
      </c>
      <c r="AU77" s="116">
        <v>555</v>
      </c>
      <c r="AV77" s="116">
        <v>728</v>
      </c>
      <c r="AW77" s="116">
        <v>3732</v>
      </c>
      <c r="AX77" s="116">
        <v>2005</v>
      </c>
      <c r="AY77" s="116">
        <v>627</v>
      </c>
      <c r="AZ77" s="116">
        <v>428</v>
      </c>
      <c r="BA77" s="116">
        <v>525</v>
      </c>
      <c r="BB77" s="116">
        <v>19</v>
      </c>
      <c r="BC77" s="116">
        <v>20</v>
      </c>
      <c r="BD77" s="116">
        <v>47</v>
      </c>
      <c r="BE77" s="116">
        <v>47</v>
      </c>
      <c r="BF77" s="116">
        <v>1438</v>
      </c>
      <c r="BG77" s="116">
        <v>0</v>
      </c>
      <c r="BH77" s="116">
        <v>203</v>
      </c>
      <c r="BI77" s="116">
        <v>188</v>
      </c>
      <c r="BJ77" s="116">
        <v>18</v>
      </c>
      <c r="BK77" s="116">
        <v>88</v>
      </c>
      <c r="BL77" s="116">
        <v>327</v>
      </c>
      <c r="BM77" s="116">
        <v>12</v>
      </c>
      <c r="BN77" s="116">
        <v>3099</v>
      </c>
      <c r="BO77" s="116">
        <v>675</v>
      </c>
      <c r="BP77" s="116">
        <v>3715</v>
      </c>
      <c r="BQ77" s="116">
        <v>950</v>
      </c>
      <c r="BR77" s="116">
        <v>3842</v>
      </c>
      <c r="BS77" s="116">
        <v>40</v>
      </c>
      <c r="BT77" s="116">
        <v>1112</v>
      </c>
      <c r="BU77" s="116">
        <v>1406</v>
      </c>
      <c r="BV77" s="116">
        <v>13441</v>
      </c>
      <c r="BW77" s="116">
        <v>17684</v>
      </c>
      <c r="BX77" s="116">
        <v>9102</v>
      </c>
      <c r="BY77" s="116">
        <v>5012</v>
      </c>
      <c r="BZ77" s="116">
        <v>31738</v>
      </c>
      <c r="CA77" s="116">
        <v>2333</v>
      </c>
      <c r="CB77" s="116">
        <v>2328</v>
      </c>
      <c r="CC77" s="116">
        <v>5185</v>
      </c>
      <c r="CD77" s="116">
        <v>274</v>
      </c>
      <c r="CE77" s="116">
        <v>218</v>
      </c>
      <c r="CF77" s="116">
        <v>0</v>
      </c>
      <c r="CG77" s="116">
        <v>106</v>
      </c>
      <c r="CH77" s="116">
        <v>826</v>
      </c>
      <c r="CI77" s="116">
        <v>15</v>
      </c>
      <c r="CJ77" s="116">
        <v>1307</v>
      </c>
      <c r="CK77" s="116">
        <v>92</v>
      </c>
      <c r="CL77" s="116">
        <v>304</v>
      </c>
      <c r="CM77" s="116">
        <v>210</v>
      </c>
      <c r="CN77" s="116">
        <v>83</v>
      </c>
      <c r="CO77" s="116">
        <v>7714</v>
      </c>
      <c r="CP77" s="116">
        <v>3585</v>
      </c>
      <c r="CQ77" s="116">
        <v>375</v>
      </c>
      <c r="CR77" s="116">
        <v>1869</v>
      </c>
      <c r="CS77" s="116">
        <v>370</v>
      </c>
      <c r="CT77" s="116">
        <v>1642</v>
      </c>
      <c r="CU77" s="116">
        <v>1040</v>
      </c>
      <c r="CV77" s="116">
        <v>1343</v>
      </c>
      <c r="CW77" s="116">
        <v>5377</v>
      </c>
      <c r="CX77" s="116">
        <v>47</v>
      </c>
      <c r="CY77" s="116">
        <v>1406</v>
      </c>
      <c r="CZ77" s="116">
        <v>1346</v>
      </c>
      <c r="DA77" s="116">
        <v>1863</v>
      </c>
      <c r="DB77" s="116">
        <v>2016</v>
      </c>
      <c r="DC77" s="116">
        <v>252</v>
      </c>
      <c r="DD77" s="116">
        <v>830</v>
      </c>
      <c r="DE77" s="116">
        <v>68</v>
      </c>
      <c r="DF77" s="116">
        <v>515</v>
      </c>
      <c r="DG77" s="311">
        <v>0</v>
      </c>
      <c r="DH77" s="312">
        <v>1444</v>
      </c>
      <c r="DI77" s="310">
        <v>158293</v>
      </c>
      <c r="DJ77" s="116">
        <v>0</v>
      </c>
      <c r="DK77" s="310">
        <v>110385</v>
      </c>
      <c r="DL77" s="116">
        <v>0</v>
      </c>
      <c r="DM77" s="116">
        <v>0</v>
      </c>
      <c r="DN77" s="116">
        <v>0</v>
      </c>
      <c r="DO77" s="116">
        <v>0</v>
      </c>
      <c r="DP77" s="312">
        <v>0</v>
      </c>
      <c r="DQ77" s="312">
        <v>110385</v>
      </c>
      <c r="DR77" s="116">
        <v>268678</v>
      </c>
      <c r="DS77" s="312">
        <v>20407.04190142201</v>
      </c>
      <c r="DT77" s="312">
        <v>130792.04190142201</v>
      </c>
      <c r="DU77" s="311">
        <v>289085.04190142202</v>
      </c>
      <c r="DV77" s="312">
        <v>-73204.04190142201</v>
      </c>
      <c r="DW77" s="310">
        <v>57588</v>
      </c>
      <c r="DX77" s="313">
        <v>215881</v>
      </c>
    </row>
    <row r="78" spans="3:128" ht="13.5" customHeight="1" x14ac:dyDescent="0.15">
      <c r="C78" s="304" t="s">
        <v>716</v>
      </c>
      <c r="D78" s="305" t="s">
        <v>384</v>
      </c>
      <c r="E78" s="117">
        <v>2</v>
      </c>
      <c r="F78" s="116">
        <v>0</v>
      </c>
      <c r="G78" s="116">
        <v>8</v>
      </c>
      <c r="H78" s="116">
        <v>5</v>
      </c>
      <c r="I78" s="116">
        <v>5</v>
      </c>
      <c r="J78" s="116">
        <v>0</v>
      </c>
      <c r="K78" s="116">
        <v>6</v>
      </c>
      <c r="L78" s="116">
        <v>356</v>
      </c>
      <c r="M78" s="116">
        <v>21</v>
      </c>
      <c r="N78" s="116">
        <v>0</v>
      </c>
      <c r="O78" s="116">
        <v>0</v>
      </c>
      <c r="P78" s="116">
        <v>135</v>
      </c>
      <c r="Q78" s="116">
        <v>73</v>
      </c>
      <c r="R78" s="116">
        <v>23</v>
      </c>
      <c r="S78" s="116">
        <v>188</v>
      </c>
      <c r="T78" s="116">
        <v>8</v>
      </c>
      <c r="U78" s="116">
        <v>13</v>
      </c>
      <c r="V78" s="116">
        <v>181</v>
      </c>
      <c r="W78" s="116">
        <v>2</v>
      </c>
      <c r="X78" s="116">
        <v>2</v>
      </c>
      <c r="Y78" s="116">
        <v>0</v>
      </c>
      <c r="Z78" s="116">
        <v>22</v>
      </c>
      <c r="AA78" s="116">
        <v>14</v>
      </c>
      <c r="AB78" s="116">
        <v>30</v>
      </c>
      <c r="AC78" s="116">
        <v>382</v>
      </c>
      <c r="AD78" s="116">
        <v>15</v>
      </c>
      <c r="AE78" s="116">
        <v>0</v>
      </c>
      <c r="AF78" s="116">
        <v>7</v>
      </c>
      <c r="AG78" s="116">
        <v>148</v>
      </c>
      <c r="AH78" s="116">
        <v>14</v>
      </c>
      <c r="AI78" s="116">
        <v>0</v>
      </c>
      <c r="AJ78" s="116">
        <v>11</v>
      </c>
      <c r="AK78" s="116">
        <v>57</v>
      </c>
      <c r="AL78" s="116">
        <v>9</v>
      </c>
      <c r="AM78" s="116">
        <v>32</v>
      </c>
      <c r="AN78" s="116">
        <v>0</v>
      </c>
      <c r="AO78" s="116">
        <v>8</v>
      </c>
      <c r="AP78" s="116">
        <v>19</v>
      </c>
      <c r="AQ78" s="116">
        <v>11</v>
      </c>
      <c r="AR78" s="116">
        <v>0</v>
      </c>
      <c r="AS78" s="116">
        <v>51</v>
      </c>
      <c r="AT78" s="116">
        <v>123</v>
      </c>
      <c r="AU78" s="116">
        <v>100</v>
      </c>
      <c r="AV78" s="116">
        <v>229</v>
      </c>
      <c r="AW78" s="116">
        <v>654</v>
      </c>
      <c r="AX78" s="116">
        <v>147</v>
      </c>
      <c r="AY78" s="116">
        <v>58</v>
      </c>
      <c r="AZ78" s="116">
        <v>59</v>
      </c>
      <c r="BA78" s="116">
        <v>101</v>
      </c>
      <c r="BB78" s="116">
        <v>6</v>
      </c>
      <c r="BC78" s="116">
        <v>2</v>
      </c>
      <c r="BD78" s="116">
        <v>13</v>
      </c>
      <c r="BE78" s="116">
        <v>22</v>
      </c>
      <c r="BF78" s="116">
        <v>278</v>
      </c>
      <c r="BG78" s="116">
        <v>0</v>
      </c>
      <c r="BH78" s="116">
        <v>21</v>
      </c>
      <c r="BI78" s="116">
        <v>12</v>
      </c>
      <c r="BJ78" s="116">
        <v>7</v>
      </c>
      <c r="BK78" s="116">
        <v>12</v>
      </c>
      <c r="BL78" s="116">
        <v>8</v>
      </c>
      <c r="BM78" s="116">
        <v>1</v>
      </c>
      <c r="BN78" s="116">
        <v>1294</v>
      </c>
      <c r="BO78" s="116">
        <v>208</v>
      </c>
      <c r="BP78" s="116">
        <v>256</v>
      </c>
      <c r="BQ78" s="116">
        <v>66</v>
      </c>
      <c r="BR78" s="116">
        <v>641</v>
      </c>
      <c r="BS78" s="116">
        <v>46</v>
      </c>
      <c r="BT78" s="116">
        <v>39</v>
      </c>
      <c r="BU78" s="116">
        <v>52</v>
      </c>
      <c r="BV78" s="116">
        <v>13776</v>
      </c>
      <c r="BW78" s="116">
        <v>2291</v>
      </c>
      <c r="BX78" s="116">
        <v>2283</v>
      </c>
      <c r="BY78" s="116">
        <v>9047</v>
      </c>
      <c r="BZ78" s="116">
        <v>6647</v>
      </c>
      <c r="CA78" s="116">
        <v>49</v>
      </c>
      <c r="CB78" s="116">
        <v>997</v>
      </c>
      <c r="CC78" s="116">
        <v>1359</v>
      </c>
      <c r="CD78" s="116">
        <v>456</v>
      </c>
      <c r="CE78" s="116">
        <v>23</v>
      </c>
      <c r="CF78" s="116">
        <v>0</v>
      </c>
      <c r="CG78" s="116">
        <v>722</v>
      </c>
      <c r="CH78" s="116">
        <v>937</v>
      </c>
      <c r="CI78" s="116">
        <v>285</v>
      </c>
      <c r="CJ78" s="116">
        <v>1208</v>
      </c>
      <c r="CK78" s="116">
        <v>81</v>
      </c>
      <c r="CL78" s="116">
        <v>1864</v>
      </c>
      <c r="CM78" s="116">
        <v>1820</v>
      </c>
      <c r="CN78" s="116">
        <v>237</v>
      </c>
      <c r="CO78" s="116">
        <v>746</v>
      </c>
      <c r="CP78" s="116">
        <v>242</v>
      </c>
      <c r="CQ78" s="116">
        <v>1542</v>
      </c>
      <c r="CR78" s="116">
        <v>5449</v>
      </c>
      <c r="CS78" s="116">
        <v>103</v>
      </c>
      <c r="CT78" s="116">
        <v>286</v>
      </c>
      <c r="CU78" s="116">
        <v>437</v>
      </c>
      <c r="CV78" s="116">
        <v>563</v>
      </c>
      <c r="CW78" s="116">
        <v>1357</v>
      </c>
      <c r="CX78" s="116">
        <v>22</v>
      </c>
      <c r="CY78" s="116">
        <v>318</v>
      </c>
      <c r="CZ78" s="116">
        <v>2216</v>
      </c>
      <c r="DA78" s="116">
        <v>510</v>
      </c>
      <c r="DB78" s="116">
        <v>5943</v>
      </c>
      <c r="DC78" s="116">
        <v>1050</v>
      </c>
      <c r="DD78" s="116">
        <v>220</v>
      </c>
      <c r="DE78" s="116">
        <v>51</v>
      </c>
      <c r="DF78" s="116">
        <v>611</v>
      </c>
      <c r="DG78" s="311">
        <v>0</v>
      </c>
      <c r="DH78" s="312">
        <v>432</v>
      </c>
      <c r="DI78" s="310">
        <v>72493</v>
      </c>
      <c r="DJ78" s="116">
        <v>0</v>
      </c>
      <c r="DK78" s="310">
        <v>4632</v>
      </c>
      <c r="DL78" s="116">
        <v>0</v>
      </c>
      <c r="DM78" s="116">
        <v>0</v>
      </c>
      <c r="DN78" s="116">
        <v>0</v>
      </c>
      <c r="DO78" s="116">
        <v>11162</v>
      </c>
      <c r="DP78" s="312">
        <v>0</v>
      </c>
      <c r="DQ78" s="312">
        <v>15794</v>
      </c>
      <c r="DR78" s="116">
        <v>88287</v>
      </c>
      <c r="DS78" s="312">
        <v>0</v>
      </c>
      <c r="DT78" s="312">
        <v>15794</v>
      </c>
      <c r="DU78" s="311">
        <v>88287</v>
      </c>
      <c r="DV78" s="312">
        <v>0</v>
      </c>
      <c r="DW78" s="310">
        <v>15794</v>
      </c>
      <c r="DX78" s="313">
        <v>88287</v>
      </c>
    </row>
    <row r="79" spans="3:128" ht="13.5" customHeight="1" x14ac:dyDescent="0.15">
      <c r="C79" s="304" t="s">
        <v>717</v>
      </c>
      <c r="D79" s="305" t="s">
        <v>388</v>
      </c>
      <c r="E79" s="117">
        <v>0</v>
      </c>
      <c r="F79" s="116">
        <v>0</v>
      </c>
      <c r="G79" s="116">
        <v>0</v>
      </c>
      <c r="H79" s="116">
        <v>0</v>
      </c>
      <c r="I79" s="116">
        <v>0</v>
      </c>
      <c r="J79" s="116">
        <v>0</v>
      </c>
      <c r="K79" s="116">
        <v>0</v>
      </c>
      <c r="L79" s="116">
        <v>0</v>
      </c>
      <c r="M79" s="116">
        <v>0</v>
      </c>
      <c r="N79" s="116">
        <v>0</v>
      </c>
      <c r="O79" s="116">
        <v>0</v>
      </c>
      <c r="P79" s="116">
        <v>0</v>
      </c>
      <c r="Q79" s="116">
        <v>0</v>
      </c>
      <c r="R79" s="116">
        <v>0</v>
      </c>
      <c r="S79" s="116">
        <v>0</v>
      </c>
      <c r="T79" s="116">
        <v>0</v>
      </c>
      <c r="U79" s="116">
        <v>0</v>
      </c>
      <c r="V79" s="116">
        <v>0</v>
      </c>
      <c r="W79" s="116">
        <v>0</v>
      </c>
      <c r="X79" s="116">
        <v>0</v>
      </c>
      <c r="Y79" s="116">
        <v>0</v>
      </c>
      <c r="Z79" s="116">
        <v>0</v>
      </c>
      <c r="AA79" s="116">
        <v>0</v>
      </c>
      <c r="AB79" s="116">
        <v>0</v>
      </c>
      <c r="AC79" s="116">
        <v>0</v>
      </c>
      <c r="AD79" s="116">
        <v>0</v>
      </c>
      <c r="AE79" s="116">
        <v>0</v>
      </c>
      <c r="AF79" s="116">
        <v>0</v>
      </c>
      <c r="AG79" s="116">
        <v>0</v>
      </c>
      <c r="AH79" s="116">
        <v>0</v>
      </c>
      <c r="AI79" s="116">
        <v>0</v>
      </c>
      <c r="AJ79" s="116">
        <v>0</v>
      </c>
      <c r="AK79" s="116">
        <v>0</v>
      </c>
      <c r="AL79" s="116">
        <v>0</v>
      </c>
      <c r="AM79" s="116">
        <v>0</v>
      </c>
      <c r="AN79" s="116">
        <v>0</v>
      </c>
      <c r="AO79" s="116">
        <v>0</v>
      </c>
      <c r="AP79" s="116">
        <v>0</v>
      </c>
      <c r="AQ79" s="116">
        <v>0</v>
      </c>
      <c r="AR79" s="116">
        <v>0</v>
      </c>
      <c r="AS79" s="116">
        <v>0</v>
      </c>
      <c r="AT79" s="116">
        <v>0</v>
      </c>
      <c r="AU79" s="116">
        <v>0</v>
      </c>
      <c r="AV79" s="116">
        <v>0</v>
      </c>
      <c r="AW79" s="116">
        <v>0</v>
      </c>
      <c r="AX79" s="116">
        <v>0</v>
      </c>
      <c r="AY79" s="116">
        <v>0</v>
      </c>
      <c r="AZ79" s="116">
        <v>0</v>
      </c>
      <c r="BA79" s="116">
        <v>0</v>
      </c>
      <c r="BB79" s="116">
        <v>0</v>
      </c>
      <c r="BC79" s="116">
        <v>0</v>
      </c>
      <c r="BD79" s="116">
        <v>0</v>
      </c>
      <c r="BE79" s="116">
        <v>0</v>
      </c>
      <c r="BF79" s="116">
        <v>0</v>
      </c>
      <c r="BG79" s="116">
        <v>0</v>
      </c>
      <c r="BH79" s="116">
        <v>0</v>
      </c>
      <c r="BI79" s="116">
        <v>0</v>
      </c>
      <c r="BJ79" s="116">
        <v>0</v>
      </c>
      <c r="BK79" s="116">
        <v>0</v>
      </c>
      <c r="BL79" s="116">
        <v>0</v>
      </c>
      <c r="BM79" s="116">
        <v>0</v>
      </c>
      <c r="BN79" s="116">
        <v>0</v>
      </c>
      <c r="BO79" s="116">
        <v>0</v>
      </c>
      <c r="BP79" s="116">
        <v>0</v>
      </c>
      <c r="BQ79" s="116">
        <v>0</v>
      </c>
      <c r="BR79" s="116">
        <v>0</v>
      </c>
      <c r="BS79" s="116">
        <v>0</v>
      </c>
      <c r="BT79" s="116">
        <v>0</v>
      </c>
      <c r="BU79" s="116">
        <v>0</v>
      </c>
      <c r="BV79" s="116">
        <v>0</v>
      </c>
      <c r="BW79" s="116">
        <v>0</v>
      </c>
      <c r="BX79" s="116">
        <v>0</v>
      </c>
      <c r="BY79" s="116">
        <v>0</v>
      </c>
      <c r="BZ79" s="116">
        <v>0</v>
      </c>
      <c r="CA79" s="116">
        <v>0</v>
      </c>
      <c r="CB79" s="116">
        <v>0</v>
      </c>
      <c r="CC79" s="116">
        <v>0</v>
      </c>
      <c r="CD79" s="116">
        <v>0</v>
      </c>
      <c r="CE79" s="116">
        <v>0</v>
      </c>
      <c r="CF79" s="116">
        <v>0</v>
      </c>
      <c r="CG79" s="116">
        <v>0</v>
      </c>
      <c r="CH79" s="116">
        <v>0</v>
      </c>
      <c r="CI79" s="116">
        <v>0</v>
      </c>
      <c r="CJ79" s="116">
        <v>0</v>
      </c>
      <c r="CK79" s="116">
        <v>0</v>
      </c>
      <c r="CL79" s="116">
        <v>0</v>
      </c>
      <c r="CM79" s="116">
        <v>0</v>
      </c>
      <c r="CN79" s="116">
        <v>0</v>
      </c>
      <c r="CO79" s="116">
        <v>0</v>
      </c>
      <c r="CP79" s="116">
        <v>0</v>
      </c>
      <c r="CQ79" s="116">
        <v>0</v>
      </c>
      <c r="CR79" s="116">
        <v>0</v>
      </c>
      <c r="CS79" s="116">
        <v>0</v>
      </c>
      <c r="CT79" s="116">
        <v>0</v>
      </c>
      <c r="CU79" s="116">
        <v>0</v>
      </c>
      <c r="CV79" s="116">
        <v>0</v>
      </c>
      <c r="CW79" s="116">
        <v>0</v>
      </c>
      <c r="CX79" s="116">
        <v>0</v>
      </c>
      <c r="CY79" s="116">
        <v>0</v>
      </c>
      <c r="CZ79" s="116">
        <v>0</v>
      </c>
      <c r="DA79" s="116">
        <v>0</v>
      </c>
      <c r="DB79" s="116">
        <v>0</v>
      </c>
      <c r="DC79" s="116">
        <v>0</v>
      </c>
      <c r="DD79" s="116">
        <v>0</v>
      </c>
      <c r="DE79" s="116">
        <v>0</v>
      </c>
      <c r="DF79" s="116">
        <v>0</v>
      </c>
      <c r="DG79" s="311">
        <v>0</v>
      </c>
      <c r="DH79" s="312">
        <v>0</v>
      </c>
      <c r="DI79" s="310">
        <v>0</v>
      </c>
      <c r="DJ79" s="116">
        <v>0</v>
      </c>
      <c r="DK79" s="310">
        <v>68958</v>
      </c>
      <c r="DL79" s="116">
        <v>19</v>
      </c>
      <c r="DM79" s="116">
        <v>0</v>
      </c>
      <c r="DN79" s="116">
        <v>0</v>
      </c>
      <c r="DO79" s="116">
        <v>0</v>
      </c>
      <c r="DP79" s="312">
        <v>0</v>
      </c>
      <c r="DQ79" s="312">
        <v>68977</v>
      </c>
      <c r="DR79" s="116">
        <v>68977</v>
      </c>
      <c r="DS79" s="312">
        <v>0</v>
      </c>
      <c r="DT79" s="312">
        <v>68977</v>
      </c>
      <c r="DU79" s="311">
        <v>68977</v>
      </c>
      <c r="DV79" s="312">
        <v>0</v>
      </c>
      <c r="DW79" s="310">
        <v>68977</v>
      </c>
      <c r="DX79" s="313">
        <v>68977</v>
      </c>
    </row>
    <row r="80" spans="3:128" ht="13.5" customHeight="1" x14ac:dyDescent="0.15">
      <c r="C80" s="304" t="s">
        <v>718</v>
      </c>
      <c r="D80" s="305" t="s">
        <v>719</v>
      </c>
      <c r="E80" s="117">
        <v>0</v>
      </c>
      <c r="F80" s="116">
        <v>0</v>
      </c>
      <c r="G80" s="116">
        <v>0</v>
      </c>
      <c r="H80" s="116">
        <v>0</v>
      </c>
      <c r="I80" s="116">
        <v>0</v>
      </c>
      <c r="J80" s="116">
        <v>0</v>
      </c>
      <c r="K80" s="116">
        <v>0</v>
      </c>
      <c r="L80" s="116">
        <v>0</v>
      </c>
      <c r="M80" s="116">
        <v>0</v>
      </c>
      <c r="N80" s="116">
        <v>0</v>
      </c>
      <c r="O80" s="116">
        <v>0</v>
      </c>
      <c r="P80" s="116">
        <v>0</v>
      </c>
      <c r="Q80" s="116">
        <v>0</v>
      </c>
      <c r="R80" s="116">
        <v>0</v>
      </c>
      <c r="S80" s="116">
        <v>0</v>
      </c>
      <c r="T80" s="116">
        <v>0</v>
      </c>
      <c r="U80" s="116">
        <v>0</v>
      </c>
      <c r="V80" s="116">
        <v>0</v>
      </c>
      <c r="W80" s="116">
        <v>0</v>
      </c>
      <c r="X80" s="116">
        <v>0</v>
      </c>
      <c r="Y80" s="116">
        <v>0</v>
      </c>
      <c r="Z80" s="116">
        <v>0</v>
      </c>
      <c r="AA80" s="116">
        <v>0</v>
      </c>
      <c r="AB80" s="116">
        <v>0</v>
      </c>
      <c r="AC80" s="116">
        <v>0</v>
      </c>
      <c r="AD80" s="116">
        <v>0</v>
      </c>
      <c r="AE80" s="116">
        <v>0</v>
      </c>
      <c r="AF80" s="116">
        <v>0</v>
      </c>
      <c r="AG80" s="116">
        <v>0</v>
      </c>
      <c r="AH80" s="116">
        <v>0</v>
      </c>
      <c r="AI80" s="116">
        <v>0</v>
      </c>
      <c r="AJ80" s="116">
        <v>0</v>
      </c>
      <c r="AK80" s="116">
        <v>0</v>
      </c>
      <c r="AL80" s="116">
        <v>0</v>
      </c>
      <c r="AM80" s="116">
        <v>0</v>
      </c>
      <c r="AN80" s="116">
        <v>0</v>
      </c>
      <c r="AO80" s="116">
        <v>0</v>
      </c>
      <c r="AP80" s="116">
        <v>0</v>
      </c>
      <c r="AQ80" s="116">
        <v>0</v>
      </c>
      <c r="AR80" s="116">
        <v>0</v>
      </c>
      <c r="AS80" s="116">
        <v>0</v>
      </c>
      <c r="AT80" s="116">
        <v>0</v>
      </c>
      <c r="AU80" s="116">
        <v>0</v>
      </c>
      <c r="AV80" s="116">
        <v>0</v>
      </c>
      <c r="AW80" s="116">
        <v>0</v>
      </c>
      <c r="AX80" s="116">
        <v>0</v>
      </c>
      <c r="AY80" s="116">
        <v>0</v>
      </c>
      <c r="AZ80" s="116">
        <v>0</v>
      </c>
      <c r="BA80" s="116">
        <v>0</v>
      </c>
      <c r="BB80" s="116">
        <v>0</v>
      </c>
      <c r="BC80" s="116">
        <v>0</v>
      </c>
      <c r="BD80" s="116">
        <v>0</v>
      </c>
      <c r="BE80" s="116">
        <v>0</v>
      </c>
      <c r="BF80" s="116">
        <v>0</v>
      </c>
      <c r="BG80" s="116">
        <v>0</v>
      </c>
      <c r="BH80" s="116">
        <v>0</v>
      </c>
      <c r="BI80" s="116">
        <v>0</v>
      </c>
      <c r="BJ80" s="116">
        <v>0</v>
      </c>
      <c r="BK80" s="116">
        <v>0</v>
      </c>
      <c r="BL80" s="116">
        <v>0</v>
      </c>
      <c r="BM80" s="116">
        <v>0</v>
      </c>
      <c r="BN80" s="116">
        <v>0</v>
      </c>
      <c r="BO80" s="116">
        <v>0</v>
      </c>
      <c r="BP80" s="116">
        <v>0</v>
      </c>
      <c r="BQ80" s="116">
        <v>0</v>
      </c>
      <c r="BR80" s="116">
        <v>0</v>
      </c>
      <c r="BS80" s="116">
        <v>0</v>
      </c>
      <c r="BT80" s="116">
        <v>0</v>
      </c>
      <c r="BU80" s="116">
        <v>0</v>
      </c>
      <c r="BV80" s="116">
        <v>0</v>
      </c>
      <c r="BW80" s="116">
        <v>0</v>
      </c>
      <c r="BX80" s="116">
        <v>0</v>
      </c>
      <c r="BY80" s="116">
        <v>0</v>
      </c>
      <c r="BZ80" s="116">
        <v>0</v>
      </c>
      <c r="CA80" s="116">
        <v>0</v>
      </c>
      <c r="CB80" s="116">
        <v>0</v>
      </c>
      <c r="CC80" s="116">
        <v>0</v>
      </c>
      <c r="CD80" s="116">
        <v>0</v>
      </c>
      <c r="CE80" s="116">
        <v>0</v>
      </c>
      <c r="CF80" s="116">
        <v>0</v>
      </c>
      <c r="CG80" s="116">
        <v>0</v>
      </c>
      <c r="CH80" s="116">
        <v>0</v>
      </c>
      <c r="CI80" s="116">
        <v>0</v>
      </c>
      <c r="CJ80" s="116">
        <v>0</v>
      </c>
      <c r="CK80" s="116">
        <v>0</v>
      </c>
      <c r="CL80" s="116">
        <v>0</v>
      </c>
      <c r="CM80" s="116">
        <v>0</v>
      </c>
      <c r="CN80" s="116">
        <v>0</v>
      </c>
      <c r="CO80" s="116">
        <v>0</v>
      </c>
      <c r="CP80" s="116">
        <v>0</v>
      </c>
      <c r="CQ80" s="116">
        <v>0</v>
      </c>
      <c r="CR80" s="116">
        <v>0</v>
      </c>
      <c r="CS80" s="116">
        <v>0</v>
      </c>
      <c r="CT80" s="116">
        <v>0</v>
      </c>
      <c r="CU80" s="116">
        <v>0</v>
      </c>
      <c r="CV80" s="116">
        <v>0</v>
      </c>
      <c r="CW80" s="116">
        <v>0</v>
      </c>
      <c r="CX80" s="116">
        <v>0</v>
      </c>
      <c r="CY80" s="116">
        <v>0</v>
      </c>
      <c r="CZ80" s="116">
        <v>0</v>
      </c>
      <c r="DA80" s="116">
        <v>0</v>
      </c>
      <c r="DB80" s="116">
        <v>0</v>
      </c>
      <c r="DC80" s="116">
        <v>0</v>
      </c>
      <c r="DD80" s="116">
        <v>0</v>
      </c>
      <c r="DE80" s="116">
        <v>0</v>
      </c>
      <c r="DF80" s="116">
        <v>0</v>
      </c>
      <c r="DG80" s="311">
        <v>0</v>
      </c>
      <c r="DH80" s="312">
        <v>0</v>
      </c>
      <c r="DI80" s="310">
        <v>0</v>
      </c>
      <c r="DJ80" s="116">
        <v>0</v>
      </c>
      <c r="DK80" s="310">
        <v>449730</v>
      </c>
      <c r="DL80" s="116">
        <v>0</v>
      </c>
      <c r="DM80" s="116">
        <v>0</v>
      </c>
      <c r="DN80" s="116">
        <v>0</v>
      </c>
      <c r="DO80" s="116">
        <v>0</v>
      </c>
      <c r="DP80" s="312">
        <v>0</v>
      </c>
      <c r="DQ80" s="312">
        <v>449730</v>
      </c>
      <c r="DR80" s="116">
        <v>449730</v>
      </c>
      <c r="DS80" s="312">
        <v>0</v>
      </c>
      <c r="DT80" s="312">
        <v>449730</v>
      </c>
      <c r="DU80" s="311">
        <v>449730</v>
      </c>
      <c r="DV80" s="312">
        <v>0</v>
      </c>
      <c r="DW80" s="310">
        <v>449730</v>
      </c>
      <c r="DX80" s="313">
        <v>449730</v>
      </c>
    </row>
    <row r="81" spans="3:128" ht="13.5" customHeight="1" x14ac:dyDescent="0.15">
      <c r="C81" s="304" t="s">
        <v>720</v>
      </c>
      <c r="D81" s="305" t="s">
        <v>390</v>
      </c>
      <c r="E81" s="117">
        <v>3</v>
      </c>
      <c r="F81" s="116">
        <v>0</v>
      </c>
      <c r="G81" s="116">
        <v>1</v>
      </c>
      <c r="H81" s="116">
        <v>5</v>
      </c>
      <c r="I81" s="116">
        <v>7</v>
      </c>
      <c r="J81" s="116">
        <v>0</v>
      </c>
      <c r="K81" s="116">
        <v>3</v>
      </c>
      <c r="L81" s="116">
        <v>117</v>
      </c>
      <c r="M81" s="116">
        <v>10</v>
      </c>
      <c r="N81" s="116">
        <v>0</v>
      </c>
      <c r="O81" s="116">
        <v>0</v>
      </c>
      <c r="P81" s="116">
        <v>77</v>
      </c>
      <c r="Q81" s="116">
        <v>34</v>
      </c>
      <c r="R81" s="116">
        <v>9</v>
      </c>
      <c r="S81" s="116">
        <v>74</v>
      </c>
      <c r="T81" s="116">
        <v>12</v>
      </c>
      <c r="U81" s="116">
        <v>14</v>
      </c>
      <c r="V81" s="116">
        <v>97</v>
      </c>
      <c r="W81" s="116">
        <v>1</v>
      </c>
      <c r="X81" s="116">
        <v>0</v>
      </c>
      <c r="Y81" s="116">
        <v>0</v>
      </c>
      <c r="Z81" s="116">
        <v>13</v>
      </c>
      <c r="AA81" s="116">
        <v>14</v>
      </c>
      <c r="AB81" s="116">
        <v>14</v>
      </c>
      <c r="AC81" s="116">
        <v>121</v>
      </c>
      <c r="AD81" s="116">
        <v>25</v>
      </c>
      <c r="AE81" s="116">
        <v>0</v>
      </c>
      <c r="AF81" s="116">
        <v>4</v>
      </c>
      <c r="AG81" s="116">
        <v>107</v>
      </c>
      <c r="AH81" s="116">
        <v>5</v>
      </c>
      <c r="AI81" s="116">
        <v>0</v>
      </c>
      <c r="AJ81" s="116">
        <v>2</v>
      </c>
      <c r="AK81" s="116">
        <v>19</v>
      </c>
      <c r="AL81" s="116">
        <v>5</v>
      </c>
      <c r="AM81" s="116">
        <v>38</v>
      </c>
      <c r="AN81" s="116">
        <v>0</v>
      </c>
      <c r="AO81" s="116">
        <v>6</v>
      </c>
      <c r="AP81" s="116">
        <v>12</v>
      </c>
      <c r="AQ81" s="116">
        <v>2</v>
      </c>
      <c r="AR81" s="116">
        <v>0</v>
      </c>
      <c r="AS81" s="116">
        <v>26</v>
      </c>
      <c r="AT81" s="116">
        <v>72</v>
      </c>
      <c r="AU81" s="116">
        <v>43</v>
      </c>
      <c r="AV81" s="116">
        <v>81</v>
      </c>
      <c r="AW81" s="116">
        <v>487</v>
      </c>
      <c r="AX81" s="116">
        <v>132</v>
      </c>
      <c r="AY81" s="116">
        <v>156</v>
      </c>
      <c r="AZ81" s="116">
        <v>89</v>
      </c>
      <c r="BA81" s="116">
        <v>103</v>
      </c>
      <c r="BB81" s="116">
        <v>2</v>
      </c>
      <c r="BC81" s="116">
        <v>6</v>
      </c>
      <c r="BD81" s="116">
        <v>4</v>
      </c>
      <c r="BE81" s="116">
        <v>8</v>
      </c>
      <c r="BF81" s="116">
        <v>274</v>
      </c>
      <c r="BG81" s="116">
        <v>0</v>
      </c>
      <c r="BH81" s="116">
        <v>16</v>
      </c>
      <c r="BI81" s="116">
        <v>17</v>
      </c>
      <c r="BJ81" s="116">
        <v>3</v>
      </c>
      <c r="BK81" s="116">
        <v>7</v>
      </c>
      <c r="BL81" s="116">
        <v>13</v>
      </c>
      <c r="BM81" s="116">
        <v>8</v>
      </c>
      <c r="BN81" s="116">
        <v>666</v>
      </c>
      <c r="BO81" s="116">
        <v>203</v>
      </c>
      <c r="BP81" s="116">
        <v>290</v>
      </c>
      <c r="BQ81" s="116">
        <v>53</v>
      </c>
      <c r="BR81" s="116">
        <v>106</v>
      </c>
      <c r="BS81" s="116">
        <v>5</v>
      </c>
      <c r="BT81" s="116">
        <v>136</v>
      </c>
      <c r="BU81" s="116">
        <v>800</v>
      </c>
      <c r="BV81" s="116">
        <v>3292</v>
      </c>
      <c r="BW81" s="116">
        <v>2003</v>
      </c>
      <c r="BX81" s="116">
        <v>68</v>
      </c>
      <c r="BY81" s="116">
        <v>10</v>
      </c>
      <c r="BZ81" s="116">
        <v>0</v>
      </c>
      <c r="CA81" s="116">
        <v>9</v>
      </c>
      <c r="CB81" s="116">
        <v>218</v>
      </c>
      <c r="CC81" s="116">
        <v>26</v>
      </c>
      <c r="CD81" s="116">
        <v>15</v>
      </c>
      <c r="CE81" s="116">
        <v>5</v>
      </c>
      <c r="CF81" s="116">
        <v>0</v>
      </c>
      <c r="CG81" s="116">
        <v>14</v>
      </c>
      <c r="CH81" s="116">
        <v>114</v>
      </c>
      <c r="CI81" s="116">
        <v>35</v>
      </c>
      <c r="CJ81" s="116">
        <v>237</v>
      </c>
      <c r="CK81" s="116">
        <v>41</v>
      </c>
      <c r="CL81" s="116">
        <v>72</v>
      </c>
      <c r="CM81" s="116">
        <v>99</v>
      </c>
      <c r="CN81" s="116">
        <v>24</v>
      </c>
      <c r="CO81" s="116">
        <v>2659</v>
      </c>
      <c r="CP81" s="116">
        <v>657</v>
      </c>
      <c r="CQ81" s="116">
        <v>2089</v>
      </c>
      <c r="CR81" s="116">
        <v>653</v>
      </c>
      <c r="CS81" s="116">
        <v>85</v>
      </c>
      <c r="CT81" s="116">
        <v>105</v>
      </c>
      <c r="CU81" s="116">
        <v>40</v>
      </c>
      <c r="CV81" s="116">
        <v>263</v>
      </c>
      <c r="CW81" s="116">
        <v>87</v>
      </c>
      <c r="CX81" s="116">
        <v>10</v>
      </c>
      <c r="CY81" s="116">
        <v>61</v>
      </c>
      <c r="CZ81" s="116">
        <v>278</v>
      </c>
      <c r="DA81" s="116">
        <v>14</v>
      </c>
      <c r="DB81" s="116">
        <v>169</v>
      </c>
      <c r="DC81" s="116">
        <v>49</v>
      </c>
      <c r="DD81" s="116">
        <v>62</v>
      </c>
      <c r="DE81" s="116">
        <v>1</v>
      </c>
      <c r="DF81" s="116">
        <v>108</v>
      </c>
      <c r="DG81" s="311">
        <v>8</v>
      </c>
      <c r="DH81" s="312">
        <v>12</v>
      </c>
      <c r="DI81" s="310">
        <v>18349</v>
      </c>
      <c r="DJ81" s="116">
        <v>2</v>
      </c>
      <c r="DK81" s="310">
        <v>14963</v>
      </c>
      <c r="DL81" s="116">
        <v>0</v>
      </c>
      <c r="DM81" s="116">
        <v>0</v>
      </c>
      <c r="DN81" s="116">
        <v>0</v>
      </c>
      <c r="DO81" s="116">
        <v>1</v>
      </c>
      <c r="DP81" s="312">
        <v>5</v>
      </c>
      <c r="DQ81" s="312">
        <v>14971</v>
      </c>
      <c r="DR81" s="116">
        <v>33320</v>
      </c>
      <c r="DS81" s="312">
        <v>28402</v>
      </c>
      <c r="DT81" s="312">
        <v>43373</v>
      </c>
      <c r="DU81" s="311">
        <v>61722</v>
      </c>
      <c r="DV81" s="312">
        <v>-26561</v>
      </c>
      <c r="DW81" s="310">
        <v>16812</v>
      </c>
      <c r="DX81" s="313">
        <v>35161</v>
      </c>
    </row>
    <row r="82" spans="3:128" ht="13.5" customHeight="1" x14ac:dyDescent="0.15">
      <c r="C82" s="304" t="s">
        <v>721</v>
      </c>
      <c r="D82" s="305" t="s">
        <v>722</v>
      </c>
      <c r="E82" s="117">
        <v>256</v>
      </c>
      <c r="F82" s="116">
        <v>349</v>
      </c>
      <c r="G82" s="116">
        <v>44</v>
      </c>
      <c r="H82" s="116">
        <v>185</v>
      </c>
      <c r="I82" s="116">
        <v>94</v>
      </c>
      <c r="J82" s="116">
        <v>0</v>
      </c>
      <c r="K82" s="116">
        <v>19</v>
      </c>
      <c r="L82" s="116">
        <v>4044</v>
      </c>
      <c r="M82" s="116">
        <v>125</v>
      </c>
      <c r="N82" s="116">
        <v>33</v>
      </c>
      <c r="O82" s="116">
        <v>0</v>
      </c>
      <c r="P82" s="116">
        <v>720</v>
      </c>
      <c r="Q82" s="116">
        <v>237</v>
      </c>
      <c r="R82" s="116">
        <v>498</v>
      </c>
      <c r="S82" s="116">
        <v>881</v>
      </c>
      <c r="T82" s="116">
        <v>249</v>
      </c>
      <c r="U82" s="116">
        <v>246</v>
      </c>
      <c r="V82" s="116">
        <v>790</v>
      </c>
      <c r="W82" s="116">
        <v>16</v>
      </c>
      <c r="X82" s="116">
        <v>4</v>
      </c>
      <c r="Y82" s="116">
        <v>0</v>
      </c>
      <c r="Z82" s="116">
        <v>189</v>
      </c>
      <c r="AA82" s="116">
        <v>134</v>
      </c>
      <c r="AB82" s="116">
        <v>300</v>
      </c>
      <c r="AC82" s="116">
        <v>1542</v>
      </c>
      <c r="AD82" s="116">
        <v>359</v>
      </c>
      <c r="AE82" s="116">
        <v>0</v>
      </c>
      <c r="AF82" s="116">
        <v>387</v>
      </c>
      <c r="AG82" s="116">
        <v>557</v>
      </c>
      <c r="AH82" s="116">
        <v>57</v>
      </c>
      <c r="AI82" s="116">
        <v>4</v>
      </c>
      <c r="AJ82" s="116">
        <v>52</v>
      </c>
      <c r="AK82" s="116">
        <v>863</v>
      </c>
      <c r="AL82" s="116">
        <v>92</v>
      </c>
      <c r="AM82" s="116">
        <v>324</v>
      </c>
      <c r="AN82" s="116">
        <v>0</v>
      </c>
      <c r="AO82" s="116">
        <v>92</v>
      </c>
      <c r="AP82" s="116">
        <v>412</v>
      </c>
      <c r="AQ82" s="116">
        <v>272</v>
      </c>
      <c r="AR82" s="116">
        <v>1</v>
      </c>
      <c r="AS82" s="116">
        <v>600</v>
      </c>
      <c r="AT82" s="116">
        <v>416</v>
      </c>
      <c r="AU82" s="116">
        <v>590</v>
      </c>
      <c r="AV82" s="116">
        <v>937</v>
      </c>
      <c r="AW82" s="116">
        <v>4273</v>
      </c>
      <c r="AX82" s="116">
        <v>1243</v>
      </c>
      <c r="AY82" s="116">
        <v>799</v>
      </c>
      <c r="AZ82" s="116">
        <v>483</v>
      </c>
      <c r="BA82" s="116">
        <v>709</v>
      </c>
      <c r="BB82" s="116">
        <v>23</v>
      </c>
      <c r="BC82" s="116">
        <v>14</v>
      </c>
      <c r="BD82" s="116">
        <v>64</v>
      </c>
      <c r="BE82" s="116">
        <v>58</v>
      </c>
      <c r="BF82" s="116">
        <v>1861</v>
      </c>
      <c r="BG82" s="116">
        <v>0</v>
      </c>
      <c r="BH82" s="116">
        <v>734</v>
      </c>
      <c r="BI82" s="116">
        <v>378</v>
      </c>
      <c r="BJ82" s="116">
        <v>22</v>
      </c>
      <c r="BK82" s="116">
        <v>63</v>
      </c>
      <c r="BL82" s="116">
        <v>134</v>
      </c>
      <c r="BM82" s="116">
        <v>1976</v>
      </c>
      <c r="BN82" s="116">
        <v>5837</v>
      </c>
      <c r="BO82" s="116">
        <v>2441</v>
      </c>
      <c r="BP82" s="116">
        <v>4746</v>
      </c>
      <c r="BQ82" s="116">
        <v>1137</v>
      </c>
      <c r="BR82" s="116">
        <v>1054</v>
      </c>
      <c r="BS82" s="116">
        <v>127</v>
      </c>
      <c r="BT82" s="116">
        <v>630</v>
      </c>
      <c r="BU82" s="116">
        <v>2119</v>
      </c>
      <c r="BV82" s="116">
        <v>3379</v>
      </c>
      <c r="BW82" s="116">
        <v>1874</v>
      </c>
      <c r="BX82" s="116">
        <v>78</v>
      </c>
      <c r="BY82" s="116">
        <v>58</v>
      </c>
      <c r="BZ82" s="116">
        <v>23</v>
      </c>
      <c r="CA82" s="116">
        <v>39</v>
      </c>
      <c r="CB82" s="116">
        <v>530</v>
      </c>
      <c r="CC82" s="116">
        <v>328</v>
      </c>
      <c r="CD82" s="116">
        <v>16</v>
      </c>
      <c r="CE82" s="116">
        <v>33</v>
      </c>
      <c r="CF82" s="116">
        <v>0</v>
      </c>
      <c r="CG82" s="116">
        <v>32</v>
      </c>
      <c r="CH82" s="116">
        <v>341</v>
      </c>
      <c r="CI82" s="116">
        <v>2593</v>
      </c>
      <c r="CJ82" s="116">
        <v>695</v>
      </c>
      <c r="CK82" s="116">
        <v>69</v>
      </c>
      <c r="CL82" s="116">
        <v>672</v>
      </c>
      <c r="CM82" s="116">
        <v>394</v>
      </c>
      <c r="CN82" s="116">
        <v>245</v>
      </c>
      <c r="CO82" s="116">
        <v>2516</v>
      </c>
      <c r="CP82" s="116">
        <v>790</v>
      </c>
      <c r="CQ82" s="116">
        <v>1846</v>
      </c>
      <c r="CR82" s="116">
        <v>3798</v>
      </c>
      <c r="CS82" s="116">
        <v>115</v>
      </c>
      <c r="CT82" s="116">
        <v>414</v>
      </c>
      <c r="CU82" s="116">
        <v>361</v>
      </c>
      <c r="CV82" s="116">
        <v>663</v>
      </c>
      <c r="CW82" s="116">
        <v>261</v>
      </c>
      <c r="CX82" s="116">
        <v>51</v>
      </c>
      <c r="CY82" s="116">
        <v>1330</v>
      </c>
      <c r="CZ82" s="116">
        <v>941</v>
      </c>
      <c r="DA82" s="116">
        <v>449</v>
      </c>
      <c r="DB82" s="116">
        <v>2496</v>
      </c>
      <c r="DC82" s="116">
        <v>190</v>
      </c>
      <c r="DD82" s="116">
        <v>195</v>
      </c>
      <c r="DE82" s="116">
        <v>21</v>
      </c>
      <c r="DF82" s="116">
        <v>879</v>
      </c>
      <c r="DG82" s="311">
        <v>588</v>
      </c>
      <c r="DH82" s="312">
        <v>1086</v>
      </c>
      <c r="DI82" s="310">
        <v>78284</v>
      </c>
      <c r="DJ82" s="116">
        <v>37</v>
      </c>
      <c r="DK82" s="310">
        <v>29252</v>
      </c>
      <c r="DL82" s="116">
        <v>27</v>
      </c>
      <c r="DM82" s="116">
        <v>0</v>
      </c>
      <c r="DN82" s="116">
        <v>625</v>
      </c>
      <c r="DO82" s="116">
        <v>5876</v>
      </c>
      <c r="DP82" s="312">
        <v>299</v>
      </c>
      <c r="DQ82" s="312">
        <v>36116</v>
      </c>
      <c r="DR82" s="116">
        <v>114400</v>
      </c>
      <c r="DS82" s="312">
        <v>116891</v>
      </c>
      <c r="DT82" s="312">
        <v>153007</v>
      </c>
      <c r="DU82" s="311">
        <v>231291</v>
      </c>
      <c r="DV82" s="312">
        <v>-76982</v>
      </c>
      <c r="DW82" s="310">
        <v>76025</v>
      </c>
      <c r="DX82" s="313">
        <v>154309</v>
      </c>
    </row>
    <row r="83" spans="3:128" ht="13.5" customHeight="1" x14ac:dyDescent="0.15">
      <c r="C83" s="304" t="s">
        <v>723</v>
      </c>
      <c r="D83" s="305" t="s">
        <v>724</v>
      </c>
      <c r="E83" s="117">
        <v>1810</v>
      </c>
      <c r="F83" s="116">
        <v>170</v>
      </c>
      <c r="G83" s="116">
        <v>102</v>
      </c>
      <c r="H83" s="116">
        <v>174</v>
      </c>
      <c r="I83" s="116">
        <v>509</v>
      </c>
      <c r="J83" s="116">
        <v>0</v>
      </c>
      <c r="K83" s="116">
        <v>518</v>
      </c>
      <c r="L83" s="116">
        <v>1272</v>
      </c>
      <c r="M83" s="116">
        <v>161</v>
      </c>
      <c r="N83" s="116">
        <v>9</v>
      </c>
      <c r="O83" s="116">
        <v>0</v>
      </c>
      <c r="P83" s="116">
        <v>1361</v>
      </c>
      <c r="Q83" s="116">
        <v>261</v>
      </c>
      <c r="R83" s="116">
        <v>362</v>
      </c>
      <c r="S83" s="116">
        <v>456</v>
      </c>
      <c r="T83" s="116">
        <v>43</v>
      </c>
      <c r="U83" s="116">
        <v>46</v>
      </c>
      <c r="V83" s="116">
        <v>842</v>
      </c>
      <c r="W83" s="116">
        <v>8</v>
      </c>
      <c r="X83" s="116">
        <v>3</v>
      </c>
      <c r="Y83" s="116">
        <v>0</v>
      </c>
      <c r="Z83" s="116">
        <v>154</v>
      </c>
      <c r="AA83" s="116">
        <v>77</v>
      </c>
      <c r="AB83" s="116">
        <v>100</v>
      </c>
      <c r="AC83" s="116">
        <v>256</v>
      </c>
      <c r="AD83" s="116">
        <v>70</v>
      </c>
      <c r="AE83" s="116">
        <v>0</v>
      </c>
      <c r="AF83" s="116">
        <v>2</v>
      </c>
      <c r="AG83" s="116">
        <v>101</v>
      </c>
      <c r="AH83" s="116">
        <v>13</v>
      </c>
      <c r="AI83" s="116">
        <v>10</v>
      </c>
      <c r="AJ83" s="116">
        <v>20</v>
      </c>
      <c r="AK83" s="116">
        <v>834</v>
      </c>
      <c r="AL83" s="116">
        <v>21</v>
      </c>
      <c r="AM83" s="116">
        <v>1102</v>
      </c>
      <c r="AN83" s="116">
        <v>0</v>
      </c>
      <c r="AO83" s="116">
        <v>65</v>
      </c>
      <c r="AP83" s="116">
        <v>74</v>
      </c>
      <c r="AQ83" s="116">
        <v>70</v>
      </c>
      <c r="AR83" s="116">
        <v>0</v>
      </c>
      <c r="AS83" s="116">
        <v>227</v>
      </c>
      <c r="AT83" s="116">
        <v>364</v>
      </c>
      <c r="AU83" s="116">
        <v>568</v>
      </c>
      <c r="AV83" s="116">
        <v>751</v>
      </c>
      <c r="AW83" s="116">
        <v>3337</v>
      </c>
      <c r="AX83" s="116">
        <v>1790</v>
      </c>
      <c r="AY83" s="116">
        <v>367</v>
      </c>
      <c r="AZ83" s="116">
        <v>44</v>
      </c>
      <c r="BA83" s="116">
        <v>214</v>
      </c>
      <c r="BB83" s="116">
        <v>9</v>
      </c>
      <c r="BC83" s="116">
        <v>7</v>
      </c>
      <c r="BD83" s="116">
        <v>21</v>
      </c>
      <c r="BE83" s="116">
        <v>5</v>
      </c>
      <c r="BF83" s="116">
        <v>772</v>
      </c>
      <c r="BG83" s="116">
        <v>0</v>
      </c>
      <c r="BH83" s="116">
        <v>64</v>
      </c>
      <c r="BI83" s="116">
        <v>72</v>
      </c>
      <c r="BJ83" s="116">
        <v>0</v>
      </c>
      <c r="BK83" s="116">
        <v>6</v>
      </c>
      <c r="BL83" s="116">
        <v>366</v>
      </c>
      <c r="BM83" s="116">
        <v>60</v>
      </c>
      <c r="BN83" s="116">
        <v>5915</v>
      </c>
      <c r="BO83" s="116">
        <v>2694</v>
      </c>
      <c r="BP83" s="116">
        <v>7216</v>
      </c>
      <c r="BQ83" s="116">
        <v>725</v>
      </c>
      <c r="BR83" s="116">
        <v>801</v>
      </c>
      <c r="BS83" s="116">
        <v>38</v>
      </c>
      <c r="BT83" s="116">
        <v>580</v>
      </c>
      <c r="BU83" s="116">
        <v>1300</v>
      </c>
      <c r="BV83" s="116">
        <v>28806</v>
      </c>
      <c r="BW83" s="116">
        <v>2201</v>
      </c>
      <c r="BX83" s="116">
        <v>395</v>
      </c>
      <c r="BY83" s="116">
        <v>247</v>
      </c>
      <c r="BZ83" s="116">
        <v>427</v>
      </c>
      <c r="CA83" s="116">
        <v>137</v>
      </c>
      <c r="CB83" s="116">
        <v>407</v>
      </c>
      <c r="CC83" s="116">
        <v>0</v>
      </c>
      <c r="CD83" s="116">
        <v>35</v>
      </c>
      <c r="CE83" s="116">
        <v>27</v>
      </c>
      <c r="CF83" s="116">
        <v>0</v>
      </c>
      <c r="CG83" s="116">
        <v>139</v>
      </c>
      <c r="CH83" s="116">
        <v>345</v>
      </c>
      <c r="CI83" s="116">
        <v>305</v>
      </c>
      <c r="CJ83" s="116">
        <v>1031</v>
      </c>
      <c r="CK83" s="116">
        <v>91</v>
      </c>
      <c r="CL83" s="116">
        <v>1371</v>
      </c>
      <c r="CM83" s="116">
        <v>59</v>
      </c>
      <c r="CN83" s="116">
        <v>295</v>
      </c>
      <c r="CO83" s="116">
        <v>5878</v>
      </c>
      <c r="CP83" s="116">
        <v>4316</v>
      </c>
      <c r="CQ83" s="116">
        <v>1627</v>
      </c>
      <c r="CR83" s="116">
        <v>2260</v>
      </c>
      <c r="CS83" s="116">
        <v>196</v>
      </c>
      <c r="CT83" s="116">
        <v>665</v>
      </c>
      <c r="CU83" s="116">
        <v>746</v>
      </c>
      <c r="CV83" s="116">
        <v>812</v>
      </c>
      <c r="CW83" s="116">
        <v>1033</v>
      </c>
      <c r="CX83" s="116">
        <v>197</v>
      </c>
      <c r="CY83" s="116">
        <v>1182</v>
      </c>
      <c r="CZ83" s="116">
        <v>2243</v>
      </c>
      <c r="DA83" s="116">
        <v>3875</v>
      </c>
      <c r="DB83" s="116">
        <v>1196</v>
      </c>
      <c r="DC83" s="116">
        <v>1162</v>
      </c>
      <c r="DD83" s="116">
        <v>1901</v>
      </c>
      <c r="DE83" s="116">
        <v>53</v>
      </c>
      <c r="DF83" s="116">
        <v>2051</v>
      </c>
      <c r="DG83" s="311">
        <v>0</v>
      </c>
      <c r="DH83" s="312">
        <v>353</v>
      </c>
      <c r="DI83" s="310">
        <v>107453</v>
      </c>
      <c r="DJ83" s="116">
        <v>0</v>
      </c>
      <c r="DK83" s="310">
        <v>0</v>
      </c>
      <c r="DL83" s="116">
        <v>0</v>
      </c>
      <c r="DM83" s="116">
        <v>0</v>
      </c>
      <c r="DN83" s="116">
        <v>0</v>
      </c>
      <c r="DO83" s="116">
        <v>0</v>
      </c>
      <c r="DP83" s="312">
        <v>0</v>
      </c>
      <c r="DQ83" s="312">
        <v>0</v>
      </c>
      <c r="DR83" s="116">
        <v>107453</v>
      </c>
      <c r="DS83" s="312">
        <v>0</v>
      </c>
      <c r="DT83" s="312">
        <v>0</v>
      </c>
      <c r="DU83" s="311">
        <v>107453</v>
      </c>
      <c r="DV83" s="312">
        <v>0</v>
      </c>
      <c r="DW83" s="310">
        <v>0</v>
      </c>
      <c r="DX83" s="313">
        <v>107453</v>
      </c>
    </row>
    <row r="84" spans="3:128" ht="13.5" customHeight="1" x14ac:dyDescent="0.15">
      <c r="C84" s="304" t="s">
        <v>725</v>
      </c>
      <c r="D84" s="305" t="s">
        <v>396</v>
      </c>
      <c r="E84" s="117">
        <v>50</v>
      </c>
      <c r="F84" s="116">
        <v>40</v>
      </c>
      <c r="G84" s="116">
        <v>4</v>
      </c>
      <c r="H84" s="116">
        <v>4</v>
      </c>
      <c r="I84" s="116">
        <v>24</v>
      </c>
      <c r="J84" s="116">
        <v>0</v>
      </c>
      <c r="K84" s="116">
        <v>0</v>
      </c>
      <c r="L84" s="116">
        <v>222</v>
      </c>
      <c r="M84" s="116">
        <v>8</v>
      </c>
      <c r="N84" s="116">
        <v>3</v>
      </c>
      <c r="O84" s="116">
        <v>0</v>
      </c>
      <c r="P84" s="116">
        <v>38</v>
      </c>
      <c r="Q84" s="116">
        <v>5</v>
      </c>
      <c r="R84" s="116">
        <v>68</v>
      </c>
      <c r="S84" s="116">
        <v>67</v>
      </c>
      <c r="T84" s="116">
        <v>30</v>
      </c>
      <c r="U84" s="116">
        <v>15</v>
      </c>
      <c r="V84" s="116">
        <v>41</v>
      </c>
      <c r="W84" s="116">
        <v>3</v>
      </c>
      <c r="X84" s="116">
        <v>2</v>
      </c>
      <c r="Y84" s="116">
        <v>0</v>
      </c>
      <c r="Z84" s="116">
        <v>35</v>
      </c>
      <c r="AA84" s="116">
        <v>21</v>
      </c>
      <c r="AB84" s="116">
        <v>59</v>
      </c>
      <c r="AC84" s="116">
        <v>114</v>
      </c>
      <c r="AD84" s="116">
        <v>40</v>
      </c>
      <c r="AE84" s="116">
        <v>0</v>
      </c>
      <c r="AF84" s="116">
        <v>22</v>
      </c>
      <c r="AG84" s="116">
        <v>25</v>
      </c>
      <c r="AH84" s="116">
        <v>3</v>
      </c>
      <c r="AI84" s="116">
        <v>0</v>
      </c>
      <c r="AJ84" s="116">
        <v>6</v>
      </c>
      <c r="AK84" s="116">
        <v>184</v>
      </c>
      <c r="AL84" s="116">
        <v>9</v>
      </c>
      <c r="AM84" s="116">
        <v>89</v>
      </c>
      <c r="AN84" s="116">
        <v>0</v>
      </c>
      <c r="AO84" s="116">
        <v>20</v>
      </c>
      <c r="AP84" s="116">
        <v>94</v>
      </c>
      <c r="AQ84" s="116">
        <v>70</v>
      </c>
      <c r="AR84" s="116">
        <v>1</v>
      </c>
      <c r="AS84" s="116">
        <v>30</v>
      </c>
      <c r="AT84" s="116">
        <v>76</v>
      </c>
      <c r="AU84" s="116">
        <v>99</v>
      </c>
      <c r="AV84" s="116">
        <v>118</v>
      </c>
      <c r="AW84" s="116">
        <v>582</v>
      </c>
      <c r="AX84" s="116">
        <v>84</v>
      </c>
      <c r="AY84" s="116">
        <v>39</v>
      </c>
      <c r="AZ84" s="116">
        <v>29</v>
      </c>
      <c r="BA84" s="116">
        <v>52</v>
      </c>
      <c r="BB84" s="116">
        <v>2</v>
      </c>
      <c r="BC84" s="116">
        <v>0</v>
      </c>
      <c r="BD84" s="116">
        <v>3</v>
      </c>
      <c r="BE84" s="116">
        <v>3</v>
      </c>
      <c r="BF84" s="116">
        <v>52</v>
      </c>
      <c r="BG84" s="116">
        <v>0</v>
      </c>
      <c r="BH84" s="116">
        <v>165</v>
      </c>
      <c r="BI84" s="116">
        <v>62</v>
      </c>
      <c r="BJ84" s="116">
        <v>1</v>
      </c>
      <c r="BK84" s="116">
        <v>11</v>
      </c>
      <c r="BL84" s="116">
        <v>5</v>
      </c>
      <c r="BM84" s="116">
        <v>466</v>
      </c>
      <c r="BN84" s="116">
        <v>263</v>
      </c>
      <c r="BO84" s="116">
        <v>96</v>
      </c>
      <c r="BP84" s="116">
        <v>447</v>
      </c>
      <c r="BQ84" s="116">
        <v>122</v>
      </c>
      <c r="BR84" s="116">
        <v>629</v>
      </c>
      <c r="BS84" s="116">
        <v>24</v>
      </c>
      <c r="BT84" s="116">
        <v>28</v>
      </c>
      <c r="BU84" s="116">
        <v>32</v>
      </c>
      <c r="BV84" s="116">
        <v>129</v>
      </c>
      <c r="BW84" s="116">
        <v>57</v>
      </c>
      <c r="BX84" s="116">
        <v>11</v>
      </c>
      <c r="BY84" s="116">
        <v>6</v>
      </c>
      <c r="BZ84" s="116">
        <v>6</v>
      </c>
      <c r="CA84" s="116">
        <v>2</v>
      </c>
      <c r="CB84" s="116">
        <v>941</v>
      </c>
      <c r="CC84" s="116">
        <v>711</v>
      </c>
      <c r="CD84" s="116">
        <v>3110</v>
      </c>
      <c r="CE84" s="116">
        <v>15</v>
      </c>
      <c r="CF84" s="116">
        <v>0</v>
      </c>
      <c r="CG84" s="116">
        <v>2</v>
      </c>
      <c r="CH84" s="116">
        <v>46</v>
      </c>
      <c r="CI84" s="116">
        <v>44</v>
      </c>
      <c r="CJ84" s="116">
        <v>19</v>
      </c>
      <c r="CK84" s="116">
        <v>0</v>
      </c>
      <c r="CL84" s="116">
        <v>38</v>
      </c>
      <c r="CM84" s="116">
        <v>8</v>
      </c>
      <c r="CN84" s="116">
        <v>8</v>
      </c>
      <c r="CO84" s="116">
        <v>104</v>
      </c>
      <c r="CP84" s="116">
        <v>54</v>
      </c>
      <c r="CQ84" s="116">
        <v>75</v>
      </c>
      <c r="CR84" s="116">
        <v>92</v>
      </c>
      <c r="CS84" s="116">
        <v>10</v>
      </c>
      <c r="CT84" s="116">
        <v>16</v>
      </c>
      <c r="CU84" s="116">
        <v>18</v>
      </c>
      <c r="CV84" s="116">
        <v>23</v>
      </c>
      <c r="CW84" s="116">
        <v>10</v>
      </c>
      <c r="CX84" s="116">
        <v>0</v>
      </c>
      <c r="CY84" s="116">
        <v>178</v>
      </c>
      <c r="CZ84" s="116">
        <v>41</v>
      </c>
      <c r="DA84" s="116">
        <v>28</v>
      </c>
      <c r="DB84" s="116">
        <v>72</v>
      </c>
      <c r="DC84" s="116">
        <v>14</v>
      </c>
      <c r="DD84" s="116">
        <v>13</v>
      </c>
      <c r="DE84" s="116">
        <v>0</v>
      </c>
      <c r="DF84" s="116">
        <v>19</v>
      </c>
      <c r="DG84" s="311">
        <v>39</v>
      </c>
      <c r="DH84" s="312">
        <v>10</v>
      </c>
      <c r="DI84" s="310">
        <v>10905</v>
      </c>
      <c r="DJ84" s="116">
        <v>0</v>
      </c>
      <c r="DK84" s="310">
        <v>382</v>
      </c>
      <c r="DL84" s="116">
        <v>0</v>
      </c>
      <c r="DM84" s="116">
        <v>0</v>
      </c>
      <c r="DN84" s="116">
        <v>20</v>
      </c>
      <c r="DO84" s="116">
        <v>234</v>
      </c>
      <c r="DP84" s="312">
        <v>35</v>
      </c>
      <c r="DQ84" s="312">
        <v>671</v>
      </c>
      <c r="DR84" s="116">
        <v>11576</v>
      </c>
      <c r="DS84" s="312">
        <v>5892</v>
      </c>
      <c r="DT84" s="312">
        <v>6563</v>
      </c>
      <c r="DU84" s="311">
        <v>17468</v>
      </c>
      <c r="DV84" s="312">
        <v>-7935</v>
      </c>
      <c r="DW84" s="310">
        <v>-1372</v>
      </c>
      <c r="DX84" s="313">
        <v>9533</v>
      </c>
    </row>
    <row r="85" spans="3:128" ht="13.5" customHeight="1" x14ac:dyDescent="0.15">
      <c r="C85" s="322" t="s">
        <v>726</v>
      </c>
      <c r="D85" s="323" t="s">
        <v>401</v>
      </c>
      <c r="E85" s="324">
        <v>0</v>
      </c>
      <c r="F85" s="325">
        <v>0</v>
      </c>
      <c r="G85" s="325">
        <v>2</v>
      </c>
      <c r="H85" s="325">
        <v>0</v>
      </c>
      <c r="I85" s="325">
        <v>2</v>
      </c>
      <c r="J85" s="325">
        <v>0</v>
      </c>
      <c r="K85" s="325">
        <v>1</v>
      </c>
      <c r="L85" s="325">
        <v>10</v>
      </c>
      <c r="M85" s="325">
        <v>2</v>
      </c>
      <c r="N85" s="325">
        <v>0</v>
      </c>
      <c r="O85" s="325">
        <v>0</v>
      </c>
      <c r="P85" s="325">
        <v>36</v>
      </c>
      <c r="Q85" s="325">
        <v>19</v>
      </c>
      <c r="R85" s="325">
        <v>4</v>
      </c>
      <c r="S85" s="325">
        <v>40</v>
      </c>
      <c r="T85" s="325">
        <v>0</v>
      </c>
      <c r="U85" s="325">
        <v>2</v>
      </c>
      <c r="V85" s="325">
        <v>39</v>
      </c>
      <c r="W85" s="325">
        <v>0</v>
      </c>
      <c r="X85" s="325">
        <v>0</v>
      </c>
      <c r="Y85" s="325">
        <v>0</v>
      </c>
      <c r="Z85" s="325">
        <v>2</v>
      </c>
      <c r="AA85" s="325">
        <v>32</v>
      </c>
      <c r="AB85" s="325">
        <v>1</v>
      </c>
      <c r="AC85" s="325">
        <v>313</v>
      </c>
      <c r="AD85" s="325">
        <v>8</v>
      </c>
      <c r="AE85" s="325">
        <v>0</v>
      </c>
      <c r="AF85" s="325">
        <v>1</v>
      </c>
      <c r="AG85" s="325">
        <v>20</v>
      </c>
      <c r="AH85" s="325">
        <v>3</v>
      </c>
      <c r="AI85" s="325">
        <v>0</v>
      </c>
      <c r="AJ85" s="325">
        <v>0</v>
      </c>
      <c r="AK85" s="325">
        <v>5</v>
      </c>
      <c r="AL85" s="325">
        <v>2</v>
      </c>
      <c r="AM85" s="325">
        <v>7</v>
      </c>
      <c r="AN85" s="325">
        <v>0</v>
      </c>
      <c r="AO85" s="325">
        <v>4</v>
      </c>
      <c r="AP85" s="325">
        <v>4</v>
      </c>
      <c r="AQ85" s="325">
        <v>2</v>
      </c>
      <c r="AR85" s="325">
        <v>0</v>
      </c>
      <c r="AS85" s="325">
        <v>9</v>
      </c>
      <c r="AT85" s="325">
        <v>30</v>
      </c>
      <c r="AU85" s="325">
        <v>34</v>
      </c>
      <c r="AV85" s="325">
        <v>75</v>
      </c>
      <c r="AW85" s="325">
        <v>314</v>
      </c>
      <c r="AX85" s="325">
        <v>173</v>
      </c>
      <c r="AY85" s="325">
        <v>17</v>
      </c>
      <c r="AZ85" s="325">
        <v>29</v>
      </c>
      <c r="BA85" s="325">
        <v>29</v>
      </c>
      <c r="BB85" s="325">
        <v>0</v>
      </c>
      <c r="BC85" s="325">
        <v>0</v>
      </c>
      <c r="BD85" s="325">
        <v>1</v>
      </c>
      <c r="BE85" s="325">
        <v>3</v>
      </c>
      <c r="BF85" s="325">
        <v>31</v>
      </c>
      <c r="BG85" s="325">
        <v>0</v>
      </c>
      <c r="BH85" s="325">
        <v>9</v>
      </c>
      <c r="BI85" s="325">
        <v>16</v>
      </c>
      <c r="BJ85" s="325">
        <v>0</v>
      </c>
      <c r="BK85" s="325">
        <v>1</v>
      </c>
      <c r="BL85" s="325">
        <v>3</v>
      </c>
      <c r="BM85" s="325">
        <v>0</v>
      </c>
      <c r="BN85" s="325">
        <v>31</v>
      </c>
      <c r="BO85" s="325">
        <v>27</v>
      </c>
      <c r="BP85" s="325">
        <v>24</v>
      </c>
      <c r="BQ85" s="325">
        <v>19</v>
      </c>
      <c r="BR85" s="325">
        <v>61</v>
      </c>
      <c r="BS85" s="325">
        <v>0</v>
      </c>
      <c r="BT85" s="325">
        <v>59</v>
      </c>
      <c r="BU85" s="325">
        <v>237</v>
      </c>
      <c r="BV85" s="325">
        <v>1190</v>
      </c>
      <c r="BW85" s="325">
        <v>201</v>
      </c>
      <c r="BX85" s="325">
        <v>12</v>
      </c>
      <c r="BY85" s="325">
        <v>8</v>
      </c>
      <c r="BZ85" s="325">
        <v>0</v>
      </c>
      <c r="CA85" s="325">
        <v>0</v>
      </c>
      <c r="CB85" s="325">
        <v>21</v>
      </c>
      <c r="CC85" s="325">
        <v>0</v>
      </c>
      <c r="CD85" s="325">
        <v>1</v>
      </c>
      <c r="CE85" s="325">
        <v>25</v>
      </c>
      <c r="CF85" s="325">
        <v>0</v>
      </c>
      <c r="CG85" s="325">
        <v>3</v>
      </c>
      <c r="CH85" s="325">
        <v>17</v>
      </c>
      <c r="CI85" s="325">
        <v>757</v>
      </c>
      <c r="CJ85" s="325">
        <v>184</v>
      </c>
      <c r="CK85" s="325">
        <v>60</v>
      </c>
      <c r="CL85" s="325">
        <v>224</v>
      </c>
      <c r="CM85" s="325">
        <v>55</v>
      </c>
      <c r="CN85" s="325">
        <v>133</v>
      </c>
      <c r="CO85" s="325">
        <v>381</v>
      </c>
      <c r="CP85" s="325">
        <v>331</v>
      </c>
      <c r="CQ85" s="325">
        <v>570</v>
      </c>
      <c r="CR85" s="325">
        <v>181</v>
      </c>
      <c r="CS85" s="325">
        <v>1</v>
      </c>
      <c r="CT85" s="325">
        <v>5</v>
      </c>
      <c r="CU85" s="325">
        <v>17</v>
      </c>
      <c r="CV85" s="325">
        <v>202</v>
      </c>
      <c r="CW85" s="325">
        <v>113</v>
      </c>
      <c r="CX85" s="325">
        <v>38</v>
      </c>
      <c r="CY85" s="325">
        <v>18</v>
      </c>
      <c r="CZ85" s="325">
        <v>547</v>
      </c>
      <c r="DA85" s="325">
        <v>21</v>
      </c>
      <c r="DB85" s="325">
        <v>32</v>
      </c>
      <c r="DC85" s="325">
        <v>29</v>
      </c>
      <c r="DD85" s="325">
        <v>49</v>
      </c>
      <c r="DE85" s="325">
        <v>3</v>
      </c>
      <c r="DF85" s="325">
        <v>44</v>
      </c>
      <c r="DG85" s="327">
        <v>0</v>
      </c>
      <c r="DH85" s="328">
        <v>107</v>
      </c>
      <c r="DI85" s="326">
        <v>7373</v>
      </c>
      <c r="DJ85" s="325">
        <v>0</v>
      </c>
      <c r="DK85" s="326">
        <v>1654</v>
      </c>
      <c r="DL85" s="325">
        <v>0</v>
      </c>
      <c r="DM85" s="325">
        <v>0</v>
      </c>
      <c r="DN85" s="325">
        <v>0</v>
      </c>
      <c r="DO85" s="325">
        <v>0</v>
      </c>
      <c r="DP85" s="328">
        <v>0</v>
      </c>
      <c r="DQ85" s="328">
        <v>1654</v>
      </c>
      <c r="DR85" s="325">
        <v>9027</v>
      </c>
      <c r="DS85" s="328">
        <v>6894</v>
      </c>
      <c r="DT85" s="328">
        <v>8548</v>
      </c>
      <c r="DU85" s="327">
        <v>15921</v>
      </c>
      <c r="DV85" s="328">
        <v>-7328</v>
      </c>
      <c r="DW85" s="326">
        <v>1220</v>
      </c>
      <c r="DX85" s="329">
        <v>8593</v>
      </c>
    </row>
    <row r="86" spans="3:128" ht="13.5" customHeight="1" x14ac:dyDescent="0.15">
      <c r="C86" s="304" t="s">
        <v>727</v>
      </c>
      <c r="D86" s="305" t="s">
        <v>728</v>
      </c>
      <c r="E86" s="117">
        <v>18</v>
      </c>
      <c r="F86" s="116">
        <v>20</v>
      </c>
      <c r="G86" s="116">
        <v>2</v>
      </c>
      <c r="H86" s="116">
        <v>1</v>
      </c>
      <c r="I86" s="116">
        <v>9</v>
      </c>
      <c r="J86" s="116">
        <v>0</v>
      </c>
      <c r="K86" s="116">
        <v>0</v>
      </c>
      <c r="L86" s="116">
        <v>305</v>
      </c>
      <c r="M86" s="116">
        <v>7</v>
      </c>
      <c r="N86" s="116">
        <v>2</v>
      </c>
      <c r="O86" s="116">
        <v>0</v>
      </c>
      <c r="P86" s="116">
        <v>42</v>
      </c>
      <c r="Q86" s="116">
        <v>13</v>
      </c>
      <c r="R86" s="116">
        <v>28</v>
      </c>
      <c r="S86" s="116">
        <v>48</v>
      </c>
      <c r="T86" s="116">
        <v>21</v>
      </c>
      <c r="U86" s="116">
        <v>19</v>
      </c>
      <c r="V86" s="116">
        <v>73</v>
      </c>
      <c r="W86" s="116">
        <v>1</v>
      </c>
      <c r="X86" s="116">
        <v>0</v>
      </c>
      <c r="Y86" s="116">
        <v>0</v>
      </c>
      <c r="Z86" s="116">
        <v>15</v>
      </c>
      <c r="AA86" s="116">
        <v>10</v>
      </c>
      <c r="AB86" s="116">
        <v>23</v>
      </c>
      <c r="AC86" s="116">
        <v>88</v>
      </c>
      <c r="AD86" s="116">
        <v>25</v>
      </c>
      <c r="AE86" s="116">
        <v>0</v>
      </c>
      <c r="AF86" s="116">
        <v>22</v>
      </c>
      <c r="AG86" s="116">
        <v>31</v>
      </c>
      <c r="AH86" s="116">
        <v>3</v>
      </c>
      <c r="AI86" s="116">
        <v>0</v>
      </c>
      <c r="AJ86" s="116">
        <v>3</v>
      </c>
      <c r="AK86" s="116">
        <v>67</v>
      </c>
      <c r="AL86" s="116">
        <v>6</v>
      </c>
      <c r="AM86" s="116">
        <v>29</v>
      </c>
      <c r="AN86" s="116">
        <v>0</v>
      </c>
      <c r="AO86" s="116">
        <v>6</v>
      </c>
      <c r="AP86" s="116">
        <v>26</v>
      </c>
      <c r="AQ86" s="116">
        <v>16</v>
      </c>
      <c r="AR86" s="116">
        <v>0</v>
      </c>
      <c r="AS86" s="116">
        <v>32</v>
      </c>
      <c r="AT86" s="116">
        <v>22</v>
      </c>
      <c r="AU86" s="116">
        <v>34</v>
      </c>
      <c r="AV86" s="116">
        <v>52</v>
      </c>
      <c r="AW86" s="116">
        <v>253</v>
      </c>
      <c r="AX86" s="116">
        <v>70</v>
      </c>
      <c r="AY86" s="116">
        <v>42</v>
      </c>
      <c r="AZ86" s="116">
        <v>25</v>
      </c>
      <c r="BA86" s="116">
        <v>33</v>
      </c>
      <c r="BB86" s="116">
        <v>1</v>
      </c>
      <c r="BC86" s="116">
        <v>1</v>
      </c>
      <c r="BD86" s="116">
        <v>4</v>
      </c>
      <c r="BE86" s="116">
        <v>3</v>
      </c>
      <c r="BF86" s="116">
        <v>67</v>
      </c>
      <c r="BG86" s="116">
        <v>0</v>
      </c>
      <c r="BH86" s="116">
        <v>54</v>
      </c>
      <c r="BI86" s="116">
        <v>24</v>
      </c>
      <c r="BJ86" s="116">
        <v>0</v>
      </c>
      <c r="BK86" s="116">
        <v>4</v>
      </c>
      <c r="BL86" s="116">
        <v>7</v>
      </c>
      <c r="BM86" s="116">
        <v>7</v>
      </c>
      <c r="BN86" s="116">
        <v>274</v>
      </c>
      <c r="BO86" s="116">
        <v>119</v>
      </c>
      <c r="BP86" s="116">
        <v>240</v>
      </c>
      <c r="BQ86" s="116">
        <v>59</v>
      </c>
      <c r="BR86" s="116">
        <v>74</v>
      </c>
      <c r="BS86" s="116">
        <v>8</v>
      </c>
      <c r="BT86" s="116">
        <v>15</v>
      </c>
      <c r="BU86" s="116">
        <v>12</v>
      </c>
      <c r="BV86" s="116">
        <v>94</v>
      </c>
      <c r="BW86" s="116">
        <v>27</v>
      </c>
      <c r="BX86" s="116">
        <v>7</v>
      </c>
      <c r="BY86" s="116">
        <v>5</v>
      </c>
      <c r="BZ86" s="116">
        <v>2</v>
      </c>
      <c r="CA86" s="116">
        <v>32</v>
      </c>
      <c r="CB86" s="116">
        <v>155</v>
      </c>
      <c r="CC86" s="116">
        <v>56</v>
      </c>
      <c r="CD86" s="116">
        <v>3</v>
      </c>
      <c r="CE86" s="116">
        <v>5</v>
      </c>
      <c r="CF86" s="116">
        <v>0</v>
      </c>
      <c r="CG86" s="116">
        <v>1</v>
      </c>
      <c r="CH86" s="116">
        <v>10</v>
      </c>
      <c r="CI86" s="116">
        <v>263</v>
      </c>
      <c r="CJ86" s="116">
        <v>16</v>
      </c>
      <c r="CK86" s="116">
        <v>2</v>
      </c>
      <c r="CL86" s="116">
        <v>38</v>
      </c>
      <c r="CM86" s="116">
        <v>6</v>
      </c>
      <c r="CN86" s="116">
        <v>16</v>
      </c>
      <c r="CO86" s="116">
        <v>44</v>
      </c>
      <c r="CP86" s="116">
        <v>39</v>
      </c>
      <c r="CQ86" s="116">
        <v>56</v>
      </c>
      <c r="CR86" s="116">
        <v>251</v>
      </c>
      <c r="CS86" s="116">
        <v>8</v>
      </c>
      <c r="CT86" s="116">
        <v>25</v>
      </c>
      <c r="CU86" s="116">
        <v>24</v>
      </c>
      <c r="CV86" s="116">
        <v>23</v>
      </c>
      <c r="CW86" s="116">
        <v>9</v>
      </c>
      <c r="CX86" s="116">
        <v>13</v>
      </c>
      <c r="CY86" s="116">
        <v>90</v>
      </c>
      <c r="CZ86" s="116">
        <v>37</v>
      </c>
      <c r="DA86" s="116">
        <v>37</v>
      </c>
      <c r="DB86" s="116">
        <v>158</v>
      </c>
      <c r="DC86" s="116">
        <v>14</v>
      </c>
      <c r="DD86" s="116">
        <v>7</v>
      </c>
      <c r="DE86" s="116">
        <v>1</v>
      </c>
      <c r="DF86" s="116">
        <v>11</v>
      </c>
      <c r="DG86" s="311">
        <v>39</v>
      </c>
      <c r="DH86" s="312">
        <v>3</v>
      </c>
      <c r="DI86" s="310">
        <v>4142</v>
      </c>
      <c r="DJ86" s="116">
        <v>1</v>
      </c>
      <c r="DK86" s="310">
        <v>535</v>
      </c>
      <c r="DL86" s="116">
        <v>0</v>
      </c>
      <c r="DM86" s="116">
        <v>0</v>
      </c>
      <c r="DN86" s="116">
        <v>38</v>
      </c>
      <c r="DO86" s="116">
        <v>315</v>
      </c>
      <c r="DP86" s="312">
        <v>23</v>
      </c>
      <c r="DQ86" s="312">
        <v>912</v>
      </c>
      <c r="DR86" s="116">
        <v>5054</v>
      </c>
      <c r="DS86" s="312">
        <v>1</v>
      </c>
      <c r="DT86" s="312">
        <v>913</v>
      </c>
      <c r="DU86" s="311">
        <v>5055</v>
      </c>
      <c r="DV86" s="312">
        <v>-5053</v>
      </c>
      <c r="DW86" s="310">
        <v>-4140</v>
      </c>
      <c r="DX86" s="313">
        <v>2</v>
      </c>
    </row>
    <row r="87" spans="3:128" ht="13.5" customHeight="1" x14ac:dyDescent="0.15">
      <c r="C87" s="304" t="s">
        <v>729</v>
      </c>
      <c r="D87" s="305" t="s">
        <v>404</v>
      </c>
      <c r="E87" s="117">
        <v>76</v>
      </c>
      <c r="F87" s="116">
        <v>68</v>
      </c>
      <c r="G87" s="116">
        <v>9</v>
      </c>
      <c r="H87" s="116">
        <v>4</v>
      </c>
      <c r="I87" s="116">
        <v>44</v>
      </c>
      <c r="J87" s="116">
        <v>0</v>
      </c>
      <c r="K87" s="116">
        <v>1</v>
      </c>
      <c r="L87" s="116">
        <v>1637</v>
      </c>
      <c r="M87" s="116">
        <v>37</v>
      </c>
      <c r="N87" s="116">
        <v>18</v>
      </c>
      <c r="O87" s="116">
        <v>0</v>
      </c>
      <c r="P87" s="116">
        <v>215</v>
      </c>
      <c r="Q87" s="116">
        <v>66</v>
      </c>
      <c r="R87" s="116">
        <v>99</v>
      </c>
      <c r="S87" s="116">
        <v>169</v>
      </c>
      <c r="T87" s="116">
        <v>92</v>
      </c>
      <c r="U87" s="116">
        <v>56</v>
      </c>
      <c r="V87" s="116">
        <v>200</v>
      </c>
      <c r="W87" s="116">
        <v>11</v>
      </c>
      <c r="X87" s="116">
        <v>1</v>
      </c>
      <c r="Y87" s="116">
        <v>0</v>
      </c>
      <c r="Z87" s="116">
        <v>40</v>
      </c>
      <c r="AA87" s="116">
        <v>23</v>
      </c>
      <c r="AB87" s="116">
        <v>109</v>
      </c>
      <c r="AC87" s="116">
        <v>309</v>
      </c>
      <c r="AD87" s="116">
        <v>77</v>
      </c>
      <c r="AE87" s="116">
        <v>0</v>
      </c>
      <c r="AF87" s="116">
        <v>66</v>
      </c>
      <c r="AG87" s="116">
        <v>181</v>
      </c>
      <c r="AH87" s="116">
        <v>11</v>
      </c>
      <c r="AI87" s="116">
        <v>1</v>
      </c>
      <c r="AJ87" s="116">
        <v>23</v>
      </c>
      <c r="AK87" s="116">
        <v>130</v>
      </c>
      <c r="AL87" s="116">
        <v>35</v>
      </c>
      <c r="AM87" s="116">
        <v>131</v>
      </c>
      <c r="AN87" s="116">
        <v>0</v>
      </c>
      <c r="AO87" s="116">
        <v>27</v>
      </c>
      <c r="AP87" s="116">
        <v>90</v>
      </c>
      <c r="AQ87" s="116">
        <v>61</v>
      </c>
      <c r="AR87" s="116">
        <v>1</v>
      </c>
      <c r="AS87" s="116">
        <v>345</v>
      </c>
      <c r="AT87" s="116">
        <v>84</v>
      </c>
      <c r="AU87" s="116">
        <v>159</v>
      </c>
      <c r="AV87" s="116">
        <v>222</v>
      </c>
      <c r="AW87" s="116">
        <v>943</v>
      </c>
      <c r="AX87" s="116">
        <v>472</v>
      </c>
      <c r="AY87" s="116">
        <v>183</v>
      </c>
      <c r="AZ87" s="116">
        <v>105</v>
      </c>
      <c r="BA87" s="116">
        <v>191</v>
      </c>
      <c r="BB87" s="116">
        <v>6</v>
      </c>
      <c r="BC87" s="116">
        <v>4</v>
      </c>
      <c r="BD87" s="116">
        <v>26</v>
      </c>
      <c r="BE87" s="116">
        <v>15</v>
      </c>
      <c r="BF87" s="116">
        <v>334</v>
      </c>
      <c r="BG87" s="116">
        <v>0</v>
      </c>
      <c r="BH87" s="116">
        <v>134</v>
      </c>
      <c r="BI87" s="116">
        <v>80</v>
      </c>
      <c r="BJ87" s="116">
        <v>5</v>
      </c>
      <c r="BK87" s="116">
        <v>15</v>
      </c>
      <c r="BL87" s="116">
        <v>30</v>
      </c>
      <c r="BM87" s="116">
        <v>108</v>
      </c>
      <c r="BN87" s="116">
        <v>670</v>
      </c>
      <c r="BO87" s="116">
        <v>313</v>
      </c>
      <c r="BP87" s="116">
        <v>586</v>
      </c>
      <c r="BQ87" s="116">
        <v>157</v>
      </c>
      <c r="BR87" s="116">
        <v>1111</v>
      </c>
      <c r="BS87" s="116">
        <v>144</v>
      </c>
      <c r="BT87" s="116">
        <v>58</v>
      </c>
      <c r="BU87" s="116">
        <v>40</v>
      </c>
      <c r="BV87" s="116">
        <v>406</v>
      </c>
      <c r="BW87" s="116">
        <v>141</v>
      </c>
      <c r="BX87" s="116">
        <v>47</v>
      </c>
      <c r="BY87" s="116">
        <v>27</v>
      </c>
      <c r="BZ87" s="116">
        <v>5</v>
      </c>
      <c r="CA87" s="116">
        <v>12</v>
      </c>
      <c r="CB87" s="116">
        <v>36</v>
      </c>
      <c r="CC87" s="116">
        <v>133</v>
      </c>
      <c r="CD87" s="116">
        <v>8</v>
      </c>
      <c r="CE87" s="116">
        <v>11</v>
      </c>
      <c r="CF87" s="116">
        <v>0</v>
      </c>
      <c r="CG87" s="116">
        <v>5</v>
      </c>
      <c r="CH87" s="116">
        <v>42</v>
      </c>
      <c r="CI87" s="116">
        <v>6</v>
      </c>
      <c r="CJ87" s="116">
        <v>96</v>
      </c>
      <c r="CK87" s="116">
        <v>16</v>
      </c>
      <c r="CL87" s="116">
        <v>122</v>
      </c>
      <c r="CM87" s="116">
        <v>46</v>
      </c>
      <c r="CN87" s="116">
        <v>50</v>
      </c>
      <c r="CO87" s="116">
        <v>1874</v>
      </c>
      <c r="CP87" s="116">
        <v>196</v>
      </c>
      <c r="CQ87" s="116">
        <v>210</v>
      </c>
      <c r="CR87" s="116">
        <v>474</v>
      </c>
      <c r="CS87" s="116">
        <v>32</v>
      </c>
      <c r="CT87" s="116">
        <v>91</v>
      </c>
      <c r="CU87" s="116">
        <v>79</v>
      </c>
      <c r="CV87" s="116">
        <v>95</v>
      </c>
      <c r="CW87" s="116">
        <v>30</v>
      </c>
      <c r="CX87" s="116">
        <v>9</v>
      </c>
      <c r="CY87" s="116">
        <v>259</v>
      </c>
      <c r="CZ87" s="116">
        <v>144</v>
      </c>
      <c r="DA87" s="116">
        <v>158</v>
      </c>
      <c r="DB87" s="116">
        <v>554</v>
      </c>
      <c r="DC87" s="116">
        <v>50</v>
      </c>
      <c r="DD87" s="116">
        <v>24</v>
      </c>
      <c r="DE87" s="116">
        <v>3</v>
      </c>
      <c r="DF87" s="116">
        <v>41</v>
      </c>
      <c r="DG87" s="311">
        <v>94</v>
      </c>
      <c r="DH87" s="312">
        <v>10</v>
      </c>
      <c r="DI87" s="310">
        <v>16294</v>
      </c>
      <c r="DJ87" s="116">
        <v>2</v>
      </c>
      <c r="DK87" s="310">
        <v>21</v>
      </c>
      <c r="DL87" s="116">
        <v>4</v>
      </c>
      <c r="DM87" s="116">
        <v>0</v>
      </c>
      <c r="DN87" s="116">
        <v>78</v>
      </c>
      <c r="DO87" s="116">
        <v>743</v>
      </c>
      <c r="DP87" s="312">
        <v>109</v>
      </c>
      <c r="DQ87" s="312">
        <v>957</v>
      </c>
      <c r="DR87" s="116">
        <v>17251</v>
      </c>
      <c r="DS87" s="312">
        <v>6093</v>
      </c>
      <c r="DT87" s="312">
        <v>7050</v>
      </c>
      <c r="DU87" s="311">
        <v>23344</v>
      </c>
      <c r="DV87" s="312">
        <v>-8644</v>
      </c>
      <c r="DW87" s="310">
        <v>-1594</v>
      </c>
      <c r="DX87" s="313">
        <v>14700</v>
      </c>
    </row>
    <row r="88" spans="3:128" ht="13.5" customHeight="1" x14ac:dyDescent="0.15">
      <c r="C88" s="304" t="s">
        <v>730</v>
      </c>
      <c r="D88" s="305" t="s">
        <v>731</v>
      </c>
      <c r="E88" s="117">
        <v>0</v>
      </c>
      <c r="F88" s="116">
        <v>0</v>
      </c>
      <c r="G88" s="116">
        <v>1</v>
      </c>
      <c r="H88" s="116">
        <v>0</v>
      </c>
      <c r="I88" s="116">
        <v>67</v>
      </c>
      <c r="J88" s="116">
        <v>0</v>
      </c>
      <c r="K88" s="116">
        <v>0</v>
      </c>
      <c r="L88" s="116">
        <v>105</v>
      </c>
      <c r="M88" s="116">
        <v>27</v>
      </c>
      <c r="N88" s="116">
        <v>1</v>
      </c>
      <c r="O88" s="116">
        <v>0</v>
      </c>
      <c r="P88" s="116">
        <v>33</v>
      </c>
      <c r="Q88" s="116">
        <v>13</v>
      </c>
      <c r="R88" s="116">
        <v>8</v>
      </c>
      <c r="S88" s="116">
        <v>135</v>
      </c>
      <c r="T88" s="116">
        <v>34</v>
      </c>
      <c r="U88" s="116">
        <v>1</v>
      </c>
      <c r="V88" s="116">
        <v>167</v>
      </c>
      <c r="W88" s="116">
        <v>9</v>
      </c>
      <c r="X88" s="116">
        <v>1</v>
      </c>
      <c r="Y88" s="116">
        <v>0</v>
      </c>
      <c r="Z88" s="116">
        <v>10</v>
      </c>
      <c r="AA88" s="116">
        <v>26</v>
      </c>
      <c r="AB88" s="116">
        <v>40</v>
      </c>
      <c r="AC88" s="116">
        <v>100</v>
      </c>
      <c r="AD88" s="116">
        <v>26</v>
      </c>
      <c r="AE88" s="116">
        <v>0</v>
      </c>
      <c r="AF88" s="116">
        <v>0</v>
      </c>
      <c r="AG88" s="116">
        <v>155</v>
      </c>
      <c r="AH88" s="116">
        <v>15</v>
      </c>
      <c r="AI88" s="116">
        <v>1</v>
      </c>
      <c r="AJ88" s="116">
        <v>20</v>
      </c>
      <c r="AK88" s="116">
        <v>0</v>
      </c>
      <c r="AL88" s="116">
        <v>30</v>
      </c>
      <c r="AM88" s="116">
        <v>6</v>
      </c>
      <c r="AN88" s="116">
        <v>0</v>
      </c>
      <c r="AO88" s="116">
        <v>44</v>
      </c>
      <c r="AP88" s="116">
        <v>2</v>
      </c>
      <c r="AQ88" s="116">
        <v>8</v>
      </c>
      <c r="AR88" s="116">
        <v>0</v>
      </c>
      <c r="AS88" s="116">
        <v>120</v>
      </c>
      <c r="AT88" s="116">
        <v>2</v>
      </c>
      <c r="AU88" s="116">
        <v>65</v>
      </c>
      <c r="AV88" s="116">
        <v>49</v>
      </c>
      <c r="AW88" s="116">
        <v>311</v>
      </c>
      <c r="AX88" s="116">
        <v>43</v>
      </c>
      <c r="AY88" s="116">
        <v>40</v>
      </c>
      <c r="AZ88" s="116">
        <v>24</v>
      </c>
      <c r="BA88" s="116">
        <v>304</v>
      </c>
      <c r="BB88" s="116">
        <v>1</v>
      </c>
      <c r="BC88" s="116">
        <v>3</v>
      </c>
      <c r="BD88" s="116">
        <v>8</v>
      </c>
      <c r="BE88" s="116">
        <v>0</v>
      </c>
      <c r="BF88" s="116">
        <v>447</v>
      </c>
      <c r="BG88" s="116">
        <v>0</v>
      </c>
      <c r="BH88" s="116">
        <v>43</v>
      </c>
      <c r="BI88" s="116">
        <v>94</v>
      </c>
      <c r="BJ88" s="116">
        <v>3</v>
      </c>
      <c r="BK88" s="116">
        <v>4</v>
      </c>
      <c r="BL88" s="116">
        <v>16</v>
      </c>
      <c r="BM88" s="116">
        <v>2</v>
      </c>
      <c r="BN88" s="116">
        <v>0</v>
      </c>
      <c r="BO88" s="116">
        <v>0</v>
      </c>
      <c r="BP88" s="116">
        <v>7</v>
      </c>
      <c r="BQ88" s="116">
        <v>0</v>
      </c>
      <c r="BR88" s="116">
        <v>0</v>
      </c>
      <c r="BS88" s="116">
        <v>0</v>
      </c>
      <c r="BT88" s="116">
        <v>0</v>
      </c>
      <c r="BU88" s="116">
        <v>0</v>
      </c>
      <c r="BV88" s="116">
        <v>4005</v>
      </c>
      <c r="BW88" s="116">
        <v>3</v>
      </c>
      <c r="BX88" s="116">
        <v>0</v>
      </c>
      <c r="BY88" s="116">
        <v>0</v>
      </c>
      <c r="BZ88" s="116">
        <v>0</v>
      </c>
      <c r="CA88" s="116">
        <v>109</v>
      </c>
      <c r="CB88" s="116">
        <v>3985</v>
      </c>
      <c r="CC88" s="116">
        <v>13913</v>
      </c>
      <c r="CD88" s="116">
        <v>425</v>
      </c>
      <c r="CE88" s="116">
        <v>2493</v>
      </c>
      <c r="CF88" s="116">
        <v>0</v>
      </c>
      <c r="CG88" s="116">
        <v>265</v>
      </c>
      <c r="CH88" s="116">
        <v>2002</v>
      </c>
      <c r="CI88" s="116">
        <v>0</v>
      </c>
      <c r="CJ88" s="116">
        <v>0</v>
      </c>
      <c r="CK88" s="116">
        <v>0</v>
      </c>
      <c r="CL88" s="116">
        <v>0</v>
      </c>
      <c r="CM88" s="116">
        <v>0</v>
      </c>
      <c r="CN88" s="116">
        <v>31</v>
      </c>
      <c r="CO88" s="116">
        <v>101</v>
      </c>
      <c r="CP88" s="116">
        <v>0</v>
      </c>
      <c r="CQ88" s="116">
        <v>6</v>
      </c>
      <c r="CR88" s="116">
        <v>0</v>
      </c>
      <c r="CS88" s="116">
        <v>0</v>
      </c>
      <c r="CT88" s="116">
        <v>0</v>
      </c>
      <c r="CU88" s="116">
        <v>0</v>
      </c>
      <c r="CV88" s="116">
        <v>0</v>
      </c>
      <c r="CW88" s="116">
        <v>277</v>
      </c>
      <c r="CX88" s="116">
        <v>0</v>
      </c>
      <c r="CY88" s="116">
        <v>0</v>
      </c>
      <c r="CZ88" s="116">
        <v>0</v>
      </c>
      <c r="DA88" s="116">
        <v>1426</v>
      </c>
      <c r="DB88" s="116">
        <v>619</v>
      </c>
      <c r="DC88" s="116">
        <v>0</v>
      </c>
      <c r="DD88" s="116">
        <v>107</v>
      </c>
      <c r="DE88" s="116">
        <v>0</v>
      </c>
      <c r="DF88" s="116">
        <v>0</v>
      </c>
      <c r="DG88" s="311">
        <v>0</v>
      </c>
      <c r="DH88" s="312">
        <v>628</v>
      </c>
      <c r="DI88" s="310">
        <v>33066</v>
      </c>
      <c r="DJ88" s="116">
        <v>0</v>
      </c>
      <c r="DK88" s="310">
        <v>14891</v>
      </c>
      <c r="DL88" s="116">
        <v>283</v>
      </c>
      <c r="DM88" s="116">
        <v>40</v>
      </c>
      <c r="DN88" s="116">
        <v>0</v>
      </c>
      <c r="DO88" s="116">
        <v>0</v>
      </c>
      <c r="DP88" s="312">
        <v>0</v>
      </c>
      <c r="DQ88" s="312">
        <v>15214</v>
      </c>
      <c r="DR88" s="116">
        <v>48280</v>
      </c>
      <c r="DS88" s="312">
        <v>22974</v>
      </c>
      <c r="DT88" s="312">
        <v>38188</v>
      </c>
      <c r="DU88" s="311">
        <v>71254</v>
      </c>
      <c r="DV88" s="312">
        <v>-19789</v>
      </c>
      <c r="DW88" s="310">
        <v>18399</v>
      </c>
      <c r="DX88" s="313">
        <v>51465</v>
      </c>
    </row>
    <row r="89" spans="3:128" ht="13.5" customHeight="1" x14ac:dyDescent="0.15">
      <c r="C89" s="304" t="s">
        <v>732</v>
      </c>
      <c r="D89" s="305" t="s">
        <v>733</v>
      </c>
      <c r="E89" s="117">
        <v>2</v>
      </c>
      <c r="F89" s="116">
        <v>1</v>
      </c>
      <c r="G89" s="116">
        <v>1</v>
      </c>
      <c r="H89" s="116">
        <v>1</v>
      </c>
      <c r="I89" s="116">
        <v>6</v>
      </c>
      <c r="J89" s="116">
        <v>0</v>
      </c>
      <c r="K89" s="116">
        <v>1</v>
      </c>
      <c r="L89" s="116">
        <v>9</v>
      </c>
      <c r="M89" s="116">
        <v>2</v>
      </c>
      <c r="N89" s="116">
        <v>0</v>
      </c>
      <c r="O89" s="116">
        <v>0</v>
      </c>
      <c r="P89" s="116">
        <v>13</v>
      </c>
      <c r="Q89" s="116">
        <v>6</v>
      </c>
      <c r="R89" s="116">
        <v>1</v>
      </c>
      <c r="S89" s="116">
        <v>23</v>
      </c>
      <c r="T89" s="116">
        <v>0</v>
      </c>
      <c r="U89" s="116">
        <v>2</v>
      </c>
      <c r="V89" s="116">
        <v>17</v>
      </c>
      <c r="W89" s="116">
        <v>0</v>
      </c>
      <c r="X89" s="116">
        <v>0</v>
      </c>
      <c r="Y89" s="116">
        <v>0</v>
      </c>
      <c r="Z89" s="116">
        <v>1</v>
      </c>
      <c r="AA89" s="116">
        <v>1</v>
      </c>
      <c r="AB89" s="116">
        <v>3</v>
      </c>
      <c r="AC89" s="116">
        <v>25</v>
      </c>
      <c r="AD89" s="116">
        <v>5</v>
      </c>
      <c r="AE89" s="116">
        <v>0</v>
      </c>
      <c r="AF89" s="116">
        <v>2</v>
      </c>
      <c r="AG89" s="116">
        <v>11</v>
      </c>
      <c r="AH89" s="116">
        <v>1</v>
      </c>
      <c r="AI89" s="116">
        <v>0</v>
      </c>
      <c r="AJ89" s="116">
        <v>1</v>
      </c>
      <c r="AK89" s="116">
        <v>4</v>
      </c>
      <c r="AL89" s="116">
        <v>1</v>
      </c>
      <c r="AM89" s="116">
        <v>3</v>
      </c>
      <c r="AN89" s="116">
        <v>0</v>
      </c>
      <c r="AO89" s="116">
        <v>1</v>
      </c>
      <c r="AP89" s="116">
        <v>1</v>
      </c>
      <c r="AQ89" s="116">
        <v>2</v>
      </c>
      <c r="AR89" s="116">
        <v>0</v>
      </c>
      <c r="AS89" s="116">
        <v>3</v>
      </c>
      <c r="AT89" s="116">
        <v>5</v>
      </c>
      <c r="AU89" s="116">
        <v>8</v>
      </c>
      <c r="AV89" s="116">
        <v>22</v>
      </c>
      <c r="AW89" s="116">
        <v>143</v>
      </c>
      <c r="AX89" s="116">
        <v>62</v>
      </c>
      <c r="AY89" s="116">
        <v>5</v>
      </c>
      <c r="AZ89" s="116">
        <v>6</v>
      </c>
      <c r="BA89" s="116">
        <v>14</v>
      </c>
      <c r="BB89" s="116">
        <v>1</v>
      </c>
      <c r="BC89" s="116">
        <v>0</v>
      </c>
      <c r="BD89" s="116">
        <v>0</v>
      </c>
      <c r="BE89" s="116">
        <v>2</v>
      </c>
      <c r="BF89" s="116">
        <v>10</v>
      </c>
      <c r="BG89" s="116">
        <v>0</v>
      </c>
      <c r="BH89" s="116">
        <v>3</v>
      </c>
      <c r="BI89" s="116">
        <v>5</v>
      </c>
      <c r="BJ89" s="116">
        <v>0</v>
      </c>
      <c r="BK89" s="116">
        <v>1</v>
      </c>
      <c r="BL89" s="116">
        <v>1</v>
      </c>
      <c r="BM89" s="116">
        <v>4</v>
      </c>
      <c r="BN89" s="116">
        <v>78</v>
      </c>
      <c r="BO89" s="116">
        <v>115</v>
      </c>
      <c r="BP89" s="116">
        <v>133</v>
      </c>
      <c r="BQ89" s="116">
        <v>31</v>
      </c>
      <c r="BR89" s="116">
        <v>174</v>
      </c>
      <c r="BS89" s="116">
        <v>21</v>
      </c>
      <c r="BT89" s="116">
        <v>39</v>
      </c>
      <c r="BU89" s="116">
        <v>95</v>
      </c>
      <c r="BV89" s="116">
        <v>996</v>
      </c>
      <c r="BW89" s="116">
        <v>1531</v>
      </c>
      <c r="BX89" s="116">
        <v>37</v>
      </c>
      <c r="BY89" s="116">
        <v>30</v>
      </c>
      <c r="BZ89" s="116">
        <v>0</v>
      </c>
      <c r="CA89" s="116">
        <v>32</v>
      </c>
      <c r="CB89" s="116">
        <v>56</v>
      </c>
      <c r="CC89" s="116">
        <v>0</v>
      </c>
      <c r="CD89" s="116">
        <v>5</v>
      </c>
      <c r="CE89" s="116">
        <v>5</v>
      </c>
      <c r="CF89" s="116">
        <v>0</v>
      </c>
      <c r="CG89" s="116">
        <v>12</v>
      </c>
      <c r="CH89" s="116">
        <v>128</v>
      </c>
      <c r="CI89" s="116">
        <v>527</v>
      </c>
      <c r="CJ89" s="116">
        <v>390</v>
      </c>
      <c r="CK89" s="116">
        <v>66</v>
      </c>
      <c r="CL89" s="116">
        <v>90</v>
      </c>
      <c r="CM89" s="116">
        <v>112</v>
      </c>
      <c r="CN89" s="116">
        <v>61</v>
      </c>
      <c r="CO89" s="116">
        <v>1717</v>
      </c>
      <c r="CP89" s="116">
        <v>296</v>
      </c>
      <c r="CQ89" s="116">
        <v>1095</v>
      </c>
      <c r="CR89" s="116">
        <v>153</v>
      </c>
      <c r="CS89" s="116">
        <v>88</v>
      </c>
      <c r="CT89" s="116">
        <v>379</v>
      </c>
      <c r="CU89" s="116">
        <v>162</v>
      </c>
      <c r="CV89" s="116">
        <v>300</v>
      </c>
      <c r="CW89" s="116">
        <v>145</v>
      </c>
      <c r="CX89" s="116">
        <v>4</v>
      </c>
      <c r="CY89" s="116">
        <v>192</v>
      </c>
      <c r="CZ89" s="116">
        <v>463</v>
      </c>
      <c r="DA89" s="116">
        <v>88</v>
      </c>
      <c r="DB89" s="116">
        <v>128</v>
      </c>
      <c r="DC89" s="116">
        <v>100</v>
      </c>
      <c r="DD89" s="116">
        <v>36</v>
      </c>
      <c r="DE89" s="116">
        <v>7</v>
      </c>
      <c r="DF89" s="116">
        <v>121</v>
      </c>
      <c r="DG89" s="311">
        <v>0</v>
      </c>
      <c r="DH89" s="312">
        <v>9</v>
      </c>
      <c r="DI89" s="310">
        <v>10689</v>
      </c>
      <c r="DJ89" s="116">
        <v>1</v>
      </c>
      <c r="DK89" s="310">
        <v>1494</v>
      </c>
      <c r="DL89" s="116">
        <v>0</v>
      </c>
      <c r="DM89" s="116">
        <v>0</v>
      </c>
      <c r="DN89" s="116">
        <v>0</v>
      </c>
      <c r="DO89" s="116">
        <v>0</v>
      </c>
      <c r="DP89" s="312">
        <v>0</v>
      </c>
      <c r="DQ89" s="312">
        <v>1495</v>
      </c>
      <c r="DR89" s="116">
        <v>12184</v>
      </c>
      <c r="DS89" s="312">
        <v>20040</v>
      </c>
      <c r="DT89" s="312">
        <v>21535</v>
      </c>
      <c r="DU89" s="311">
        <v>32224</v>
      </c>
      <c r="DV89" s="312">
        <v>-338</v>
      </c>
      <c r="DW89" s="310">
        <v>21197</v>
      </c>
      <c r="DX89" s="313">
        <v>31886</v>
      </c>
    </row>
    <row r="90" spans="3:128" ht="13.5" customHeight="1" x14ac:dyDescent="0.15">
      <c r="C90" s="304" t="s">
        <v>734</v>
      </c>
      <c r="D90" s="305" t="s">
        <v>407</v>
      </c>
      <c r="E90" s="117">
        <v>1</v>
      </c>
      <c r="F90" s="116">
        <v>2</v>
      </c>
      <c r="G90" s="116">
        <v>6</v>
      </c>
      <c r="H90" s="116">
        <v>9</v>
      </c>
      <c r="I90" s="116">
        <v>61</v>
      </c>
      <c r="J90" s="116">
        <v>0</v>
      </c>
      <c r="K90" s="116">
        <v>3</v>
      </c>
      <c r="L90" s="116">
        <v>176</v>
      </c>
      <c r="M90" s="116">
        <v>9</v>
      </c>
      <c r="N90" s="116">
        <v>1</v>
      </c>
      <c r="O90" s="116">
        <v>0</v>
      </c>
      <c r="P90" s="116">
        <v>74</v>
      </c>
      <c r="Q90" s="116">
        <v>37</v>
      </c>
      <c r="R90" s="116">
        <v>12</v>
      </c>
      <c r="S90" s="116">
        <v>110</v>
      </c>
      <c r="T90" s="116">
        <v>3</v>
      </c>
      <c r="U90" s="116">
        <v>10</v>
      </c>
      <c r="V90" s="116">
        <v>104</v>
      </c>
      <c r="W90" s="116">
        <v>1</v>
      </c>
      <c r="X90" s="116">
        <v>0</v>
      </c>
      <c r="Y90" s="116">
        <v>0</v>
      </c>
      <c r="Z90" s="116">
        <v>7</v>
      </c>
      <c r="AA90" s="116">
        <v>5</v>
      </c>
      <c r="AB90" s="116">
        <v>14</v>
      </c>
      <c r="AC90" s="116">
        <v>783</v>
      </c>
      <c r="AD90" s="116">
        <v>27</v>
      </c>
      <c r="AE90" s="116">
        <v>0</v>
      </c>
      <c r="AF90" s="116">
        <v>12</v>
      </c>
      <c r="AG90" s="116">
        <v>56</v>
      </c>
      <c r="AH90" s="116">
        <v>8</v>
      </c>
      <c r="AI90" s="116">
        <v>0</v>
      </c>
      <c r="AJ90" s="116">
        <v>7</v>
      </c>
      <c r="AK90" s="116">
        <v>23</v>
      </c>
      <c r="AL90" s="116">
        <v>3</v>
      </c>
      <c r="AM90" s="116">
        <v>18</v>
      </c>
      <c r="AN90" s="116">
        <v>0</v>
      </c>
      <c r="AO90" s="116">
        <v>4</v>
      </c>
      <c r="AP90" s="116">
        <v>5</v>
      </c>
      <c r="AQ90" s="116">
        <v>11</v>
      </c>
      <c r="AR90" s="116">
        <v>0</v>
      </c>
      <c r="AS90" s="116">
        <v>20</v>
      </c>
      <c r="AT90" s="116">
        <v>27</v>
      </c>
      <c r="AU90" s="116">
        <v>50</v>
      </c>
      <c r="AV90" s="116">
        <v>120</v>
      </c>
      <c r="AW90" s="116">
        <v>738</v>
      </c>
      <c r="AX90" s="116">
        <v>181</v>
      </c>
      <c r="AY90" s="116">
        <v>31</v>
      </c>
      <c r="AZ90" s="116">
        <v>39</v>
      </c>
      <c r="BA90" s="116">
        <v>85</v>
      </c>
      <c r="BB90" s="116">
        <v>3</v>
      </c>
      <c r="BC90" s="116">
        <v>0</v>
      </c>
      <c r="BD90" s="116">
        <v>2</v>
      </c>
      <c r="BE90" s="116">
        <v>14</v>
      </c>
      <c r="BF90" s="116">
        <v>61</v>
      </c>
      <c r="BG90" s="116">
        <v>0</v>
      </c>
      <c r="BH90" s="116">
        <v>28</v>
      </c>
      <c r="BI90" s="116">
        <v>32</v>
      </c>
      <c r="BJ90" s="116">
        <v>1</v>
      </c>
      <c r="BK90" s="116">
        <v>7</v>
      </c>
      <c r="BL90" s="116">
        <v>11</v>
      </c>
      <c r="BM90" s="116">
        <v>1</v>
      </c>
      <c r="BN90" s="116">
        <v>1418</v>
      </c>
      <c r="BO90" s="116">
        <v>615</v>
      </c>
      <c r="BP90" s="116">
        <v>1197</v>
      </c>
      <c r="BQ90" s="116">
        <v>308</v>
      </c>
      <c r="BR90" s="116">
        <v>56</v>
      </c>
      <c r="BS90" s="116">
        <v>6</v>
      </c>
      <c r="BT90" s="116">
        <v>68</v>
      </c>
      <c r="BU90" s="116">
        <v>306</v>
      </c>
      <c r="BV90" s="116">
        <v>8071</v>
      </c>
      <c r="BW90" s="116">
        <v>2359</v>
      </c>
      <c r="BX90" s="116">
        <v>358</v>
      </c>
      <c r="BY90" s="116">
        <v>175</v>
      </c>
      <c r="BZ90" s="116">
        <v>0</v>
      </c>
      <c r="CA90" s="116">
        <v>128</v>
      </c>
      <c r="CB90" s="116">
        <v>394</v>
      </c>
      <c r="CC90" s="116">
        <v>0</v>
      </c>
      <c r="CD90" s="116">
        <v>44</v>
      </c>
      <c r="CE90" s="116">
        <v>22</v>
      </c>
      <c r="CF90" s="116">
        <v>0</v>
      </c>
      <c r="CG90" s="116">
        <v>23</v>
      </c>
      <c r="CH90" s="116">
        <v>150</v>
      </c>
      <c r="CI90" s="116">
        <v>85</v>
      </c>
      <c r="CJ90" s="116">
        <v>37987</v>
      </c>
      <c r="CK90" s="116">
        <v>744</v>
      </c>
      <c r="CL90" s="116">
        <v>1336</v>
      </c>
      <c r="CM90" s="116">
        <v>1737</v>
      </c>
      <c r="CN90" s="116">
        <v>153</v>
      </c>
      <c r="CO90" s="116">
        <v>2822</v>
      </c>
      <c r="CP90" s="116">
        <v>158</v>
      </c>
      <c r="CQ90" s="116">
        <v>2193</v>
      </c>
      <c r="CR90" s="116">
        <v>826</v>
      </c>
      <c r="CS90" s="116">
        <v>104</v>
      </c>
      <c r="CT90" s="116">
        <v>743</v>
      </c>
      <c r="CU90" s="116">
        <v>251</v>
      </c>
      <c r="CV90" s="116">
        <v>655</v>
      </c>
      <c r="CW90" s="116">
        <v>325</v>
      </c>
      <c r="CX90" s="116">
        <v>86</v>
      </c>
      <c r="CY90" s="116">
        <v>415</v>
      </c>
      <c r="CZ90" s="116">
        <v>1171</v>
      </c>
      <c r="DA90" s="116">
        <v>358</v>
      </c>
      <c r="DB90" s="116">
        <v>1084</v>
      </c>
      <c r="DC90" s="116">
        <v>438</v>
      </c>
      <c r="DD90" s="116">
        <v>119</v>
      </c>
      <c r="DE90" s="116">
        <v>22</v>
      </c>
      <c r="DF90" s="116">
        <v>233</v>
      </c>
      <c r="DG90" s="311">
        <v>0</v>
      </c>
      <c r="DH90" s="312">
        <v>553</v>
      </c>
      <c r="DI90" s="310">
        <v>73349</v>
      </c>
      <c r="DJ90" s="116">
        <v>12</v>
      </c>
      <c r="DK90" s="310">
        <v>86658</v>
      </c>
      <c r="DL90" s="116">
        <v>0</v>
      </c>
      <c r="DM90" s="116">
        <v>0</v>
      </c>
      <c r="DN90" s="116">
        <v>0</v>
      </c>
      <c r="DO90" s="116">
        <v>0</v>
      </c>
      <c r="DP90" s="312">
        <v>0</v>
      </c>
      <c r="DQ90" s="312">
        <v>86670</v>
      </c>
      <c r="DR90" s="116">
        <v>160019</v>
      </c>
      <c r="DS90" s="312">
        <v>26082</v>
      </c>
      <c r="DT90" s="312">
        <v>112752</v>
      </c>
      <c r="DU90" s="311">
        <v>186101</v>
      </c>
      <c r="DV90" s="312">
        <v>-38503</v>
      </c>
      <c r="DW90" s="310">
        <v>74249</v>
      </c>
      <c r="DX90" s="313">
        <v>147598</v>
      </c>
    </row>
    <row r="91" spans="3:128" ht="13.5" customHeight="1" x14ac:dyDescent="0.15">
      <c r="C91" s="304" t="s">
        <v>735</v>
      </c>
      <c r="D91" s="305" t="s">
        <v>409</v>
      </c>
      <c r="E91" s="117">
        <v>0</v>
      </c>
      <c r="F91" s="116">
        <v>0</v>
      </c>
      <c r="G91" s="116">
        <v>0</v>
      </c>
      <c r="H91" s="116">
        <v>0</v>
      </c>
      <c r="I91" s="116">
        <v>0</v>
      </c>
      <c r="J91" s="116">
        <v>0</v>
      </c>
      <c r="K91" s="116">
        <v>0</v>
      </c>
      <c r="L91" s="116">
        <v>0</v>
      </c>
      <c r="M91" s="116">
        <v>0</v>
      </c>
      <c r="N91" s="116">
        <v>0</v>
      </c>
      <c r="O91" s="116">
        <v>0</v>
      </c>
      <c r="P91" s="116">
        <v>1</v>
      </c>
      <c r="Q91" s="116">
        <v>0</v>
      </c>
      <c r="R91" s="116">
        <v>0</v>
      </c>
      <c r="S91" s="116">
        <v>1</v>
      </c>
      <c r="T91" s="116">
        <v>0</v>
      </c>
      <c r="U91" s="116">
        <v>0</v>
      </c>
      <c r="V91" s="116">
        <v>1</v>
      </c>
      <c r="W91" s="116">
        <v>0</v>
      </c>
      <c r="X91" s="116">
        <v>0</v>
      </c>
      <c r="Y91" s="116">
        <v>0</v>
      </c>
      <c r="Z91" s="116">
        <v>0</v>
      </c>
      <c r="AA91" s="116">
        <v>0</v>
      </c>
      <c r="AB91" s="116">
        <v>0</v>
      </c>
      <c r="AC91" s="116">
        <v>1</v>
      </c>
      <c r="AD91" s="116">
        <v>0</v>
      </c>
      <c r="AE91" s="116">
        <v>0</v>
      </c>
      <c r="AF91" s="116">
        <v>0</v>
      </c>
      <c r="AG91" s="116">
        <v>1</v>
      </c>
      <c r="AH91" s="116">
        <v>0</v>
      </c>
      <c r="AI91" s="116">
        <v>0</v>
      </c>
      <c r="AJ91" s="116">
        <v>0</v>
      </c>
      <c r="AK91" s="116">
        <v>0</v>
      </c>
      <c r="AL91" s="116">
        <v>0</v>
      </c>
      <c r="AM91" s="116">
        <v>0</v>
      </c>
      <c r="AN91" s="116">
        <v>0</v>
      </c>
      <c r="AO91" s="116">
        <v>0</v>
      </c>
      <c r="AP91" s="116">
        <v>0</v>
      </c>
      <c r="AQ91" s="116">
        <v>0</v>
      </c>
      <c r="AR91" s="116">
        <v>0</v>
      </c>
      <c r="AS91" s="116">
        <v>0</v>
      </c>
      <c r="AT91" s="116">
        <v>0</v>
      </c>
      <c r="AU91" s="116">
        <v>0</v>
      </c>
      <c r="AV91" s="116">
        <v>1</v>
      </c>
      <c r="AW91" s="116">
        <v>8</v>
      </c>
      <c r="AX91" s="116">
        <v>1</v>
      </c>
      <c r="AY91" s="116">
        <v>1</v>
      </c>
      <c r="AZ91" s="116">
        <v>0</v>
      </c>
      <c r="BA91" s="116">
        <v>0</v>
      </c>
      <c r="BB91" s="116">
        <v>0</v>
      </c>
      <c r="BC91" s="116">
        <v>0</v>
      </c>
      <c r="BD91" s="116">
        <v>0</v>
      </c>
      <c r="BE91" s="116">
        <v>0</v>
      </c>
      <c r="BF91" s="116">
        <v>4</v>
      </c>
      <c r="BG91" s="116">
        <v>0</v>
      </c>
      <c r="BH91" s="116">
        <v>1</v>
      </c>
      <c r="BI91" s="116">
        <v>0</v>
      </c>
      <c r="BJ91" s="116">
        <v>0</v>
      </c>
      <c r="BK91" s="116">
        <v>0</v>
      </c>
      <c r="BL91" s="116">
        <v>0</v>
      </c>
      <c r="BM91" s="116">
        <v>0</v>
      </c>
      <c r="BN91" s="116">
        <v>2</v>
      </c>
      <c r="BO91" s="116">
        <v>1</v>
      </c>
      <c r="BP91" s="116">
        <v>1</v>
      </c>
      <c r="BQ91" s="116">
        <v>3</v>
      </c>
      <c r="BR91" s="116">
        <v>0</v>
      </c>
      <c r="BS91" s="116">
        <v>0</v>
      </c>
      <c r="BT91" s="116">
        <v>0</v>
      </c>
      <c r="BU91" s="116">
        <v>12</v>
      </c>
      <c r="BV91" s="116">
        <v>63</v>
      </c>
      <c r="BW91" s="116">
        <v>62</v>
      </c>
      <c r="BX91" s="116">
        <v>4</v>
      </c>
      <c r="BY91" s="116">
        <v>0</v>
      </c>
      <c r="BZ91" s="116">
        <v>0</v>
      </c>
      <c r="CA91" s="116">
        <v>12</v>
      </c>
      <c r="CB91" s="116">
        <v>3</v>
      </c>
      <c r="CC91" s="116">
        <v>0</v>
      </c>
      <c r="CD91" s="116">
        <v>0</v>
      </c>
      <c r="CE91" s="116">
        <v>0</v>
      </c>
      <c r="CF91" s="116">
        <v>0</v>
      </c>
      <c r="CG91" s="116">
        <v>0</v>
      </c>
      <c r="CH91" s="116">
        <v>27</v>
      </c>
      <c r="CI91" s="116">
        <v>2</v>
      </c>
      <c r="CJ91" s="116">
        <v>0</v>
      </c>
      <c r="CK91" s="116">
        <v>45</v>
      </c>
      <c r="CL91" s="116">
        <v>2</v>
      </c>
      <c r="CM91" s="116">
        <v>0</v>
      </c>
      <c r="CN91" s="116">
        <v>0</v>
      </c>
      <c r="CO91" s="116">
        <v>2</v>
      </c>
      <c r="CP91" s="116">
        <v>27</v>
      </c>
      <c r="CQ91" s="116">
        <v>10</v>
      </c>
      <c r="CR91" s="116">
        <v>11</v>
      </c>
      <c r="CS91" s="116">
        <v>0</v>
      </c>
      <c r="CT91" s="116">
        <v>5</v>
      </c>
      <c r="CU91" s="116">
        <v>7</v>
      </c>
      <c r="CV91" s="116">
        <v>19</v>
      </c>
      <c r="CW91" s="116">
        <v>82</v>
      </c>
      <c r="CX91" s="116">
        <v>5414</v>
      </c>
      <c r="CY91" s="116">
        <v>6</v>
      </c>
      <c r="CZ91" s="116">
        <v>6</v>
      </c>
      <c r="DA91" s="116">
        <v>230</v>
      </c>
      <c r="DB91" s="116">
        <v>582</v>
      </c>
      <c r="DC91" s="116">
        <v>237</v>
      </c>
      <c r="DD91" s="116">
        <v>56</v>
      </c>
      <c r="DE91" s="116">
        <v>1</v>
      </c>
      <c r="DF91" s="116">
        <v>8</v>
      </c>
      <c r="DG91" s="311">
        <v>0</v>
      </c>
      <c r="DH91" s="312">
        <v>223</v>
      </c>
      <c r="DI91" s="310">
        <v>7186</v>
      </c>
      <c r="DJ91" s="116">
        <v>0</v>
      </c>
      <c r="DK91" s="310">
        <v>13178</v>
      </c>
      <c r="DL91" s="116">
        <v>0</v>
      </c>
      <c r="DM91" s="116">
        <v>0</v>
      </c>
      <c r="DN91" s="116">
        <v>0</v>
      </c>
      <c r="DO91" s="116">
        <v>396</v>
      </c>
      <c r="DP91" s="312">
        <v>0</v>
      </c>
      <c r="DQ91" s="312">
        <v>13574</v>
      </c>
      <c r="DR91" s="116">
        <v>20760</v>
      </c>
      <c r="DS91" s="312">
        <v>3004.8207177566514</v>
      </c>
      <c r="DT91" s="312">
        <v>16578.820717756651</v>
      </c>
      <c r="DU91" s="311">
        <v>23764.820717756651</v>
      </c>
      <c r="DV91" s="312">
        <v>-7060.8207177566519</v>
      </c>
      <c r="DW91" s="310">
        <v>9518</v>
      </c>
      <c r="DX91" s="313">
        <v>16704</v>
      </c>
    </row>
    <row r="92" spans="3:128" ht="13.5" customHeight="1" x14ac:dyDescent="0.15">
      <c r="C92" s="304" t="s">
        <v>736</v>
      </c>
      <c r="D92" s="305" t="s">
        <v>412</v>
      </c>
      <c r="E92" s="117">
        <v>67</v>
      </c>
      <c r="F92" s="116">
        <v>20</v>
      </c>
      <c r="G92" s="116">
        <v>43</v>
      </c>
      <c r="H92" s="116">
        <v>0</v>
      </c>
      <c r="I92" s="116">
        <v>13</v>
      </c>
      <c r="J92" s="116">
        <v>0</v>
      </c>
      <c r="K92" s="116">
        <v>1</v>
      </c>
      <c r="L92" s="116">
        <v>365</v>
      </c>
      <c r="M92" s="116">
        <v>33</v>
      </c>
      <c r="N92" s="116">
        <v>0</v>
      </c>
      <c r="O92" s="116">
        <v>0</v>
      </c>
      <c r="P92" s="116">
        <v>127</v>
      </c>
      <c r="Q92" s="116">
        <v>35</v>
      </c>
      <c r="R92" s="116">
        <v>39</v>
      </c>
      <c r="S92" s="116">
        <v>85</v>
      </c>
      <c r="T92" s="116">
        <v>25</v>
      </c>
      <c r="U92" s="116">
        <v>14</v>
      </c>
      <c r="V92" s="116">
        <v>100</v>
      </c>
      <c r="W92" s="116">
        <v>8</v>
      </c>
      <c r="X92" s="116">
        <v>1</v>
      </c>
      <c r="Y92" s="116">
        <v>0</v>
      </c>
      <c r="Z92" s="116">
        <v>87</v>
      </c>
      <c r="AA92" s="116">
        <v>28</v>
      </c>
      <c r="AB92" s="116">
        <v>10</v>
      </c>
      <c r="AC92" s="116">
        <v>932</v>
      </c>
      <c r="AD92" s="116">
        <v>94</v>
      </c>
      <c r="AE92" s="116">
        <v>0</v>
      </c>
      <c r="AF92" s="116">
        <v>6</v>
      </c>
      <c r="AG92" s="116">
        <v>119</v>
      </c>
      <c r="AH92" s="116">
        <v>12</v>
      </c>
      <c r="AI92" s="116">
        <v>6</v>
      </c>
      <c r="AJ92" s="116">
        <v>6</v>
      </c>
      <c r="AK92" s="116">
        <v>31</v>
      </c>
      <c r="AL92" s="116">
        <v>28</v>
      </c>
      <c r="AM92" s="116">
        <v>65</v>
      </c>
      <c r="AN92" s="116">
        <v>0</v>
      </c>
      <c r="AO92" s="116">
        <v>25</v>
      </c>
      <c r="AP92" s="116">
        <v>54</v>
      </c>
      <c r="AQ92" s="116">
        <v>54</v>
      </c>
      <c r="AR92" s="116">
        <v>0</v>
      </c>
      <c r="AS92" s="116">
        <v>70</v>
      </c>
      <c r="AT92" s="116">
        <v>342</v>
      </c>
      <c r="AU92" s="116">
        <v>123</v>
      </c>
      <c r="AV92" s="116">
        <v>469</v>
      </c>
      <c r="AW92" s="116">
        <v>4186</v>
      </c>
      <c r="AX92" s="116">
        <v>781</v>
      </c>
      <c r="AY92" s="116">
        <v>317</v>
      </c>
      <c r="AZ92" s="116">
        <v>230</v>
      </c>
      <c r="BA92" s="116">
        <v>651</v>
      </c>
      <c r="BB92" s="116">
        <v>1</v>
      </c>
      <c r="BC92" s="116">
        <v>17</v>
      </c>
      <c r="BD92" s="116">
        <v>16</v>
      </c>
      <c r="BE92" s="116">
        <v>42</v>
      </c>
      <c r="BF92" s="116">
        <v>5367</v>
      </c>
      <c r="BG92" s="116">
        <v>0</v>
      </c>
      <c r="BH92" s="116">
        <v>54</v>
      </c>
      <c r="BI92" s="116">
        <v>69</v>
      </c>
      <c r="BJ92" s="116">
        <v>4</v>
      </c>
      <c r="BK92" s="116">
        <v>25</v>
      </c>
      <c r="BL92" s="116">
        <v>27</v>
      </c>
      <c r="BM92" s="116">
        <v>0</v>
      </c>
      <c r="BN92" s="116">
        <v>485</v>
      </c>
      <c r="BO92" s="116">
        <v>256</v>
      </c>
      <c r="BP92" s="116">
        <v>554</v>
      </c>
      <c r="BQ92" s="116">
        <v>185</v>
      </c>
      <c r="BR92" s="116">
        <v>1915</v>
      </c>
      <c r="BS92" s="116">
        <v>69</v>
      </c>
      <c r="BT92" s="116">
        <v>2050</v>
      </c>
      <c r="BU92" s="116">
        <v>155</v>
      </c>
      <c r="BV92" s="116">
        <v>10252</v>
      </c>
      <c r="BW92" s="116">
        <v>8287</v>
      </c>
      <c r="BX92" s="116">
        <v>305</v>
      </c>
      <c r="BY92" s="116">
        <v>210</v>
      </c>
      <c r="BZ92" s="116">
        <v>0</v>
      </c>
      <c r="CA92" s="116">
        <v>16</v>
      </c>
      <c r="CB92" s="116">
        <v>442</v>
      </c>
      <c r="CC92" s="116">
        <v>0</v>
      </c>
      <c r="CD92" s="116">
        <v>35</v>
      </c>
      <c r="CE92" s="116">
        <v>36</v>
      </c>
      <c r="CF92" s="116">
        <v>0</v>
      </c>
      <c r="CG92" s="116">
        <v>139</v>
      </c>
      <c r="CH92" s="116">
        <v>1615</v>
      </c>
      <c r="CI92" s="116">
        <v>70</v>
      </c>
      <c r="CJ92" s="116">
        <v>2778</v>
      </c>
      <c r="CK92" s="116">
        <v>32</v>
      </c>
      <c r="CL92" s="116">
        <v>2620</v>
      </c>
      <c r="CM92" s="116">
        <v>3019</v>
      </c>
      <c r="CN92" s="116">
        <v>358</v>
      </c>
      <c r="CO92" s="116">
        <v>5909</v>
      </c>
      <c r="CP92" s="116">
        <v>1330</v>
      </c>
      <c r="CQ92" s="116">
        <v>5154</v>
      </c>
      <c r="CR92" s="116">
        <v>2611</v>
      </c>
      <c r="CS92" s="116">
        <v>207</v>
      </c>
      <c r="CT92" s="116">
        <v>586</v>
      </c>
      <c r="CU92" s="116">
        <v>121</v>
      </c>
      <c r="CV92" s="116">
        <v>1736</v>
      </c>
      <c r="CW92" s="116">
        <v>1186</v>
      </c>
      <c r="CX92" s="116">
        <v>68</v>
      </c>
      <c r="CY92" s="116">
        <v>191</v>
      </c>
      <c r="CZ92" s="116">
        <v>4314</v>
      </c>
      <c r="DA92" s="116">
        <v>889</v>
      </c>
      <c r="DB92" s="116">
        <v>152</v>
      </c>
      <c r="DC92" s="116">
        <v>20</v>
      </c>
      <c r="DD92" s="116">
        <v>1338</v>
      </c>
      <c r="DE92" s="116">
        <v>3</v>
      </c>
      <c r="DF92" s="116">
        <v>301</v>
      </c>
      <c r="DG92" s="311">
        <v>0</v>
      </c>
      <c r="DH92" s="312">
        <v>121</v>
      </c>
      <c r="DI92" s="310">
        <v>77444</v>
      </c>
      <c r="DJ92" s="116">
        <v>0</v>
      </c>
      <c r="DK92" s="310">
        <v>23127</v>
      </c>
      <c r="DL92" s="116">
        <v>0</v>
      </c>
      <c r="DM92" s="116">
        <v>0</v>
      </c>
      <c r="DN92" s="116">
        <v>8432</v>
      </c>
      <c r="DO92" s="116">
        <v>113581</v>
      </c>
      <c r="DP92" s="312">
        <v>-122</v>
      </c>
      <c r="DQ92" s="312">
        <v>145018</v>
      </c>
      <c r="DR92" s="116">
        <v>222462</v>
      </c>
      <c r="DS92" s="312">
        <v>23591</v>
      </c>
      <c r="DT92" s="312">
        <v>168609</v>
      </c>
      <c r="DU92" s="311">
        <v>246053</v>
      </c>
      <c r="DV92" s="312">
        <v>-152658</v>
      </c>
      <c r="DW92" s="310">
        <v>15951</v>
      </c>
      <c r="DX92" s="313">
        <v>93395</v>
      </c>
    </row>
    <row r="93" spans="3:128" ht="13.5" customHeight="1" x14ac:dyDescent="0.15">
      <c r="C93" s="304" t="s">
        <v>737</v>
      </c>
      <c r="D93" s="305" t="s">
        <v>738</v>
      </c>
      <c r="E93" s="117">
        <v>0</v>
      </c>
      <c r="F93" s="116">
        <v>0</v>
      </c>
      <c r="G93" s="116">
        <v>1</v>
      </c>
      <c r="H93" s="116">
        <v>0</v>
      </c>
      <c r="I93" s="116">
        <v>3</v>
      </c>
      <c r="J93" s="116">
        <v>0</v>
      </c>
      <c r="K93" s="116">
        <v>0</v>
      </c>
      <c r="L93" s="116">
        <v>107</v>
      </c>
      <c r="M93" s="116">
        <v>3</v>
      </c>
      <c r="N93" s="116">
        <v>0</v>
      </c>
      <c r="O93" s="116">
        <v>0</v>
      </c>
      <c r="P93" s="116">
        <v>5</v>
      </c>
      <c r="Q93" s="116">
        <v>3</v>
      </c>
      <c r="R93" s="116">
        <v>10</v>
      </c>
      <c r="S93" s="116">
        <v>15</v>
      </c>
      <c r="T93" s="116">
        <v>6</v>
      </c>
      <c r="U93" s="116">
        <v>3</v>
      </c>
      <c r="V93" s="116">
        <v>19</v>
      </c>
      <c r="W93" s="116">
        <v>1</v>
      </c>
      <c r="X93" s="116">
        <v>0</v>
      </c>
      <c r="Y93" s="116">
        <v>0</v>
      </c>
      <c r="Z93" s="116">
        <v>14</v>
      </c>
      <c r="AA93" s="116">
        <v>10</v>
      </c>
      <c r="AB93" s="116">
        <v>2</v>
      </c>
      <c r="AC93" s="116">
        <v>281</v>
      </c>
      <c r="AD93" s="116">
        <v>8</v>
      </c>
      <c r="AE93" s="116">
        <v>0</v>
      </c>
      <c r="AF93" s="116">
        <v>1</v>
      </c>
      <c r="AG93" s="116">
        <v>24</v>
      </c>
      <c r="AH93" s="116">
        <v>2</v>
      </c>
      <c r="AI93" s="116">
        <v>0</v>
      </c>
      <c r="AJ93" s="116">
        <v>2</v>
      </c>
      <c r="AK93" s="116">
        <v>3</v>
      </c>
      <c r="AL93" s="116">
        <v>10</v>
      </c>
      <c r="AM93" s="116">
        <v>6</v>
      </c>
      <c r="AN93" s="116">
        <v>0</v>
      </c>
      <c r="AO93" s="116">
        <v>1</v>
      </c>
      <c r="AP93" s="116">
        <v>1</v>
      </c>
      <c r="AQ93" s="116">
        <v>1</v>
      </c>
      <c r="AR93" s="116">
        <v>0</v>
      </c>
      <c r="AS93" s="116">
        <v>0</v>
      </c>
      <c r="AT93" s="116">
        <v>7</v>
      </c>
      <c r="AU93" s="116">
        <v>10</v>
      </c>
      <c r="AV93" s="116">
        <v>91</v>
      </c>
      <c r="AW93" s="116">
        <v>493</v>
      </c>
      <c r="AX93" s="116">
        <v>35</v>
      </c>
      <c r="AY93" s="116">
        <v>15</v>
      </c>
      <c r="AZ93" s="116">
        <v>15</v>
      </c>
      <c r="BA93" s="116">
        <v>13</v>
      </c>
      <c r="BB93" s="116">
        <v>1</v>
      </c>
      <c r="BC93" s="116">
        <v>0</v>
      </c>
      <c r="BD93" s="116">
        <v>0</v>
      </c>
      <c r="BE93" s="116">
        <v>1</v>
      </c>
      <c r="BF93" s="116">
        <v>26</v>
      </c>
      <c r="BG93" s="116">
        <v>0</v>
      </c>
      <c r="BH93" s="116">
        <v>26</v>
      </c>
      <c r="BI93" s="116">
        <v>6</v>
      </c>
      <c r="BJ93" s="116">
        <v>14</v>
      </c>
      <c r="BK93" s="116">
        <v>0</v>
      </c>
      <c r="BL93" s="116">
        <v>6</v>
      </c>
      <c r="BM93" s="116">
        <v>0</v>
      </c>
      <c r="BN93" s="116">
        <v>37</v>
      </c>
      <c r="BO93" s="116">
        <v>16</v>
      </c>
      <c r="BP93" s="116">
        <v>32</v>
      </c>
      <c r="BQ93" s="116">
        <v>8</v>
      </c>
      <c r="BR93" s="116">
        <v>3</v>
      </c>
      <c r="BS93" s="116">
        <v>0</v>
      </c>
      <c r="BT93" s="116">
        <v>18</v>
      </c>
      <c r="BU93" s="116">
        <v>27</v>
      </c>
      <c r="BV93" s="116">
        <v>8997</v>
      </c>
      <c r="BW93" s="116">
        <v>709</v>
      </c>
      <c r="BX93" s="116">
        <v>9</v>
      </c>
      <c r="BY93" s="116">
        <v>45</v>
      </c>
      <c r="BZ93" s="116">
        <v>0</v>
      </c>
      <c r="CA93" s="116">
        <v>55</v>
      </c>
      <c r="CB93" s="116">
        <v>155</v>
      </c>
      <c r="CC93" s="116">
        <v>0</v>
      </c>
      <c r="CD93" s="116">
        <v>4</v>
      </c>
      <c r="CE93" s="116">
        <v>2</v>
      </c>
      <c r="CF93" s="116">
        <v>0</v>
      </c>
      <c r="CG93" s="116">
        <v>11</v>
      </c>
      <c r="CH93" s="116">
        <v>93</v>
      </c>
      <c r="CI93" s="116">
        <v>62</v>
      </c>
      <c r="CJ93" s="116">
        <v>2864</v>
      </c>
      <c r="CK93" s="116">
        <v>178</v>
      </c>
      <c r="CL93" s="116">
        <v>1839</v>
      </c>
      <c r="CM93" s="116">
        <v>6673</v>
      </c>
      <c r="CN93" s="116">
        <v>196</v>
      </c>
      <c r="CO93" s="116">
        <v>1342</v>
      </c>
      <c r="CP93" s="116">
        <v>39</v>
      </c>
      <c r="CQ93" s="116">
        <v>206</v>
      </c>
      <c r="CR93" s="116">
        <v>25</v>
      </c>
      <c r="CS93" s="116">
        <v>16</v>
      </c>
      <c r="CT93" s="116">
        <v>79</v>
      </c>
      <c r="CU93" s="116">
        <v>4</v>
      </c>
      <c r="CV93" s="116">
        <v>31</v>
      </c>
      <c r="CW93" s="116">
        <v>543</v>
      </c>
      <c r="CX93" s="116">
        <v>4456</v>
      </c>
      <c r="CY93" s="116">
        <v>250</v>
      </c>
      <c r="CZ93" s="116">
        <v>2784</v>
      </c>
      <c r="DA93" s="116">
        <v>396</v>
      </c>
      <c r="DB93" s="116">
        <v>1680</v>
      </c>
      <c r="DC93" s="116">
        <v>257</v>
      </c>
      <c r="DD93" s="116">
        <v>70</v>
      </c>
      <c r="DE93" s="116">
        <v>14</v>
      </c>
      <c r="DF93" s="116">
        <v>57</v>
      </c>
      <c r="DG93" s="311">
        <v>0</v>
      </c>
      <c r="DH93" s="312">
        <v>909</v>
      </c>
      <c r="DI93" s="310">
        <v>36492</v>
      </c>
      <c r="DJ93" s="116">
        <v>3</v>
      </c>
      <c r="DK93" s="310">
        <v>19809</v>
      </c>
      <c r="DL93" s="116">
        <v>0</v>
      </c>
      <c r="DM93" s="116">
        <v>0</v>
      </c>
      <c r="DN93" s="116">
        <v>0</v>
      </c>
      <c r="DO93" s="116">
        <v>0</v>
      </c>
      <c r="DP93" s="312">
        <v>0</v>
      </c>
      <c r="DQ93" s="312">
        <v>19812</v>
      </c>
      <c r="DR93" s="116">
        <v>56304</v>
      </c>
      <c r="DS93" s="312">
        <v>2192</v>
      </c>
      <c r="DT93" s="312">
        <v>22004</v>
      </c>
      <c r="DU93" s="311">
        <v>58496</v>
      </c>
      <c r="DV93" s="312">
        <v>-2993</v>
      </c>
      <c r="DW93" s="310">
        <v>19011</v>
      </c>
      <c r="DX93" s="313">
        <v>55503</v>
      </c>
    </row>
    <row r="94" spans="3:128" ht="13.5" customHeight="1" x14ac:dyDescent="0.15">
      <c r="C94" s="304" t="s">
        <v>739</v>
      </c>
      <c r="D94" s="305" t="s">
        <v>740</v>
      </c>
      <c r="E94" s="117">
        <v>16</v>
      </c>
      <c r="F94" s="116">
        <v>5</v>
      </c>
      <c r="G94" s="116">
        <v>13</v>
      </c>
      <c r="H94" s="116">
        <v>4</v>
      </c>
      <c r="I94" s="116">
        <v>12</v>
      </c>
      <c r="J94" s="116">
        <v>0</v>
      </c>
      <c r="K94" s="116">
        <v>3</v>
      </c>
      <c r="L94" s="116">
        <v>146</v>
      </c>
      <c r="M94" s="116">
        <v>23</v>
      </c>
      <c r="N94" s="116">
        <v>1</v>
      </c>
      <c r="O94" s="116">
        <v>0</v>
      </c>
      <c r="P94" s="116">
        <v>107</v>
      </c>
      <c r="Q94" s="116">
        <v>46</v>
      </c>
      <c r="R94" s="116">
        <v>17</v>
      </c>
      <c r="S94" s="116">
        <v>52</v>
      </c>
      <c r="T94" s="116">
        <v>0</v>
      </c>
      <c r="U94" s="116">
        <v>8</v>
      </c>
      <c r="V94" s="116">
        <v>93</v>
      </c>
      <c r="W94" s="116">
        <v>8</v>
      </c>
      <c r="X94" s="116">
        <v>0</v>
      </c>
      <c r="Y94" s="116">
        <v>0</v>
      </c>
      <c r="Z94" s="116">
        <v>9</v>
      </c>
      <c r="AA94" s="116">
        <v>7</v>
      </c>
      <c r="AB94" s="116">
        <v>10</v>
      </c>
      <c r="AC94" s="116">
        <v>185</v>
      </c>
      <c r="AD94" s="116">
        <v>17</v>
      </c>
      <c r="AE94" s="116">
        <v>0</v>
      </c>
      <c r="AF94" s="116">
        <v>7</v>
      </c>
      <c r="AG94" s="116">
        <v>19</v>
      </c>
      <c r="AH94" s="116">
        <v>8</v>
      </c>
      <c r="AI94" s="116">
        <v>0</v>
      </c>
      <c r="AJ94" s="116">
        <v>1</v>
      </c>
      <c r="AK94" s="116">
        <v>6</v>
      </c>
      <c r="AL94" s="116">
        <v>6</v>
      </c>
      <c r="AM94" s="116">
        <v>8</v>
      </c>
      <c r="AN94" s="116">
        <v>0</v>
      </c>
      <c r="AO94" s="116">
        <v>0</v>
      </c>
      <c r="AP94" s="116">
        <v>3</v>
      </c>
      <c r="AQ94" s="116">
        <v>5</v>
      </c>
      <c r="AR94" s="116">
        <v>0</v>
      </c>
      <c r="AS94" s="116">
        <v>19</v>
      </c>
      <c r="AT94" s="116">
        <v>20</v>
      </c>
      <c r="AU94" s="116">
        <v>37</v>
      </c>
      <c r="AV94" s="116">
        <v>64</v>
      </c>
      <c r="AW94" s="116">
        <v>357</v>
      </c>
      <c r="AX94" s="116">
        <v>98</v>
      </c>
      <c r="AY94" s="116">
        <v>48</v>
      </c>
      <c r="AZ94" s="116">
        <v>61</v>
      </c>
      <c r="BA94" s="116">
        <v>84</v>
      </c>
      <c r="BB94" s="116">
        <v>2</v>
      </c>
      <c r="BC94" s="116">
        <v>1</v>
      </c>
      <c r="BD94" s="116">
        <v>2</v>
      </c>
      <c r="BE94" s="116">
        <v>12</v>
      </c>
      <c r="BF94" s="116">
        <v>324</v>
      </c>
      <c r="BG94" s="116">
        <v>0</v>
      </c>
      <c r="BH94" s="116">
        <v>13</v>
      </c>
      <c r="BI94" s="116">
        <v>11</v>
      </c>
      <c r="BJ94" s="116">
        <v>8</v>
      </c>
      <c r="BK94" s="116">
        <v>4</v>
      </c>
      <c r="BL94" s="116">
        <v>11</v>
      </c>
      <c r="BM94" s="116">
        <v>5</v>
      </c>
      <c r="BN94" s="116">
        <v>448</v>
      </c>
      <c r="BO94" s="116">
        <v>170</v>
      </c>
      <c r="BP94" s="116">
        <v>382</v>
      </c>
      <c r="BQ94" s="116">
        <v>71</v>
      </c>
      <c r="BR94" s="116">
        <v>46</v>
      </c>
      <c r="BS94" s="116">
        <v>2</v>
      </c>
      <c r="BT94" s="116">
        <v>85</v>
      </c>
      <c r="BU94" s="116">
        <v>64</v>
      </c>
      <c r="BV94" s="116">
        <v>1534</v>
      </c>
      <c r="BW94" s="116">
        <v>662</v>
      </c>
      <c r="BX94" s="116">
        <v>82</v>
      </c>
      <c r="BY94" s="116">
        <v>41</v>
      </c>
      <c r="BZ94" s="116">
        <v>0</v>
      </c>
      <c r="CA94" s="116">
        <v>78</v>
      </c>
      <c r="CB94" s="116">
        <v>196</v>
      </c>
      <c r="CC94" s="116">
        <v>0</v>
      </c>
      <c r="CD94" s="116">
        <v>4</v>
      </c>
      <c r="CE94" s="116">
        <v>14</v>
      </c>
      <c r="CF94" s="116">
        <v>0</v>
      </c>
      <c r="CG94" s="116">
        <v>35</v>
      </c>
      <c r="CH94" s="116">
        <v>100</v>
      </c>
      <c r="CI94" s="116">
        <v>97</v>
      </c>
      <c r="CJ94" s="116">
        <v>746</v>
      </c>
      <c r="CK94" s="116">
        <v>1592</v>
      </c>
      <c r="CL94" s="116">
        <v>475</v>
      </c>
      <c r="CM94" s="116">
        <v>347</v>
      </c>
      <c r="CN94" s="116">
        <v>1393</v>
      </c>
      <c r="CO94" s="116">
        <v>1977</v>
      </c>
      <c r="CP94" s="116">
        <v>1012</v>
      </c>
      <c r="CQ94" s="116">
        <v>2384</v>
      </c>
      <c r="CR94" s="116">
        <v>1184</v>
      </c>
      <c r="CS94" s="116">
        <v>77</v>
      </c>
      <c r="CT94" s="116">
        <v>881</v>
      </c>
      <c r="CU94" s="116">
        <v>168</v>
      </c>
      <c r="CV94" s="116">
        <v>1152</v>
      </c>
      <c r="CW94" s="116">
        <v>122</v>
      </c>
      <c r="CX94" s="116">
        <v>3726</v>
      </c>
      <c r="CY94" s="116">
        <v>89</v>
      </c>
      <c r="CZ94" s="116">
        <v>1180</v>
      </c>
      <c r="DA94" s="116">
        <v>256</v>
      </c>
      <c r="DB94" s="116">
        <v>435</v>
      </c>
      <c r="DC94" s="116">
        <v>286</v>
      </c>
      <c r="DD94" s="116">
        <v>948</v>
      </c>
      <c r="DE94" s="116">
        <v>12</v>
      </c>
      <c r="DF94" s="116">
        <v>134</v>
      </c>
      <c r="DG94" s="311">
        <v>0</v>
      </c>
      <c r="DH94" s="312">
        <v>7</v>
      </c>
      <c r="DI94" s="310">
        <v>26720</v>
      </c>
      <c r="DJ94" s="116">
        <v>5</v>
      </c>
      <c r="DK94" s="310">
        <v>14610</v>
      </c>
      <c r="DL94" s="116">
        <v>28</v>
      </c>
      <c r="DM94" s="116">
        <v>0</v>
      </c>
      <c r="DN94" s="116">
        <v>0</v>
      </c>
      <c r="DO94" s="116">
        <v>0</v>
      </c>
      <c r="DP94" s="312">
        <v>-145</v>
      </c>
      <c r="DQ94" s="312">
        <v>14498</v>
      </c>
      <c r="DR94" s="116">
        <v>41218</v>
      </c>
      <c r="DS94" s="312">
        <v>2903</v>
      </c>
      <c r="DT94" s="312">
        <v>17401</v>
      </c>
      <c r="DU94" s="311">
        <v>44121</v>
      </c>
      <c r="DV94" s="312">
        <v>-26562</v>
      </c>
      <c r="DW94" s="310">
        <v>-9161</v>
      </c>
      <c r="DX94" s="313">
        <v>17559</v>
      </c>
    </row>
    <row r="95" spans="3:128" ht="13.5" customHeight="1" x14ac:dyDescent="0.15">
      <c r="C95" s="304" t="s">
        <v>741</v>
      </c>
      <c r="D95" s="305" t="s">
        <v>467</v>
      </c>
      <c r="E95" s="117">
        <v>0</v>
      </c>
      <c r="F95" s="116">
        <v>0</v>
      </c>
      <c r="G95" s="116">
        <v>0</v>
      </c>
      <c r="H95" s="116">
        <v>0</v>
      </c>
      <c r="I95" s="116">
        <v>0</v>
      </c>
      <c r="J95" s="116">
        <v>0</v>
      </c>
      <c r="K95" s="116">
        <v>0</v>
      </c>
      <c r="L95" s="116">
        <v>0</v>
      </c>
      <c r="M95" s="116">
        <v>0</v>
      </c>
      <c r="N95" s="116">
        <v>0</v>
      </c>
      <c r="O95" s="116">
        <v>0</v>
      </c>
      <c r="P95" s="116">
        <v>0</v>
      </c>
      <c r="Q95" s="116">
        <v>0</v>
      </c>
      <c r="R95" s="116">
        <v>0</v>
      </c>
      <c r="S95" s="116">
        <v>0</v>
      </c>
      <c r="T95" s="116">
        <v>0</v>
      </c>
      <c r="U95" s="116">
        <v>0</v>
      </c>
      <c r="V95" s="116">
        <v>0</v>
      </c>
      <c r="W95" s="116">
        <v>0</v>
      </c>
      <c r="X95" s="116">
        <v>0</v>
      </c>
      <c r="Y95" s="116">
        <v>0</v>
      </c>
      <c r="Z95" s="116">
        <v>0</v>
      </c>
      <c r="AA95" s="116">
        <v>0</v>
      </c>
      <c r="AB95" s="116">
        <v>0</v>
      </c>
      <c r="AC95" s="116">
        <v>0</v>
      </c>
      <c r="AD95" s="116">
        <v>0</v>
      </c>
      <c r="AE95" s="116">
        <v>0</v>
      </c>
      <c r="AF95" s="116">
        <v>0</v>
      </c>
      <c r="AG95" s="116">
        <v>0</v>
      </c>
      <c r="AH95" s="116">
        <v>0</v>
      </c>
      <c r="AI95" s="116">
        <v>0</v>
      </c>
      <c r="AJ95" s="116">
        <v>0</v>
      </c>
      <c r="AK95" s="116">
        <v>0</v>
      </c>
      <c r="AL95" s="116">
        <v>0</v>
      </c>
      <c r="AM95" s="116">
        <v>0</v>
      </c>
      <c r="AN95" s="116">
        <v>0</v>
      </c>
      <c r="AO95" s="116">
        <v>0</v>
      </c>
      <c r="AP95" s="116">
        <v>0</v>
      </c>
      <c r="AQ95" s="116">
        <v>0</v>
      </c>
      <c r="AR95" s="116">
        <v>0</v>
      </c>
      <c r="AS95" s="116">
        <v>0</v>
      </c>
      <c r="AT95" s="116">
        <v>0</v>
      </c>
      <c r="AU95" s="116">
        <v>0</v>
      </c>
      <c r="AV95" s="116">
        <v>0</v>
      </c>
      <c r="AW95" s="116">
        <v>0</v>
      </c>
      <c r="AX95" s="116">
        <v>0</v>
      </c>
      <c r="AY95" s="116">
        <v>0</v>
      </c>
      <c r="AZ95" s="116">
        <v>0</v>
      </c>
      <c r="BA95" s="116">
        <v>0</v>
      </c>
      <c r="BB95" s="116">
        <v>0</v>
      </c>
      <c r="BC95" s="116">
        <v>0</v>
      </c>
      <c r="BD95" s="116">
        <v>0</v>
      </c>
      <c r="BE95" s="116">
        <v>0</v>
      </c>
      <c r="BF95" s="116">
        <v>0</v>
      </c>
      <c r="BG95" s="116">
        <v>0</v>
      </c>
      <c r="BH95" s="116">
        <v>0</v>
      </c>
      <c r="BI95" s="116">
        <v>0</v>
      </c>
      <c r="BJ95" s="116">
        <v>0</v>
      </c>
      <c r="BK95" s="116">
        <v>0</v>
      </c>
      <c r="BL95" s="116">
        <v>0</v>
      </c>
      <c r="BM95" s="116">
        <v>0</v>
      </c>
      <c r="BN95" s="116">
        <v>0</v>
      </c>
      <c r="BO95" s="116">
        <v>0</v>
      </c>
      <c r="BP95" s="116">
        <v>0</v>
      </c>
      <c r="BQ95" s="116">
        <v>0</v>
      </c>
      <c r="BR95" s="116">
        <v>0</v>
      </c>
      <c r="BS95" s="116">
        <v>0</v>
      </c>
      <c r="BT95" s="116">
        <v>0</v>
      </c>
      <c r="BU95" s="116">
        <v>0</v>
      </c>
      <c r="BV95" s="116">
        <v>0</v>
      </c>
      <c r="BW95" s="116">
        <v>0</v>
      </c>
      <c r="BX95" s="116">
        <v>0</v>
      </c>
      <c r="BY95" s="116">
        <v>0</v>
      </c>
      <c r="BZ95" s="116">
        <v>0</v>
      </c>
      <c r="CA95" s="116">
        <v>0</v>
      </c>
      <c r="CB95" s="116">
        <v>0</v>
      </c>
      <c r="CC95" s="116">
        <v>0</v>
      </c>
      <c r="CD95" s="116">
        <v>0</v>
      </c>
      <c r="CE95" s="116">
        <v>0</v>
      </c>
      <c r="CF95" s="116">
        <v>0</v>
      </c>
      <c r="CG95" s="116">
        <v>0</v>
      </c>
      <c r="CH95" s="116">
        <v>0</v>
      </c>
      <c r="CI95" s="116">
        <v>0</v>
      </c>
      <c r="CJ95" s="116">
        <v>0</v>
      </c>
      <c r="CK95" s="116">
        <v>0</v>
      </c>
      <c r="CL95" s="116">
        <v>0</v>
      </c>
      <c r="CM95" s="116">
        <v>0</v>
      </c>
      <c r="CN95" s="116">
        <v>0</v>
      </c>
      <c r="CO95" s="116">
        <v>0</v>
      </c>
      <c r="CP95" s="116">
        <v>0</v>
      </c>
      <c r="CQ95" s="116">
        <v>0</v>
      </c>
      <c r="CR95" s="116">
        <v>0</v>
      </c>
      <c r="CS95" s="116">
        <v>0</v>
      </c>
      <c r="CT95" s="116">
        <v>0</v>
      </c>
      <c r="CU95" s="116">
        <v>0</v>
      </c>
      <c r="CV95" s="116">
        <v>0</v>
      </c>
      <c r="CW95" s="116">
        <v>0</v>
      </c>
      <c r="CX95" s="116">
        <v>0</v>
      </c>
      <c r="CY95" s="116">
        <v>0</v>
      </c>
      <c r="CZ95" s="116">
        <v>0</v>
      </c>
      <c r="DA95" s="116">
        <v>0</v>
      </c>
      <c r="DB95" s="116">
        <v>0</v>
      </c>
      <c r="DC95" s="116">
        <v>0</v>
      </c>
      <c r="DD95" s="116">
        <v>0</v>
      </c>
      <c r="DE95" s="116">
        <v>0</v>
      </c>
      <c r="DF95" s="116">
        <v>0</v>
      </c>
      <c r="DG95" s="311">
        <v>0</v>
      </c>
      <c r="DH95" s="312">
        <v>4234</v>
      </c>
      <c r="DI95" s="310">
        <v>4234</v>
      </c>
      <c r="DJ95" s="116">
        <v>0</v>
      </c>
      <c r="DK95" s="310">
        <v>9320</v>
      </c>
      <c r="DL95" s="116">
        <v>245707</v>
      </c>
      <c r="DM95" s="116">
        <v>142418</v>
      </c>
      <c r="DN95" s="116">
        <v>0</v>
      </c>
      <c r="DO95" s="116">
        <v>0</v>
      </c>
      <c r="DP95" s="312">
        <v>0</v>
      </c>
      <c r="DQ95" s="312">
        <v>397445</v>
      </c>
      <c r="DR95" s="116">
        <v>401679</v>
      </c>
      <c r="DS95" s="312">
        <v>0</v>
      </c>
      <c r="DT95" s="312">
        <v>397445</v>
      </c>
      <c r="DU95" s="311">
        <v>401679</v>
      </c>
      <c r="DV95" s="312">
        <v>0</v>
      </c>
      <c r="DW95" s="310">
        <v>397445</v>
      </c>
      <c r="DX95" s="313">
        <v>401679</v>
      </c>
    </row>
    <row r="96" spans="3:128" ht="13.5" customHeight="1" x14ac:dyDescent="0.15">
      <c r="C96" s="314" t="s">
        <v>742</v>
      </c>
      <c r="D96" s="315" t="s">
        <v>417</v>
      </c>
      <c r="E96" s="316">
        <v>0</v>
      </c>
      <c r="F96" s="317">
        <v>0</v>
      </c>
      <c r="G96" s="317">
        <v>0</v>
      </c>
      <c r="H96" s="317">
        <v>4</v>
      </c>
      <c r="I96" s="317">
        <v>0</v>
      </c>
      <c r="J96" s="317">
        <v>0</v>
      </c>
      <c r="K96" s="317">
        <v>0</v>
      </c>
      <c r="L96" s="317">
        <v>36</v>
      </c>
      <c r="M96" s="317">
        <v>1</v>
      </c>
      <c r="N96" s="317">
        <v>0</v>
      </c>
      <c r="O96" s="317">
        <v>0</v>
      </c>
      <c r="P96" s="317">
        <v>1</v>
      </c>
      <c r="Q96" s="317">
        <v>1</v>
      </c>
      <c r="R96" s="317">
        <v>3</v>
      </c>
      <c r="S96" s="317">
        <v>28</v>
      </c>
      <c r="T96" s="317">
        <v>2</v>
      </c>
      <c r="U96" s="317">
        <v>1</v>
      </c>
      <c r="V96" s="317">
        <v>1</v>
      </c>
      <c r="W96" s="317">
        <v>0</v>
      </c>
      <c r="X96" s="317">
        <v>0</v>
      </c>
      <c r="Y96" s="317">
        <v>0</v>
      </c>
      <c r="Z96" s="317">
        <v>4</v>
      </c>
      <c r="AA96" s="317">
        <v>3</v>
      </c>
      <c r="AB96" s="317">
        <v>7</v>
      </c>
      <c r="AC96" s="317">
        <v>27</v>
      </c>
      <c r="AD96" s="317">
        <v>11</v>
      </c>
      <c r="AE96" s="317">
        <v>0</v>
      </c>
      <c r="AF96" s="317">
        <v>0</v>
      </c>
      <c r="AG96" s="317">
        <v>11</v>
      </c>
      <c r="AH96" s="317">
        <v>1</v>
      </c>
      <c r="AI96" s="317">
        <v>0</v>
      </c>
      <c r="AJ96" s="317">
        <v>0</v>
      </c>
      <c r="AK96" s="317">
        <v>4</v>
      </c>
      <c r="AL96" s="317">
        <v>8</v>
      </c>
      <c r="AM96" s="317">
        <v>3</v>
      </c>
      <c r="AN96" s="317">
        <v>0</v>
      </c>
      <c r="AO96" s="317">
        <v>1</v>
      </c>
      <c r="AP96" s="317">
        <v>8</v>
      </c>
      <c r="AQ96" s="317">
        <v>0</v>
      </c>
      <c r="AR96" s="317">
        <v>0</v>
      </c>
      <c r="AS96" s="317">
        <v>3</v>
      </c>
      <c r="AT96" s="317">
        <v>30</v>
      </c>
      <c r="AU96" s="317">
        <v>15</v>
      </c>
      <c r="AV96" s="317">
        <v>103</v>
      </c>
      <c r="AW96" s="317">
        <v>319</v>
      </c>
      <c r="AX96" s="317">
        <v>64</v>
      </c>
      <c r="AY96" s="317">
        <v>66</v>
      </c>
      <c r="AZ96" s="317">
        <v>100</v>
      </c>
      <c r="BA96" s="317">
        <v>90</v>
      </c>
      <c r="BB96" s="317">
        <v>6</v>
      </c>
      <c r="BC96" s="317">
        <v>2</v>
      </c>
      <c r="BD96" s="317">
        <v>5</v>
      </c>
      <c r="BE96" s="317">
        <v>3</v>
      </c>
      <c r="BF96" s="317">
        <v>55</v>
      </c>
      <c r="BG96" s="317">
        <v>0</v>
      </c>
      <c r="BH96" s="317">
        <v>10</v>
      </c>
      <c r="BI96" s="317">
        <v>6</v>
      </c>
      <c r="BJ96" s="317">
        <v>0</v>
      </c>
      <c r="BK96" s="317">
        <v>1</v>
      </c>
      <c r="BL96" s="317">
        <v>1</v>
      </c>
      <c r="BM96" s="317">
        <v>0</v>
      </c>
      <c r="BN96" s="317">
        <v>71</v>
      </c>
      <c r="BO96" s="317">
        <v>4</v>
      </c>
      <c r="BP96" s="317">
        <v>42</v>
      </c>
      <c r="BQ96" s="317">
        <v>11</v>
      </c>
      <c r="BR96" s="317">
        <v>120</v>
      </c>
      <c r="BS96" s="317">
        <v>4</v>
      </c>
      <c r="BT96" s="317">
        <v>6</v>
      </c>
      <c r="BU96" s="317">
        <v>14</v>
      </c>
      <c r="BV96" s="317">
        <v>159</v>
      </c>
      <c r="BW96" s="317">
        <v>48</v>
      </c>
      <c r="BX96" s="317">
        <v>0</v>
      </c>
      <c r="BY96" s="317">
        <v>0</v>
      </c>
      <c r="BZ96" s="317">
        <v>0</v>
      </c>
      <c r="CA96" s="317">
        <v>228</v>
      </c>
      <c r="CB96" s="317">
        <v>32</v>
      </c>
      <c r="CC96" s="317">
        <v>49</v>
      </c>
      <c r="CD96" s="317">
        <v>2</v>
      </c>
      <c r="CE96" s="317">
        <v>0</v>
      </c>
      <c r="CF96" s="317">
        <v>0</v>
      </c>
      <c r="CG96" s="317">
        <v>5</v>
      </c>
      <c r="CH96" s="317">
        <v>40</v>
      </c>
      <c r="CI96" s="317">
        <v>9</v>
      </c>
      <c r="CJ96" s="317">
        <v>782</v>
      </c>
      <c r="CK96" s="317">
        <v>25</v>
      </c>
      <c r="CL96" s="317">
        <v>430</v>
      </c>
      <c r="CM96" s="317">
        <v>457</v>
      </c>
      <c r="CN96" s="317">
        <v>29</v>
      </c>
      <c r="CO96" s="317">
        <v>73</v>
      </c>
      <c r="CP96" s="317">
        <v>0</v>
      </c>
      <c r="CQ96" s="317">
        <v>0</v>
      </c>
      <c r="CR96" s="317">
        <v>55</v>
      </c>
      <c r="CS96" s="317">
        <v>0</v>
      </c>
      <c r="CT96" s="317">
        <v>6</v>
      </c>
      <c r="CU96" s="317">
        <v>2</v>
      </c>
      <c r="CV96" s="317">
        <v>0</v>
      </c>
      <c r="CW96" s="317">
        <v>73</v>
      </c>
      <c r="CX96" s="317">
        <v>3</v>
      </c>
      <c r="CY96" s="317">
        <v>0</v>
      </c>
      <c r="CZ96" s="317">
        <v>204</v>
      </c>
      <c r="DA96" s="317">
        <v>16</v>
      </c>
      <c r="DB96" s="317">
        <v>126</v>
      </c>
      <c r="DC96" s="317">
        <v>65</v>
      </c>
      <c r="DD96" s="317">
        <v>10</v>
      </c>
      <c r="DE96" s="317">
        <v>3</v>
      </c>
      <c r="DF96" s="317">
        <v>26</v>
      </c>
      <c r="DG96" s="319">
        <v>0</v>
      </c>
      <c r="DH96" s="320">
        <v>103</v>
      </c>
      <c r="DI96" s="318">
        <v>4377</v>
      </c>
      <c r="DJ96" s="317">
        <v>0</v>
      </c>
      <c r="DK96" s="318">
        <v>94695</v>
      </c>
      <c r="DL96" s="317">
        <v>139062</v>
      </c>
      <c r="DM96" s="317">
        <v>27280</v>
      </c>
      <c r="DN96" s="317">
        <v>0</v>
      </c>
      <c r="DO96" s="317">
        <v>0</v>
      </c>
      <c r="DP96" s="320">
        <v>0</v>
      </c>
      <c r="DQ96" s="320">
        <v>261037</v>
      </c>
      <c r="DR96" s="317">
        <v>265414</v>
      </c>
      <c r="DS96" s="320">
        <v>55924</v>
      </c>
      <c r="DT96" s="320">
        <v>316961</v>
      </c>
      <c r="DU96" s="319">
        <v>321338</v>
      </c>
      <c r="DV96" s="320">
        <v>-55325</v>
      </c>
      <c r="DW96" s="318">
        <v>261636</v>
      </c>
      <c r="DX96" s="321">
        <v>266013</v>
      </c>
    </row>
    <row r="97" spans="3:128" ht="13.5" customHeight="1" x14ac:dyDescent="0.15">
      <c r="C97" s="304" t="s">
        <v>743</v>
      </c>
      <c r="D97" s="305" t="s">
        <v>419</v>
      </c>
      <c r="E97" s="117">
        <v>0</v>
      </c>
      <c r="F97" s="116">
        <v>0</v>
      </c>
      <c r="G97" s="116">
        <v>0</v>
      </c>
      <c r="H97" s="116">
        <v>0</v>
      </c>
      <c r="I97" s="116">
        <v>0</v>
      </c>
      <c r="J97" s="116">
        <v>0</v>
      </c>
      <c r="K97" s="116">
        <v>0</v>
      </c>
      <c r="L97" s="116">
        <v>0</v>
      </c>
      <c r="M97" s="116">
        <v>0</v>
      </c>
      <c r="N97" s="116">
        <v>0</v>
      </c>
      <c r="O97" s="116">
        <v>0</v>
      </c>
      <c r="P97" s="116">
        <v>0</v>
      </c>
      <c r="Q97" s="116">
        <v>0</v>
      </c>
      <c r="R97" s="116">
        <v>0</v>
      </c>
      <c r="S97" s="116">
        <v>0</v>
      </c>
      <c r="T97" s="116">
        <v>0</v>
      </c>
      <c r="U97" s="116">
        <v>0</v>
      </c>
      <c r="V97" s="116">
        <v>0</v>
      </c>
      <c r="W97" s="116">
        <v>0</v>
      </c>
      <c r="X97" s="116">
        <v>0</v>
      </c>
      <c r="Y97" s="116">
        <v>0</v>
      </c>
      <c r="Z97" s="116">
        <v>0</v>
      </c>
      <c r="AA97" s="116">
        <v>0</v>
      </c>
      <c r="AB97" s="116">
        <v>0</v>
      </c>
      <c r="AC97" s="116">
        <v>0</v>
      </c>
      <c r="AD97" s="116">
        <v>0</v>
      </c>
      <c r="AE97" s="116">
        <v>0</v>
      </c>
      <c r="AF97" s="116">
        <v>0</v>
      </c>
      <c r="AG97" s="116">
        <v>0</v>
      </c>
      <c r="AH97" s="116">
        <v>0</v>
      </c>
      <c r="AI97" s="116">
        <v>0</v>
      </c>
      <c r="AJ97" s="116">
        <v>0</v>
      </c>
      <c r="AK97" s="116">
        <v>0</v>
      </c>
      <c r="AL97" s="116">
        <v>0</v>
      </c>
      <c r="AM97" s="116">
        <v>0</v>
      </c>
      <c r="AN97" s="116">
        <v>0</v>
      </c>
      <c r="AO97" s="116">
        <v>0</v>
      </c>
      <c r="AP97" s="116">
        <v>0</v>
      </c>
      <c r="AQ97" s="116">
        <v>0</v>
      </c>
      <c r="AR97" s="116">
        <v>0</v>
      </c>
      <c r="AS97" s="116">
        <v>0</v>
      </c>
      <c r="AT97" s="116">
        <v>0</v>
      </c>
      <c r="AU97" s="116">
        <v>0</v>
      </c>
      <c r="AV97" s="116">
        <v>0</v>
      </c>
      <c r="AW97" s="116">
        <v>0</v>
      </c>
      <c r="AX97" s="116">
        <v>0</v>
      </c>
      <c r="AY97" s="116">
        <v>0</v>
      </c>
      <c r="AZ97" s="116">
        <v>0</v>
      </c>
      <c r="BA97" s="116">
        <v>0</v>
      </c>
      <c r="BB97" s="116">
        <v>0</v>
      </c>
      <c r="BC97" s="116">
        <v>0</v>
      </c>
      <c r="BD97" s="116">
        <v>0</v>
      </c>
      <c r="BE97" s="116">
        <v>0</v>
      </c>
      <c r="BF97" s="116">
        <v>0</v>
      </c>
      <c r="BG97" s="116">
        <v>0</v>
      </c>
      <c r="BH97" s="116">
        <v>0</v>
      </c>
      <c r="BI97" s="116">
        <v>0</v>
      </c>
      <c r="BJ97" s="116">
        <v>0</v>
      </c>
      <c r="BK97" s="116">
        <v>0</v>
      </c>
      <c r="BL97" s="116">
        <v>0</v>
      </c>
      <c r="BM97" s="116">
        <v>0</v>
      </c>
      <c r="BN97" s="116">
        <v>0</v>
      </c>
      <c r="BO97" s="116">
        <v>0</v>
      </c>
      <c r="BP97" s="116">
        <v>0</v>
      </c>
      <c r="BQ97" s="116">
        <v>0</v>
      </c>
      <c r="BR97" s="116">
        <v>0</v>
      </c>
      <c r="BS97" s="116">
        <v>0</v>
      </c>
      <c r="BT97" s="116">
        <v>0</v>
      </c>
      <c r="BU97" s="116">
        <v>0</v>
      </c>
      <c r="BV97" s="116">
        <v>0</v>
      </c>
      <c r="BW97" s="116">
        <v>0</v>
      </c>
      <c r="BX97" s="116">
        <v>0</v>
      </c>
      <c r="BY97" s="116">
        <v>0</v>
      </c>
      <c r="BZ97" s="116">
        <v>0</v>
      </c>
      <c r="CA97" s="116">
        <v>0</v>
      </c>
      <c r="CB97" s="116">
        <v>0</v>
      </c>
      <c r="CC97" s="116">
        <v>0</v>
      </c>
      <c r="CD97" s="116">
        <v>0</v>
      </c>
      <c r="CE97" s="116">
        <v>0</v>
      </c>
      <c r="CF97" s="116">
        <v>0</v>
      </c>
      <c r="CG97" s="116">
        <v>0</v>
      </c>
      <c r="CH97" s="116">
        <v>0</v>
      </c>
      <c r="CI97" s="116">
        <v>0</v>
      </c>
      <c r="CJ97" s="116">
        <v>0</v>
      </c>
      <c r="CK97" s="116">
        <v>0</v>
      </c>
      <c r="CL97" s="116">
        <v>0</v>
      </c>
      <c r="CM97" s="116">
        <v>0</v>
      </c>
      <c r="CN97" s="116">
        <v>0</v>
      </c>
      <c r="CO97" s="116">
        <v>0</v>
      </c>
      <c r="CP97" s="116">
        <v>0</v>
      </c>
      <c r="CQ97" s="116">
        <v>0</v>
      </c>
      <c r="CR97" s="116">
        <v>0</v>
      </c>
      <c r="CS97" s="116">
        <v>0</v>
      </c>
      <c r="CT97" s="116">
        <v>0</v>
      </c>
      <c r="CU97" s="116">
        <v>0</v>
      </c>
      <c r="CV97" s="116">
        <v>0</v>
      </c>
      <c r="CW97" s="116">
        <v>0</v>
      </c>
      <c r="CX97" s="116">
        <v>0</v>
      </c>
      <c r="CY97" s="116">
        <v>0</v>
      </c>
      <c r="CZ97" s="116">
        <v>0</v>
      </c>
      <c r="DA97" s="116">
        <v>0</v>
      </c>
      <c r="DB97" s="116">
        <v>0</v>
      </c>
      <c r="DC97" s="116">
        <v>0</v>
      </c>
      <c r="DD97" s="116">
        <v>0</v>
      </c>
      <c r="DE97" s="116">
        <v>0</v>
      </c>
      <c r="DF97" s="116">
        <v>0</v>
      </c>
      <c r="DG97" s="311">
        <v>0</v>
      </c>
      <c r="DH97" s="312">
        <v>0</v>
      </c>
      <c r="DI97" s="310">
        <v>0</v>
      </c>
      <c r="DJ97" s="116">
        <v>0</v>
      </c>
      <c r="DK97" s="310">
        <v>2004</v>
      </c>
      <c r="DL97" s="116">
        <v>11082</v>
      </c>
      <c r="DM97" s="116">
        <v>29849</v>
      </c>
      <c r="DN97" s="116">
        <v>2748</v>
      </c>
      <c r="DO97" s="116">
        <v>107524</v>
      </c>
      <c r="DP97" s="312">
        <v>0</v>
      </c>
      <c r="DQ97" s="312">
        <v>153207</v>
      </c>
      <c r="DR97" s="116">
        <v>153207</v>
      </c>
      <c r="DS97" s="312">
        <v>34752.427581899392</v>
      </c>
      <c r="DT97" s="312">
        <v>187959.42758189939</v>
      </c>
      <c r="DU97" s="311">
        <v>187959.42758189939</v>
      </c>
      <c r="DV97" s="312">
        <v>-4251.4275818993938</v>
      </c>
      <c r="DW97" s="310">
        <v>183708</v>
      </c>
      <c r="DX97" s="313">
        <v>183708</v>
      </c>
    </row>
    <row r="98" spans="3:128" ht="13.5" customHeight="1" x14ac:dyDescent="0.15">
      <c r="C98" s="304" t="s">
        <v>744</v>
      </c>
      <c r="D98" s="305" t="s">
        <v>421</v>
      </c>
      <c r="E98" s="117">
        <v>0</v>
      </c>
      <c r="F98" s="116">
        <v>0</v>
      </c>
      <c r="G98" s="116">
        <v>0</v>
      </c>
      <c r="H98" s="116">
        <v>0</v>
      </c>
      <c r="I98" s="116">
        <v>0</v>
      </c>
      <c r="J98" s="116">
        <v>0</v>
      </c>
      <c r="K98" s="116">
        <v>0</v>
      </c>
      <c r="L98" s="116">
        <v>0</v>
      </c>
      <c r="M98" s="116">
        <v>0</v>
      </c>
      <c r="N98" s="116">
        <v>0</v>
      </c>
      <c r="O98" s="116">
        <v>0</v>
      </c>
      <c r="P98" s="116">
        <v>0</v>
      </c>
      <c r="Q98" s="116">
        <v>0</v>
      </c>
      <c r="R98" s="116">
        <v>0</v>
      </c>
      <c r="S98" s="116">
        <v>0</v>
      </c>
      <c r="T98" s="116">
        <v>0</v>
      </c>
      <c r="U98" s="116">
        <v>0</v>
      </c>
      <c r="V98" s="116">
        <v>0</v>
      </c>
      <c r="W98" s="116">
        <v>0</v>
      </c>
      <c r="X98" s="116">
        <v>0</v>
      </c>
      <c r="Y98" s="116">
        <v>0</v>
      </c>
      <c r="Z98" s="116">
        <v>0</v>
      </c>
      <c r="AA98" s="116">
        <v>0</v>
      </c>
      <c r="AB98" s="116">
        <v>0</v>
      </c>
      <c r="AC98" s="116">
        <v>0</v>
      </c>
      <c r="AD98" s="116">
        <v>0</v>
      </c>
      <c r="AE98" s="116">
        <v>0</v>
      </c>
      <c r="AF98" s="116">
        <v>0</v>
      </c>
      <c r="AG98" s="116">
        <v>0</v>
      </c>
      <c r="AH98" s="116">
        <v>0</v>
      </c>
      <c r="AI98" s="116">
        <v>0</v>
      </c>
      <c r="AJ98" s="116">
        <v>0</v>
      </c>
      <c r="AK98" s="116">
        <v>0</v>
      </c>
      <c r="AL98" s="116">
        <v>0</v>
      </c>
      <c r="AM98" s="116">
        <v>0</v>
      </c>
      <c r="AN98" s="116">
        <v>0</v>
      </c>
      <c r="AO98" s="116">
        <v>0</v>
      </c>
      <c r="AP98" s="116">
        <v>0</v>
      </c>
      <c r="AQ98" s="116">
        <v>0</v>
      </c>
      <c r="AR98" s="116">
        <v>0</v>
      </c>
      <c r="AS98" s="116">
        <v>0</v>
      </c>
      <c r="AT98" s="116">
        <v>0</v>
      </c>
      <c r="AU98" s="116">
        <v>0</v>
      </c>
      <c r="AV98" s="116">
        <v>0</v>
      </c>
      <c r="AW98" s="116">
        <v>0</v>
      </c>
      <c r="AX98" s="116">
        <v>0</v>
      </c>
      <c r="AY98" s="116">
        <v>0</v>
      </c>
      <c r="AZ98" s="116">
        <v>0</v>
      </c>
      <c r="BA98" s="116">
        <v>0</v>
      </c>
      <c r="BB98" s="116">
        <v>0</v>
      </c>
      <c r="BC98" s="116">
        <v>0</v>
      </c>
      <c r="BD98" s="116">
        <v>0</v>
      </c>
      <c r="BE98" s="116">
        <v>0</v>
      </c>
      <c r="BF98" s="116">
        <v>0</v>
      </c>
      <c r="BG98" s="116">
        <v>0</v>
      </c>
      <c r="BH98" s="116">
        <v>0</v>
      </c>
      <c r="BI98" s="116">
        <v>0</v>
      </c>
      <c r="BJ98" s="116">
        <v>0</v>
      </c>
      <c r="BK98" s="116">
        <v>0</v>
      </c>
      <c r="BL98" s="116">
        <v>0</v>
      </c>
      <c r="BM98" s="116">
        <v>0</v>
      </c>
      <c r="BN98" s="116">
        <v>0</v>
      </c>
      <c r="BO98" s="116">
        <v>0</v>
      </c>
      <c r="BP98" s="116">
        <v>0</v>
      </c>
      <c r="BQ98" s="116">
        <v>0</v>
      </c>
      <c r="BR98" s="116">
        <v>0</v>
      </c>
      <c r="BS98" s="116">
        <v>0</v>
      </c>
      <c r="BT98" s="116">
        <v>0</v>
      </c>
      <c r="BU98" s="116">
        <v>0</v>
      </c>
      <c r="BV98" s="116">
        <v>0</v>
      </c>
      <c r="BW98" s="116">
        <v>0</v>
      </c>
      <c r="BX98" s="116">
        <v>0</v>
      </c>
      <c r="BY98" s="116">
        <v>0</v>
      </c>
      <c r="BZ98" s="116">
        <v>0</v>
      </c>
      <c r="CA98" s="116">
        <v>0</v>
      </c>
      <c r="CB98" s="116">
        <v>0</v>
      </c>
      <c r="CC98" s="116">
        <v>0</v>
      </c>
      <c r="CD98" s="116">
        <v>0</v>
      </c>
      <c r="CE98" s="116">
        <v>0</v>
      </c>
      <c r="CF98" s="116">
        <v>0</v>
      </c>
      <c r="CG98" s="116">
        <v>0</v>
      </c>
      <c r="CH98" s="116">
        <v>0</v>
      </c>
      <c r="CI98" s="116">
        <v>0</v>
      </c>
      <c r="CJ98" s="116">
        <v>0</v>
      </c>
      <c r="CK98" s="116">
        <v>0</v>
      </c>
      <c r="CL98" s="116">
        <v>0</v>
      </c>
      <c r="CM98" s="116">
        <v>0</v>
      </c>
      <c r="CN98" s="116">
        <v>0</v>
      </c>
      <c r="CO98" s="116">
        <v>0</v>
      </c>
      <c r="CP98" s="116">
        <v>0</v>
      </c>
      <c r="CQ98" s="116">
        <v>0</v>
      </c>
      <c r="CR98" s="116">
        <v>4150</v>
      </c>
      <c r="CS98" s="116">
        <v>0</v>
      </c>
      <c r="CT98" s="116">
        <v>0</v>
      </c>
      <c r="CU98" s="116">
        <v>67</v>
      </c>
      <c r="CV98" s="116">
        <v>0</v>
      </c>
      <c r="CW98" s="116">
        <v>0</v>
      </c>
      <c r="CX98" s="116">
        <v>0</v>
      </c>
      <c r="CY98" s="116">
        <v>0</v>
      </c>
      <c r="CZ98" s="116">
        <v>0</v>
      </c>
      <c r="DA98" s="116">
        <v>0</v>
      </c>
      <c r="DB98" s="116">
        <v>0</v>
      </c>
      <c r="DC98" s="116">
        <v>0</v>
      </c>
      <c r="DD98" s="116">
        <v>0</v>
      </c>
      <c r="DE98" s="116">
        <v>0</v>
      </c>
      <c r="DF98" s="116">
        <v>0</v>
      </c>
      <c r="DG98" s="311">
        <v>0</v>
      </c>
      <c r="DH98" s="312">
        <v>0</v>
      </c>
      <c r="DI98" s="310">
        <v>4217</v>
      </c>
      <c r="DJ98" s="116">
        <v>23</v>
      </c>
      <c r="DK98" s="310">
        <v>68196</v>
      </c>
      <c r="DL98" s="116">
        <v>361808</v>
      </c>
      <c r="DM98" s="116">
        <v>0</v>
      </c>
      <c r="DN98" s="116">
        <v>0</v>
      </c>
      <c r="DO98" s="116">
        <v>0</v>
      </c>
      <c r="DP98" s="312">
        <v>0</v>
      </c>
      <c r="DQ98" s="312">
        <v>430027</v>
      </c>
      <c r="DR98" s="116">
        <v>434244</v>
      </c>
      <c r="DS98" s="312">
        <v>11096</v>
      </c>
      <c r="DT98" s="312">
        <v>441123</v>
      </c>
      <c r="DU98" s="311">
        <v>445340</v>
      </c>
      <c r="DV98" s="312">
        <v>-8992</v>
      </c>
      <c r="DW98" s="310">
        <v>432131</v>
      </c>
      <c r="DX98" s="313">
        <v>436348</v>
      </c>
    </row>
    <row r="99" spans="3:128" ht="13.5" customHeight="1" x14ac:dyDescent="0.15">
      <c r="C99" s="304" t="s">
        <v>745</v>
      </c>
      <c r="D99" s="305" t="s">
        <v>746</v>
      </c>
      <c r="E99" s="117">
        <v>0</v>
      </c>
      <c r="F99" s="116">
        <v>0</v>
      </c>
      <c r="G99" s="116">
        <v>0</v>
      </c>
      <c r="H99" s="116">
        <v>0</v>
      </c>
      <c r="I99" s="116">
        <v>0</v>
      </c>
      <c r="J99" s="116">
        <v>0</v>
      </c>
      <c r="K99" s="116">
        <v>0</v>
      </c>
      <c r="L99" s="116">
        <v>0</v>
      </c>
      <c r="M99" s="116">
        <v>0</v>
      </c>
      <c r="N99" s="116">
        <v>0</v>
      </c>
      <c r="O99" s="116">
        <v>0</v>
      </c>
      <c r="P99" s="116">
        <v>0</v>
      </c>
      <c r="Q99" s="116">
        <v>0</v>
      </c>
      <c r="R99" s="116">
        <v>0</v>
      </c>
      <c r="S99" s="116">
        <v>0</v>
      </c>
      <c r="T99" s="116">
        <v>0</v>
      </c>
      <c r="U99" s="116">
        <v>0</v>
      </c>
      <c r="V99" s="116">
        <v>1</v>
      </c>
      <c r="W99" s="116">
        <v>0</v>
      </c>
      <c r="X99" s="116">
        <v>0</v>
      </c>
      <c r="Y99" s="116">
        <v>0</v>
      </c>
      <c r="Z99" s="116">
        <v>0</v>
      </c>
      <c r="AA99" s="116">
        <v>0</v>
      </c>
      <c r="AB99" s="116">
        <v>0</v>
      </c>
      <c r="AC99" s="116">
        <v>2</v>
      </c>
      <c r="AD99" s="116">
        <v>0</v>
      </c>
      <c r="AE99" s="116">
        <v>0</v>
      </c>
      <c r="AF99" s="116">
        <v>0</v>
      </c>
      <c r="AG99" s="116">
        <v>0</v>
      </c>
      <c r="AH99" s="116">
        <v>0</v>
      </c>
      <c r="AI99" s="116">
        <v>0</v>
      </c>
      <c r="AJ99" s="116">
        <v>0</v>
      </c>
      <c r="AK99" s="116">
        <v>0</v>
      </c>
      <c r="AL99" s="116">
        <v>0</v>
      </c>
      <c r="AM99" s="116">
        <v>0</v>
      </c>
      <c r="AN99" s="116">
        <v>0</v>
      </c>
      <c r="AO99" s="116">
        <v>0</v>
      </c>
      <c r="AP99" s="116">
        <v>0</v>
      </c>
      <c r="AQ99" s="116">
        <v>0</v>
      </c>
      <c r="AR99" s="116">
        <v>0</v>
      </c>
      <c r="AS99" s="116">
        <v>0</v>
      </c>
      <c r="AT99" s="116">
        <v>0</v>
      </c>
      <c r="AU99" s="116">
        <v>0</v>
      </c>
      <c r="AV99" s="116">
        <v>0</v>
      </c>
      <c r="AW99" s="116">
        <v>0</v>
      </c>
      <c r="AX99" s="116">
        <v>0</v>
      </c>
      <c r="AY99" s="116">
        <v>0</v>
      </c>
      <c r="AZ99" s="116">
        <v>0</v>
      </c>
      <c r="BA99" s="116">
        <v>0</v>
      </c>
      <c r="BB99" s="116">
        <v>0</v>
      </c>
      <c r="BC99" s="116">
        <v>0</v>
      </c>
      <c r="BD99" s="116">
        <v>0</v>
      </c>
      <c r="BE99" s="116">
        <v>0</v>
      </c>
      <c r="BF99" s="116">
        <v>0</v>
      </c>
      <c r="BG99" s="116">
        <v>0</v>
      </c>
      <c r="BH99" s="116">
        <v>0</v>
      </c>
      <c r="BI99" s="116">
        <v>0</v>
      </c>
      <c r="BJ99" s="116">
        <v>0</v>
      </c>
      <c r="BK99" s="116">
        <v>0</v>
      </c>
      <c r="BL99" s="116">
        <v>0</v>
      </c>
      <c r="BM99" s="116">
        <v>0</v>
      </c>
      <c r="BN99" s="116">
        <v>0</v>
      </c>
      <c r="BO99" s="116">
        <v>0</v>
      </c>
      <c r="BP99" s="116">
        <v>0</v>
      </c>
      <c r="BQ99" s="116">
        <v>0</v>
      </c>
      <c r="BR99" s="116">
        <v>0</v>
      </c>
      <c r="BS99" s="116">
        <v>0</v>
      </c>
      <c r="BT99" s="116">
        <v>7</v>
      </c>
      <c r="BU99" s="116">
        <v>0</v>
      </c>
      <c r="BV99" s="116">
        <v>14</v>
      </c>
      <c r="BW99" s="116">
        <v>24</v>
      </c>
      <c r="BX99" s="116">
        <v>3</v>
      </c>
      <c r="BY99" s="116">
        <v>2</v>
      </c>
      <c r="BZ99" s="116">
        <v>0</v>
      </c>
      <c r="CA99" s="116">
        <v>1</v>
      </c>
      <c r="CB99" s="116">
        <v>0</v>
      </c>
      <c r="CC99" s="116">
        <v>0</v>
      </c>
      <c r="CD99" s="116">
        <v>0</v>
      </c>
      <c r="CE99" s="116">
        <v>0</v>
      </c>
      <c r="CF99" s="116">
        <v>0</v>
      </c>
      <c r="CG99" s="116">
        <v>159</v>
      </c>
      <c r="CH99" s="116">
        <v>42</v>
      </c>
      <c r="CI99" s="116">
        <v>1</v>
      </c>
      <c r="CJ99" s="116">
        <v>91</v>
      </c>
      <c r="CK99" s="116">
        <v>8</v>
      </c>
      <c r="CL99" s="116">
        <v>9</v>
      </c>
      <c r="CM99" s="116">
        <v>10</v>
      </c>
      <c r="CN99" s="116">
        <v>3</v>
      </c>
      <c r="CO99" s="116">
        <v>8</v>
      </c>
      <c r="CP99" s="116">
        <v>4</v>
      </c>
      <c r="CQ99" s="116">
        <v>3</v>
      </c>
      <c r="CR99" s="116">
        <v>3887</v>
      </c>
      <c r="CS99" s="116">
        <v>797</v>
      </c>
      <c r="CT99" s="116">
        <v>169</v>
      </c>
      <c r="CU99" s="116">
        <v>103</v>
      </c>
      <c r="CV99" s="116">
        <v>0</v>
      </c>
      <c r="CW99" s="116">
        <v>0</v>
      </c>
      <c r="CX99" s="116">
        <v>0</v>
      </c>
      <c r="CY99" s="116">
        <v>0</v>
      </c>
      <c r="CZ99" s="116">
        <v>11</v>
      </c>
      <c r="DA99" s="116">
        <v>0</v>
      </c>
      <c r="DB99" s="116">
        <v>90</v>
      </c>
      <c r="DC99" s="116">
        <v>0</v>
      </c>
      <c r="DD99" s="116">
        <v>4</v>
      </c>
      <c r="DE99" s="116">
        <v>14</v>
      </c>
      <c r="DF99" s="116">
        <v>4</v>
      </c>
      <c r="DG99" s="311">
        <v>0</v>
      </c>
      <c r="DH99" s="312">
        <v>5</v>
      </c>
      <c r="DI99" s="310">
        <v>5476</v>
      </c>
      <c r="DJ99" s="116">
        <v>22</v>
      </c>
      <c r="DK99" s="310">
        <v>566</v>
      </c>
      <c r="DL99" s="116">
        <v>9872</v>
      </c>
      <c r="DM99" s="116">
        <v>34</v>
      </c>
      <c r="DN99" s="116">
        <v>0</v>
      </c>
      <c r="DO99" s="116">
        <v>0</v>
      </c>
      <c r="DP99" s="312">
        <v>0</v>
      </c>
      <c r="DQ99" s="312">
        <v>10494</v>
      </c>
      <c r="DR99" s="116">
        <v>15970</v>
      </c>
      <c r="DS99" s="312">
        <v>1243</v>
      </c>
      <c r="DT99" s="312">
        <v>11737</v>
      </c>
      <c r="DU99" s="311">
        <v>17213</v>
      </c>
      <c r="DV99" s="312">
        <v>-145</v>
      </c>
      <c r="DW99" s="310">
        <v>11592</v>
      </c>
      <c r="DX99" s="313">
        <v>17068</v>
      </c>
    </row>
    <row r="100" spans="3:128" ht="13.5" customHeight="1" x14ac:dyDescent="0.15">
      <c r="C100" s="304" t="s">
        <v>747</v>
      </c>
      <c r="D100" s="305" t="s">
        <v>748</v>
      </c>
      <c r="E100" s="117">
        <v>0</v>
      </c>
      <c r="F100" s="116">
        <v>0</v>
      </c>
      <c r="G100" s="116">
        <v>0</v>
      </c>
      <c r="H100" s="116">
        <v>0</v>
      </c>
      <c r="I100" s="116">
        <v>0</v>
      </c>
      <c r="J100" s="116">
        <v>0</v>
      </c>
      <c r="K100" s="116">
        <v>0</v>
      </c>
      <c r="L100" s="116">
        <v>0</v>
      </c>
      <c r="M100" s="116">
        <v>0</v>
      </c>
      <c r="N100" s="116">
        <v>0</v>
      </c>
      <c r="O100" s="116">
        <v>0</v>
      </c>
      <c r="P100" s="116">
        <v>0</v>
      </c>
      <c r="Q100" s="116">
        <v>0</v>
      </c>
      <c r="R100" s="116">
        <v>0</v>
      </c>
      <c r="S100" s="116">
        <v>0</v>
      </c>
      <c r="T100" s="116">
        <v>0</v>
      </c>
      <c r="U100" s="116">
        <v>0</v>
      </c>
      <c r="V100" s="116">
        <v>0</v>
      </c>
      <c r="W100" s="116">
        <v>0</v>
      </c>
      <c r="X100" s="116">
        <v>0</v>
      </c>
      <c r="Y100" s="116">
        <v>0</v>
      </c>
      <c r="Z100" s="116">
        <v>0</v>
      </c>
      <c r="AA100" s="116">
        <v>0</v>
      </c>
      <c r="AB100" s="116">
        <v>0</v>
      </c>
      <c r="AC100" s="116">
        <v>0</v>
      </c>
      <c r="AD100" s="116">
        <v>0</v>
      </c>
      <c r="AE100" s="116">
        <v>0</v>
      </c>
      <c r="AF100" s="116">
        <v>0</v>
      </c>
      <c r="AG100" s="116">
        <v>0</v>
      </c>
      <c r="AH100" s="116">
        <v>0</v>
      </c>
      <c r="AI100" s="116">
        <v>0</v>
      </c>
      <c r="AJ100" s="116">
        <v>0</v>
      </c>
      <c r="AK100" s="116">
        <v>0</v>
      </c>
      <c r="AL100" s="116">
        <v>0</v>
      </c>
      <c r="AM100" s="116">
        <v>0</v>
      </c>
      <c r="AN100" s="116">
        <v>0</v>
      </c>
      <c r="AO100" s="116">
        <v>0</v>
      </c>
      <c r="AP100" s="116">
        <v>0</v>
      </c>
      <c r="AQ100" s="116">
        <v>0</v>
      </c>
      <c r="AR100" s="116">
        <v>0</v>
      </c>
      <c r="AS100" s="116">
        <v>0</v>
      </c>
      <c r="AT100" s="116">
        <v>0</v>
      </c>
      <c r="AU100" s="116">
        <v>0</v>
      </c>
      <c r="AV100" s="116">
        <v>0</v>
      </c>
      <c r="AW100" s="116">
        <v>0</v>
      </c>
      <c r="AX100" s="116">
        <v>0</v>
      </c>
      <c r="AY100" s="116">
        <v>0</v>
      </c>
      <c r="AZ100" s="116">
        <v>0</v>
      </c>
      <c r="BA100" s="116">
        <v>0</v>
      </c>
      <c r="BB100" s="116">
        <v>0</v>
      </c>
      <c r="BC100" s="116">
        <v>0</v>
      </c>
      <c r="BD100" s="116">
        <v>0</v>
      </c>
      <c r="BE100" s="116">
        <v>0</v>
      </c>
      <c r="BF100" s="116">
        <v>0</v>
      </c>
      <c r="BG100" s="116">
        <v>0</v>
      </c>
      <c r="BH100" s="116">
        <v>0</v>
      </c>
      <c r="BI100" s="116">
        <v>0</v>
      </c>
      <c r="BJ100" s="116">
        <v>0</v>
      </c>
      <c r="BK100" s="116">
        <v>0</v>
      </c>
      <c r="BL100" s="116">
        <v>0</v>
      </c>
      <c r="BM100" s="116">
        <v>0</v>
      </c>
      <c r="BN100" s="116">
        <v>0</v>
      </c>
      <c r="BO100" s="116">
        <v>0</v>
      </c>
      <c r="BP100" s="116">
        <v>0</v>
      </c>
      <c r="BQ100" s="116">
        <v>0</v>
      </c>
      <c r="BR100" s="116">
        <v>0</v>
      </c>
      <c r="BS100" s="116">
        <v>0</v>
      </c>
      <c r="BT100" s="116">
        <v>0</v>
      </c>
      <c r="BU100" s="116">
        <v>0</v>
      </c>
      <c r="BV100" s="116">
        <v>0</v>
      </c>
      <c r="BW100" s="116">
        <v>0</v>
      </c>
      <c r="BX100" s="116">
        <v>0</v>
      </c>
      <c r="BY100" s="116">
        <v>0</v>
      </c>
      <c r="BZ100" s="116">
        <v>0</v>
      </c>
      <c r="CA100" s="116">
        <v>0</v>
      </c>
      <c r="CB100" s="116">
        <v>0</v>
      </c>
      <c r="CC100" s="116">
        <v>0</v>
      </c>
      <c r="CD100" s="116">
        <v>0</v>
      </c>
      <c r="CE100" s="116">
        <v>0</v>
      </c>
      <c r="CF100" s="116">
        <v>0</v>
      </c>
      <c r="CG100" s="116">
        <v>0</v>
      </c>
      <c r="CH100" s="116">
        <v>0</v>
      </c>
      <c r="CI100" s="116">
        <v>0</v>
      </c>
      <c r="CJ100" s="116">
        <v>0</v>
      </c>
      <c r="CK100" s="116">
        <v>0</v>
      </c>
      <c r="CL100" s="116">
        <v>0</v>
      </c>
      <c r="CM100" s="116">
        <v>0</v>
      </c>
      <c r="CN100" s="116">
        <v>0</v>
      </c>
      <c r="CO100" s="116">
        <v>0</v>
      </c>
      <c r="CP100" s="116">
        <v>0</v>
      </c>
      <c r="CQ100" s="116">
        <v>0</v>
      </c>
      <c r="CR100" s="116">
        <v>0</v>
      </c>
      <c r="CS100" s="116">
        <v>0</v>
      </c>
      <c r="CT100" s="116">
        <v>0</v>
      </c>
      <c r="CU100" s="116">
        <v>0</v>
      </c>
      <c r="CV100" s="116">
        <v>0</v>
      </c>
      <c r="CW100" s="116">
        <v>0</v>
      </c>
      <c r="CX100" s="116">
        <v>0</v>
      </c>
      <c r="CY100" s="116">
        <v>0</v>
      </c>
      <c r="CZ100" s="116">
        <v>0</v>
      </c>
      <c r="DA100" s="116">
        <v>0</v>
      </c>
      <c r="DB100" s="116">
        <v>0</v>
      </c>
      <c r="DC100" s="116">
        <v>0</v>
      </c>
      <c r="DD100" s="116">
        <v>0</v>
      </c>
      <c r="DE100" s="116">
        <v>0</v>
      </c>
      <c r="DF100" s="116">
        <v>0</v>
      </c>
      <c r="DG100" s="311">
        <v>0</v>
      </c>
      <c r="DH100" s="312">
        <v>0</v>
      </c>
      <c r="DI100" s="310">
        <v>0</v>
      </c>
      <c r="DJ100" s="116">
        <v>26</v>
      </c>
      <c r="DK100" s="310">
        <v>60828</v>
      </c>
      <c r="DL100" s="116">
        <v>40212</v>
      </c>
      <c r="DM100" s="116">
        <v>297</v>
      </c>
      <c r="DN100" s="116">
        <v>0</v>
      </c>
      <c r="DO100" s="116">
        <v>0</v>
      </c>
      <c r="DP100" s="312">
        <v>0</v>
      </c>
      <c r="DQ100" s="312">
        <v>101363</v>
      </c>
      <c r="DR100" s="116">
        <v>101363</v>
      </c>
      <c r="DS100" s="312">
        <v>4</v>
      </c>
      <c r="DT100" s="312">
        <v>101367</v>
      </c>
      <c r="DU100" s="311">
        <v>101367</v>
      </c>
      <c r="DV100" s="312">
        <v>-8605</v>
      </c>
      <c r="DW100" s="310">
        <v>92762</v>
      </c>
      <c r="DX100" s="313">
        <v>92762</v>
      </c>
    </row>
    <row r="101" spans="3:128" ht="13.5" customHeight="1" x14ac:dyDescent="0.15">
      <c r="C101" s="304" t="s">
        <v>749</v>
      </c>
      <c r="D101" s="305" t="s">
        <v>750</v>
      </c>
      <c r="E101" s="117">
        <v>0</v>
      </c>
      <c r="F101" s="116">
        <v>0</v>
      </c>
      <c r="G101" s="116">
        <v>0</v>
      </c>
      <c r="H101" s="116">
        <v>0</v>
      </c>
      <c r="I101" s="116">
        <v>0</v>
      </c>
      <c r="J101" s="116">
        <v>0</v>
      </c>
      <c r="K101" s="116">
        <v>0</v>
      </c>
      <c r="L101" s="116">
        <v>0</v>
      </c>
      <c r="M101" s="116">
        <v>0</v>
      </c>
      <c r="N101" s="116">
        <v>0</v>
      </c>
      <c r="O101" s="116">
        <v>0</v>
      </c>
      <c r="P101" s="116">
        <v>0</v>
      </c>
      <c r="Q101" s="116">
        <v>0</v>
      </c>
      <c r="R101" s="116">
        <v>0</v>
      </c>
      <c r="S101" s="116">
        <v>0</v>
      </c>
      <c r="T101" s="116">
        <v>0</v>
      </c>
      <c r="U101" s="116">
        <v>0</v>
      </c>
      <c r="V101" s="116">
        <v>0</v>
      </c>
      <c r="W101" s="116">
        <v>0</v>
      </c>
      <c r="X101" s="116">
        <v>0</v>
      </c>
      <c r="Y101" s="116">
        <v>0</v>
      </c>
      <c r="Z101" s="116">
        <v>0</v>
      </c>
      <c r="AA101" s="116">
        <v>0</v>
      </c>
      <c r="AB101" s="116">
        <v>0</v>
      </c>
      <c r="AC101" s="116">
        <v>0</v>
      </c>
      <c r="AD101" s="116">
        <v>0</v>
      </c>
      <c r="AE101" s="116">
        <v>0</v>
      </c>
      <c r="AF101" s="116">
        <v>0</v>
      </c>
      <c r="AG101" s="116">
        <v>0</v>
      </c>
      <c r="AH101" s="116">
        <v>0</v>
      </c>
      <c r="AI101" s="116">
        <v>0</v>
      </c>
      <c r="AJ101" s="116">
        <v>0</v>
      </c>
      <c r="AK101" s="116">
        <v>0</v>
      </c>
      <c r="AL101" s="116">
        <v>0</v>
      </c>
      <c r="AM101" s="116">
        <v>0</v>
      </c>
      <c r="AN101" s="116">
        <v>0</v>
      </c>
      <c r="AO101" s="116">
        <v>0</v>
      </c>
      <c r="AP101" s="116">
        <v>0</v>
      </c>
      <c r="AQ101" s="116">
        <v>0</v>
      </c>
      <c r="AR101" s="116">
        <v>0</v>
      </c>
      <c r="AS101" s="116">
        <v>0</v>
      </c>
      <c r="AT101" s="116">
        <v>0</v>
      </c>
      <c r="AU101" s="116">
        <v>0</v>
      </c>
      <c r="AV101" s="116">
        <v>0</v>
      </c>
      <c r="AW101" s="116">
        <v>0</v>
      </c>
      <c r="AX101" s="116">
        <v>0</v>
      </c>
      <c r="AY101" s="116">
        <v>0</v>
      </c>
      <c r="AZ101" s="116">
        <v>0</v>
      </c>
      <c r="BA101" s="116">
        <v>0</v>
      </c>
      <c r="BB101" s="116">
        <v>0</v>
      </c>
      <c r="BC101" s="116">
        <v>0</v>
      </c>
      <c r="BD101" s="116">
        <v>0</v>
      </c>
      <c r="BE101" s="116">
        <v>0</v>
      </c>
      <c r="BF101" s="116">
        <v>0</v>
      </c>
      <c r="BG101" s="116">
        <v>0</v>
      </c>
      <c r="BH101" s="116">
        <v>0</v>
      </c>
      <c r="BI101" s="116">
        <v>0</v>
      </c>
      <c r="BJ101" s="116">
        <v>0</v>
      </c>
      <c r="BK101" s="116">
        <v>0</v>
      </c>
      <c r="BL101" s="116">
        <v>0</v>
      </c>
      <c r="BM101" s="116">
        <v>0</v>
      </c>
      <c r="BN101" s="116">
        <v>0</v>
      </c>
      <c r="BO101" s="116">
        <v>0</v>
      </c>
      <c r="BP101" s="116">
        <v>0</v>
      </c>
      <c r="BQ101" s="116">
        <v>0</v>
      </c>
      <c r="BR101" s="116">
        <v>0</v>
      </c>
      <c r="BS101" s="116">
        <v>0</v>
      </c>
      <c r="BT101" s="116">
        <v>0</v>
      </c>
      <c r="BU101" s="116">
        <v>0</v>
      </c>
      <c r="BV101" s="116">
        <v>0</v>
      </c>
      <c r="BW101" s="116">
        <v>0</v>
      </c>
      <c r="BX101" s="116">
        <v>0</v>
      </c>
      <c r="BY101" s="116">
        <v>0</v>
      </c>
      <c r="BZ101" s="116">
        <v>0</v>
      </c>
      <c r="CA101" s="116">
        <v>0</v>
      </c>
      <c r="CB101" s="116">
        <v>0</v>
      </c>
      <c r="CC101" s="116">
        <v>0</v>
      </c>
      <c r="CD101" s="116">
        <v>0</v>
      </c>
      <c r="CE101" s="116">
        <v>0</v>
      </c>
      <c r="CF101" s="116">
        <v>0</v>
      </c>
      <c r="CG101" s="116">
        <v>0</v>
      </c>
      <c r="CH101" s="116">
        <v>0</v>
      </c>
      <c r="CI101" s="116">
        <v>0</v>
      </c>
      <c r="CJ101" s="116">
        <v>0</v>
      </c>
      <c r="CK101" s="116">
        <v>0</v>
      </c>
      <c r="CL101" s="116">
        <v>0</v>
      </c>
      <c r="CM101" s="116">
        <v>0</v>
      </c>
      <c r="CN101" s="116">
        <v>0</v>
      </c>
      <c r="CO101" s="116">
        <v>0</v>
      </c>
      <c r="CP101" s="116">
        <v>0</v>
      </c>
      <c r="CQ101" s="116">
        <v>0</v>
      </c>
      <c r="CR101" s="116">
        <v>0</v>
      </c>
      <c r="CS101" s="116">
        <v>0</v>
      </c>
      <c r="CT101" s="116">
        <v>0</v>
      </c>
      <c r="CU101" s="116">
        <v>0</v>
      </c>
      <c r="CV101" s="116">
        <v>0</v>
      </c>
      <c r="CW101" s="116">
        <v>0</v>
      </c>
      <c r="CX101" s="116">
        <v>0</v>
      </c>
      <c r="CY101" s="116">
        <v>0</v>
      </c>
      <c r="CZ101" s="116">
        <v>0</v>
      </c>
      <c r="DA101" s="116">
        <v>0</v>
      </c>
      <c r="DB101" s="116">
        <v>0</v>
      </c>
      <c r="DC101" s="116">
        <v>0</v>
      </c>
      <c r="DD101" s="116">
        <v>0</v>
      </c>
      <c r="DE101" s="116">
        <v>0</v>
      </c>
      <c r="DF101" s="116">
        <v>0</v>
      </c>
      <c r="DG101" s="311">
        <v>0</v>
      </c>
      <c r="DH101" s="312">
        <v>0</v>
      </c>
      <c r="DI101" s="310">
        <v>0</v>
      </c>
      <c r="DJ101" s="116">
        <v>0</v>
      </c>
      <c r="DK101" s="310">
        <v>10429.000000000004</v>
      </c>
      <c r="DL101" s="116">
        <v>95061</v>
      </c>
      <c r="DM101" s="116">
        <v>0</v>
      </c>
      <c r="DN101" s="116">
        <v>0</v>
      </c>
      <c r="DO101" s="116">
        <v>0</v>
      </c>
      <c r="DP101" s="312">
        <v>0</v>
      </c>
      <c r="DQ101" s="312">
        <v>105490</v>
      </c>
      <c r="DR101" s="116">
        <v>105490</v>
      </c>
      <c r="DS101" s="312">
        <v>0</v>
      </c>
      <c r="DT101" s="312">
        <v>105490</v>
      </c>
      <c r="DU101" s="311">
        <v>105490</v>
      </c>
      <c r="DV101" s="312">
        <v>0</v>
      </c>
      <c r="DW101" s="310">
        <v>105490</v>
      </c>
      <c r="DX101" s="313">
        <v>105490</v>
      </c>
    </row>
    <row r="102" spans="3:128" ht="13.5" customHeight="1" x14ac:dyDescent="0.15">
      <c r="C102" s="304" t="s">
        <v>751</v>
      </c>
      <c r="D102" s="305" t="s">
        <v>960</v>
      </c>
      <c r="E102" s="117">
        <v>65</v>
      </c>
      <c r="F102" s="116">
        <v>16</v>
      </c>
      <c r="G102" s="116">
        <v>1</v>
      </c>
      <c r="H102" s="116">
        <v>8</v>
      </c>
      <c r="I102" s="116">
        <v>208</v>
      </c>
      <c r="J102" s="116">
        <v>0</v>
      </c>
      <c r="K102" s="116">
        <v>3</v>
      </c>
      <c r="L102" s="116">
        <v>185</v>
      </c>
      <c r="M102" s="116">
        <v>7</v>
      </c>
      <c r="N102" s="116">
        <v>0</v>
      </c>
      <c r="O102" s="116">
        <v>0</v>
      </c>
      <c r="P102" s="116">
        <v>31</v>
      </c>
      <c r="Q102" s="116">
        <v>35</v>
      </c>
      <c r="R102" s="116">
        <v>46</v>
      </c>
      <c r="S102" s="116">
        <v>26</v>
      </c>
      <c r="T102" s="116">
        <v>4</v>
      </c>
      <c r="U102" s="116">
        <v>3</v>
      </c>
      <c r="V102" s="116">
        <v>35</v>
      </c>
      <c r="W102" s="116">
        <v>2</v>
      </c>
      <c r="X102" s="116">
        <v>1</v>
      </c>
      <c r="Y102" s="116">
        <v>0</v>
      </c>
      <c r="Z102" s="116">
        <v>8</v>
      </c>
      <c r="AA102" s="116">
        <v>8</v>
      </c>
      <c r="AB102" s="116">
        <v>15</v>
      </c>
      <c r="AC102" s="116">
        <v>184</v>
      </c>
      <c r="AD102" s="116">
        <v>8</v>
      </c>
      <c r="AE102" s="116">
        <v>0</v>
      </c>
      <c r="AF102" s="116">
        <v>3</v>
      </c>
      <c r="AG102" s="116">
        <v>27</v>
      </c>
      <c r="AH102" s="116">
        <v>3</v>
      </c>
      <c r="AI102" s="116">
        <v>0</v>
      </c>
      <c r="AJ102" s="116">
        <v>1</v>
      </c>
      <c r="AK102" s="116">
        <v>30</v>
      </c>
      <c r="AL102" s="116">
        <v>2</v>
      </c>
      <c r="AM102" s="116">
        <v>11</v>
      </c>
      <c r="AN102" s="116">
        <v>0</v>
      </c>
      <c r="AO102" s="116">
        <v>5</v>
      </c>
      <c r="AP102" s="116">
        <v>2</v>
      </c>
      <c r="AQ102" s="116">
        <v>10</v>
      </c>
      <c r="AR102" s="116">
        <v>0</v>
      </c>
      <c r="AS102" s="116">
        <v>41</v>
      </c>
      <c r="AT102" s="116">
        <v>11</v>
      </c>
      <c r="AU102" s="116">
        <v>9</v>
      </c>
      <c r="AV102" s="116">
        <v>176</v>
      </c>
      <c r="AW102" s="116">
        <v>362</v>
      </c>
      <c r="AX102" s="116">
        <v>101</v>
      </c>
      <c r="AY102" s="116">
        <v>28</v>
      </c>
      <c r="AZ102" s="116">
        <v>18</v>
      </c>
      <c r="BA102" s="116">
        <v>45</v>
      </c>
      <c r="BB102" s="116">
        <v>0</v>
      </c>
      <c r="BC102" s="116">
        <v>1</v>
      </c>
      <c r="BD102" s="116">
        <v>1</v>
      </c>
      <c r="BE102" s="116">
        <v>2</v>
      </c>
      <c r="BF102" s="116">
        <v>30</v>
      </c>
      <c r="BG102" s="116">
        <v>0</v>
      </c>
      <c r="BH102" s="116">
        <v>8</v>
      </c>
      <c r="BI102" s="116">
        <v>4</v>
      </c>
      <c r="BJ102" s="116">
        <v>0</v>
      </c>
      <c r="BK102" s="116">
        <v>2</v>
      </c>
      <c r="BL102" s="116">
        <v>10</v>
      </c>
      <c r="BM102" s="116">
        <v>8</v>
      </c>
      <c r="BN102" s="116">
        <v>220</v>
      </c>
      <c r="BO102" s="116">
        <v>189</v>
      </c>
      <c r="BP102" s="116">
        <v>172</v>
      </c>
      <c r="BQ102" s="116">
        <v>57</v>
      </c>
      <c r="BR102" s="116">
        <v>215</v>
      </c>
      <c r="BS102" s="116">
        <v>31</v>
      </c>
      <c r="BT102" s="116">
        <v>470</v>
      </c>
      <c r="BU102" s="116">
        <v>106</v>
      </c>
      <c r="BV102" s="116">
        <v>427</v>
      </c>
      <c r="BW102" s="116">
        <v>735</v>
      </c>
      <c r="BX102" s="116">
        <v>48</v>
      </c>
      <c r="BY102" s="116">
        <v>43</v>
      </c>
      <c r="BZ102" s="116">
        <v>0</v>
      </c>
      <c r="CA102" s="116">
        <v>22</v>
      </c>
      <c r="CB102" s="116">
        <v>243</v>
      </c>
      <c r="CC102" s="116">
        <v>0</v>
      </c>
      <c r="CD102" s="116">
        <v>10</v>
      </c>
      <c r="CE102" s="116">
        <v>1</v>
      </c>
      <c r="CF102" s="116">
        <v>0</v>
      </c>
      <c r="CG102" s="116">
        <v>52</v>
      </c>
      <c r="CH102" s="116">
        <v>133</v>
      </c>
      <c r="CI102" s="116">
        <v>2</v>
      </c>
      <c r="CJ102" s="116">
        <v>166</v>
      </c>
      <c r="CK102" s="116">
        <v>53</v>
      </c>
      <c r="CL102" s="116">
        <v>21</v>
      </c>
      <c r="CM102" s="116">
        <v>35</v>
      </c>
      <c r="CN102" s="116">
        <v>53</v>
      </c>
      <c r="CO102" s="116">
        <v>1</v>
      </c>
      <c r="CP102" s="116">
        <v>121</v>
      </c>
      <c r="CQ102" s="116">
        <v>670</v>
      </c>
      <c r="CR102" s="116">
        <v>648</v>
      </c>
      <c r="CS102" s="116">
        <v>6</v>
      </c>
      <c r="CT102" s="116">
        <v>1</v>
      </c>
      <c r="CU102" s="116">
        <v>40</v>
      </c>
      <c r="CV102" s="116">
        <v>0</v>
      </c>
      <c r="CW102" s="116">
        <v>138</v>
      </c>
      <c r="CX102" s="116">
        <v>5</v>
      </c>
      <c r="CY102" s="116">
        <v>246</v>
      </c>
      <c r="CZ102" s="116">
        <v>735</v>
      </c>
      <c r="DA102" s="116">
        <v>80</v>
      </c>
      <c r="DB102" s="116">
        <v>206</v>
      </c>
      <c r="DC102" s="116">
        <v>76</v>
      </c>
      <c r="DD102" s="116">
        <v>532</v>
      </c>
      <c r="DE102" s="116">
        <v>9</v>
      </c>
      <c r="DF102" s="116">
        <v>132</v>
      </c>
      <c r="DG102" s="311">
        <v>0</v>
      </c>
      <c r="DH102" s="312">
        <v>10</v>
      </c>
      <c r="DI102" s="310">
        <v>9010</v>
      </c>
      <c r="DJ102" s="116">
        <v>0</v>
      </c>
      <c r="DK102" s="310">
        <v>23645</v>
      </c>
      <c r="DL102" s="116">
        <v>0</v>
      </c>
      <c r="DM102" s="116">
        <v>0</v>
      </c>
      <c r="DN102" s="116">
        <v>0</v>
      </c>
      <c r="DO102" s="116">
        <v>0</v>
      </c>
      <c r="DP102" s="312">
        <v>0</v>
      </c>
      <c r="DQ102" s="312">
        <v>23645</v>
      </c>
      <c r="DR102" s="116">
        <v>32655</v>
      </c>
      <c r="DS102" s="312">
        <v>22353.058927522139</v>
      </c>
      <c r="DT102" s="312">
        <v>45998.058927522143</v>
      </c>
      <c r="DU102" s="311">
        <v>55008.058927522143</v>
      </c>
      <c r="DV102" s="312">
        <v>-1.058927522139268</v>
      </c>
      <c r="DW102" s="310">
        <v>45997</v>
      </c>
      <c r="DX102" s="313">
        <v>55007</v>
      </c>
    </row>
    <row r="103" spans="3:128" ht="13.5" customHeight="1" x14ac:dyDescent="0.15">
      <c r="C103" s="304" t="s">
        <v>752</v>
      </c>
      <c r="D103" s="305" t="s">
        <v>425</v>
      </c>
      <c r="E103" s="117">
        <v>40</v>
      </c>
      <c r="F103" s="116">
        <v>18</v>
      </c>
      <c r="G103" s="116">
        <v>8</v>
      </c>
      <c r="H103" s="116">
        <v>39</v>
      </c>
      <c r="I103" s="116">
        <v>1</v>
      </c>
      <c r="J103" s="116">
        <v>0</v>
      </c>
      <c r="K103" s="116">
        <v>7</v>
      </c>
      <c r="L103" s="116">
        <v>350</v>
      </c>
      <c r="M103" s="116">
        <v>51</v>
      </c>
      <c r="N103" s="116">
        <v>3</v>
      </c>
      <c r="O103" s="116">
        <v>0</v>
      </c>
      <c r="P103" s="116">
        <v>135</v>
      </c>
      <c r="Q103" s="116">
        <v>36</v>
      </c>
      <c r="R103" s="116">
        <v>79</v>
      </c>
      <c r="S103" s="116">
        <v>108</v>
      </c>
      <c r="T103" s="116">
        <v>8</v>
      </c>
      <c r="U103" s="116">
        <v>14</v>
      </c>
      <c r="V103" s="116">
        <v>377</v>
      </c>
      <c r="W103" s="116">
        <v>0</v>
      </c>
      <c r="X103" s="116">
        <v>12</v>
      </c>
      <c r="Y103" s="116">
        <v>0</v>
      </c>
      <c r="Z103" s="116">
        <v>11</v>
      </c>
      <c r="AA103" s="116">
        <v>5</v>
      </c>
      <c r="AB103" s="116">
        <v>31</v>
      </c>
      <c r="AC103" s="116">
        <v>72</v>
      </c>
      <c r="AD103" s="116">
        <v>23</v>
      </c>
      <c r="AE103" s="116">
        <v>0</v>
      </c>
      <c r="AF103" s="116">
        <v>100</v>
      </c>
      <c r="AG103" s="116">
        <v>119</v>
      </c>
      <c r="AH103" s="116">
        <v>26</v>
      </c>
      <c r="AI103" s="116">
        <v>0</v>
      </c>
      <c r="AJ103" s="116">
        <v>5</v>
      </c>
      <c r="AK103" s="116">
        <v>43</v>
      </c>
      <c r="AL103" s="116">
        <v>5</v>
      </c>
      <c r="AM103" s="116">
        <v>94</v>
      </c>
      <c r="AN103" s="116">
        <v>0</v>
      </c>
      <c r="AO103" s="116">
        <v>13</v>
      </c>
      <c r="AP103" s="116">
        <v>34</v>
      </c>
      <c r="AQ103" s="116">
        <v>36</v>
      </c>
      <c r="AR103" s="116">
        <v>0</v>
      </c>
      <c r="AS103" s="116">
        <v>80</v>
      </c>
      <c r="AT103" s="116">
        <v>39</v>
      </c>
      <c r="AU103" s="116">
        <v>135</v>
      </c>
      <c r="AV103" s="116">
        <v>388</v>
      </c>
      <c r="AW103" s="116">
        <v>3888</v>
      </c>
      <c r="AX103" s="116">
        <v>183</v>
      </c>
      <c r="AY103" s="116">
        <v>484</v>
      </c>
      <c r="AZ103" s="116">
        <v>162</v>
      </c>
      <c r="BA103" s="116">
        <v>661</v>
      </c>
      <c r="BB103" s="116">
        <v>5</v>
      </c>
      <c r="BC103" s="116">
        <v>4</v>
      </c>
      <c r="BD103" s="116">
        <v>22</v>
      </c>
      <c r="BE103" s="116">
        <v>17</v>
      </c>
      <c r="BF103" s="116">
        <v>156</v>
      </c>
      <c r="BG103" s="116">
        <v>0</v>
      </c>
      <c r="BH103" s="116">
        <v>97</v>
      </c>
      <c r="BI103" s="116">
        <v>90</v>
      </c>
      <c r="BJ103" s="116">
        <v>5</v>
      </c>
      <c r="BK103" s="116">
        <v>153</v>
      </c>
      <c r="BL103" s="116">
        <v>27</v>
      </c>
      <c r="BM103" s="116">
        <v>215</v>
      </c>
      <c r="BN103" s="116">
        <v>6323</v>
      </c>
      <c r="BO103" s="116">
        <v>1557</v>
      </c>
      <c r="BP103" s="116">
        <v>7686</v>
      </c>
      <c r="BQ103" s="116">
        <v>3076</v>
      </c>
      <c r="BR103" s="116">
        <v>459</v>
      </c>
      <c r="BS103" s="116">
        <v>19</v>
      </c>
      <c r="BT103" s="116">
        <v>48</v>
      </c>
      <c r="BU103" s="116">
        <v>187</v>
      </c>
      <c r="BV103" s="116">
        <v>3580</v>
      </c>
      <c r="BW103" s="116">
        <v>660</v>
      </c>
      <c r="BX103" s="116">
        <v>106</v>
      </c>
      <c r="BY103" s="116">
        <v>36</v>
      </c>
      <c r="BZ103" s="116">
        <v>0</v>
      </c>
      <c r="CA103" s="116">
        <v>48</v>
      </c>
      <c r="CB103" s="116">
        <v>749</v>
      </c>
      <c r="CC103" s="116">
        <v>19473</v>
      </c>
      <c r="CD103" s="116">
        <v>18</v>
      </c>
      <c r="CE103" s="116">
        <v>529</v>
      </c>
      <c r="CF103" s="116">
        <v>0</v>
      </c>
      <c r="CG103" s="116">
        <v>60</v>
      </c>
      <c r="CH103" s="116">
        <v>310</v>
      </c>
      <c r="CI103" s="116">
        <v>6</v>
      </c>
      <c r="CJ103" s="116">
        <v>932</v>
      </c>
      <c r="CK103" s="116">
        <v>224</v>
      </c>
      <c r="CL103" s="116">
        <v>308</v>
      </c>
      <c r="CM103" s="116">
        <v>1902</v>
      </c>
      <c r="CN103" s="116">
        <v>74</v>
      </c>
      <c r="CO103" s="116">
        <v>2046</v>
      </c>
      <c r="CP103" s="116">
        <v>173</v>
      </c>
      <c r="CQ103" s="116">
        <v>268</v>
      </c>
      <c r="CR103" s="116">
        <v>3108</v>
      </c>
      <c r="CS103" s="116">
        <v>148</v>
      </c>
      <c r="CT103" s="116">
        <v>398</v>
      </c>
      <c r="CU103" s="116">
        <v>1144</v>
      </c>
      <c r="CV103" s="116">
        <v>113</v>
      </c>
      <c r="CW103" s="116">
        <v>257</v>
      </c>
      <c r="CX103" s="116">
        <v>17</v>
      </c>
      <c r="CY103" s="116">
        <v>445</v>
      </c>
      <c r="CZ103" s="116">
        <v>1820</v>
      </c>
      <c r="DA103" s="116">
        <v>569</v>
      </c>
      <c r="DB103" s="116">
        <v>247</v>
      </c>
      <c r="DC103" s="116">
        <v>162</v>
      </c>
      <c r="DD103" s="116">
        <v>115</v>
      </c>
      <c r="DE103" s="116">
        <v>6</v>
      </c>
      <c r="DF103" s="116">
        <v>101</v>
      </c>
      <c r="DG103" s="311">
        <v>0</v>
      </c>
      <c r="DH103" s="312">
        <v>17</v>
      </c>
      <c r="DI103" s="310">
        <v>68238</v>
      </c>
      <c r="DJ103" s="116">
        <v>3</v>
      </c>
      <c r="DK103" s="310">
        <v>3482</v>
      </c>
      <c r="DL103" s="116">
        <v>0</v>
      </c>
      <c r="DM103" s="116">
        <v>0</v>
      </c>
      <c r="DN103" s="116">
        <v>0</v>
      </c>
      <c r="DO103" s="116">
        <v>0</v>
      </c>
      <c r="DP103" s="312">
        <v>0</v>
      </c>
      <c r="DQ103" s="312">
        <v>3485</v>
      </c>
      <c r="DR103" s="116">
        <v>71723</v>
      </c>
      <c r="DS103" s="312">
        <v>43546.882629491891</v>
      </c>
      <c r="DT103" s="312">
        <v>47031.882629491891</v>
      </c>
      <c r="DU103" s="311">
        <v>115269.88262949188</v>
      </c>
      <c r="DV103" s="312">
        <v>-24947.882629491891</v>
      </c>
      <c r="DW103" s="310">
        <v>22084</v>
      </c>
      <c r="DX103" s="313">
        <v>90322</v>
      </c>
    </row>
    <row r="104" spans="3:128" ht="13.5" customHeight="1" x14ac:dyDescent="0.15">
      <c r="C104" s="304" t="s">
        <v>753</v>
      </c>
      <c r="D104" s="305" t="s">
        <v>422</v>
      </c>
      <c r="E104" s="117">
        <v>7</v>
      </c>
      <c r="F104" s="116">
        <v>0</v>
      </c>
      <c r="G104" s="116">
        <v>2</v>
      </c>
      <c r="H104" s="116">
        <v>9</v>
      </c>
      <c r="I104" s="116">
        <v>26</v>
      </c>
      <c r="J104" s="116">
        <v>0</v>
      </c>
      <c r="K104" s="116">
        <v>0</v>
      </c>
      <c r="L104" s="116">
        <v>1112</v>
      </c>
      <c r="M104" s="116">
        <v>323</v>
      </c>
      <c r="N104" s="116">
        <v>2</v>
      </c>
      <c r="O104" s="116">
        <v>0</v>
      </c>
      <c r="P104" s="116">
        <v>69</v>
      </c>
      <c r="Q104" s="116">
        <v>141</v>
      </c>
      <c r="R104" s="116">
        <v>18</v>
      </c>
      <c r="S104" s="116">
        <v>306</v>
      </c>
      <c r="T104" s="116">
        <v>25</v>
      </c>
      <c r="U104" s="116">
        <v>30</v>
      </c>
      <c r="V104" s="116">
        <v>62</v>
      </c>
      <c r="W104" s="116">
        <v>6</v>
      </c>
      <c r="X104" s="116">
        <v>14</v>
      </c>
      <c r="Y104" s="116">
        <v>0</v>
      </c>
      <c r="Z104" s="116">
        <v>32</v>
      </c>
      <c r="AA104" s="116">
        <v>11</v>
      </c>
      <c r="AB104" s="116">
        <v>62</v>
      </c>
      <c r="AC104" s="116">
        <v>6891</v>
      </c>
      <c r="AD104" s="116">
        <v>545</v>
      </c>
      <c r="AE104" s="116">
        <v>0</v>
      </c>
      <c r="AF104" s="116">
        <v>1</v>
      </c>
      <c r="AG104" s="116">
        <v>350</v>
      </c>
      <c r="AH104" s="116">
        <v>25</v>
      </c>
      <c r="AI104" s="116">
        <v>2</v>
      </c>
      <c r="AJ104" s="116">
        <v>6</v>
      </c>
      <c r="AK104" s="116">
        <v>6</v>
      </c>
      <c r="AL104" s="116">
        <v>32</v>
      </c>
      <c r="AM104" s="116">
        <v>39</v>
      </c>
      <c r="AN104" s="116">
        <v>0</v>
      </c>
      <c r="AO104" s="116">
        <v>6</v>
      </c>
      <c r="AP104" s="116">
        <v>8</v>
      </c>
      <c r="AQ104" s="116">
        <v>8</v>
      </c>
      <c r="AR104" s="116">
        <v>0</v>
      </c>
      <c r="AS104" s="116">
        <v>31</v>
      </c>
      <c r="AT104" s="116">
        <v>61</v>
      </c>
      <c r="AU104" s="116">
        <v>88</v>
      </c>
      <c r="AV104" s="116">
        <v>456</v>
      </c>
      <c r="AW104" s="116">
        <v>1532</v>
      </c>
      <c r="AX104" s="116">
        <v>467</v>
      </c>
      <c r="AY104" s="116">
        <v>397</v>
      </c>
      <c r="AZ104" s="116">
        <v>132</v>
      </c>
      <c r="BA104" s="116">
        <v>294</v>
      </c>
      <c r="BB104" s="116">
        <v>25</v>
      </c>
      <c r="BC104" s="116">
        <v>6</v>
      </c>
      <c r="BD104" s="116">
        <v>14</v>
      </c>
      <c r="BE104" s="116">
        <v>14</v>
      </c>
      <c r="BF104" s="116">
        <v>845</v>
      </c>
      <c r="BG104" s="116">
        <v>0</v>
      </c>
      <c r="BH104" s="116">
        <v>456</v>
      </c>
      <c r="BI104" s="116">
        <v>215</v>
      </c>
      <c r="BJ104" s="116">
        <v>0</v>
      </c>
      <c r="BK104" s="116">
        <v>45</v>
      </c>
      <c r="BL104" s="116">
        <v>50</v>
      </c>
      <c r="BM104" s="116">
        <v>1</v>
      </c>
      <c r="BN104" s="116">
        <v>635</v>
      </c>
      <c r="BO104" s="116">
        <v>62</v>
      </c>
      <c r="BP104" s="116">
        <v>243</v>
      </c>
      <c r="BQ104" s="116">
        <v>65</v>
      </c>
      <c r="BR104" s="116">
        <v>543</v>
      </c>
      <c r="BS104" s="116">
        <v>80</v>
      </c>
      <c r="BT104" s="116">
        <v>587</v>
      </c>
      <c r="BU104" s="116">
        <v>68</v>
      </c>
      <c r="BV104" s="116">
        <v>8461</v>
      </c>
      <c r="BW104" s="116">
        <v>6587</v>
      </c>
      <c r="BX104" s="116">
        <v>1973</v>
      </c>
      <c r="BY104" s="116">
        <v>1258</v>
      </c>
      <c r="BZ104" s="116">
        <v>0</v>
      </c>
      <c r="CA104" s="116">
        <v>171</v>
      </c>
      <c r="CB104" s="116">
        <v>591</v>
      </c>
      <c r="CC104" s="116">
        <v>0</v>
      </c>
      <c r="CD104" s="116">
        <v>8</v>
      </c>
      <c r="CE104" s="116">
        <v>97</v>
      </c>
      <c r="CF104" s="116">
        <v>0</v>
      </c>
      <c r="CG104" s="116">
        <v>8</v>
      </c>
      <c r="CH104" s="116">
        <v>1126</v>
      </c>
      <c r="CI104" s="116">
        <v>29</v>
      </c>
      <c r="CJ104" s="116">
        <v>3140</v>
      </c>
      <c r="CK104" s="116">
        <v>158</v>
      </c>
      <c r="CL104" s="116">
        <v>1436</v>
      </c>
      <c r="CM104" s="116">
        <v>1831</v>
      </c>
      <c r="CN104" s="116">
        <v>568</v>
      </c>
      <c r="CO104" s="116">
        <v>621</v>
      </c>
      <c r="CP104" s="116">
        <v>1356</v>
      </c>
      <c r="CQ104" s="116">
        <v>334</v>
      </c>
      <c r="CR104" s="116">
        <v>632</v>
      </c>
      <c r="CS104" s="116">
        <v>75</v>
      </c>
      <c r="CT104" s="116">
        <v>57</v>
      </c>
      <c r="CU104" s="116">
        <v>155</v>
      </c>
      <c r="CV104" s="116">
        <v>266</v>
      </c>
      <c r="CW104" s="116">
        <v>1280</v>
      </c>
      <c r="CX104" s="116">
        <v>17</v>
      </c>
      <c r="CY104" s="116">
        <v>452</v>
      </c>
      <c r="CZ104" s="116">
        <v>5144</v>
      </c>
      <c r="DA104" s="116">
        <v>225</v>
      </c>
      <c r="DB104" s="116">
        <v>1997</v>
      </c>
      <c r="DC104" s="116">
        <v>1155</v>
      </c>
      <c r="DD104" s="116">
        <v>629</v>
      </c>
      <c r="DE104" s="116">
        <v>15</v>
      </c>
      <c r="DF104" s="116">
        <v>602</v>
      </c>
      <c r="DG104" s="311">
        <v>0</v>
      </c>
      <c r="DH104" s="312">
        <v>141</v>
      </c>
      <c r="DI104" s="310">
        <v>60183</v>
      </c>
      <c r="DJ104" s="116">
        <v>0</v>
      </c>
      <c r="DK104" s="310">
        <v>0</v>
      </c>
      <c r="DL104" s="116">
        <v>0</v>
      </c>
      <c r="DM104" s="116">
        <v>0</v>
      </c>
      <c r="DN104" s="116">
        <v>0</v>
      </c>
      <c r="DO104" s="116">
        <v>0</v>
      </c>
      <c r="DP104" s="312">
        <v>0</v>
      </c>
      <c r="DQ104" s="312">
        <v>0</v>
      </c>
      <c r="DR104" s="116">
        <v>60183</v>
      </c>
      <c r="DS104" s="312">
        <v>2956</v>
      </c>
      <c r="DT104" s="312">
        <v>2956</v>
      </c>
      <c r="DU104" s="311">
        <v>63139</v>
      </c>
      <c r="DV104" s="312">
        <v>-43416</v>
      </c>
      <c r="DW104" s="310">
        <v>-40460</v>
      </c>
      <c r="DX104" s="313">
        <v>19723</v>
      </c>
    </row>
    <row r="105" spans="3:128" ht="13.5" customHeight="1" x14ac:dyDescent="0.15">
      <c r="C105" s="322" t="s">
        <v>754</v>
      </c>
      <c r="D105" s="323" t="s">
        <v>755</v>
      </c>
      <c r="E105" s="324">
        <v>1045</v>
      </c>
      <c r="F105" s="325">
        <v>64</v>
      </c>
      <c r="G105" s="325">
        <v>379</v>
      </c>
      <c r="H105" s="325">
        <v>42</v>
      </c>
      <c r="I105" s="325">
        <v>3</v>
      </c>
      <c r="J105" s="325">
        <v>0</v>
      </c>
      <c r="K105" s="325">
        <v>26</v>
      </c>
      <c r="L105" s="325">
        <v>765</v>
      </c>
      <c r="M105" s="325">
        <v>78</v>
      </c>
      <c r="N105" s="325">
        <v>8</v>
      </c>
      <c r="O105" s="325">
        <v>0</v>
      </c>
      <c r="P105" s="325">
        <v>710</v>
      </c>
      <c r="Q105" s="325">
        <v>105</v>
      </c>
      <c r="R105" s="325">
        <v>167</v>
      </c>
      <c r="S105" s="325">
        <v>203</v>
      </c>
      <c r="T105" s="325">
        <v>44</v>
      </c>
      <c r="U105" s="325">
        <v>32</v>
      </c>
      <c r="V105" s="325">
        <v>182</v>
      </c>
      <c r="W105" s="325">
        <v>22</v>
      </c>
      <c r="X105" s="325">
        <v>22</v>
      </c>
      <c r="Y105" s="325">
        <v>0</v>
      </c>
      <c r="Z105" s="325">
        <v>412</v>
      </c>
      <c r="AA105" s="325">
        <v>57</v>
      </c>
      <c r="AB105" s="325">
        <v>102</v>
      </c>
      <c r="AC105" s="325">
        <v>850</v>
      </c>
      <c r="AD105" s="325">
        <v>83</v>
      </c>
      <c r="AE105" s="325">
        <v>0</v>
      </c>
      <c r="AF105" s="325">
        <v>78</v>
      </c>
      <c r="AG105" s="325">
        <v>488</v>
      </c>
      <c r="AH105" s="325">
        <v>104</v>
      </c>
      <c r="AI105" s="325">
        <v>2</v>
      </c>
      <c r="AJ105" s="325">
        <v>52</v>
      </c>
      <c r="AK105" s="325">
        <v>249</v>
      </c>
      <c r="AL105" s="325">
        <v>51</v>
      </c>
      <c r="AM105" s="325">
        <v>252</v>
      </c>
      <c r="AN105" s="325">
        <v>0</v>
      </c>
      <c r="AO105" s="325">
        <v>33</v>
      </c>
      <c r="AP105" s="325">
        <v>117</v>
      </c>
      <c r="AQ105" s="325">
        <v>28</v>
      </c>
      <c r="AR105" s="325">
        <v>0</v>
      </c>
      <c r="AS105" s="325">
        <v>450</v>
      </c>
      <c r="AT105" s="325">
        <v>296</v>
      </c>
      <c r="AU105" s="325">
        <v>416</v>
      </c>
      <c r="AV105" s="325">
        <v>1263</v>
      </c>
      <c r="AW105" s="325">
        <v>3348</v>
      </c>
      <c r="AX105" s="325">
        <v>662</v>
      </c>
      <c r="AY105" s="325">
        <v>818</v>
      </c>
      <c r="AZ105" s="325">
        <v>591</v>
      </c>
      <c r="BA105" s="325">
        <v>468</v>
      </c>
      <c r="BB105" s="325">
        <v>7</v>
      </c>
      <c r="BC105" s="325">
        <v>11</v>
      </c>
      <c r="BD105" s="325">
        <v>18</v>
      </c>
      <c r="BE105" s="325">
        <v>28</v>
      </c>
      <c r="BF105" s="325">
        <v>658</v>
      </c>
      <c r="BG105" s="325">
        <v>0</v>
      </c>
      <c r="BH105" s="325">
        <v>192</v>
      </c>
      <c r="BI105" s="325">
        <v>238</v>
      </c>
      <c r="BJ105" s="325">
        <v>4</v>
      </c>
      <c r="BK105" s="325">
        <v>43</v>
      </c>
      <c r="BL105" s="325">
        <v>18</v>
      </c>
      <c r="BM105" s="325">
        <v>14</v>
      </c>
      <c r="BN105" s="325">
        <v>951</v>
      </c>
      <c r="BO105" s="325">
        <v>1042</v>
      </c>
      <c r="BP105" s="325">
        <v>1398</v>
      </c>
      <c r="BQ105" s="325">
        <v>341</v>
      </c>
      <c r="BR105" s="325">
        <v>7213</v>
      </c>
      <c r="BS105" s="325">
        <v>14</v>
      </c>
      <c r="BT105" s="325">
        <v>1578</v>
      </c>
      <c r="BU105" s="325">
        <v>991</v>
      </c>
      <c r="BV105" s="325">
        <v>623</v>
      </c>
      <c r="BW105" s="325">
        <v>676</v>
      </c>
      <c r="BX105" s="325">
        <v>211</v>
      </c>
      <c r="BY105" s="325">
        <v>100</v>
      </c>
      <c r="BZ105" s="325">
        <v>0</v>
      </c>
      <c r="CA105" s="325">
        <v>72</v>
      </c>
      <c r="CB105" s="325">
        <v>4931</v>
      </c>
      <c r="CC105" s="325">
        <v>20840</v>
      </c>
      <c r="CD105" s="325">
        <v>9</v>
      </c>
      <c r="CE105" s="325">
        <v>64</v>
      </c>
      <c r="CF105" s="325">
        <v>0</v>
      </c>
      <c r="CG105" s="325">
        <v>105</v>
      </c>
      <c r="CH105" s="325">
        <v>491</v>
      </c>
      <c r="CI105" s="325">
        <v>88</v>
      </c>
      <c r="CJ105" s="325">
        <v>2312</v>
      </c>
      <c r="CK105" s="325">
        <v>239</v>
      </c>
      <c r="CL105" s="325">
        <v>1672</v>
      </c>
      <c r="CM105" s="325">
        <v>288</v>
      </c>
      <c r="CN105" s="325">
        <v>80</v>
      </c>
      <c r="CO105" s="325">
        <v>4832</v>
      </c>
      <c r="CP105" s="325">
        <v>833</v>
      </c>
      <c r="CQ105" s="325">
        <v>2512</v>
      </c>
      <c r="CR105" s="325">
        <v>1096</v>
      </c>
      <c r="CS105" s="325">
        <v>229</v>
      </c>
      <c r="CT105" s="325">
        <v>732</v>
      </c>
      <c r="CU105" s="325">
        <v>290</v>
      </c>
      <c r="CV105" s="325">
        <v>412</v>
      </c>
      <c r="CW105" s="325">
        <v>11566</v>
      </c>
      <c r="CX105" s="325">
        <v>39</v>
      </c>
      <c r="CY105" s="325">
        <v>8571</v>
      </c>
      <c r="CZ105" s="325">
        <v>1276</v>
      </c>
      <c r="DA105" s="325">
        <v>230</v>
      </c>
      <c r="DB105" s="325">
        <v>425</v>
      </c>
      <c r="DC105" s="325">
        <v>401</v>
      </c>
      <c r="DD105" s="325">
        <v>331</v>
      </c>
      <c r="DE105" s="325">
        <v>7</v>
      </c>
      <c r="DF105" s="325">
        <v>100</v>
      </c>
      <c r="DG105" s="327">
        <v>0</v>
      </c>
      <c r="DH105" s="328">
        <v>37</v>
      </c>
      <c r="DI105" s="326">
        <v>96646</v>
      </c>
      <c r="DJ105" s="325">
        <v>1</v>
      </c>
      <c r="DK105" s="326">
        <v>30366</v>
      </c>
      <c r="DL105" s="325">
        <v>0</v>
      </c>
      <c r="DM105" s="325">
        <v>0</v>
      </c>
      <c r="DN105" s="325">
        <v>0</v>
      </c>
      <c r="DO105" s="325">
        <v>0</v>
      </c>
      <c r="DP105" s="328">
        <v>0</v>
      </c>
      <c r="DQ105" s="328">
        <v>30367</v>
      </c>
      <c r="DR105" s="325">
        <v>127013</v>
      </c>
      <c r="DS105" s="328">
        <v>36630</v>
      </c>
      <c r="DT105" s="328">
        <v>66997</v>
      </c>
      <c r="DU105" s="327">
        <v>163643</v>
      </c>
      <c r="DV105" s="328">
        <v>-13209</v>
      </c>
      <c r="DW105" s="326">
        <v>53788</v>
      </c>
      <c r="DX105" s="329">
        <v>150434</v>
      </c>
    </row>
    <row r="106" spans="3:128" ht="13.5" customHeight="1" x14ac:dyDescent="0.15">
      <c r="C106" s="304" t="s">
        <v>756</v>
      </c>
      <c r="D106" s="305" t="s">
        <v>432</v>
      </c>
      <c r="E106" s="117">
        <v>8</v>
      </c>
      <c r="F106" s="116">
        <v>7</v>
      </c>
      <c r="G106" s="116">
        <v>101</v>
      </c>
      <c r="H106" s="116">
        <v>14</v>
      </c>
      <c r="I106" s="116">
        <v>168</v>
      </c>
      <c r="J106" s="116">
        <v>0</v>
      </c>
      <c r="K106" s="116">
        <v>19</v>
      </c>
      <c r="L106" s="116">
        <v>3795</v>
      </c>
      <c r="M106" s="116">
        <v>339</v>
      </c>
      <c r="N106" s="116">
        <v>1</v>
      </c>
      <c r="O106" s="116">
        <v>0</v>
      </c>
      <c r="P106" s="116">
        <v>659</v>
      </c>
      <c r="Q106" s="116">
        <v>717</v>
      </c>
      <c r="R106" s="116">
        <v>204</v>
      </c>
      <c r="S106" s="116">
        <v>963</v>
      </c>
      <c r="T106" s="116">
        <v>69</v>
      </c>
      <c r="U106" s="116">
        <v>103</v>
      </c>
      <c r="V106" s="116">
        <v>1869</v>
      </c>
      <c r="W106" s="116">
        <v>19</v>
      </c>
      <c r="X106" s="116">
        <v>55</v>
      </c>
      <c r="Y106" s="116">
        <v>0</v>
      </c>
      <c r="Z106" s="116">
        <v>193</v>
      </c>
      <c r="AA106" s="116">
        <v>76</v>
      </c>
      <c r="AB106" s="116">
        <v>212</v>
      </c>
      <c r="AC106" s="116">
        <v>1909</v>
      </c>
      <c r="AD106" s="116">
        <v>333</v>
      </c>
      <c r="AE106" s="116">
        <v>0</v>
      </c>
      <c r="AF106" s="116">
        <v>60</v>
      </c>
      <c r="AG106" s="116">
        <v>1601</v>
      </c>
      <c r="AH106" s="116">
        <v>157</v>
      </c>
      <c r="AI106" s="116">
        <v>3</v>
      </c>
      <c r="AJ106" s="116">
        <v>142</v>
      </c>
      <c r="AK106" s="116">
        <v>724</v>
      </c>
      <c r="AL106" s="116">
        <v>70</v>
      </c>
      <c r="AM106" s="116">
        <v>586</v>
      </c>
      <c r="AN106" s="116">
        <v>0</v>
      </c>
      <c r="AO106" s="116">
        <v>55</v>
      </c>
      <c r="AP106" s="116">
        <v>184</v>
      </c>
      <c r="AQ106" s="116">
        <v>126</v>
      </c>
      <c r="AR106" s="116">
        <v>0</v>
      </c>
      <c r="AS106" s="116">
        <v>473</v>
      </c>
      <c r="AT106" s="116">
        <v>467</v>
      </c>
      <c r="AU106" s="116">
        <v>1235</v>
      </c>
      <c r="AV106" s="116">
        <v>3137</v>
      </c>
      <c r="AW106" s="116">
        <v>12332</v>
      </c>
      <c r="AX106" s="116">
        <v>3866</v>
      </c>
      <c r="AY106" s="116">
        <v>2506</v>
      </c>
      <c r="AZ106" s="116">
        <v>1991</v>
      </c>
      <c r="BA106" s="116">
        <v>2142</v>
      </c>
      <c r="BB106" s="116">
        <v>58</v>
      </c>
      <c r="BC106" s="116">
        <v>60</v>
      </c>
      <c r="BD106" s="116">
        <v>101</v>
      </c>
      <c r="BE106" s="116">
        <v>136</v>
      </c>
      <c r="BF106" s="116">
        <v>4606</v>
      </c>
      <c r="BG106" s="116">
        <v>0</v>
      </c>
      <c r="BH106" s="116">
        <v>788</v>
      </c>
      <c r="BI106" s="116">
        <v>907</v>
      </c>
      <c r="BJ106" s="116">
        <v>26</v>
      </c>
      <c r="BK106" s="116">
        <v>256</v>
      </c>
      <c r="BL106" s="116">
        <v>125</v>
      </c>
      <c r="BM106" s="116">
        <v>89</v>
      </c>
      <c r="BN106" s="116">
        <v>20445</v>
      </c>
      <c r="BO106" s="116">
        <v>3796</v>
      </c>
      <c r="BP106" s="116">
        <v>29621</v>
      </c>
      <c r="BQ106" s="116">
        <v>3362</v>
      </c>
      <c r="BR106" s="116">
        <v>8985</v>
      </c>
      <c r="BS106" s="116">
        <v>179</v>
      </c>
      <c r="BT106" s="116">
        <v>7224</v>
      </c>
      <c r="BU106" s="116">
        <v>2416</v>
      </c>
      <c r="BV106" s="116">
        <v>43509</v>
      </c>
      <c r="BW106" s="116">
        <v>18055</v>
      </c>
      <c r="BX106" s="116">
        <v>3971</v>
      </c>
      <c r="BY106" s="116">
        <v>2443</v>
      </c>
      <c r="BZ106" s="116">
        <v>589</v>
      </c>
      <c r="CA106" s="116">
        <v>975</v>
      </c>
      <c r="CB106" s="116">
        <v>3080</v>
      </c>
      <c r="CC106" s="116">
        <v>64</v>
      </c>
      <c r="CD106" s="116">
        <v>47</v>
      </c>
      <c r="CE106" s="116">
        <v>93</v>
      </c>
      <c r="CF106" s="116">
        <v>0</v>
      </c>
      <c r="CG106" s="116">
        <v>1863</v>
      </c>
      <c r="CH106" s="116">
        <v>7814</v>
      </c>
      <c r="CI106" s="116">
        <v>456</v>
      </c>
      <c r="CJ106" s="116">
        <v>16743</v>
      </c>
      <c r="CK106" s="116">
        <v>1868</v>
      </c>
      <c r="CL106" s="116">
        <v>12620</v>
      </c>
      <c r="CM106" s="116">
        <v>9046</v>
      </c>
      <c r="CN106" s="116">
        <v>835</v>
      </c>
      <c r="CO106" s="116">
        <v>30395</v>
      </c>
      <c r="CP106" s="116">
        <v>12360</v>
      </c>
      <c r="CQ106" s="116">
        <v>25678</v>
      </c>
      <c r="CR106" s="116">
        <v>13552</v>
      </c>
      <c r="CS106" s="116">
        <v>1238</v>
      </c>
      <c r="CT106" s="116">
        <v>5115</v>
      </c>
      <c r="CU106" s="116">
        <v>2642</v>
      </c>
      <c r="CV106" s="116">
        <v>3607</v>
      </c>
      <c r="CW106" s="116">
        <v>8048</v>
      </c>
      <c r="CX106" s="116">
        <v>916</v>
      </c>
      <c r="CY106" s="116">
        <v>3933</v>
      </c>
      <c r="CZ106" s="116">
        <v>42998</v>
      </c>
      <c r="DA106" s="116">
        <v>1784</v>
      </c>
      <c r="DB106" s="116">
        <v>2721</v>
      </c>
      <c r="DC106" s="116">
        <v>1983</v>
      </c>
      <c r="DD106" s="116">
        <v>1792</v>
      </c>
      <c r="DE106" s="116">
        <v>65</v>
      </c>
      <c r="DF106" s="116">
        <v>1217</v>
      </c>
      <c r="DG106" s="311">
        <v>0</v>
      </c>
      <c r="DH106" s="312">
        <v>984</v>
      </c>
      <c r="DI106" s="310">
        <v>411969</v>
      </c>
      <c r="DJ106" s="116">
        <v>5</v>
      </c>
      <c r="DK106" s="310">
        <v>3811</v>
      </c>
      <c r="DL106" s="116">
        <v>133</v>
      </c>
      <c r="DM106" s="116">
        <v>50</v>
      </c>
      <c r="DN106" s="116">
        <v>907</v>
      </c>
      <c r="DO106" s="116">
        <v>18499</v>
      </c>
      <c r="DP106" s="312">
        <v>0</v>
      </c>
      <c r="DQ106" s="312">
        <v>23405</v>
      </c>
      <c r="DR106" s="116">
        <v>435374</v>
      </c>
      <c r="DS106" s="312">
        <v>54904.457426649198</v>
      </c>
      <c r="DT106" s="312">
        <v>78309.457426649198</v>
      </c>
      <c r="DU106" s="311">
        <v>490278.45742664917</v>
      </c>
      <c r="DV106" s="312">
        <v>-156730.4574266492</v>
      </c>
      <c r="DW106" s="310">
        <v>-78421</v>
      </c>
      <c r="DX106" s="313">
        <v>333548</v>
      </c>
    </row>
    <row r="107" spans="3:128" ht="13.5" customHeight="1" x14ac:dyDescent="0.15">
      <c r="C107" s="304" t="s">
        <v>757</v>
      </c>
      <c r="D107" s="305" t="s">
        <v>758</v>
      </c>
      <c r="E107" s="117">
        <v>0</v>
      </c>
      <c r="F107" s="116">
        <v>0</v>
      </c>
      <c r="G107" s="116">
        <v>0</v>
      </c>
      <c r="H107" s="116">
        <v>0</v>
      </c>
      <c r="I107" s="116">
        <v>0</v>
      </c>
      <c r="J107" s="116">
        <v>0</v>
      </c>
      <c r="K107" s="116">
        <v>0</v>
      </c>
      <c r="L107" s="116">
        <v>0</v>
      </c>
      <c r="M107" s="116">
        <v>0</v>
      </c>
      <c r="N107" s="116">
        <v>0</v>
      </c>
      <c r="O107" s="116">
        <v>0</v>
      </c>
      <c r="P107" s="116">
        <v>0</v>
      </c>
      <c r="Q107" s="116">
        <v>0</v>
      </c>
      <c r="R107" s="116">
        <v>0</v>
      </c>
      <c r="S107" s="116">
        <v>0</v>
      </c>
      <c r="T107" s="116">
        <v>0</v>
      </c>
      <c r="U107" s="116">
        <v>0</v>
      </c>
      <c r="V107" s="116">
        <v>0</v>
      </c>
      <c r="W107" s="116">
        <v>0</v>
      </c>
      <c r="X107" s="116">
        <v>0</v>
      </c>
      <c r="Y107" s="116">
        <v>0</v>
      </c>
      <c r="Z107" s="116">
        <v>0</v>
      </c>
      <c r="AA107" s="116">
        <v>0</v>
      </c>
      <c r="AB107" s="116">
        <v>0</v>
      </c>
      <c r="AC107" s="116">
        <v>0</v>
      </c>
      <c r="AD107" s="116">
        <v>0</v>
      </c>
      <c r="AE107" s="116">
        <v>0</v>
      </c>
      <c r="AF107" s="116">
        <v>0</v>
      </c>
      <c r="AG107" s="116">
        <v>0</v>
      </c>
      <c r="AH107" s="116">
        <v>0</v>
      </c>
      <c r="AI107" s="116">
        <v>0</v>
      </c>
      <c r="AJ107" s="116">
        <v>0</v>
      </c>
      <c r="AK107" s="116">
        <v>0</v>
      </c>
      <c r="AL107" s="116">
        <v>0</v>
      </c>
      <c r="AM107" s="116">
        <v>0</v>
      </c>
      <c r="AN107" s="116">
        <v>0</v>
      </c>
      <c r="AO107" s="116">
        <v>0</v>
      </c>
      <c r="AP107" s="116">
        <v>0</v>
      </c>
      <c r="AQ107" s="116">
        <v>0</v>
      </c>
      <c r="AR107" s="116">
        <v>0</v>
      </c>
      <c r="AS107" s="116">
        <v>0</v>
      </c>
      <c r="AT107" s="116">
        <v>0</v>
      </c>
      <c r="AU107" s="116">
        <v>0</v>
      </c>
      <c r="AV107" s="116">
        <v>0</v>
      </c>
      <c r="AW107" s="116">
        <v>0</v>
      </c>
      <c r="AX107" s="116">
        <v>0</v>
      </c>
      <c r="AY107" s="116">
        <v>0</v>
      </c>
      <c r="AZ107" s="116">
        <v>0</v>
      </c>
      <c r="BA107" s="116">
        <v>0</v>
      </c>
      <c r="BB107" s="116">
        <v>0</v>
      </c>
      <c r="BC107" s="116">
        <v>0</v>
      </c>
      <c r="BD107" s="116">
        <v>0</v>
      </c>
      <c r="BE107" s="116">
        <v>0</v>
      </c>
      <c r="BF107" s="116">
        <v>0</v>
      </c>
      <c r="BG107" s="116">
        <v>0</v>
      </c>
      <c r="BH107" s="116">
        <v>0</v>
      </c>
      <c r="BI107" s="116">
        <v>0</v>
      </c>
      <c r="BJ107" s="116">
        <v>0</v>
      </c>
      <c r="BK107" s="116">
        <v>0</v>
      </c>
      <c r="BL107" s="116">
        <v>0</v>
      </c>
      <c r="BM107" s="116">
        <v>0</v>
      </c>
      <c r="BN107" s="116">
        <v>0</v>
      </c>
      <c r="BO107" s="116">
        <v>0</v>
      </c>
      <c r="BP107" s="116">
        <v>0</v>
      </c>
      <c r="BQ107" s="116">
        <v>0</v>
      </c>
      <c r="BR107" s="116">
        <v>0</v>
      </c>
      <c r="BS107" s="116">
        <v>0</v>
      </c>
      <c r="BT107" s="116">
        <v>0</v>
      </c>
      <c r="BU107" s="116">
        <v>0</v>
      </c>
      <c r="BV107" s="116">
        <v>0</v>
      </c>
      <c r="BW107" s="116">
        <v>0</v>
      </c>
      <c r="BX107" s="116">
        <v>0</v>
      </c>
      <c r="BY107" s="116">
        <v>0</v>
      </c>
      <c r="BZ107" s="116">
        <v>0</v>
      </c>
      <c r="CA107" s="116">
        <v>0</v>
      </c>
      <c r="CB107" s="116">
        <v>0</v>
      </c>
      <c r="CC107" s="116">
        <v>0</v>
      </c>
      <c r="CD107" s="116">
        <v>0</v>
      </c>
      <c r="CE107" s="116">
        <v>0</v>
      </c>
      <c r="CF107" s="116">
        <v>0</v>
      </c>
      <c r="CG107" s="116">
        <v>0</v>
      </c>
      <c r="CH107" s="116">
        <v>0</v>
      </c>
      <c r="CI107" s="116">
        <v>0</v>
      </c>
      <c r="CJ107" s="116">
        <v>0</v>
      </c>
      <c r="CK107" s="116">
        <v>0</v>
      </c>
      <c r="CL107" s="116">
        <v>0</v>
      </c>
      <c r="CM107" s="116">
        <v>0</v>
      </c>
      <c r="CN107" s="116">
        <v>0</v>
      </c>
      <c r="CO107" s="116">
        <v>0</v>
      </c>
      <c r="CP107" s="116">
        <v>0</v>
      </c>
      <c r="CQ107" s="116">
        <v>0</v>
      </c>
      <c r="CR107" s="116">
        <v>0</v>
      </c>
      <c r="CS107" s="116">
        <v>0</v>
      </c>
      <c r="CT107" s="116">
        <v>0</v>
      </c>
      <c r="CU107" s="116">
        <v>0</v>
      </c>
      <c r="CV107" s="116">
        <v>0</v>
      </c>
      <c r="CW107" s="116">
        <v>0</v>
      </c>
      <c r="CX107" s="116">
        <v>0</v>
      </c>
      <c r="CY107" s="116">
        <v>0</v>
      </c>
      <c r="CZ107" s="116">
        <v>0</v>
      </c>
      <c r="DA107" s="116">
        <v>76</v>
      </c>
      <c r="DB107" s="116">
        <v>0</v>
      </c>
      <c r="DC107" s="116">
        <v>0</v>
      </c>
      <c r="DD107" s="116">
        <v>0</v>
      </c>
      <c r="DE107" s="116">
        <v>0</v>
      </c>
      <c r="DF107" s="116">
        <v>0</v>
      </c>
      <c r="DG107" s="311">
        <v>0</v>
      </c>
      <c r="DH107" s="312">
        <v>0</v>
      </c>
      <c r="DI107" s="310">
        <v>76</v>
      </c>
      <c r="DJ107" s="116">
        <v>124</v>
      </c>
      <c r="DK107" s="310">
        <v>21073</v>
      </c>
      <c r="DL107" s="116">
        <v>0</v>
      </c>
      <c r="DM107" s="116">
        <v>0</v>
      </c>
      <c r="DN107" s="116">
        <v>0</v>
      </c>
      <c r="DO107" s="116">
        <v>0</v>
      </c>
      <c r="DP107" s="312">
        <v>0</v>
      </c>
      <c r="DQ107" s="312">
        <v>21197</v>
      </c>
      <c r="DR107" s="116">
        <v>21273</v>
      </c>
      <c r="DS107" s="312">
        <v>57990</v>
      </c>
      <c r="DT107" s="312">
        <v>79187</v>
      </c>
      <c r="DU107" s="311">
        <v>79263</v>
      </c>
      <c r="DV107" s="312">
        <v>-17310</v>
      </c>
      <c r="DW107" s="310">
        <v>61877</v>
      </c>
      <c r="DX107" s="313">
        <v>61953</v>
      </c>
    </row>
    <row r="108" spans="3:128" ht="13.5" customHeight="1" x14ac:dyDescent="0.15">
      <c r="C108" s="304" t="s">
        <v>759</v>
      </c>
      <c r="D108" s="305" t="s">
        <v>760</v>
      </c>
      <c r="E108" s="117">
        <v>0</v>
      </c>
      <c r="F108" s="116">
        <v>0</v>
      </c>
      <c r="G108" s="116">
        <v>0</v>
      </c>
      <c r="H108" s="116">
        <v>0</v>
      </c>
      <c r="I108" s="116">
        <v>0</v>
      </c>
      <c r="J108" s="116">
        <v>0</v>
      </c>
      <c r="K108" s="116">
        <v>0</v>
      </c>
      <c r="L108" s="116">
        <v>0</v>
      </c>
      <c r="M108" s="116">
        <v>0</v>
      </c>
      <c r="N108" s="116">
        <v>0</v>
      </c>
      <c r="O108" s="116">
        <v>0</v>
      </c>
      <c r="P108" s="116">
        <v>0</v>
      </c>
      <c r="Q108" s="116">
        <v>0</v>
      </c>
      <c r="R108" s="116">
        <v>0</v>
      </c>
      <c r="S108" s="116">
        <v>0</v>
      </c>
      <c r="T108" s="116">
        <v>0</v>
      </c>
      <c r="U108" s="116">
        <v>0</v>
      </c>
      <c r="V108" s="116">
        <v>0</v>
      </c>
      <c r="W108" s="116">
        <v>0</v>
      </c>
      <c r="X108" s="116">
        <v>0</v>
      </c>
      <c r="Y108" s="116">
        <v>0</v>
      </c>
      <c r="Z108" s="116">
        <v>0</v>
      </c>
      <c r="AA108" s="116">
        <v>0</v>
      </c>
      <c r="AB108" s="116">
        <v>0</v>
      </c>
      <c r="AC108" s="116">
        <v>0</v>
      </c>
      <c r="AD108" s="116">
        <v>0</v>
      </c>
      <c r="AE108" s="116">
        <v>0</v>
      </c>
      <c r="AF108" s="116">
        <v>0</v>
      </c>
      <c r="AG108" s="116">
        <v>0</v>
      </c>
      <c r="AH108" s="116">
        <v>0</v>
      </c>
      <c r="AI108" s="116">
        <v>0</v>
      </c>
      <c r="AJ108" s="116">
        <v>0</v>
      </c>
      <c r="AK108" s="116">
        <v>0</v>
      </c>
      <c r="AL108" s="116">
        <v>0</v>
      </c>
      <c r="AM108" s="116">
        <v>0</v>
      </c>
      <c r="AN108" s="116">
        <v>0</v>
      </c>
      <c r="AO108" s="116">
        <v>0</v>
      </c>
      <c r="AP108" s="116">
        <v>0</v>
      </c>
      <c r="AQ108" s="116">
        <v>0</v>
      </c>
      <c r="AR108" s="116">
        <v>0</v>
      </c>
      <c r="AS108" s="116">
        <v>0</v>
      </c>
      <c r="AT108" s="116">
        <v>0</v>
      </c>
      <c r="AU108" s="116">
        <v>0</v>
      </c>
      <c r="AV108" s="116">
        <v>0</v>
      </c>
      <c r="AW108" s="116">
        <v>0</v>
      </c>
      <c r="AX108" s="116">
        <v>0</v>
      </c>
      <c r="AY108" s="116">
        <v>0</v>
      </c>
      <c r="AZ108" s="116">
        <v>0</v>
      </c>
      <c r="BA108" s="116">
        <v>0</v>
      </c>
      <c r="BB108" s="116">
        <v>0</v>
      </c>
      <c r="BC108" s="116">
        <v>0</v>
      </c>
      <c r="BD108" s="116">
        <v>0</v>
      </c>
      <c r="BE108" s="116">
        <v>0</v>
      </c>
      <c r="BF108" s="116">
        <v>0</v>
      </c>
      <c r="BG108" s="116">
        <v>0</v>
      </c>
      <c r="BH108" s="116">
        <v>0</v>
      </c>
      <c r="BI108" s="116">
        <v>0</v>
      </c>
      <c r="BJ108" s="116">
        <v>0</v>
      </c>
      <c r="BK108" s="116">
        <v>0</v>
      </c>
      <c r="BL108" s="116">
        <v>0</v>
      </c>
      <c r="BM108" s="116">
        <v>0</v>
      </c>
      <c r="BN108" s="116">
        <v>0</v>
      </c>
      <c r="BO108" s="116">
        <v>0</v>
      </c>
      <c r="BP108" s="116">
        <v>0</v>
      </c>
      <c r="BQ108" s="116">
        <v>0</v>
      </c>
      <c r="BR108" s="116">
        <v>0</v>
      </c>
      <c r="BS108" s="116">
        <v>0</v>
      </c>
      <c r="BT108" s="116">
        <v>0</v>
      </c>
      <c r="BU108" s="116">
        <v>0</v>
      </c>
      <c r="BV108" s="116">
        <v>0</v>
      </c>
      <c r="BW108" s="116">
        <v>0</v>
      </c>
      <c r="BX108" s="116">
        <v>0</v>
      </c>
      <c r="BY108" s="116">
        <v>0</v>
      </c>
      <c r="BZ108" s="116">
        <v>0</v>
      </c>
      <c r="CA108" s="116">
        <v>0</v>
      </c>
      <c r="CB108" s="116">
        <v>0</v>
      </c>
      <c r="CC108" s="116">
        <v>0</v>
      </c>
      <c r="CD108" s="116">
        <v>0</v>
      </c>
      <c r="CE108" s="116">
        <v>0</v>
      </c>
      <c r="CF108" s="116">
        <v>0</v>
      </c>
      <c r="CG108" s="116">
        <v>0</v>
      </c>
      <c r="CH108" s="116">
        <v>0</v>
      </c>
      <c r="CI108" s="116">
        <v>0</v>
      </c>
      <c r="CJ108" s="116">
        <v>0</v>
      </c>
      <c r="CK108" s="116">
        <v>0</v>
      </c>
      <c r="CL108" s="116">
        <v>0</v>
      </c>
      <c r="CM108" s="116">
        <v>0</v>
      </c>
      <c r="CN108" s="116">
        <v>0</v>
      </c>
      <c r="CO108" s="116">
        <v>0</v>
      </c>
      <c r="CP108" s="116">
        <v>2413</v>
      </c>
      <c r="CQ108" s="116">
        <v>0</v>
      </c>
      <c r="CR108" s="116">
        <v>3788</v>
      </c>
      <c r="CS108" s="116">
        <v>0</v>
      </c>
      <c r="CT108" s="116">
        <v>1368</v>
      </c>
      <c r="CU108" s="116">
        <v>3174</v>
      </c>
      <c r="CV108" s="116">
        <v>0</v>
      </c>
      <c r="CW108" s="116">
        <v>0</v>
      </c>
      <c r="CX108" s="116">
        <v>0</v>
      </c>
      <c r="CY108" s="116">
        <v>0</v>
      </c>
      <c r="CZ108" s="116">
        <v>0</v>
      </c>
      <c r="DA108" s="116">
        <v>136</v>
      </c>
      <c r="DB108" s="116">
        <v>957</v>
      </c>
      <c r="DC108" s="116">
        <v>0</v>
      </c>
      <c r="DD108" s="116">
        <v>0</v>
      </c>
      <c r="DE108" s="116">
        <v>0</v>
      </c>
      <c r="DF108" s="116">
        <v>0</v>
      </c>
      <c r="DG108" s="311">
        <v>0</v>
      </c>
      <c r="DH108" s="312">
        <v>0</v>
      </c>
      <c r="DI108" s="310">
        <v>11836</v>
      </c>
      <c r="DJ108" s="116">
        <v>342</v>
      </c>
      <c r="DK108" s="310">
        <v>124752</v>
      </c>
      <c r="DL108" s="116">
        <v>0</v>
      </c>
      <c r="DM108" s="116">
        <v>0</v>
      </c>
      <c r="DN108" s="116">
        <v>0</v>
      </c>
      <c r="DO108" s="116">
        <v>0</v>
      </c>
      <c r="DP108" s="312">
        <v>0</v>
      </c>
      <c r="DQ108" s="312">
        <v>125094</v>
      </c>
      <c r="DR108" s="116">
        <v>136930</v>
      </c>
      <c r="DS108" s="312">
        <v>171206</v>
      </c>
      <c r="DT108" s="312">
        <v>296300</v>
      </c>
      <c r="DU108" s="311">
        <v>308136</v>
      </c>
      <c r="DV108" s="312">
        <v>-111062</v>
      </c>
      <c r="DW108" s="310">
        <v>185238</v>
      </c>
      <c r="DX108" s="313">
        <v>197074</v>
      </c>
    </row>
    <row r="109" spans="3:128" ht="13.5" customHeight="1" x14ac:dyDescent="0.15">
      <c r="C109" s="304" t="s">
        <v>761</v>
      </c>
      <c r="D109" s="305" t="s">
        <v>762</v>
      </c>
      <c r="E109" s="117">
        <v>0</v>
      </c>
      <c r="F109" s="116">
        <v>0</v>
      </c>
      <c r="G109" s="116">
        <v>0</v>
      </c>
      <c r="H109" s="116">
        <v>0</v>
      </c>
      <c r="I109" s="116">
        <v>1</v>
      </c>
      <c r="J109" s="116">
        <v>0</v>
      </c>
      <c r="K109" s="116">
        <v>0</v>
      </c>
      <c r="L109" s="116">
        <v>18</v>
      </c>
      <c r="M109" s="116">
        <v>3</v>
      </c>
      <c r="N109" s="116">
        <v>0</v>
      </c>
      <c r="O109" s="116">
        <v>0</v>
      </c>
      <c r="P109" s="116">
        <v>7</v>
      </c>
      <c r="Q109" s="116">
        <v>3</v>
      </c>
      <c r="R109" s="116">
        <v>3</v>
      </c>
      <c r="S109" s="116">
        <v>3</v>
      </c>
      <c r="T109" s="116">
        <v>0</v>
      </c>
      <c r="U109" s="116">
        <v>0</v>
      </c>
      <c r="V109" s="116">
        <v>3</v>
      </c>
      <c r="W109" s="116">
        <v>0</v>
      </c>
      <c r="X109" s="116">
        <v>1</v>
      </c>
      <c r="Y109" s="116">
        <v>0</v>
      </c>
      <c r="Z109" s="116">
        <v>0</v>
      </c>
      <c r="AA109" s="116">
        <v>0</v>
      </c>
      <c r="AB109" s="116">
        <v>1</v>
      </c>
      <c r="AC109" s="116">
        <v>10</v>
      </c>
      <c r="AD109" s="116">
        <v>0</v>
      </c>
      <c r="AE109" s="116">
        <v>0</v>
      </c>
      <c r="AF109" s="116">
        <v>0</v>
      </c>
      <c r="AG109" s="116">
        <v>3</v>
      </c>
      <c r="AH109" s="116">
        <v>0</v>
      </c>
      <c r="AI109" s="116">
        <v>0</v>
      </c>
      <c r="AJ109" s="116">
        <v>0</v>
      </c>
      <c r="AK109" s="116">
        <v>0</v>
      </c>
      <c r="AL109" s="116">
        <v>0</v>
      </c>
      <c r="AM109" s="116">
        <v>0</v>
      </c>
      <c r="AN109" s="116">
        <v>0</v>
      </c>
      <c r="AO109" s="116">
        <v>0</v>
      </c>
      <c r="AP109" s="116">
        <v>0</v>
      </c>
      <c r="AQ109" s="116">
        <v>0</v>
      </c>
      <c r="AR109" s="116">
        <v>0</v>
      </c>
      <c r="AS109" s="116">
        <v>0</v>
      </c>
      <c r="AT109" s="116">
        <v>1</v>
      </c>
      <c r="AU109" s="116">
        <v>2</v>
      </c>
      <c r="AV109" s="116">
        <v>4</v>
      </c>
      <c r="AW109" s="116">
        <v>15</v>
      </c>
      <c r="AX109" s="116">
        <v>4</v>
      </c>
      <c r="AY109" s="116">
        <v>9</v>
      </c>
      <c r="AZ109" s="116">
        <v>5</v>
      </c>
      <c r="BA109" s="116">
        <v>1</v>
      </c>
      <c r="BB109" s="116">
        <v>0</v>
      </c>
      <c r="BC109" s="116">
        <v>0</v>
      </c>
      <c r="BD109" s="116">
        <v>0</v>
      </c>
      <c r="BE109" s="116">
        <v>1</v>
      </c>
      <c r="BF109" s="116">
        <v>12</v>
      </c>
      <c r="BG109" s="116">
        <v>0</v>
      </c>
      <c r="BH109" s="116">
        <v>0</v>
      </c>
      <c r="BI109" s="116">
        <v>3</v>
      </c>
      <c r="BJ109" s="116">
        <v>1</v>
      </c>
      <c r="BK109" s="116">
        <v>0</v>
      </c>
      <c r="BL109" s="116">
        <v>0</v>
      </c>
      <c r="BM109" s="116">
        <v>0</v>
      </c>
      <c r="BN109" s="116">
        <v>2</v>
      </c>
      <c r="BO109" s="116">
        <v>2</v>
      </c>
      <c r="BP109" s="116">
        <v>18</v>
      </c>
      <c r="BQ109" s="116">
        <v>2</v>
      </c>
      <c r="BR109" s="116">
        <v>10</v>
      </c>
      <c r="BS109" s="116">
        <v>0</v>
      </c>
      <c r="BT109" s="116">
        <v>3</v>
      </c>
      <c r="BU109" s="116">
        <v>4</v>
      </c>
      <c r="BV109" s="116">
        <v>49</v>
      </c>
      <c r="BW109" s="116">
        <v>16</v>
      </c>
      <c r="BX109" s="116">
        <v>6</v>
      </c>
      <c r="BY109" s="116">
        <v>2</v>
      </c>
      <c r="BZ109" s="116">
        <v>0</v>
      </c>
      <c r="CA109" s="116">
        <v>77</v>
      </c>
      <c r="CB109" s="116">
        <v>13</v>
      </c>
      <c r="CC109" s="116">
        <v>1</v>
      </c>
      <c r="CD109" s="116">
        <v>0</v>
      </c>
      <c r="CE109" s="116">
        <v>2</v>
      </c>
      <c r="CF109" s="116">
        <v>0</v>
      </c>
      <c r="CG109" s="116">
        <v>1</v>
      </c>
      <c r="CH109" s="116">
        <v>3</v>
      </c>
      <c r="CI109" s="116">
        <v>11</v>
      </c>
      <c r="CJ109" s="116">
        <v>68</v>
      </c>
      <c r="CK109" s="116">
        <v>25</v>
      </c>
      <c r="CL109" s="116">
        <v>4</v>
      </c>
      <c r="CM109" s="116">
        <v>30</v>
      </c>
      <c r="CN109" s="116">
        <v>30</v>
      </c>
      <c r="CO109" s="116">
        <v>53</v>
      </c>
      <c r="CP109" s="116">
        <v>63</v>
      </c>
      <c r="CQ109" s="116">
        <v>24</v>
      </c>
      <c r="CR109" s="116">
        <v>5119</v>
      </c>
      <c r="CS109" s="116">
        <v>154</v>
      </c>
      <c r="CT109" s="116">
        <v>1244</v>
      </c>
      <c r="CU109" s="116">
        <v>1063</v>
      </c>
      <c r="CV109" s="116">
        <v>4</v>
      </c>
      <c r="CW109" s="116">
        <v>9</v>
      </c>
      <c r="CX109" s="116">
        <v>12</v>
      </c>
      <c r="CY109" s="116">
        <v>4</v>
      </c>
      <c r="CZ109" s="116">
        <v>295</v>
      </c>
      <c r="DA109" s="116">
        <v>677</v>
      </c>
      <c r="DB109" s="116">
        <v>390</v>
      </c>
      <c r="DC109" s="116">
        <v>952</v>
      </c>
      <c r="DD109" s="116">
        <v>7</v>
      </c>
      <c r="DE109" s="116">
        <v>1</v>
      </c>
      <c r="DF109" s="116">
        <v>188</v>
      </c>
      <c r="DG109" s="311">
        <v>0</v>
      </c>
      <c r="DH109" s="312">
        <v>67</v>
      </c>
      <c r="DI109" s="310">
        <v>10819</v>
      </c>
      <c r="DJ109" s="116">
        <v>3</v>
      </c>
      <c r="DK109" s="310">
        <v>32671</v>
      </c>
      <c r="DL109" s="116">
        <v>0</v>
      </c>
      <c r="DM109" s="116">
        <v>0</v>
      </c>
      <c r="DN109" s="116">
        <v>0</v>
      </c>
      <c r="DO109" s="116">
        <v>0</v>
      </c>
      <c r="DP109" s="312">
        <v>0</v>
      </c>
      <c r="DQ109" s="312">
        <v>32674</v>
      </c>
      <c r="DR109" s="116">
        <v>43493</v>
      </c>
      <c r="DS109" s="312">
        <v>47617</v>
      </c>
      <c r="DT109" s="312">
        <v>80291</v>
      </c>
      <c r="DU109" s="311">
        <v>91110</v>
      </c>
      <c r="DV109" s="312">
        <v>-35390</v>
      </c>
      <c r="DW109" s="310">
        <v>44901</v>
      </c>
      <c r="DX109" s="313">
        <v>55720</v>
      </c>
    </row>
    <row r="110" spans="3:128" ht="13.5" customHeight="1" x14ac:dyDescent="0.15">
      <c r="C110" s="331" t="s">
        <v>763</v>
      </c>
      <c r="D110" s="332" t="s">
        <v>436</v>
      </c>
      <c r="E110" s="117">
        <v>0</v>
      </c>
      <c r="F110" s="116">
        <v>0</v>
      </c>
      <c r="G110" s="116">
        <v>0</v>
      </c>
      <c r="H110" s="116">
        <v>0</v>
      </c>
      <c r="I110" s="116">
        <v>0</v>
      </c>
      <c r="J110" s="116">
        <v>0</v>
      </c>
      <c r="K110" s="116">
        <v>0</v>
      </c>
      <c r="L110" s="116">
        <v>0</v>
      </c>
      <c r="M110" s="116">
        <v>0</v>
      </c>
      <c r="N110" s="116">
        <v>0</v>
      </c>
      <c r="O110" s="116">
        <v>0</v>
      </c>
      <c r="P110" s="116">
        <v>0</v>
      </c>
      <c r="Q110" s="116">
        <v>0</v>
      </c>
      <c r="R110" s="116">
        <v>0</v>
      </c>
      <c r="S110" s="116">
        <v>0</v>
      </c>
      <c r="T110" s="116">
        <v>0</v>
      </c>
      <c r="U110" s="116">
        <v>0</v>
      </c>
      <c r="V110" s="116">
        <v>0</v>
      </c>
      <c r="W110" s="116">
        <v>0</v>
      </c>
      <c r="X110" s="116">
        <v>0</v>
      </c>
      <c r="Y110" s="116">
        <v>0</v>
      </c>
      <c r="Z110" s="116">
        <v>0</v>
      </c>
      <c r="AA110" s="116">
        <v>0</v>
      </c>
      <c r="AB110" s="116">
        <v>0</v>
      </c>
      <c r="AC110" s="116">
        <v>0</v>
      </c>
      <c r="AD110" s="116">
        <v>0</v>
      </c>
      <c r="AE110" s="116">
        <v>0</v>
      </c>
      <c r="AF110" s="116">
        <v>0</v>
      </c>
      <c r="AG110" s="116">
        <v>0</v>
      </c>
      <c r="AH110" s="116">
        <v>0</v>
      </c>
      <c r="AI110" s="116">
        <v>0</v>
      </c>
      <c r="AJ110" s="116">
        <v>0</v>
      </c>
      <c r="AK110" s="116">
        <v>0</v>
      </c>
      <c r="AL110" s="116">
        <v>0</v>
      </c>
      <c r="AM110" s="116">
        <v>0</v>
      </c>
      <c r="AN110" s="116">
        <v>0</v>
      </c>
      <c r="AO110" s="116">
        <v>0</v>
      </c>
      <c r="AP110" s="116">
        <v>0</v>
      </c>
      <c r="AQ110" s="116">
        <v>0</v>
      </c>
      <c r="AR110" s="116">
        <v>0</v>
      </c>
      <c r="AS110" s="116">
        <v>0</v>
      </c>
      <c r="AT110" s="116">
        <v>0</v>
      </c>
      <c r="AU110" s="116">
        <v>0</v>
      </c>
      <c r="AV110" s="116">
        <v>0</v>
      </c>
      <c r="AW110" s="116">
        <v>0</v>
      </c>
      <c r="AX110" s="116">
        <v>0</v>
      </c>
      <c r="AY110" s="116">
        <v>0</v>
      </c>
      <c r="AZ110" s="116">
        <v>0</v>
      </c>
      <c r="BA110" s="116">
        <v>0</v>
      </c>
      <c r="BB110" s="116">
        <v>0</v>
      </c>
      <c r="BC110" s="116">
        <v>0</v>
      </c>
      <c r="BD110" s="116">
        <v>0</v>
      </c>
      <c r="BE110" s="116">
        <v>0</v>
      </c>
      <c r="BF110" s="116">
        <v>0</v>
      </c>
      <c r="BG110" s="116">
        <v>0</v>
      </c>
      <c r="BH110" s="116">
        <v>0</v>
      </c>
      <c r="BI110" s="116">
        <v>0</v>
      </c>
      <c r="BJ110" s="116">
        <v>0</v>
      </c>
      <c r="BK110" s="116">
        <v>0</v>
      </c>
      <c r="BL110" s="116">
        <v>2</v>
      </c>
      <c r="BM110" s="116">
        <v>0</v>
      </c>
      <c r="BN110" s="116">
        <v>0</v>
      </c>
      <c r="BO110" s="116">
        <v>0</v>
      </c>
      <c r="BP110" s="116">
        <v>0</v>
      </c>
      <c r="BQ110" s="116">
        <v>0</v>
      </c>
      <c r="BR110" s="116">
        <v>0</v>
      </c>
      <c r="BS110" s="116">
        <v>0</v>
      </c>
      <c r="BT110" s="116">
        <v>0</v>
      </c>
      <c r="BU110" s="116">
        <v>0</v>
      </c>
      <c r="BV110" s="116">
        <v>14</v>
      </c>
      <c r="BW110" s="116">
        <v>0</v>
      </c>
      <c r="BX110" s="116">
        <v>0</v>
      </c>
      <c r="BY110" s="116">
        <v>0</v>
      </c>
      <c r="BZ110" s="116">
        <v>0</v>
      </c>
      <c r="CA110" s="116">
        <v>0</v>
      </c>
      <c r="CB110" s="116">
        <v>0</v>
      </c>
      <c r="CC110" s="116">
        <v>0</v>
      </c>
      <c r="CD110" s="116">
        <v>0</v>
      </c>
      <c r="CE110" s="116">
        <v>0</v>
      </c>
      <c r="CF110" s="116">
        <v>0</v>
      </c>
      <c r="CG110" s="116">
        <v>0</v>
      </c>
      <c r="CH110" s="116">
        <v>0</v>
      </c>
      <c r="CI110" s="116">
        <v>0</v>
      </c>
      <c r="CJ110" s="116">
        <v>3</v>
      </c>
      <c r="CK110" s="116">
        <v>561</v>
      </c>
      <c r="CL110" s="116">
        <v>0</v>
      </c>
      <c r="CM110" s="116">
        <v>17</v>
      </c>
      <c r="CN110" s="116">
        <v>716</v>
      </c>
      <c r="CO110" s="116">
        <v>0</v>
      </c>
      <c r="CP110" s="116">
        <v>34</v>
      </c>
      <c r="CQ110" s="116">
        <v>1</v>
      </c>
      <c r="CR110" s="116">
        <v>0</v>
      </c>
      <c r="CS110" s="116">
        <v>0</v>
      </c>
      <c r="CT110" s="116">
        <v>0</v>
      </c>
      <c r="CU110" s="116">
        <v>0</v>
      </c>
      <c r="CV110" s="116">
        <v>0</v>
      </c>
      <c r="CW110" s="116">
        <v>0</v>
      </c>
      <c r="CX110" s="116">
        <v>282</v>
      </c>
      <c r="CY110" s="116">
        <v>0</v>
      </c>
      <c r="CZ110" s="116">
        <v>0</v>
      </c>
      <c r="DA110" s="116">
        <v>103</v>
      </c>
      <c r="DB110" s="116">
        <v>31</v>
      </c>
      <c r="DC110" s="116">
        <v>0</v>
      </c>
      <c r="DD110" s="116">
        <v>1552</v>
      </c>
      <c r="DE110" s="116">
        <v>0</v>
      </c>
      <c r="DF110" s="116">
        <v>90</v>
      </c>
      <c r="DG110" s="311">
        <v>0</v>
      </c>
      <c r="DH110" s="312">
        <v>15</v>
      </c>
      <c r="DI110" s="310">
        <v>3421</v>
      </c>
      <c r="DJ110" s="116">
        <v>55</v>
      </c>
      <c r="DK110" s="310">
        <v>48288</v>
      </c>
      <c r="DL110" s="116">
        <v>0</v>
      </c>
      <c r="DM110" s="116">
        <v>0</v>
      </c>
      <c r="DN110" s="116">
        <v>0</v>
      </c>
      <c r="DO110" s="116">
        <v>0</v>
      </c>
      <c r="DP110" s="312">
        <v>0</v>
      </c>
      <c r="DQ110" s="312">
        <v>48343</v>
      </c>
      <c r="DR110" s="116">
        <v>51764</v>
      </c>
      <c r="DS110" s="312">
        <v>30959</v>
      </c>
      <c r="DT110" s="312">
        <v>79302</v>
      </c>
      <c r="DU110" s="311">
        <v>82723</v>
      </c>
      <c r="DV110" s="312">
        <v>-23388</v>
      </c>
      <c r="DW110" s="310">
        <v>55914</v>
      </c>
      <c r="DX110" s="313">
        <v>59335</v>
      </c>
    </row>
    <row r="111" spans="3:128" ht="13.5" customHeight="1" x14ac:dyDescent="0.15">
      <c r="C111" s="331" t="s">
        <v>1171</v>
      </c>
      <c r="D111" s="332" t="s">
        <v>47</v>
      </c>
      <c r="E111" s="117">
        <v>0</v>
      </c>
      <c r="F111" s="116">
        <v>42</v>
      </c>
      <c r="G111" s="116">
        <v>0</v>
      </c>
      <c r="H111" s="116">
        <v>0</v>
      </c>
      <c r="I111" s="116">
        <v>0</v>
      </c>
      <c r="J111" s="116">
        <v>0</v>
      </c>
      <c r="K111" s="116">
        <v>0</v>
      </c>
      <c r="L111" s="116">
        <v>0</v>
      </c>
      <c r="M111" s="116">
        <v>0</v>
      </c>
      <c r="N111" s="116">
        <v>0</v>
      </c>
      <c r="O111" s="116">
        <v>0</v>
      </c>
      <c r="P111" s="116">
        <v>0</v>
      </c>
      <c r="Q111" s="116">
        <v>0</v>
      </c>
      <c r="R111" s="116">
        <v>0</v>
      </c>
      <c r="S111" s="116">
        <v>0</v>
      </c>
      <c r="T111" s="116">
        <v>0</v>
      </c>
      <c r="U111" s="116">
        <v>0</v>
      </c>
      <c r="V111" s="116">
        <v>0</v>
      </c>
      <c r="W111" s="116">
        <v>0</v>
      </c>
      <c r="X111" s="116">
        <v>0</v>
      </c>
      <c r="Y111" s="116">
        <v>0</v>
      </c>
      <c r="Z111" s="116">
        <v>0</v>
      </c>
      <c r="AA111" s="116">
        <v>0</v>
      </c>
      <c r="AB111" s="116">
        <v>0</v>
      </c>
      <c r="AC111" s="116">
        <v>0</v>
      </c>
      <c r="AD111" s="116">
        <v>0</v>
      </c>
      <c r="AE111" s="116">
        <v>0</v>
      </c>
      <c r="AF111" s="116">
        <v>0</v>
      </c>
      <c r="AG111" s="116">
        <v>0</v>
      </c>
      <c r="AH111" s="116">
        <v>0</v>
      </c>
      <c r="AI111" s="116">
        <v>0</v>
      </c>
      <c r="AJ111" s="116">
        <v>0</v>
      </c>
      <c r="AK111" s="116">
        <v>0</v>
      </c>
      <c r="AL111" s="116">
        <v>0</v>
      </c>
      <c r="AM111" s="116">
        <v>0</v>
      </c>
      <c r="AN111" s="116">
        <v>0</v>
      </c>
      <c r="AO111" s="116">
        <v>0</v>
      </c>
      <c r="AP111" s="116">
        <v>0</v>
      </c>
      <c r="AQ111" s="116">
        <v>0</v>
      </c>
      <c r="AR111" s="116">
        <v>0</v>
      </c>
      <c r="AS111" s="116">
        <v>0</v>
      </c>
      <c r="AT111" s="116">
        <v>0</v>
      </c>
      <c r="AU111" s="116">
        <v>0</v>
      </c>
      <c r="AV111" s="116">
        <v>0</v>
      </c>
      <c r="AW111" s="116">
        <v>0</v>
      </c>
      <c r="AX111" s="116">
        <v>0</v>
      </c>
      <c r="AY111" s="116">
        <v>0</v>
      </c>
      <c r="AZ111" s="116">
        <v>0</v>
      </c>
      <c r="BA111" s="116">
        <v>0</v>
      </c>
      <c r="BB111" s="116">
        <v>0</v>
      </c>
      <c r="BC111" s="116">
        <v>0</v>
      </c>
      <c r="BD111" s="116">
        <v>0</v>
      </c>
      <c r="BE111" s="116">
        <v>0</v>
      </c>
      <c r="BF111" s="116">
        <v>0</v>
      </c>
      <c r="BG111" s="116">
        <v>0</v>
      </c>
      <c r="BH111" s="116">
        <v>0</v>
      </c>
      <c r="BI111" s="116">
        <v>0</v>
      </c>
      <c r="BJ111" s="116">
        <v>0</v>
      </c>
      <c r="BK111" s="116">
        <v>0</v>
      </c>
      <c r="BL111" s="116">
        <v>0</v>
      </c>
      <c r="BM111" s="116">
        <v>0</v>
      </c>
      <c r="BN111" s="116">
        <v>0</v>
      </c>
      <c r="BO111" s="116">
        <v>0</v>
      </c>
      <c r="BP111" s="116">
        <v>0</v>
      </c>
      <c r="BQ111" s="116">
        <v>0</v>
      </c>
      <c r="BR111" s="116">
        <v>0</v>
      </c>
      <c r="BS111" s="116">
        <v>0</v>
      </c>
      <c r="BT111" s="116">
        <v>0</v>
      </c>
      <c r="BU111" s="116">
        <v>0</v>
      </c>
      <c r="BV111" s="116">
        <v>0</v>
      </c>
      <c r="BW111" s="116">
        <v>0</v>
      </c>
      <c r="BX111" s="116">
        <v>0</v>
      </c>
      <c r="BY111" s="116">
        <v>0</v>
      </c>
      <c r="BZ111" s="116">
        <v>0</v>
      </c>
      <c r="CA111" s="116">
        <v>0</v>
      </c>
      <c r="CB111" s="116">
        <v>0</v>
      </c>
      <c r="CC111" s="116">
        <v>0</v>
      </c>
      <c r="CD111" s="116">
        <v>0</v>
      </c>
      <c r="CE111" s="116">
        <v>0</v>
      </c>
      <c r="CF111" s="116">
        <v>0</v>
      </c>
      <c r="CG111" s="116">
        <v>0</v>
      </c>
      <c r="CH111" s="116">
        <v>0</v>
      </c>
      <c r="CI111" s="116">
        <v>0</v>
      </c>
      <c r="CJ111" s="116">
        <v>0</v>
      </c>
      <c r="CK111" s="116">
        <v>0</v>
      </c>
      <c r="CL111" s="116">
        <v>0</v>
      </c>
      <c r="CM111" s="116">
        <v>0</v>
      </c>
      <c r="CN111" s="116">
        <v>0</v>
      </c>
      <c r="CO111" s="116">
        <v>0</v>
      </c>
      <c r="CP111" s="116">
        <v>111</v>
      </c>
      <c r="CQ111" s="116">
        <v>0</v>
      </c>
      <c r="CR111" s="116">
        <v>0</v>
      </c>
      <c r="CS111" s="116">
        <v>0</v>
      </c>
      <c r="CT111" s="116">
        <v>0</v>
      </c>
      <c r="CU111" s="116">
        <v>0</v>
      </c>
      <c r="CV111" s="116">
        <v>0</v>
      </c>
      <c r="CW111" s="116">
        <v>0</v>
      </c>
      <c r="CX111" s="116">
        <v>0</v>
      </c>
      <c r="CY111" s="116">
        <v>0</v>
      </c>
      <c r="CZ111" s="116">
        <v>0</v>
      </c>
      <c r="DA111" s="116">
        <v>0</v>
      </c>
      <c r="DB111" s="116">
        <v>0</v>
      </c>
      <c r="DC111" s="116">
        <v>0</v>
      </c>
      <c r="DD111" s="116">
        <v>192</v>
      </c>
      <c r="DE111" s="116">
        <v>9</v>
      </c>
      <c r="DF111" s="116">
        <v>0</v>
      </c>
      <c r="DG111" s="311">
        <v>0</v>
      </c>
      <c r="DH111" s="312">
        <v>0</v>
      </c>
      <c r="DI111" s="310">
        <v>354</v>
      </c>
      <c r="DJ111" s="116">
        <v>0</v>
      </c>
      <c r="DK111" s="310">
        <v>5098</v>
      </c>
      <c r="DL111" s="116">
        <v>0</v>
      </c>
      <c r="DM111" s="116">
        <v>0</v>
      </c>
      <c r="DN111" s="116">
        <v>0</v>
      </c>
      <c r="DO111" s="116">
        <v>0</v>
      </c>
      <c r="DP111" s="312">
        <v>0</v>
      </c>
      <c r="DQ111" s="312">
        <v>5098</v>
      </c>
      <c r="DR111" s="116">
        <v>5452</v>
      </c>
      <c r="DS111" s="312">
        <v>2189</v>
      </c>
      <c r="DT111" s="312">
        <v>7287</v>
      </c>
      <c r="DU111" s="311">
        <v>7641</v>
      </c>
      <c r="DV111" s="312">
        <v>-3830</v>
      </c>
      <c r="DW111" s="310">
        <v>3457</v>
      </c>
      <c r="DX111" s="313">
        <v>3811</v>
      </c>
    </row>
    <row r="112" spans="3:128" ht="13.5" customHeight="1" x14ac:dyDescent="0.15">
      <c r="C112" s="331" t="s">
        <v>764</v>
      </c>
      <c r="D112" s="332" t="s">
        <v>443</v>
      </c>
      <c r="E112" s="117">
        <v>0</v>
      </c>
      <c r="F112" s="116">
        <v>0</v>
      </c>
      <c r="G112" s="116">
        <v>14</v>
      </c>
      <c r="H112" s="116">
        <v>0</v>
      </c>
      <c r="I112" s="116">
        <v>18</v>
      </c>
      <c r="J112" s="116">
        <v>0</v>
      </c>
      <c r="K112" s="116">
        <v>0</v>
      </c>
      <c r="L112" s="116">
        <v>20</v>
      </c>
      <c r="M112" s="116">
        <v>2</v>
      </c>
      <c r="N112" s="116">
        <v>0</v>
      </c>
      <c r="O112" s="116">
        <v>0</v>
      </c>
      <c r="P112" s="116">
        <v>4</v>
      </c>
      <c r="Q112" s="116">
        <v>0</v>
      </c>
      <c r="R112" s="116">
        <v>2</v>
      </c>
      <c r="S112" s="116">
        <v>8</v>
      </c>
      <c r="T112" s="116">
        <v>0</v>
      </c>
      <c r="U112" s="116">
        <v>0</v>
      </c>
      <c r="V112" s="116">
        <v>6</v>
      </c>
      <c r="W112" s="116">
        <v>0</v>
      </c>
      <c r="X112" s="116">
        <v>0</v>
      </c>
      <c r="Y112" s="116">
        <v>0</v>
      </c>
      <c r="Z112" s="116">
        <v>0</v>
      </c>
      <c r="AA112" s="116">
        <v>0</v>
      </c>
      <c r="AB112" s="116">
        <v>3</v>
      </c>
      <c r="AC112" s="116">
        <v>8</v>
      </c>
      <c r="AD112" s="116">
        <v>6</v>
      </c>
      <c r="AE112" s="116">
        <v>0</v>
      </c>
      <c r="AF112" s="116">
        <v>0</v>
      </c>
      <c r="AG112" s="116">
        <v>3</v>
      </c>
      <c r="AH112" s="116">
        <v>0</v>
      </c>
      <c r="AI112" s="116">
        <v>0</v>
      </c>
      <c r="AJ112" s="116">
        <v>1</v>
      </c>
      <c r="AK112" s="116">
        <v>1</v>
      </c>
      <c r="AL112" s="116">
        <v>8</v>
      </c>
      <c r="AM112" s="116">
        <v>3</v>
      </c>
      <c r="AN112" s="116">
        <v>0</v>
      </c>
      <c r="AO112" s="116">
        <v>0</v>
      </c>
      <c r="AP112" s="116">
        <v>0</v>
      </c>
      <c r="AQ112" s="116">
        <v>0</v>
      </c>
      <c r="AR112" s="116">
        <v>0</v>
      </c>
      <c r="AS112" s="116">
        <v>0</v>
      </c>
      <c r="AT112" s="116">
        <v>1</v>
      </c>
      <c r="AU112" s="116">
        <v>0</v>
      </c>
      <c r="AV112" s="116">
        <v>10</v>
      </c>
      <c r="AW112" s="116">
        <v>50</v>
      </c>
      <c r="AX112" s="116">
        <v>12</v>
      </c>
      <c r="AY112" s="116">
        <v>10</v>
      </c>
      <c r="AZ112" s="116">
        <v>16</v>
      </c>
      <c r="BA112" s="116">
        <v>8</v>
      </c>
      <c r="BB112" s="116">
        <v>0</v>
      </c>
      <c r="BC112" s="116">
        <v>0</v>
      </c>
      <c r="BD112" s="116">
        <v>0</v>
      </c>
      <c r="BE112" s="116">
        <v>1</v>
      </c>
      <c r="BF112" s="116">
        <v>10</v>
      </c>
      <c r="BG112" s="116">
        <v>0</v>
      </c>
      <c r="BH112" s="116">
        <v>5</v>
      </c>
      <c r="BI112" s="116">
        <v>2</v>
      </c>
      <c r="BJ112" s="116">
        <v>1</v>
      </c>
      <c r="BK112" s="116">
        <v>0</v>
      </c>
      <c r="BL112" s="116">
        <v>1</v>
      </c>
      <c r="BM112" s="116">
        <v>0</v>
      </c>
      <c r="BN112" s="116">
        <v>70</v>
      </c>
      <c r="BO112" s="116">
        <v>17</v>
      </c>
      <c r="BP112" s="116">
        <v>130</v>
      </c>
      <c r="BQ112" s="116">
        <v>24</v>
      </c>
      <c r="BR112" s="116">
        <v>9</v>
      </c>
      <c r="BS112" s="116">
        <v>0</v>
      </c>
      <c r="BT112" s="116">
        <v>21</v>
      </c>
      <c r="BU112" s="116">
        <v>0</v>
      </c>
      <c r="BV112" s="116">
        <v>407</v>
      </c>
      <c r="BW112" s="116">
        <v>43</v>
      </c>
      <c r="BX112" s="116">
        <v>132</v>
      </c>
      <c r="BY112" s="116">
        <v>64</v>
      </c>
      <c r="BZ112" s="116">
        <v>194</v>
      </c>
      <c r="CA112" s="116">
        <v>8</v>
      </c>
      <c r="CB112" s="116">
        <v>73</v>
      </c>
      <c r="CC112" s="116">
        <v>0</v>
      </c>
      <c r="CD112" s="116">
        <v>2</v>
      </c>
      <c r="CE112" s="116">
        <v>1</v>
      </c>
      <c r="CF112" s="116">
        <v>0</v>
      </c>
      <c r="CG112" s="116">
        <v>3</v>
      </c>
      <c r="CH112" s="116">
        <v>26</v>
      </c>
      <c r="CI112" s="116">
        <v>10</v>
      </c>
      <c r="CJ112" s="116">
        <v>46</v>
      </c>
      <c r="CK112" s="116">
        <v>17</v>
      </c>
      <c r="CL112" s="116">
        <v>88</v>
      </c>
      <c r="CM112" s="116">
        <v>5</v>
      </c>
      <c r="CN112" s="116">
        <v>56</v>
      </c>
      <c r="CO112" s="116">
        <v>137</v>
      </c>
      <c r="CP112" s="116">
        <v>1004</v>
      </c>
      <c r="CQ112" s="116">
        <v>395</v>
      </c>
      <c r="CR112" s="116">
        <v>118</v>
      </c>
      <c r="CS112" s="116">
        <v>3</v>
      </c>
      <c r="CT112" s="116">
        <v>18</v>
      </c>
      <c r="CU112" s="116">
        <v>27</v>
      </c>
      <c r="CV112" s="116">
        <v>127</v>
      </c>
      <c r="CW112" s="116">
        <v>78</v>
      </c>
      <c r="CX112" s="116">
        <v>30</v>
      </c>
      <c r="CY112" s="116">
        <v>52</v>
      </c>
      <c r="CZ112" s="116">
        <v>250</v>
      </c>
      <c r="DA112" s="116">
        <v>108</v>
      </c>
      <c r="DB112" s="116">
        <v>92</v>
      </c>
      <c r="DC112" s="116">
        <v>91</v>
      </c>
      <c r="DD112" s="116">
        <v>121</v>
      </c>
      <c r="DE112" s="116">
        <v>5</v>
      </c>
      <c r="DF112" s="116">
        <v>210</v>
      </c>
      <c r="DG112" s="311">
        <v>0</v>
      </c>
      <c r="DH112" s="312">
        <v>60</v>
      </c>
      <c r="DI112" s="310">
        <v>4606</v>
      </c>
      <c r="DJ112" s="116">
        <v>33</v>
      </c>
      <c r="DK112" s="310">
        <v>56413</v>
      </c>
      <c r="DL112" s="116">
        <v>0</v>
      </c>
      <c r="DM112" s="116">
        <v>0</v>
      </c>
      <c r="DN112" s="116">
        <v>0</v>
      </c>
      <c r="DO112" s="116">
        <v>0</v>
      </c>
      <c r="DP112" s="312">
        <v>0</v>
      </c>
      <c r="DQ112" s="312">
        <v>56446</v>
      </c>
      <c r="DR112" s="116">
        <v>61052</v>
      </c>
      <c r="DS112" s="312">
        <v>17184</v>
      </c>
      <c r="DT112" s="312">
        <v>73630</v>
      </c>
      <c r="DU112" s="311">
        <v>78236</v>
      </c>
      <c r="DV112" s="312">
        <v>-22216</v>
      </c>
      <c r="DW112" s="310">
        <v>51414</v>
      </c>
      <c r="DX112" s="313">
        <v>56020</v>
      </c>
    </row>
    <row r="113" spans="3:128" ht="13.5" customHeight="1" x14ac:dyDescent="0.15">
      <c r="C113" s="331" t="s">
        <v>765</v>
      </c>
      <c r="D113" s="332" t="s">
        <v>446</v>
      </c>
      <c r="E113" s="117">
        <v>5</v>
      </c>
      <c r="F113" s="116">
        <v>4</v>
      </c>
      <c r="G113" s="116">
        <v>5</v>
      </c>
      <c r="H113" s="116">
        <v>19</v>
      </c>
      <c r="I113" s="116">
        <v>17</v>
      </c>
      <c r="J113" s="116">
        <v>0</v>
      </c>
      <c r="K113" s="116">
        <v>1</v>
      </c>
      <c r="L113" s="116">
        <v>126</v>
      </c>
      <c r="M113" s="116">
        <v>9</v>
      </c>
      <c r="N113" s="116">
        <v>0</v>
      </c>
      <c r="O113" s="116">
        <v>0</v>
      </c>
      <c r="P113" s="116">
        <v>81</v>
      </c>
      <c r="Q113" s="116">
        <v>30</v>
      </c>
      <c r="R113" s="116">
        <v>15</v>
      </c>
      <c r="S113" s="116">
        <v>60</v>
      </c>
      <c r="T113" s="116">
        <v>3</v>
      </c>
      <c r="U113" s="116">
        <v>7</v>
      </c>
      <c r="V113" s="116">
        <v>53</v>
      </c>
      <c r="W113" s="116">
        <v>2</v>
      </c>
      <c r="X113" s="116">
        <v>2</v>
      </c>
      <c r="Y113" s="116">
        <v>0</v>
      </c>
      <c r="Z113" s="116">
        <v>3</v>
      </c>
      <c r="AA113" s="116">
        <v>11</v>
      </c>
      <c r="AB113" s="116">
        <v>10</v>
      </c>
      <c r="AC113" s="116">
        <v>88</v>
      </c>
      <c r="AD113" s="116">
        <v>18</v>
      </c>
      <c r="AE113" s="116">
        <v>0</v>
      </c>
      <c r="AF113" s="116">
        <v>2</v>
      </c>
      <c r="AG113" s="116">
        <v>8</v>
      </c>
      <c r="AH113" s="116">
        <v>2</v>
      </c>
      <c r="AI113" s="116">
        <v>0</v>
      </c>
      <c r="AJ113" s="116">
        <v>5</v>
      </c>
      <c r="AK113" s="116">
        <v>10</v>
      </c>
      <c r="AL113" s="116">
        <v>5</v>
      </c>
      <c r="AM113" s="116">
        <v>13</v>
      </c>
      <c r="AN113" s="116">
        <v>0</v>
      </c>
      <c r="AO113" s="116">
        <v>1</v>
      </c>
      <c r="AP113" s="116">
        <v>2</v>
      </c>
      <c r="AQ113" s="116">
        <v>10</v>
      </c>
      <c r="AR113" s="116">
        <v>0</v>
      </c>
      <c r="AS113" s="116">
        <v>10</v>
      </c>
      <c r="AT113" s="116">
        <v>29</v>
      </c>
      <c r="AU113" s="116">
        <v>21</v>
      </c>
      <c r="AV113" s="116">
        <v>101</v>
      </c>
      <c r="AW113" s="116">
        <v>302</v>
      </c>
      <c r="AX113" s="116">
        <v>150</v>
      </c>
      <c r="AY113" s="116">
        <v>68</v>
      </c>
      <c r="AZ113" s="116">
        <v>136</v>
      </c>
      <c r="BA113" s="116">
        <v>70</v>
      </c>
      <c r="BB113" s="116">
        <v>1</v>
      </c>
      <c r="BC113" s="116">
        <v>0</v>
      </c>
      <c r="BD113" s="116">
        <v>6</v>
      </c>
      <c r="BE113" s="116">
        <v>2</v>
      </c>
      <c r="BF113" s="116">
        <v>134</v>
      </c>
      <c r="BG113" s="116">
        <v>0</v>
      </c>
      <c r="BH113" s="116">
        <v>6</v>
      </c>
      <c r="BI113" s="116">
        <v>11</v>
      </c>
      <c r="BJ113" s="116">
        <v>0</v>
      </c>
      <c r="BK113" s="116">
        <v>9</v>
      </c>
      <c r="BL113" s="116">
        <v>10</v>
      </c>
      <c r="BM113" s="116">
        <v>1</v>
      </c>
      <c r="BN113" s="116">
        <v>190</v>
      </c>
      <c r="BO113" s="116">
        <v>3</v>
      </c>
      <c r="BP113" s="116">
        <v>605</v>
      </c>
      <c r="BQ113" s="116">
        <v>20</v>
      </c>
      <c r="BR113" s="116">
        <v>8</v>
      </c>
      <c r="BS113" s="116">
        <v>1</v>
      </c>
      <c r="BT113" s="116">
        <v>58</v>
      </c>
      <c r="BU113" s="116">
        <v>161</v>
      </c>
      <c r="BV113" s="116">
        <v>1371</v>
      </c>
      <c r="BW113" s="116">
        <v>692</v>
      </c>
      <c r="BX113" s="116">
        <v>98</v>
      </c>
      <c r="BY113" s="116">
        <v>33</v>
      </c>
      <c r="BZ113" s="116">
        <v>0</v>
      </c>
      <c r="CA113" s="116">
        <v>99</v>
      </c>
      <c r="CB113" s="116">
        <v>274</v>
      </c>
      <c r="CC113" s="116">
        <v>96</v>
      </c>
      <c r="CD113" s="116">
        <v>8</v>
      </c>
      <c r="CE113" s="116">
        <v>12</v>
      </c>
      <c r="CF113" s="116">
        <v>0</v>
      </c>
      <c r="CG113" s="116">
        <v>46</v>
      </c>
      <c r="CH113" s="116">
        <v>221</v>
      </c>
      <c r="CI113" s="116">
        <v>102</v>
      </c>
      <c r="CJ113" s="116">
        <v>398</v>
      </c>
      <c r="CK113" s="116">
        <v>48</v>
      </c>
      <c r="CL113" s="116">
        <v>56</v>
      </c>
      <c r="CM113" s="116">
        <v>98</v>
      </c>
      <c r="CN113" s="116">
        <v>42</v>
      </c>
      <c r="CO113" s="116">
        <v>988</v>
      </c>
      <c r="CP113" s="116">
        <v>453</v>
      </c>
      <c r="CQ113" s="116">
        <v>1191</v>
      </c>
      <c r="CR113" s="116">
        <v>560</v>
      </c>
      <c r="CS113" s="116">
        <v>83</v>
      </c>
      <c r="CT113" s="116">
        <v>363</v>
      </c>
      <c r="CU113" s="116">
        <v>464</v>
      </c>
      <c r="CV113" s="116">
        <v>250</v>
      </c>
      <c r="CW113" s="116">
        <v>130</v>
      </c>
      <c r="CX113" s="116">
        <v>21</v>
      </c>
      <c r="CY113" s="116">
        <v>238</v>
      </c>
      <c r="CZ113" s="116">
        <v>537</v>
      </c>
      <c r="DA113" s="116">
        <v>138</v>
      </c>
      <c r="DB113" s="116">
        <v>120</v>
      </c>
      <c r="DC113" s="116">
        <v>217</v>
      </c>
      <c r="DD113" s="116">
        <v>127</v>
      </c>
      <c r="DE113" s="116">
        <v>11</v>
      </c>
      <c r="DF113" s="116">
        <v>138</v>
      </c>
      <c r="DG113" s="311">
        <v>0</v>
      </c>
      <c r="DH113" s="312">
        <v>5</v>
      </c>
      <c r="DI113" s="310">
        <v>12468</v>
      </c>
      <c r="DJ113" s="116">
        <v>0</v>
      </c>
      <c r="DK113" s="310">
        <v>0</v>
      </c>
      <c r="DL113" s="116">
        <v>0</v>
      </c>
      <c r="DM113" s="116">
        <v>0</v>
      </c>
      <c r="DN113" s="116">
        <v>0</v>
      </c>
      <c r="DO113" s="116">
        <v>0</v>
      </c>
      <c r="DP113" s="312">
        <v>0</v>
      </c>
      <c r="DQ113" s="312">
        <v>0</v>
      </c>
      <c r="DR113" s="116">
        <v>12468</v>
      </c>
      <c r="DS113" s="312">
        <v>0</v>
      </c>
      <c r="DT113" s="312">
        <v>0</v>
      </c>
      <c r="DU113" s="311">
        <v>12468</v>
      </c>
      <c r="DV113" s="312">
        <v>0</v>
      </c>
      <c r="DW113" s="310">
        <v>0</v>
      </c>
      <c r="DX113" s="313">
        <v>12468</v>
      </c>
    </row>
    <row r="114" spans="3:128" ht="13.5" customHeight="1" x14ac:dyDescent="0.15">
      <c r="C114" s="331" t="s">
        <v>766</v>
      </c>
      <c r="D114" s="332" t="s">
        <v>468</v>
      </c>
      <c r="E114" s="117">
        <v>257</v>
      </c>
      <c r="F114" s="116">
        <v>1</v>
      </c>
      <c r="G114" s="116">
        <v>6</v>
      </c>
      <c r="H114" s="116">
        <v>5</v>
      </c>
      <c r="I114" s="116">
        <v>129</v>
      </c>
      <c r="J114" s="116">
        <v>0</v>
      </c>
      <c r="K114" s="116">
        <v>9</v>
      </c>
      <c r="L114" s="116">
        <v>725</v>
      </c>
      <c r="M114" s="116">
        <v>142</v>
      </c>
      <c r="N114" s="116">
        <v>1</v>
      </c>
      <c r="O114" s="116">
        <v>0</v>
      </c>
      <c r="P114" s="116">
        <v>150</v>
      </c>
      <c r="Q114" s="116">
        <v>71</v>
      </c>
      <c r="R114" s="116">
        <v>300</v>
      </c>
      <c r="S114" s="116">
        <v>79</v>
      </c>
      <c r="T114" s="116">
        <v>15</v>
      </c>
      <c r="U114" s="116">
        <v>24</v>
      </c>
      <c r="V114" s="116">
        <v>130</v>
      </c>
      <c r="W114" s="116">
        <v>1</v>
      </c>
      <c r="X114" s="116">
        <v>4</v>
      </c>
      <c r="Y114" s="116">
        <v>0</v>
      </c>
      <c r="Z114" s="116">
        <v>2</v>
      </c>
      <c r="AA114" s="116">
        <v>18</v>
      </c>
      <c r="AB114" s="116">
        <v>137</v>
      </c>
      <c r="AC114" s="116">
        <v>51</v>
      </c>
      <c r="AD114" s="116">
        <v>26</v>
      </c>
      <c r="AE114" s="116">
        <v>0</v>
      </c>
      <c r="AF114" s="116">
        <v>141</v>
      </c>
      <c r="AG114" s="116">
        <v>86</v>
      </c>
      <c r="AH114" s="116">
        <v>34</v>
      </c>
      <c r="AI114" s="116">
        <v>1</v>
      </c>
      <c r="AJ114" s="116">
        <v>60</v>
      </c>
      <c r="AK114" s="116">
        <v>194</v>
      </c>
      <c r="AL114" s="116">
        <v>5</v>
      </c>
      <c r="AM114" s="116">
        <v>136</v>
      </c>
      <c r="AN114" s="116">
        <v>0</v>
      </c>
      <c r="AO114" s="116">
        <v>153</v>
      </c>
      <c r="AP114" s="116">
        <v>184</v>
      </c>
      <c r="AQ114" s="116">
        <v>119</v>
      </c>
      <c r="AR114" s="116">
        <v>0</v>
      </c>
      <c r="AS114" s="116">
        <v>59</v>
      </c>
      <c r="AT114" s="116">
        <v>104</v>
      </c>
      <c r="AU114" s="116">
        <v>344</v>
      </c>
      <c r="AV114" s="116">
        <v>808</v>
      </c>
      <c r="AW114" s="116">
        <v>4009</v>
      </c>
      <c r="AX114" s="116">
        <v>260</v>
      </c>
      <c r="AY114" s="116">
        <v>74</v>
      </c>
      <c r="AZ114" s="116">
        <v>26</v>
      </c>
      <c r="BA114" s="116">
        <v>108</v>
      </c>
      <c r="BB114" s="116">
        <v>1</v>
      </c>
      <c r="BC114" s="116">
        <v>2</v>
      </c>
      <c r="BD114" s="116">
        <v>13</v>
      </c>
      <c r="BE114" s="116">
        <v>15</v>
      </c>
      <c r="BF114" s="116">
        <v>232</v>
      </c>
      <c r="BG114" s="116">
        <v>0</v>
      </c>
      <c r="BH114" s="116">
        <v>41</v>
      </c>
      <c r="BI114" s="116">
        <v>9</v>
      </c>
      <c r="BJ114" s="116">
        <v>7</v>
      </c>
      <c r="BK114" s="116">
        <v>43</v>
      </c>
      <c r="BL114" s="116">
        <v>10</v>
      </c>
      <c r="BM114" s="116">
        <v>8</v>
      </c>
      <c r="BN114" s="116">
        <v>4137</v>
      </c>
      <c r="BO114" s="116">
        <v>2207</v>
      </c>
      <c r="BP114" s="116">
        <v>3402</v>
      </c>
      <c r="BQ114" s="116">
        <v>886</v>
      </c>
      <c r="BR114" s="116">
        <v>542</v>
      </c>
      <c r="BS114" s="116">
        <v>11</v>
      </c>
      <c r="BT114" s="116">
        <v>425</v>
      </c>
      <c r="BU114" s="116">
        <v>442</v>
      </c>
      <c r="BV114" s="116">
        <v>3080</v>
      </c>
      <c r="BW114" s="116">
        <v>2236</v>
      </c>
      <c r="BX114" s="116">
        <v>899</v>
      </c>
      <c r="BY114" s="116">
        <v>467</v>
      </c>
      <c r="BZ114" s="116">
        <v>37</v>
      </c>
      <c r="CA114" s="116">
        <v>204</v>
      </c>
      <c r="CB114" s="116">
        <v>272</v>
      </c>
      <c r="CC114" s="116">
        <v>295</v>
      </c>
      <c r="CD114" s="116">
        <v>133</v>
      </c>
      <c r="CE114" s="116">
        <v>27</v>
      </c>
      <c r="CF114" s="116">
        <v>0</v>
      </c>
      <c r="CG114" s="116">
        <v>36</v>
      </c>
      <c r="CH114" s="116">
        <v>180</v>
      </c>
      <c r="CI114" s="116">
        <v>32</v>
      </c>
      <c r="CJ114" s="116">
        <v>1320</v>
      </c>
      <c r="CK114" s="116">
        <v>131</v>
      </c>
      <c r="CL114" s="116">
        <v>83</v>
      </c>
      <c r="CM114" s="116">
        <v>629</v>
      </c>
      <c r="CN114" s="116">
        <v>77</v>
      </c>
      <c r="CO114" s="116">
        <v>167</v>
      </c>
      <c r="CP114" s="116">
        <v>2489</v>
      </c>
      <c r="CQ114" s="116">
        <v>82</v>
      </c>
      <c r="CR114" s="116">
        <v>587</v>
      </c>
      <c r="CS114" s="116">
        <v>309</v>
      </c>
      <c r="CT114" s="116">
        <v>580</v>
      </c>
      <c r="CU114" s="116">
        <v>320</v>
      </c>
      <c r="CV114" s="116">
        <v>712</v>
      </c>
      <c r="CW114" s="116">
        <v>323</v>
      </c>
      <c r="CX114" s="116">
        <v>4</v>
      </c>
      <c r="CY114" s="116">
        <v>851</v>
      </c>
      <c r="CZ114" s="116">
        <v>1379</v>
      </c>
      <c r="DA114" s="116">
        <v>1215</v>
      </c>
      <c r="DB114" s="116">
        <v>295</v>
      </c>
      <c r="DC114" s="116">
        <v>525</v>
      </c>
      <c r="DD114" s="116">
        <v>64</v>
      </c>
      <c r="DE114" s="116">
        <v>6</v>
      </c>
      <c r="DF114" s="116">
        <v>341</v>
      </c>
      <c r="DG114" s="311">
        <v>7</v>
      </c>
      <c r="DH114" s="312">
        <v>0</v>
      </c>
      <c r="DI114" s="310">
        <v>42015</v>
      </c>
      <c r="DJ114" s="116">
        <v>0</v>
      </c>
      <c r="DK114" s="310">
        <v>0</v>
      </c>
      <c r="DL114" s="116">
        <v>0</v>
      </c>
      <c r="DM114" s="116">
        <v>0</v>
      </c>
      <c r="DN114" s="116">
        <v>0</v>
      </c>
      <c r="DO114" s="116">
        <v>0</v>
      </c>
      <c r="DP114" s="312">
        <v>0</v>
      </c>
      <c r="DQ114" s="312">
        <v>0</v>
      </c>
      <c r="DR114" s="116">
        <v>42015</v>
      </c>
      <c r="DS114" s="312">
        <v>7.0021885193564231</v>
      </c>
      <c r="DT114" s="312">
        <v>7.0021885193564231</v>
      </c>
      <c r="DU114" s="311">
        <v>42022.002188519356</v>
      </c>
      <c r="DV114" s="312">
        <v>-307.00218851935642</v>
      </c>
      <c r="DW114" s="310">
        <v>-300</v>
      </c>
      <c r="DX114" s="313">
        <v>41715</v>
      </c>
    </row>
    <row r="115" spans="3:128" ht="13.5" customHeight="1" x14ac:dyDescent="0.15">
      <c r="C115" s="333" t="s">
        <v>767</v>
      </c>
      <c r="D115" s="334" t="s">
        <v>478</v>
      </c>
      <c r="E115" s="335">
        <v>15808</v>
      </c>
      <c r="F115" s="336">
        <v>5966</v>
      </c>
      <c r="G115" s="336">
        <v>2309</v>
      </c>
      <c r="H115" s="336">
        <v>2003</v>
      </c>
      <c r="I115" s="336">
        <v>5775</v>
      </c>
      <c r="J115" s="336">
        <v>0</v>
      </c>
      <c r="K115" s="336">
        <v>903</v>
      </c>
      <c r="L115" s="336">
        <v>128109</v>
      </c>
      <c r="M115" s="336">
        <v>5374</v>
      </c>
      <c r="N115" s="336">
        <v>731</v>
      </c>
      <c r="O115" s="336">
        <v>0</v>
      </c>
      <c r="P115" s="336">
        <v>41737</v>
      </c>
      <c r="Q115" s="336">
        <v>12968</v>
      </c>
      <c r="R115" s="336">
        <v>12991</v>
      </c>
      <c r="S115" s="336">
        <v>29369</v>
      </c>
      <c r="T115" s="336">
        <v>-729</v>
      </c>
      <c r="U115" s="336">
        <v>6660</v>
      </c>
      <c r="V115" s="336">
        <v>27115</v>
      </c>
      <c r="W115" s="336">
        <v>1086</v>
      </c>
      <c r="X115" s="336">
        <v>676</v>
      </c>
      <c r="Y115" s="336">
        <v>0</v>
      </c>
      <c r="Z115" s="336">
        <v>16601</v>
      </c>
      <c r="AA115" s="336">
        <v>7629</v>
      </c>
      <c r="AB115" s="336">
        <v>11039</v>
      </c>
      <c r="AC115" s="336">
        <v>65599</v>
      </c>
      <c r="AD115" s="336">
        <v>13985</v>
      </c>
      <c r="AE115" s="336">
        <v>0</v>
      </c>
      <c r="AF115" s="336">
        <v>3848</v>
      </c>
      <c r="AG115" s="336">
        <v>35809</v>
      </c>
      <c r="AH115" s="336">
        <v>2577</v>
      </c>
      <c r="AI115" s="336">
        <v>179</v>
      </c>
      <c r="AJ115" s="336">
        <v>1919</v>
      </c>
      <c r="AK115" s="336">
        <v>9673</v>
      </c>
      <c r="AL115" s="336">
        <v>2189</v>
      </c>
      <c r="AM115" s="336">
        <v>7751</v>
      </c>
      <c r="AN115" s="336">
        <v>0</v>
      </c>
      <c r="AO115" s="336">
        <v>6743</v>
      </c>
      <c r="AP115" s="336">
        <v>7781</v>
      </c>
      <c r="AQ115" s="336">
        <v>9499</v>
      </c>
      <c r="AR115" s="336">
        <v>82</v>
      </c>
      <c r="AS115" s="336">
        <v>29476</v>
      </c>
      <c r="AT115" s="336">
        <v>17249</v>
      </c>
      <c r="AU115" s="336">
        <v>26080</v>
      </c>
      <c r="AV115" s="336">
        <v>56986</v>
      </c>
      <c r="AW115" s="336">
        <v>334834</v>
      </c>
      <c r="AX115" s="336">
        <v>78039</v>
      </c>
      <c r="AY115" s="336">
        <v>48936</v>
      </c>
      <c r="AZ115" s="336">
        <v>38836</v>
      </c>
      <c r="BA115" s="336">
        <v>42385</v>
      </c>
      <c r="BB115" s="336">
        <v>1571</v>
      </c>
      <c r="BC115" s="336">
        <v>1434</v>
      </c>
      <c r="BD115" s="336">
        <v>3096</v>
      </c>
      <c r="BE115" s="336">
        <v>4589</v>
      </c>
      <c r="BF115" s="336">
        <v>100124</v>
      </c>
      <c r="BG115" s="336">
        <v>0</v>
      </c>
      <c r="BH115" s="336">
        <v>42908</v>
      </c>
      <c r="BI115" s="336">
        <v>35080</v>
      </c>
      <c r="BJ115" s="336">
        <v>1082</v>
      </c>
      <c r="BK115" s="336">
        <v>5599</v>
      </c>
      <c r="BL115" s="336">
        <v>5011</v>
      </c>
      <c r="BM115" s="336">
        <v>3274</v>
      </c>
      <c r="BN115" s="336">
        <v>154878</v>
      </c>
      <c r="BO115" s="336">
        <v>65744</v>
      </c>
      <c r="BP115" s="336">
        <v>130263</v>
      </c>
      <c r="BQ115" s="336">
        <v>28875</v>
      </c>
      <c r="BR115" s="336">
        <v>94337</v>
      </c>
      <c r="BS115" s="336">
        <v>3996</v>
      </c>
      <c r="BT115" s="336">
        <v>33971</v>
      </c>
      <c r="BU115" s="336">
        <v>21968</v>
      </c>
      <c r="BV115" s="336">
        <v>220646</v>
      </c>
      <c r="BW115" s="336">
        <v>79849</v>
      </c>
      <c r="BX115" s="336">
        <v>23188</v>
      </c>
      <c r="BY115" s="336">
        <v>21733</v>
      </c>
      <c r="BZ115" s="336">
        <v>47605</v>
      </c>
      <c r="CA115" s="336">
        <v>12949</v>
      </c>
      <c r="CB115" s="336">
        <v>33674</v>
      </c>
      <c r="CC115" s="336">
        <v>107453</v>
      </c>
      <c r="CD115" s="336">
        <v>5435</v>
      </c>
      <c r="CE115" s="336">
        <v>6569</v>
      </c>
      <c r="CF115" s="336">
        <v>0</v>
      </c>
      <c r="CG115" s="336">
        <v>5540</v>
      </c>
      <c r="CH115" s="336">
        <v>23304</v>
      </c>
      <c r="CI115" s="336">
        <v>6818</v>
      </c>
      <c r="CJ115" s="336">
        <v>82971</v>
      </c>
      <c r="CK115" s="336">
        <v>7331</v>
      </c>
      <c r="CL115" s="336">
        <v>32990</v>
      </c>
      <c r="CM115" s="336">
        <v>31158</v>
      </c>
      <c r="CN115" s="336">
        <v>9985</v>
      </c>
      <c r="CO115" s="336">
        <v>121086</v>
      </c>
      <c r="CP115" s="336">
        <v>56399</v>
      </c>
      <c r="CQ115" s="336">
        <v>77368</v>
      </c>
      <c r="CR115" s="336">
        <v>202008</v>
      </c>
      <c r="CS115" s="336">
        <v>7729</v>
      </c>
      <c r="CT115" s="336">
        <v>28160</v>
      </c>
      <c r="CU115" s="336">
        <v>25354</v>
      </c>
      <c r="CV115" s="336">
        <v>21439</v>
      </c>
      <c r="CW115" s="336">
        <v>38015</v>
      </c>
      <c r="CX115" s="336">
        <v>16450</v>
      </c>
      <c r="CY115" s="336">
        <v>93873</v>
      </c>
      <c r="CZ115" s="336">
        <v>85580</v>
      </c>
      <c r="DA115" s="336">
        <v>37508</v>
      </c>
      <c r="DB115" s="336">
        <v>111202</v>
      </c>
      <c r="DC115" s="336">
        <v>19812</v>
      </c>
      <c r="DD115" s="336">
        <v>19217</v>
      </c>
      <c r="DE115" s="336">
        <v>1128</v>
      </c>
      <c r="DF115" s="336">
        <v>15653</v>
      </c>
      <c r="DG115" s="337">
        <v>12468</v>
      </c>
      <c r="DH115" s="338">
        <v>14387</v>
      </c>
      <c r="DI115" s="339">
        <v>3676409</v>
      </c>
      <c r="DJ115" s="340">
        <v>1079</v>
      </c>
      <c r="DK115" s="339">
        <v>2249590</v>
      </c>
      <c r="DL115" s="340">
        <v>902046</v>
      </c>
      <c r="DM115" s="340">
        <v>203229</v>
      </c>
      <c r="DN115" s="340">
        <v>403129</v>
      </c>
      <c r="DO115" s="340">
        <v>943346</v>
      </c>
      <c r="DP115" s="341">
        <v>-11953</v>
      </c>
      <c r="DQ115" s="341">
        <v>4690466</v>
      </c>
      <c r="DR115" s="340">
        <v>8366875</v>
      </c>
      <c r="DS115" s="341">
        <v>3273475.1008652705</v>
      </c>
      <c r="DT115" s="341">
        <v>7963941.1008652709</v>
      </c>
      <c r="DU115" s="342">
        <v>11640350.100865271</v>
      </c>
      <c r="DV115" s="341">
        <v>-3361387.1008652705</v>
      </c>
      <c r="DW115" s="339">
        <v>4602554</v>
      </c>
      <c r="DX115" s="343">
        <v>8278963</v>
      </c>
    </row>
    <row r="116" spans="3:128" ht="13.5" customHeight="1" x14ac:dyDescent="0.15">
      <c r="C116" s="331" t="s">
        <v>768</v>
      </c>
      <c r="D116" s="332" t="s">
        <v>501</v>
      </c>
      <c r="E116" s="117">
        <v>27</v>
      </c>
      <c r="F116" s="116">
        <v>0</v>
      </c>
      <c r="G116" s="116">
        <v>0</v>
      </c>
      <c r="H116" s="116">
        <v>0</v>
      </c>
      <c r="I116" s="116">
        <v>0</v>
      </c>
      <c r="J116" s="116">
        <v>0</v>
      </c>
      <c r="K116" s="116">
        <v>0</v>
      </c>
      <c r="L116" s="116">
        <v>0</v>
      </c>
      <c r="M116" s="116">
        <v>0</v>
      </c>
      <c r="N116" s="116">
        <v>0</v>
      </c>
      <c r="O116" s="116">
        <v>0</v>
      </c>
      <c r="P116" s="116">
        <v>0</v>
      </c>
      <c r="Q116" s="116">
        <v>0</v>
      </c>
      <c r="R116" s="116">
        <v>0</v>
      </c>
      <c r="S116" s="116">
        <v>0</v>
      </c>
      <c r="T116" s="116">
        <v>0</v>
      </c>
      <c r="U116" s="116">
        <v>0</v>
      </c>
      <c r="V116" s="116">
        <v>0</v>
      </c>
      <c r="W116" s="116">
        <v>0</v>
      </c>
      <c r="X116" s="116">
        <v>0</v>
      </c>
      <c r="Y116" s="116">
        <v>0</v>
      </c>
      <c r="Z116" s="116">
        <v>0</v>
      </c>
      <c r="AA116" s="116">
        <v>0</v>
      </c>
      <c r="AB116" s="116">
        <v>0</v>
      </c>
      <c r="AC116" s="116">
        <v>0</v>
      </c>
      <c r="AD116" s="116">
        <v>0</v>
      </c>
      <c r="AE116" s="116">
        <v>0</v>
      </c>
      <c r="AF116" s="116">
        <v>0</v>
      </c>
      <c r="AG116" s="116">
        <v>0</v>
      </c>
      <c r="AH116" s="116">
        <v>0</v>
      </c>
      <c r="AI116" s="116">
        <v>0</v>
      </c>
      <c r="AJ116" s="116">
        <v>0</v>
      </c>
      <c r="AK116" s="116">
        <v>0</v>
      </c>
      <c r="AL116" s="116">
        <v>0</v>
      </c>
      <c r="AM116" s="116">
        <v>0</v>
      </c>
      <c r="AN116" s="116">
        <v>0</v>
      </c>
      <c r="AO116" s="116">
        <v>0</v>
      </c>
      <c r="AP116" s="116">
        <v>0</v>
      </c>
      <c r="AQ116" s="116">
        <v>0</v>
      </c>
      <c r="AR116" s="116">
        <v>0</v>
      </c>
      <c r="AS116" s="116">
        <v>0</v>
      </c>
      <c r="AT116" s="116">
        <v>0</v>
      </c>
      <c r="AU116" s="116">
        <v>0</v>
      </c>
      <c r="AV116" s="116">
        <v>0</v>
      </c>
      <c r="AW116" s="116">
        <v>0</v>
      </c>
      <c r="AX116" s="116">
        <v>0</v>
      </c>
      <c r="AY116" s="116">
        <v>0</v>
      </c>
      <c r="AZ116" s="116">
        <v>0</v>
      </c>
      <c r="BA116" s="116">
        <v>0</v>
      </c>
      <c r="BB116" s="116">
        <v>0</v>
      </c>
      <c r="BC116" s="116">
        <v>0</v>
      </c>
      <c r="BD116" s="116">
        <v>0</v>
      </c>
      <c r="BE116" s="116">
        <v>0</v>
      </c>
      <c r="BF116" s="116">
        <v>0</v>
      </c>
      <c r="BG116" s="116">
        <v>0</v>
      </c>
      <c r="BH116" s="116">
        <v>0</v>
      </c>
      <c r="BI116" s="116">
        <v>0</v>
      </c>
      <c r="BJ116" s="116">
        <v>0</v>
      </c>
      <c r="BK116" s="116">
        <v>0</v>
      </c>
      <c r="BL116" s="116">
        <v>0</v>
      </c>
      <c r="BM116" s="116">
        <v>0</v>
      </c>
      <c r="BN116" s="116">
        <v>0</v>
      </c>
      <c r="BO116" s="116">
        <v>0</v>
      </c>
      <c r="BP116" s="116">
        <v>0</v>
      </c>
      <c r="BQ116" s="116">
        <v>0</v>
      </c>
      <c r="BR116" s="116">
        <v>556</v>
      </c>
      <c r="BS116" s="116">
        <v>66</v>
      </c>
      <c r="BT116" s="116">
        <v>430</v>
      </c>
      <c r="BU116" s="116">
        <v>0</v>
      </c>
      <c r="BV116" s="116">
        <v>0</v>
      </c>
      <c r="BW116" s="116">
        <v>0</v>
      </c>
      <c r="BX116" s="116">
        <v>0</v>
      </c>
      <c r="BY116" s="116">
        <v>0</v>
      </c>
      <c r="BZ116" s="116">
        <v>0</v>
      </c>
      <c r="CA116" s="116">
        <v>0</v>
      </c>
      <c r="CB116" s="116">
        <v>0</v>
      </c>
      <c r="CC116" s="116">
        <v>0</v>
      </c>
      <c r="CD116" s="116">
        <v>0</v>
      </c>
      <c r="CE116" s="116">
        <v>0</v>
      </c>
      <c r="CF116" s="116">
        <v>0</v>
      </c>
      <c r="CG116" s="116">
        <v>0</v>
      </c>
      <c r="CH116" s="116">
        <v>0</v>
      </c>
      <c r="CI116" s="116">
        <v>0</v>
      </c>
      <c r="CJ116" s="116">
        <v>0</v>
      </c>
      <c r="CK116" s="116">
        <v>0</v>
      </c>
      <c r="CL116" s="116">
        <v>0</v>
      </c>
      <c r="CM116" s="116">
        <v>0</v>
      </c>
      <c r="CN116" s="116">
        <v>0</v>
      </c>
      <c r="CO116" s="116">
        <v>0</v>
      </c>
      <c r="CP116" s="116">
        <v>0</v>
      </c>
      <c r="CQ116" s="116">
        <v>0</v>
      </c>
      <c r="CR116" s="116">
        <v>0</v>
      </c>
      <c r="CS116" s="116">
        <v>0</v>
      </c>
      <c r="CT116" s="116">
        <v>0</v>
      </c>
      <c r="CU116" s="116">
        <v>0</v>
      </c>
      <c r="CV116" s="116">
        <v>0</v>
      </c>
      <c r="CW116" s="116">
        <v>0</v>
      </c>
      <c r="CX116" s="116">
        <v>0</v>
      </c>
      <c r="CY116" s="116">
        <v>0</v>
      </c>
      <c r="CZ116" s="116">
        <v>0</v>
      </c>
      <c r="DA116" s="116">
        <v>0</v>
      </c>
      <c r="DB116" s="116">
        <v>0</v>
      </c>
      <c r="DC116" s="116">
        <v>0</v>
      </c>
      <c r="DD116" s="116">
        <v>0</v>
      </c>
      <c r="DE116" s="116">
        <v>0</v>
      </c>
      <c r="DF116" s="116">
        <v>0</v>
      </c>
      <c r="DG116" s="311">
        <v>0</v>
      </c>
      <c r="DH116" s="313">
        <v>0</v>
      </c>
      <c r="DI116" s="119">
        <v>1079</v>
      </c>
      <c r="DJ116" s="118"/>
      <c r="DK116" s="118"/>
      <c r="DL116" s="118"/>
      <c r="DM116" s="118"/>
      <c r="DN116" s="118"/>
      <c r="DO116" s="118"/>
      <c r="DP116" s="118"/>
      <c r="DQ116" s="118"/>
      <c r="DR116" s="118"/>
      <c r="DS116" s="118"/>
      <c r="DT116" s="118"/>
      <c r="DU116" s="118"/>
      <c r="DV116" s="118"/>
      <c r="DW116" s="118"/>
      <c r="DX116" s="118"/>
    </row>
    <row r="117" spans="3:128" ht="13.5" customHeight="1" x14ac:dyDescent="0.15">
      <c r="C117" s="331" t="s">
        <v>769</v>
      </c>
      <c r="D117" s="332" t="s">
        <v>473</v>
      </c>
      <c r="E117" s="117">
        <v>7866</v>
      </c>
      <c r="F117" s="116">
        <v>1288</v>
      </c>
      <c r="G117" s="116">
        <v>1020</v>
      </c>
      <c r="H117" s="116">
        <v>1169</v>
      </c>
      <c r="I117" s="116">
        <v>4128</v>
      </c>
      <c r="J117" s="116">
        <v>0</v>
      </c>
      <c r="K117" s="116">
        <v>453</v>
      </c>
      <c r="L117" s="116">
        <v>32049</v>
      </c>
      <c r="M117" s="116">
        <v>1725</v>
      </c>
      <c r="N117" s="116">
        <v>195</v>
      </c>
      <c r="O117" s="116">
        <v>0</v>
      </c>
      <c r="P117" s="116">
        <v>21322</v>
      </c>
      <c r="Q117" s="116">
        <v>7969</v>
      </c>
      <c r="R117" s="116">
        <v>4283</v>
      </c>
      <c r="S117" s="116">
        <v>10064</v>
      </c>
      <c r="T117" s="116">
        <v>983</v>
      </c>
      <c r="U117" s="116">
        <v>3019</v>
      </c>
      <c r="V117" s="116">
        <v>17340</v>
      </c>
      <c r="W117" s="116">
        <v>233</v>
      </c>
      <c r="X117" s="116">
        <v>190</v>
      </c>
      <c r="Y117" s="116">
        <v>0</v>
      </c>
      <c r="Z117" s="116">
        <v>1603</v>
      </c>
      <c r="AA117" s="116">
        <v>1084</v>
      </c>
      <c r="AB117" s="116">
        <v>2594</v>
      </c>
      <c r="AC117" s="116">
        <v>9075</v>
      </c>
      <c r="AD117" s="116">
        <v>2799</v>
      </c>
      <c r="AE117" s="116">
        <v>0</v>
      </c>
      <c r="AF117" s="116">
        <v>691</v>
      </c>
      <c r="AG117" s="116">
        <v>16769</v>
      </c>
      <c r="AH117" s="116">
        <v>1555</v>
      </c>
      <c r="AI117" s="116">
        <v>185</v>
      </c>
      <c r="AJ117" s="116">
        <v>957</v>
      </c>
      <c r="AK117" s="116">
        <v>4597</v>
      </c>
      <c r="AL117" s="116">
        <v>1704</v>
      </c>
      <c r="AM117" s="116">
        <v>5111</v>
      </c>
      <c r="AN117" s="116">
        <v>0</v>
      </c>
      <c r="AO117" s="116">
        <v>1265</v>
      </c>
      <c r="AP117" s="116">
        <v>1920</v>
      </c>
      <c r="AQ117" s="116">
        <v>2132</v>
      </c>
      <c r="AR117" s="116">
        <v>7</v>
      </c>
      <c r="AS117" s="116">
        <v>7446</v>
      </c>
      <c r="AT117" s="116">
        <v>9861</v>
      </c>
      <c r="AU117" s="116">
        <v>23393</v>
      </c>
      <c r="AV117" s="116">
        <v>28556</v>
      </c>
      <c r="AW117" s="116">
        <v>128019</v>
      </c>
      <c r="AX117" s="116">
        <v>25236</v>
      </c>
      <c r="AY117" s="116">
        <v>14496</v>
      </c>
      <c r="AZ117" s="116">
        <v>15668</v>
      </c>
      <c r="BA117" s="116">
        <v>19069</v>
      </c>
      <c r="BB117" s="116">
        <v>547</v>
      </c>
      <c r="BC117" s="116">
        <v>454</v>
      </c>
      <c r="BD117" s="116">
        <v>890</v>
      </c>
      <c r="BE117" s="116">
        <v>1911</v>
      </c>
      <c r="BF117" s="116">
        <v>21658</v>
      </c>
      <c r="BG117" s="116">
        <v>0</v>
      </c>
      <c r="BH117" s="116">
        <v>6904</v>
      </c>
      <c r="BI117" s="116">
        <v>12018</v>
      </c>
      <c r="BJ117" s="116">
        <v>379</v>
      </c>
      <c r="BK117" s="116">
        <v>1946</v>
      </c>
      <c r="BL117" s="116">
        <v>2959</v>
      </c>
      <c r="BM117" s="116">
        <v>0</v>
      </c>
      <c r="BN117" s="116">
        <v>98136</v>
      </c>
      <c r="BO117" s="116">
        <v>42246</v>
      </c>
      <c r="BP117" s="116">
        <v>86786</v>
      </c>
      <c r="BQ117" s="116">
        <v>25861</v>
      </c>
      <c r="BR117" s="116">
        <v>17090</v>
      </c>
      <c r="BS117" s="116">
        <v>802</v>
      </c>
      <c r="BT117" s="116">
        <v>13517</v>
      </c>
      <c r="BU117" s="116">
        <v>25437</v>
      </c>
      <c r="BV117" s="116">
        <v>334493</v>
      </c>
      <c r="BW117" s="116">
        <v>70672</v>
      </c>
      <c r="BX117" s="116">
        <v>20626</v>
      </c>
      <c r="BY117" s="116">
        <v>9182</v>
      </c>
      <c r="BZ117" s="116">
        <v>0</v>
      </c>
      <c r="CA117" s="116">
        <v>13243</v>
      </c>
      <c r="CB117" s="116">
        <v>87730</v>
      </c>
      <c r="CC117" s="116">
        <v>0</v>
      </c>
      <c r="CD117" s="116">
        <v>2566</v>
      </c>
      <c r="CE117" s="116">
        <v>2201</v>
      </c>
      <c r="CF117" s="116">
        <v>1</v>
      </c>
      <c r="CG117" s="116">
        <v>3977</v>
      </c>
      <c r="CH117" s="116">
        <v>18807</v>
      </c>
      <c r="CI117" s="116">
        <v>19099</v>
      </c>
      <c r="CJ117" s="116">
        <v>17135</v>
      </c>
      <c r="CK117" s="116">
        <v>2830</v>
      </c>
      <c r="CL117" s="116">
        <v>38445</v>
      </c>
      <c r="CM117" s="116">
        <v>7539</v>
      </c>
      <c r="CN117" s="116">
        <v>4903</v>
      </c>
      <c r="CO117" s="116">
        <v>138175</v>
      </c>
      <c r="CP117" s="116">
        <v>162858</v>
      </c>
      <c r="CQ117" s="116">
        <v>67354</v>
      </c>
      <c r="CR117" s="116">
        <v>204753</v>
      </c>
      <c r="CS117" s="116">
        <v>8937</v>
      </c>
      <c r="CT117" s="116">
        <v>62513</v>
      </c>
      <c r="CU117" s="116">
        <v>68483</v>
      </c>
      <c r="CV117" s="116">
        <v>32840</v>
      </c>
      <c r="CW117" s="116">
        <v>12538</v>
      </c>
      <c r="CX117" s="116">
        <v>2408</v>
      </c>
      <c r="CY117" s="116">
        <v>52813</v>
      </c>
      <c r="CZ117" s="116">
        <v>157013</v>
      </c>
      <c r="DA117" s="116">
        <v>17272</v>
      </c>
      <c r="DB117" s="116">
        <v>57813</v>
      </c>
      <c r="DC117" s="116">
        <v>15175</v>
      </c>
      <c r="DD117" s="116">
        <v>16588</v>
      </c>
      <c r="DE117" s="116">
        <v>1274</v>
      </c>
      <c r="DF117" s="116">
        <v>20270</v>
      </c>
      <c r="DG117" s="311">
        <v>0</v>
      </c>
      <c r="DH117" s="313">
        <v>386</v>
      </c>
      <c r="DI117" s="117">
        <v>2553541</v>
      </c>
      <c r="DJ117" s="116"/>
      <c r="DK117" s="116"/>
      <c r="DL117" s="116"/>
      <c r="DM117" s="116"/>
      <c r="DN117" s="116"/>
      <c r="DO117" s="116"/>
      <c r="DP117" s="116"/>
      <c r="DQ117" s="116"/>
      <c r="DR117" s="116"/>
      <c r="DS117" s="116"/>
      <c r="DT117" s="116"/>
      <c r="DU117" s="116"/>
      <c r="DV117" s="116"/>
      <c r="DW117" s="116"/>
      <c r="DX117" s="116"/>
    </row>
    <row r="118" spans="3:128" ht="13.5" customHeight="1" x14ac:dyDescent="0.15">
      <c r="C118" s="331" t="s">
        <v>770</v>
      </c>
      <c r="D118" s="332" t="s">
        <v>474</v>
      </c>
      <c r="E118" s="117">
        <v>9348</v>
      </c>
      <c r="F118" s="116">
        <v>-60</v>
      </c>
      <c r="G118" s="116">
        <v>1562</v>
      </c>
      <c r="H118" s="116">
        <v>2065</v>
      </c>
      <c r="I118" s="116">
        <v>3238</v>
      </c>
      <c r="J118" s="116">
        <v>0</v>
      </c>
      <c r="K118" s="116">
        <v>324</v>
      </c>
      <c r="L118" s="116">
        <v>9701</v>
      </c>
      <c r="M118" s="116">
        <v>2410</v>
      </c>
      <c r="N118" s="116">
        <v>89</v>
      </c>
      <c r="O118" s="116">
        <v>0</v>
      </c>
      <c r="P118" s="116">
        <v>-97</v>
      </c>
      <c r="Q118" s="116">
        <v>-694</v>
      </c>
      <c r="R118" s="116">
        <v>2427</v>
      </c>
      <c r="S118" s="116">
        <v>12530</v>
      </c>
      <c r="T118" s="116">
        <v>7359</v>
      </c>
      <c r="U118" s="116">
        <v>-95</v>
      </c>
      <c r="V118" s="116">
        <v>8941</v>
      </c>
      <c r="W118" s="116">
        <v>272</v>
      </c>
      <c r="X118" s="116">
        <v>-65</v>
      </c>
      <c r="Y118" s="116">
        <v>0</v>
      </c>
      <c r="Z118" s="116">
        <v>-750</v>
      </c>
      <c r="AA118" s="116">
        <v>487</v>
      </c>
      <c r="AB118" s="116">
        <v>1449</v>
      </c>
      <c r="AC118" s="116">
        <v>-3574</v>
      </c>
      <c r="AD118" s="116">
        <v>2296</v>
      </c>
      <c r="AE118" s="116">
        <v>0</v>
      </c>
      <c r="AF118" s="116">
        <v>1545</v>
      </c>
      <c r="AG118" s="116">
        <v>1379</v>
      </c>
      <c r="AH118" s="116">
        <v>1204</v>
      </c>
      <c r="AI118" s="116">
        <v>-37</v>
      </c>
      <c r="AJ118" s="116">
        <v>-26</v>
      </c>
      <c r="AK118" s="116">
        <v>1857</v>
      </c>
      <c r="AL118" s="116">
        <v>-244</v>
      </c>
      <c r="AM118" s="116">
        <v>1394</v>
      </c>
      <c r="AN118" s="116">
        <v>0</v>
      </c>
      <c r="AO118" s="116">
        <v>1775</v>
      </c>
      <c r="AP118" s="116">
        <v>1826</v>
      </c>
      <c r="AQ118" s="116">
        <v>3584</v>
      </c>
      <c r="AR118" s="116">
        <v>11</v>
      </c>
      <c r="AS118" s="116">
        <v>-3264</v>
      </c>
      <c r="AT118" s="116">
        <v>3515</v>
      </c>
      <c r="AU118" s="116">
        <v>-1696</v>
      </c>
      <c r="AV118" s="116">
        <v>8266</v>
      </c>
      <c r="AW118" s="116">
        <v>55704</v>
      </c>
      <c r="AX118" s="116">
        <v>7107</v>
      </c>
      <c r="AY118" s="116">
        <v>-376</v>
      </c>
      <c r="AZ118" s="116">
        <v>-6526</v>
      </c>
      <c r="BA118" s="116">
        <v>-10530</v>
      </c>
      <c r="BB118" s="116">
        <v>-205</v>
      </c>
      <c r="BC118" s="116">
        <v>9</v>
      </c>
      <c r="BD118" s="116">
        <v>339</v>
      </c>
      <c r="BE118" s="116">
        <v>-23</v>
      </c>
      <c r="BF118" s="116">
        <v>-15951</v>
      </c>
      <c r="BG118" s="116">
        <v>0</v>
      </c>
      <c r="BH118" s="116">
        <v>-880</v>
      </c>
      <c r="BI118" s="116">
        <v>-3342</v>
      </c>
      <c r="BJ118" s="116">
        <v>-80</v>
      </c>
      <c r="BK118" s="116">
        <v>96</v>
      </c>
      <c r="BL118" s="116">
        <v>-769</v>
      </c>
      <c r="BM118" s="116">
        <v>510</v>
      </c>
      <c r="BN118" s="116">
        <v>30424</v>
      </c>
      <c r="BO118" s="116">
        <v>13362</v>
      </c>
      <c r="BP118" s="116">
        <v>14491</v>
      </c>
      <c r="BQ118" s="116">
        <v>2150</v>
      </c>
      <c r="BR118" s="116">
        <v>42103</v>
      </c>
      <c r="BS118" s="116">
        <v>1719</v>
      </c>
      <c r="BT118" s="116">
        <v>2907</v>
      </c>
      <c r="BU118" s="116">
        <v>5351</v>
      </c>
      <c r="BV118" s="116">
        <v>85551</v>
      </c>
      <c r="BW118" s="116">
        <v>47691</v>
      </c>
      <c r="BX118" s="116">
        <v>23952</v>
      </c>
      <c r="BY118" s="116">
        <v>15000</v>
      </c>
      <c r="BZ118" s="116">
        <v>233198</v>
      </c>
      <c r="CA118" s="116">
        <v>-9351</v>
      </c>
      <c r="CB118" s="116">
        <v>15857</v>
      </c>
      <c r="CC118" s="116">
        <v>0</v>
      </c>
      <c r="CD118" s="116">
        <v>601</v>
      </c>
      <c r="CE118" s="116">
        <v>-3672</v>
      </c>
      <c r="CF118" s="116">
        <v>1</v>
      </c>
      <c r="CG118" s="116">
        <v>3372</v>
      </c>
      <c r="CH118" s="116">
        <v>5073</v>
      </c>
      <c r="CI118" s="116">
        <v>3731</v>
      </c>
      <c r="CJ118" s="116">
        <v>23476</v>
      </c>
      <c r="CK118" s="116">
        <v>1960</v>
      </c>
      <c r="CL118" s="116">
        <v>15550</v>
      </c>
      <c r="CM118" s="116">
        <v>13977</v>
      </c>
      <c r="CN118" s="116">
        <v>-85</v>
      </c>
      <c r="CO118" s="116">
        <v>0</v>
      </c>
      <c r="CP118" s="116">
        <v>456</v>
      </c>
      <c r="CQ118" s="116">
        <v>-687</v>
      </c>
      <c r="CR118" s="116">
        <v>-1726</v>
      </c>
      <c r="CS118" s="116">
        <v>12</v>
      </c>
      <c r="CT118" s="116">
        <v>-619</v>
      </c>
      <c r="CU118" s="116">
        <v>2162</v>
      </c>
      <c r="CV118" s="116">
        <v>-1015</v>
      </c>
      <c r="CW118" s="116">
        <v>9045</v>
      </c>
      <c r="CX118" s="116">
        <v>-1069</v>
      </c>
      <c r="CY118" s="116">
        <v>-1491</v>
      </c>
      <c r="CZ118" s="116">
        <v>68582</v>
      </c>
      <c r="DA118" s="116">
        <v>-1912</v>
      </c>
      <c r="DB118" s="116">
        <v>11790</v>
      </c>
      <c r="DC118" s="116">
        <v>9233</v>
      </c>
      <c r="DD118" s="116">
        <v>11753</v>
      </c>
      <c r="DE118" s="116">
        <v>1273</v>
      </c>
      <c r="DF118" s="116">
        <v>8048</v>
      </c>
      <c r="DG118" s="311">
        <v>0</v>
      </c>
      <c r="DH118" s="313">
        <v>25035</v>
      </c>
      <c r="DI118" s="117">
        <v>832594</v>
      </c>
      <c r="DJ118" s="116"/>
      <c r="DK118" s="116"/>
      <c r="DL118" s="116"/>
      <c r="DM118" s="116"/>
      <c r="DN118" s="116"/>
      <c r="DO118" s="116"/>
      <c r="DP118" s="116"/>
      <c r="DQ118" s="116"/>
      <c r="DR118" s="116"/>
      <c r="DS118" s="116"/>
      <c r="DT118" s="116"/>
      <c r="DU118" s="116"/>
      <c r="DV118" s="116"/>
      <c r="DW118" s="116"/>
      <c r="DX118" s="116"/>
    </row>
    <row r="119" spans="3:128" ht="13.5" customHeight="1" x14ac:dyDescent="0.15">
      <c r="C119" s="331" t="s">
        <v>771</v>
      </c>
      <c r="D119" s="332" t="s">
        <v>475</v>
      </c>
      <c r="E119" s="117">
        <v>13043</v>
      </c>
      <c r="F119" s="116">
        <v>1407</v>
      </c>
      <c r="G119" s="116">
        <v>648</v>
      </c>
      <c r="H119" s="116">
        <v>358</v>
      </c>
      <c r="I119" s="116">
        <v>3288</v>
      </c>
      <c r="J119" s="116">
        <v>0</v>
      </c>
      <c r="K119" s="116">
        <v>139</v>
      </c>
      <c r="L119" s="116">
        <v>8308</v>
      </c>
      <c r="M119" s="116">
        <v>1110</v>
      </c>
      <c r="N119" s="116">
        <v>102</v>
      </c>
      <c r="O119" s="116">
        <v>0</v>
      </c>
      <c r="P119" s="116">
        <v>14080</v>
      </c>
      <c r="Q119" s="116">
        <v>2053</v>
      </c>
      <c r="R119" s="116">
        <v>1931</v>
      </c>
      <c r="S119" s="116">
        <v>3208</v>
      </c>
      <c r="T119" s="116">
        <v>502</v>
      </c>
      <c r="U119" s="116">
        <v>759</v>
      </c>
      <c r="V119" s="116">
        <v>7260</v>
      </c>
      <c r="W119" s="116">
        <v>121</v>
      </c>
      <c r="X119" s="116">
        <v>266</v>
      </c>
      <c r="Y119" s="116">
        <v>0</v>
      </c>
      <c r="Z119" s="116">
        <v>2978</v>
      </c>
      <c r="AA119" s="116">
        <v>1359</v>
      </c>
      <c r="AB119" s="116">
        <v>2785</v>
      </c>
      <c r="AC119" s="116">
        <v>38796</v>
      </c>
      <c r="AD119" s="116">
        <v>2296</v>
      </c>
      <c r="AE119" s="116">
        <v>0</v>
      </c>
      <c r="AF119" s="116">
        <v>1082</v>
      </c>
      <c r="AG119" s="116">
        <v>6181</v>
      </c>
      <c r="AH119" s="116">
        <v>761</v>
      </c>
      <c r="AI119" s="116">
        <v>15</v>
      </c>
      <c r="AJ119" s="116">
        <v>349</v>
      </c>
      <c r="AK119" s="116">
        <v>1839</v>
      </c>
      <c r="AL119" s="116">
        <v>701</v>
      </c>
      <c r="AM119" s="116">
        <v>1695</v>
      </c>
      <c r="AN119" s="116">
        <v>0</v>
      </c>
      <c r="AO119" s="116">
        <v>478</v>
      </c>
      <c r="AP119" s="116">
        <v>672</v>
      </c>
      <c r="AQ119" s="116">
        <v>502</v>
      </c>
      <c r="AR119" s="116">
        <v>4</v>
      </c>
      <c r="AS119" s="116">
        <v>1007</v>
      </c>
      <c r="AT119" s="116">
        <v>2282</v>
      </c>
      <c r="AU119" s="116">
        <v>6950</v>
      </c>
      <c r="AV119" s="116">
        <v>9378</v>
      </c>
      <c r="AW119" s="116">
        <v>54012</v>
      </c>
      <c r="AX119" s="116">
        <v>19119</v>
      </c>
      <c r="AY119" s="116">
        <v>16553</v>
      </c>
      <c r="AZ119" s="116">
        <v>9076</v>
      </c>
      <c r="BA119" s="116">
        <v>15467</v>
      </c>
      <c r="BB119" s="116">
        <v>499</v>
      </c>
      <c r="BC119" s="116">
        <v>291</v>
      </c>
      <c r="BD119" s="116">
        <v>856</v>
      </c>
      <c r="BE119" s="116">
        <v>1180</v>
      </c>
      <c r="BF119" s="116">
        <v>36976</v>
      </c>
      <c r="BG119" s="116">
        <v>0</v>
      </c>
      <c r="BH119" s="116">
        <v>6126</v>
      </c>
      <c r="BI119" s="116">
        <v>3054</v>
      </c>
      <c r="BJ119" s="116">
        <v>192</v>
      </c>
      <c r="BK119" s="116">
        <v>1439</v>
      </c>
      <c r="BL119" s="116">
        <v>1268</v>
      </c>
      <c r="BM119" s="116">
        <v>125</v>
      </c>
      <c r="BN119" s="116">
        <v>11393</v>
      </c>
      <c r="BO119" s="116">
        <v>4036</v>
      </c>
      <c r="BP119" s="116">
        <v>23548</v>
      </c>
      <c r="BQ119" s="116">
        <v>4726</v>
      </c>
      <c r="BR119" s="116">
        <v>57972</v>
      </c>
      <c r="BS119" s="116">
        <v>966</v>
      </c>
      <c r="BT119" s="116">
        <v>7758</v>
      </c>
      <c r="BU119" s="116">
        <v>3461</v>
      </c>
      <c r="BV119" s="116">
        <v>69333</v>
      </c>
      <c r="BW119" s="116">
        <v>17669</v>
      </c>
      <c r="BX119" s="116">
        <v>20521</v>
      </c>
      <c r="BY119" s="116">
        <v>23062</v>
      </c>
      <c r="BZ119" s="116">
        <v>168927</v>
      </c>
      <c r="CA119" s="116">
        <v>18320</v>
      </c>
      <c r="CB119" s="116">
        <v>17048</v>
      </c>
      <c r="CC119" s="116">
        <v>0</v>
      </c>
      <c r="CD119" s="116">
        <v>931</v>
      </c>
      <c r="CE119" s="116">
        <v>3495</v>
      </c>
      <c r="CF119" s="116">
        <v>0</v>
      </c>
      <c r="CG119" s="116">
        <v>1811</v>
      </c>
      <c r="CH119" s="116">
        <v>4241</v>
      </c>
      <c r="CI119" s="116">
        <v>2238</v>
      </c>
      <c r="CJ119" s="116">
        <v>24016</v>
      </c>
      <c r="CK119" s="116">
        <v>4583</v>
      </c>
      <c r="CL119" s="116">
        <v>6410</v>
      </c>
      <c r="CM119" s="116">
        <v>2829</v>
      </c>
      <c r="CN119" s="116">
        <v>2756</v>
      </c>
      <c r="CO119" s="116">
        <v>0</v>
      </c>
      <c r="CP119" s="116">
        <v>19020</v>
      </c>
      <c r="CQ119" s="116">
        <v>9824</v>
      </c>
      <c r="CR119" s="116">
        <v>31313</v>
      </c>
      <c r="CS119" s="116">
        <v>356</v>
      </c>
      <c r="CT119" s="116">
        <v>2411</v>
      </c>
      <c r="CU119" s="116">
        <v>9491</v>
      </c>
      <c r="CV119" s="116">
        <v>1743</v>
      </c>
      <c r="CW119" s="116">
        <v>30724</v>
      </c>
      <c r="CX119" s="116">
        <v>1934</v>
      </c>
      <c r="CY119" s="116">
        <v>5239</v>
      </c>
      <c r="CZ119" s="116">
        <v>22323</v>
      </c>
      <c r="DA119" s="116">
        <v>9085</v>
      </c>
      <c r="DB119" s="116">
        <v>16269</v>
      </c>
      <c r="DC119" s="116">
        <v>11500</v>
      </c>
      <c r="DD119" s="116">
        <v>11777</v>
      </c>
      <c r="DE119" s="116">
        <v>136</v>
      </c>
      <c r="DF119" s="116">
        <v>12049</v>
      </c>
      <c r="DG119" s="311">
        <v>0</v>
      </c>
      <c r="DH119" s="313">
        <v>1907</v>
      </c>
      <c r="DI119" s="117">
        <v>1006077</v>
      </c>
      <c r="DJ119" s="116"/>
      <c r="DK119" s="116"/>
      <c r="DL119" s="116"/>
      <c r="DM119" s="116"/>
      <c r="DN119" s="116"/>
      <c r="DO119" s="116"/>
      <c r="DP119" s="116"/>
      <c r="DQ119" s="116"/>
      <c r="DR119" s="116"/>
      <c r="DS119" s="116"/>
      <c r="DT119" s="116"/>
      <c r="DU119" s="116"/>
      <c r="DV119" s="116"/>
      <c r="DW119" s="116"/>
      <c r="DX119" s="116"/>
    </row>
    <row r="120" spans="3:128" ht="13.5" customHeight="1" x14ac:dyDescent="0.15">
      <c r="C120" s="331" t="s">
        <v>772</v>
      </c>
      <c r="D120" s="332" t="s">
        <v>773</v>
      </c>
      <c r="E120" s="117">
        <v>0</v>
      </c>
      <c r="F120" s="116">
        <v>0</v>
      </c>
      <c r="G120" s="116">
        <v>0</v>
      </c>
      <c r="H120" s="116">
        <v>0</v>
      </c>
      <c r="I120" s="116">
        <v>0</v>
      </c>
      <c r="J120" s="116">
        <v>0</v>
      </c>
      <c r="K120" s="116">
        <v>0</v>
      </c>
      <c r="L120" s="116">
        <v>0</v>
      </c>
      <c r="M120" s="116">
        <v>0</v>
      </c>
      <c r="N120" s="116">
        <v>0</v>
      </c>
      <c r="O120" s="116">
        <v>0</v>
      </c>
      <c r="P120" s="116">
        <v>0</v>
      </c>
      <c r="Q120" s="116">
        <v>0</v>
      </c>
      <c r="R120" s="116">
        <v>0</v>
      </c>
      <c r="S120" s="116">
        <v>0</v>
      </c>
      <c r="T120" s="116">
        <v>0</v>
      </c>
      <c r="U120" s="116">
        <v>0</v>
      </c>
      <c r="V120" s="116">
        <v>0</v>
      </c>
      <c r="W120" s="116">
        <v>0</v>
      </c>
      <c r="X120" s="116">
        <v>0</v>
      </c>
      <c r="Y120" s="116">
        <v>0</v>
      </c>
      <c r="Z120" s="116">
        <v>0</v>
      </c>
      <c r="AA120" s="116">
        <v>0</v>
      </c>
      <c r="AB120" s="116">
        <v>0</v>
      </c>
      <c r="AC120" s="116">
        <v>0</v>
      </c>
      <c r="AD120" s="116">
        <v>0</v>
      </c>
      <c r="AE120" s="116">
        <v>0</v>
      </c>
      <c r="AF120" s="116">
        <v>0</v>
      </c>
      <c r="AG120" s="116">
        <v>0</v>
      </c>
      <c r="AH120" s="116">
        <v>0</v>
      </c>
      <c r="AI120" s="116">
        <v>0</v>
      </c>
      <c r="AJ120" s="116">
        <v>0</v>
      </c>
      <c r="AK120" s="116">
        <v>0</v>
      </c>
      <c r="AL120" s="116">
        <v>0</v>
      </c>
      <c r="AM120" s="116">
        <v>0</v>
      </c>
      <c r="AN120" s="116">
        <v>0</v>
      </c>
      <c r="AO120" s="116">
        <v>0</v>
      </c>
      <c r="AP120" s="116">
        <v>0</v>
      </c>
      <c r="AQ120" s="116">
        <v>0</v>
      </c>
      <c r="AR120" s="116">
        <v>0</v>
      </c>
      <c r="AS120" s="116">
        <v>0</v>
      </c>
      <c r="AT120" s="116">
        <v>0</v>
      </c>
      <c r="AU120" s="116">
        <v>0</v>
      </c>
      <c r="AV120" s="116">
        <v>0</v>
      </c>
      <c r="AW120" s="116">
        <v>0</v>
      </c>
      <c r="AX120" s="116">
        <v>0</v>
      </c>
      <c r="AY120" s="116">
        <v>0</v>
      </c>
      <c r="AZ120" s="116">
        <v>0</v>
      </c>
      <c r="BA120" s="116">
        <v>0</v>
      </c>
      <c r="BB120" s="116">
        <v>0</v>
      </c>
      <c r="BC120" s="116">
        <v>0</v>
      </c>
      <c r="BD120" s="116">
        <v>0</v>
      </c>
      <c r="BE120" s="116">
        <v>0</v>
      </c>
      <c r="BF120" s="116">
        <v>0</v>
      </c>
      <c r="BG120" s="116">
        <v>0</v>
      </c>
      <c r="BH120" s="116">
        <v>0</v>
      </c>
      <c r="BI120" s="116">
        <v>0</v>
      </c>
      <c r="BJ120" s="116">
        <v>0</v>
      </c>
      <c r="BK120" s="116">
        <v>0</v>
      </c>
      <c r="BL120" s="116">
        <v>0</v>
      </c>
      <c r="BM120" s="116">
        <v>0</v>
      </c>
      <c r="BN120" s="116">
        <v>0</v>
      </c>
      <c r="BO120" s="116">
        <v>0</v>
      </c>
      <c r="BP120" s="116">
        <v>0</v>
      </c>
      <c r="BQ120" s="116">
        <v>0</v>
      </c>
      <c r="BR120" s="116">
        <v>0</v>
      </c>
      <c r="BS120" s="116">
        <v>0</v>
      </c>
      <c r="BT120" s="116">
        <v>2165</v>
      </c>
      <c r="BU120" s="116">
        <v>1096</v>
      </c>
      <c r="BV120" s="116">
        <v>0</v>
      </c>
      <c r="BW120" s="116">
        <v>0</v>
      </c>
      <c r="BX120" s="116">
        <v>0</v>
      </c>
      <c r="BY120" s="116">
        <v>0</v>
      </c>
      <c r="BZ120" s="116">
        <v>0</v>
      </c>
      <c r="CA120" s="116">
        <v>0</v>
      </c>
      <c r="CB120" s="116">
        <v>0</v>
      </c>
      <c r="CC120" s="116">
        <v>0</v>
      </c>
      <c r="CD120" s="116">
        <v>0</v>
      </c>
      <c r="CE120" s="116">
        <v>0</v>
      </c>
      <c r="CF120" s="116">
        <v>0</v>
      </c>
      <c r="CG120" s="116">
        <v>0</v>
      </c>
      <c r="CH120" s="116">
        <v>40</v>
      </c>
      <c r="CI120" s="116">
        <v>0</v>
      </c>
      <c r="CJ120" s="116">
        <v>0</v>
      </c>
      <c r="CK120" s="116">
        <v>0</v>
      </c>
      <c r="CL120" s="116">
        <v>0</v>
      </c>
      <c r="CM120" s="116">
        <v>0</v>
      </c>
      <c r="CN120" s="116">
        <v>0</v>
      </c>
      <c r="CO120" s="116">
        <v>142418</v>
      </c>
      <c r="CP120" s="116">
        <v>27280</v>
      </c>
      <c r="CQ120" s="116">
        <v>29849</v>
      </c>
      <c r="CR120" s="116">
        <v>0</v>
      </c>
      <c r="CS120" s="116">
        <v>34</v>
      </c>
      <c r="CT120" s="116">
        <v>297</v>
      </c>
      <c r="CU120" s="116">
        <v>0</v>
      </c>
      <c r="CV120" s="116">
        <v>0</v>
      </c>
      <c r="CW120" s="116">
        <v>0</v>
      </c>
      <c r="CX120" s="116">
        <v>0</v>
      </c>
      <c r="CY120" s="116">
        <v>0</v>
      </c>
      <c r="CZ120" s="116">
        <v>50</v>
      </c>
      <c r="DA120" s="116">
        <v>0</v>
      </c>
      <c r="DB120" s="116">
        <v>0</v>
      </c>
      <c r="DC120" s="116">
        <v>0</v>
      </c>
      <c r="DD120" s="116">
        <v>0</v>
      </c>
      <c r="DE120" s="116">
        <v>0</v>
      </c>
      <c r="DF120" s="116">
        <v>0</v>
      </c>
      <c r="DG120" s="311">
        <v>0</v>
      </c>
      <c r="DH120" s="313">
        <v>0</v>
      </c>
      <c r="DI120" s="117">
        <v>203229</v>
      </c>
      <c r="DJ120" s="116"/>
      <c r="DK120" s="116"/>
      <c r="DL120" s="116"/>
      <c r="DM120" s="116"/>
      <c r="DN120" s="116"/>
      <c r="DO120" s="116"/>
      <c r="DP120" s="116"/>
      <c r="DQ120" s="116"/>
      <c r="DR120" s="116"/>
      <c r="DS120" s="116"/>
      <c r="DT120" s="116"/>
      <c r="DU120" s="116"/>
      <c r="DV120" s="116"/>
      <c r="DW120" s="116"/>
      <c r="DX120" s="116"/>
    </row>
    <row r="121" spans="3:128" ht="13.5" customHeight="1" x14ac:dyDescent="0.15">
      <c r="C121" s="331" t="s">
        <v>774</v>
      </c>
      <c r="D121" s="332" t="s">
        <v>775</v>
      </c>
      <c r="E121" s="117">
        <v>872</v>
      </c>
      <c r="F121" s="116">
        <v>0</v>
      </c>
      <c r="G121" s="116">
        <v>0</v>
      </c>
      <c r="H121" s="116">
        <v>0</v>
      </c>
      <c r="I121" s="116">
        <v>0</v>
      </c>
      <c r="J121" s="116">
        <v>0</v>
      </c>
      <c r="K121" s="116">
        <v>0</v>
      </c>
      <c r="L121" s="116">
        <v>0</v>
      </c>
      <c r="M121" s="116">
        <v>0</v>
      </c>
      <c r="N121" s="116">
        <v>0</v>
      </c>
      <c r="O121" s="116">
        <v>0</v>
      </c>
      <c r="P121" s="116">
        <v>0</v>
      </c>
      <c r="Q121" s="116">
        <v>0</v>
      </c>
      <c r="R121" s="116">
        <v>0</v>
      </c>
      <c r="S121" s="116">
        <v>0</v>
      </c>
      <c r="T121" s="116">
        <v>0</v>
      </c>
      <c r="U121" s="116">
        <v>0</v>
      </c>
      <c r="V121" s="116">
        <v>0</v>
      </c>
      <c r="W121" s="116">
        <v>0</v>
      </c>
      <c r="X121" s="116">
        <v>0</v>
      </c>
      <c r="Y121" s="116">
        <v>0</v>
      </c>
      <c r="Z121" s="116">
        <v>0</v>
      </c>
      <c r="AA121" s="116">
        <v>0</v>
      </c>
      <c r="AB121" s="116">
        <v>0</v>
      </c>
      <c r="AC121" s="116">
        <v>0</v>
      </c>
      <c r="AD121" s="116">
        <v>0</v>
      </c>
      <c r="AE121" s="116">
        <v>0</v>
      </c>
      <c r="AF121" s="116">
        <v>0</v>
      </c>
      <c r="AG121" s="116">
        <v>0</v>
      </c>
      <c r="AH121" s="116">
        <v>0</v>
      </c>
      <c r="AI121" s="116">
        <v>0</v>
      </c>
      <c r="AJ121" s="116">
        <v>0</v>
      </c>
      <c r="AK121" s="116">
        <v>0</v>
      </c>
      <c r="AL121" s="116">
        <v>0</v>
      </c>
      <c r="AM121" s="116">
        <v>0</v>
      </c>
      <c r="AN121" s="116">
        <v>0</v>
      </c>
      <c r="AO121" s="116">
        <v>0</v>
      </c>
      <c r="AP121" s="116">
        <v>0</v>
      </c>
      <c r="AQ121" s="116">
        <v>0</v>
      </c>
      <c r="AR121" s="116">
        <v>0</v>
      </c>
      <c r="AS121" s="116">
        <v>0</v>
      </c>
      <c r="AT121" s="116">
        <v>0</v>
      </c>
      <c r="AU121" s="116">
        <v>0</v>
      </c>
      <c r="AV121" s="116">
        <v>0</v>
      </c>
      <c r="AW121" s="116">
        <v>0</v>
      </c>
      <c r="AX121" s="116">
        <v>0</v>
      </c>
      <c r="AY121" s="116">
        <v>0</v>
      </c>
      <c r="AZ121" s="116">
        <v>0</v>
      </c>
      <c r="BA121" s="116">
        <v>0</v>
      </c>
      <c r="BB121" s="116">
        <v>0</v>
      </c>
      <c r="BC121" s="116">
        <v>0</v>
      </c>
      <c r="BD121" s="116">
        <v>0</v>
      </c>
      <c r="BE121" s="116">
        <v>0</v>
      </c>
      <c r="BF121" s="116">
        <v>0</v>
      </c>
      <c r="BG121" s="116">
        <v>0</v>
      </c>
      <c r="BH121" s="116">
        <v>0</v>
      </c>
      <c r="BI121" s="116">
        <v>0</v>
      </c>
      <c r="BJ121" s="116">
        <v>0</v>
      </c>
      <c r="BK121" s="116">
        <v>0</v>
      </c>
      <c r="BL121" s="116">
        <v>0</v>
      </c>
      <c r="BM121" s="116">
        <v>0</v>
      </c>
      <c r="BN121" s="116">
        <v>0</v>
      </c>
      <c r="BO121" s="116">
        <v>0</v>
      </c>
      <c r="BP121" s="116">
        <v>0</v>
      </c>
      <c r="BQ121" s="116">
        <v>0</v>
      </c>
      <c r="BR121" s="116">
        <v>7526</v>
      </c>
      <c r="BS121" s="116">
        <v>17</v>
      </c>
      <c r="BT121" s="116">
        <v>2766</v>
      </c>
      <c r="BU121" s="116">
        <v>0</v>
      </c>
      <c r="BV121" s="116">
        <v>0</v>
      </c>
      <c r="BW121" s="116">
        <v>0</v>
      </c>
      <c r="BX121" s="116">
        <v>0</v>
      </c>
      <c r="BY121" s="116">
        <v>0</v>
      </c>
      <c r="BZ121" s="116">
        <v>0</v>
      </c>
      <c r="CA121" s="116">
        <v>0</v>
      </c>
      <c r="CB121" s="116">
        <v>0</v>
      </c>
      <c r="CC121" s="116">
        <v>0</v>
      </c>
      <c r="CD121" s="116">
        <v>0</v>
      </c>
      <c r="CE121" s="116">
        <v>0</v>
      </c>
      <c r="CF121" s="116">
        <v>0</v>
      </c>
      <c r="CG121" s="116">
        <v>0</v>
      </c>
      <c r="CH121" s="116">
        <v>0</v>
      </c>
      <c r="CI121" s="116">
        <v>0</v>
      </c>
      <c r="CJ121" s="116">
        <v>0</v>
      </c>
      <c r="CK121" s="116">
        <v>0</v>
      </c>
      <c r="CL121" s="116">
        <v>0</v>
      </c>
      <c r="CM121" s="116">
        <v>0</v>
      </c>
      <c r="CN121" s="116">
        <v>0</v>
      </c>
      <c r="CO121" s="116">
        <v>0</v>
      </c>
      <c r="CP121" s="116">
        <v>0</v>
      </c>
      <c r="CQ121" s="116">
        <v>0</v>
      </c>
      <c r="CR121" s="116">
        <v>0</v>
      </c>
      <c r="CS121" s="116">
        <v>0</v>
      </c>
      <c r="CT121" s="116">
        <v>0</v>
      </c>
      <c r="CU121" s="116">
        <v>0</v>
      </c>
      <c r="CV121" s="116">
        <v>0</v>
      </c>
      <c r="CW121" s="116">
        <v>0</v>
      </c>
      <c r="CX121" s="116">
        <v>0</v>
      </c>
      <c r="CY121" s="116">
        <v>0</v>
      </c>
      <c r="CZ121" s="116">
        <v>0</v>
      </c>
      <c r="DA121" s="116">
        <v>0</v>
      </c>
      <c r="DB121" s="116">
        <v>0</v>
      </c>
      <c r="DC121" s="116">
        <v>0</v>
      </c>
      <c r="DD121" s="116">
        <v>0</v>
      </c>
      <c r="DE121" s="116">
        <v>0</v>
      </c>
      <c r="DF121" s="116">
        <v>0</v>
      </c>
      <c r="DG121" s="311">
        <v>0</v>
      </c>
      <c r="DH121" s="313">
        <v>0</v>
      </c>
      <c r="DI121" s="117">
        <v>11181</v>
      </c>
      <c r="DJ121" s="116"/>
      <c r="DK121" s="116"/>
      <c r="DL121" s="116"/>
      <c r="DM121" s="116"/>
      <c r="DN121" s="116"/>
      <c r="DO121" s="116"/>
      <c r="DP121" s="116"/>
      <c r="DQ121" s="116"/>
      <c r="DR121" s="116"/>
      <c r="DS121" s="116"/>
      <c r="DT121" s="116"/>
      <c r="DU121" s="116"/>
      <c r="DV121" s="116"/>
      <c r="DW121" s="116"/>
      <c r="DX121" s="116"/>
    </row>
    <row r="122" spans="3:128" ht="13.5" customHeight="1" x14ac:dyDescent="0.15">
      <c r="C122" s="344" t="s">
        <v>776</v>
      </c>
      <c r="D122" s="345" t="s">
        <v>476</v>
      </c>
      <c r="E122" s="324">
        <v>-3553</v>
      </c>
      <c r="F122" s="325">
        <v>0</v>
      </c>
      <c r="G122" s="325">
        <v>0</v>
      </c>
      <c r="H122" s="325">
        <v>0</v>
      </c>
      <c r="I122" s="325">
        <v>0</v>
      </c>
      <c r="J122" s="325">
        <v>0</v>
      </c>
      <c r="K122" s="325">
        <v>0</v>
      </c>
      <c r="L122" s="325">
        <v>0</v>
      </c>
      <c r="M122" s="325">
        <v>0</v>
      </c>
      <c r="N122" s="325">
        <v>0</v>
      </c>
      <c r="O122" s="325">
        <v>0</v>
      </c>
      <c r="P122" s="325">
        <v>0</v>
      </c>
      <c r="Q122" s="325">
        <v>0</v>
      </c>
      <c r="R122" s="325">
        <v>0</v>
      </c>
      <c r="S122" s="325">
        <v>0</v>
      </c>
      <c r="T122" s="325">
        <v>0</v>
      </c>
      <c r="U122" s="325">
        <v>0</v>
      </c>
      <c r="V122" s="325">
        <v>0</v>
      </c>
      <c r="W122" s="325">
        <v>0</v>
      </c>
      <c r="X122" s="325">
        <v>0</v>
      </c>
      <c r="Y122" s="325">
        <v>0</v>
      </c>
      <c r="Z122" s="325">
        <v>0</v>
      </c>
      <c r="AA122" s="325">
        <v>0</v>
      </c>
      <c r="AB122" s="325">
        <v>0</v>
      </c>
      <c r="AC122" s="325">
        <v>0</v>
      </c>
      <c r="AD122" s="325">
        <v>0</v>
      </c>
      <c r="AE122" s="325">
        <v>0</v>
      </c>
      <c r="AF122" s="325">
        <v>0</v>
      </c>
      <c r="AG122" s="325">
        <v>0</v>
      </c>
      <c r="AH122" s="325">
        <v>0</v>
      </c>
      <c r="AI122" s="325">
        <v>0</v>
      </c>
      <c r="AJ122" s="325">
        <v>0</v>
      </c>
      <c r="AK122" s="325">
        <v>0</v>
      </c>
      <c r="AL122" s="325">
        <v>0</v>
      </c>
      <c r="AM122" s="325">
        <v>0</v>
      </c>
      <c r="AN122" s="325">
        <v>0</v>
      </c>
      <c r="AO122" s="325">
        <v>0</v>
      </c>
      <c r="AP122" s="325">
        <v>0</v>
      </c>
      <c r="AQ122" s="325">
        <v>0</v>
      </c>
      <c r="AR122" s="325">
        <v>0</v>
      </c>
      <c r="AS122" s="325">
        <v>0</v>
      </c>
      <c r="AT122" s="325">
        <v>0</v>
      </c>
      <c r="AU122" s="325">
        <v>0</v>
      </c>
      <c r="AV122" s="325">
        <v>0</v>
      </c>
      <c r="AW122" s="325">
        <v>0</v>
      </c>
      <c r="AX122" s="325">
        <v>0</v>
      </c>
      <c r="AY122" s="325">
        <v>0</v>
      </c>
      <c r="AZ122" s="325">
        <v>0</v>
      </c>
      <c r="BA122" s="325">
        <v>0</v>
      </c>
      <c r="BB122" s="325">
        <v>0</v>
      </c>
      <c r="BC122" s="325">
        <v>0</v>
      </c>
      <c r="BD122" s="325">
        <v>0</v>
      </c>
      <c r="BE122" s="325">
        <v>0</v>
      </c>
      <c r="BF122" s="325">
        <v>0</v>
      </c>
      <c r="BG122" s="325">
        <v>0</v>
      </c>
      <c r="BH122" s="325">
        <v>0</v>
      </c>
      <c r="BI122" s="325">
        <v>0</v>
      </c>
      <c r="BJ122" s="325">
        <v>0</v>
      </c>
      <c r="BK122" s="325">
        <v>0</v>
      </c>
      <c r="BL122" s="325">
        <v>0</v>
      </c>
      <c r="BM122" s="325">
        <v>0</v>
      </c>
      <c r="BN122" s="325">
        <v>0</v>
      </c>
      <c r="BO122" s="325">
        <v>0</v>
      </c>
      <c r="BP122" s="325">
        <v>0</v>
      </c>
      <c r="BQ122" s="325">
        <v>0</v>
      </c>
      <c r="BR122" s="325">
        <v>0</v>
      </c>
      <c r="BS122" s="325">
        <v>-7</v>
      </c>
      <c r="BT122" s="325">
        <v>-1587</v>
      </c>
      <c r="BU122" s="325">
        <v>0</v>
      </c>
      <c r="BV122" s="325">
        <v>0</v>
      </c>
      <c r="BW122" s="325">
        <v>0</v>
      </c>
      <c r="BX122" s="325">
        <v>0</v>
      </c>
      <c r="BY122" s="325">
        <v>0</v>
      </c>
      <c r="BZ122" s="325">
        <v>0</v>
      </c>
      <c r="CA122" s="325">
        <v>0</v>
      </c>
      <c r="CB122" s="325">
        <v>0</v>
      </c>
      <c r="CC122" s="325">
        <v>0</v>
      </c>
      <c r="CD122" s="325">
        <v>0</v>
      </c>
      <c r="CE122" s="325">
        <v>0</v>
      </c>
      <c r="CF122" s="325">
        <v>0</v>
      </c>
      <c r="CG122" s="325">
        <v>0</v>
      </c>
      <c r="CH122" s="325">
        <v>0</v>
      </c>
      <c r="CI122" s="325">
        <v>0</v>
      </c>
      <c r="CJ122" s="325">
        <v>0</v>
      </c>
      <c r="CK122" s="325">
        <v>0</v>
      </c>
      <c r="CL122" s="325">
        <v>0</v>
      </c>
      <c r="CM122" s="325">
        <v>0</v>
      </c>
      <c r="CN122" s="325">
        <v>0</v>
      </c>
      <c r="CO122" s="325">
        <v>0</v>
      </c>
      <c r="CP122" s="325">
        <v>0</v>
      </c>
      <c r="CQ122" s="325">
        <v>0</v>
      </c>
      <c r="CR122" s="325">
        <v>0</v>
      </c>
      <c r="CS122" s="325">
        <v>0</v>
      </c>
      <c r="CT122" s="325">
        <v>0</v>
      </c>
      <c r="CU122" s="325">
        <v>0</v>
      </c>
      <c r="CV122" s="325">
        <v>0</v>
      </c>
      <c r="CW122" s="325">
        <v>0</v>
      </c>
      <c r="CX122" s="325">
        <v>0</v>
      </c>
      <c r="CY122" s="325">
        <v>0</v>
      </c>
      <c r="CZ122" s="325">
        <v>0</v>
      </c>
      <c r="DA122" s="325">
        <v>0</v>
      </c>
      <c r="DB122" s="325">
        <v>0</v>
      </c>
      <c r="DC122" s="325">
        <v>0</v>
      </c>
      <c r="DD122" s="325">
        <v>0</v>
      </c>
      <c r="DE122" s="325">
        <v>0</v>
      </c>
      <c r="DF122" s="325">
        <v>0</v>
      </c>
      <c r="DG122" s="327">
        <v>0</v>
      </c>
      <c r="DH122" s="329">
        <v>0</v>
      </c>
      <c r="DI122" s="117">
        <v>-5147</v>
      </c>
      <c r="DJ122" s="116"/>
      <c r="DK122" s="116"/>
      <c r="DL122" s="116"/>
      <c r="DM122" s="116"/>
      <c r="DN122" s="116"/>
      <c r="DO122" s="116"/>
      <c r="DP122" s="116"/>
      <c r="DQ122" s="116"/>
      <c r="DR122" s="116"/>
      <c r="DS122" s="116"/>
      <c r="DT122" s="116"/>
      <c r="DU122" s="116"/>
      <c r="DV122" s="116"/>
      <c r="DW122" s="116"/>
      <c r="DX122" s="116"/>
    </row>
    <row r="123" spans="3:128" ht="13.5" customHeight="1" x14ac:dyDescent="0.15">
      <c r="C123" s="346" t="s">
        <v>777</v>
      </c>
      <c r="D123" s="347" t="s">
        <v>477</v>
      </c>
      <c r="E123" s="335">
        <v>27603</v>
      </c>
      <c r="F123" s="336">
        <v>2635</v>
      </c>
      <c r="G123" s="336">
        <v>3230</v>
      </c>
      <c r="H123" s="336">
        <v>3592</v>
      </c>
      <c r="I123" s="336">
        <v>10654</v>
      </c>
      <c r="J123" s="336">
        <v>0</v>
      </c>
      <c r="K123" s="336">
        <v>916</v>
      </c>
      <c r="L123" s="336">
        <v>50058</v>
      </c>
      <c r="M123" s="336">
        <v>5245</v>
      </c>
      <c r="N123" s="336">
        <v>386</v>
      </c>
      <c r="O123" s="336">
        <v>0</v>
      </c>
      <c r="P123" s="336">
        <v>35305</v>
      </c>
      <c r="Q123" s="336">
        <v>9328</v>
      </c>
      <c r="R123" s="336">
        <v>8641</v>
      </c>
      <c r="S123" s="336">
        <v>25802</v>
      </c>
      <c r="T123" s="336">
        <v>8844</v>
      </c>
      <c r="U123" s="336">
        <v>3683</v>
      </c>
      <c r="V123" s="336">
        <v>33541</v>
      </c>
      <c r="W123" s="336">
        <v>626</v>
      </c>
      <c r="X123" s="336">
        <v>391</v>
      </c>
      <c r="Y123" s="336">
        <v>0</v>
      </c>
      <c r="Z123" s="336">
        <v>3831</v>
      </c>
      <c r="AA123" s="336">
        <v>2930</v>
      </c>
      <c r="AB123" s="336">
        <v>6828</v>
      </c>
      <c r="AC123" s="336">
        <v>44297</v>
      </c>
      <c r="AD123" s="336">
        <v>7391</v>
      </c>
      <c r="AE123" s="336">
        <v>0</v>
      </c>
      <c r="AF123" s="336">
        <v>3318</v>
      </c>
      <c r="AG123" s="336">
        <v>24329</v>
      </c>
      <c r="AH123" s="336">
        <v>3520</v>
      </c>
      <c r="AI123" s="336">
        <v>163</v>
      </c>
      <c r="AJ123" s="336">
        <v>1280</v>
      </c>
      <c r="AK123" s="336">
        <v>8293</v>
      </c>
      <c r="AL123" s="336">
        <v>2161</v>
      </c>
      <c r="AM123" s="336">
        <v>8200</v>
      </c>
      <c r="AN123" s="336">
        <v>0</v>
      </c>
      <c r="AO123" s="336">
        <v>3518</v>
      </c>
      <c r="AP123" s="336">
        <v>4418</v>
      </c>
      <c r="AQ123" s="336">
        <v>6218</v>
      </c>
      <c r="AR123" s="336">
        <v>22</v>
      </c>
      <c r="AS123" s="336">
        <v>5189</v>
      </c>
      <c r="AT123" s="336">
        <v>15658</v>
      </c>
      <c r="AU123" s="336">
        <v>28647</v>
      </c>
      <c r="AV123" s="336">
        <v>46200</v>
      </c>
      <c r="AW123" s="336">
        <v>237735</v>
      </c>
      <c r="AX123" s="336">
        <v>51462</v>
      </c>
      <c r="AY123" s="336">
        <v>30673</v>
      </c>
      <c r="AZ123" s="336">
        <v>18218</v>
      </c>
      <c r="BA123" s="336">
        <v>24006</v>
      </c>
      <c r="BB123" s="336">
        <v>841</v>
      </c>
      <c r="BC123" s="336">
        <v>754</v>
      </c>
      <c r="BD123" s="336">
        <v>2085</v>
      </c>
      <c r="BE123" s="336">
        <v>3068</v>
      </c>
      <c r="BF123" s="336">
        <v>42683</v>
      </c>
      <c r="BG123" s="336">
        <v>0</v>
      </c>
      <c r="BH123" s="336">
        <v>12150</v>
      </c>
      <c r="BI123" s="336">
        <v>11730</v>
      </c>
      <c r="BJ123" s="336">
        <v>491</v>
      </c>
      <c r="BK123" s="336">
        <v>3481</v>
      </c>
      <c r="BL123" s="336">
        <v>3458</v>
      </c>
      <c r="BM123" s="336">
        <v>635</v>
      </c>
      <c r="BN123" s="336">
        <v>139953</v>
      </c>
      <c r="BO123" s="336">
        <v>59644</v>
      </c>
      <c r="BP123" s="336">
        <v>124825</v>
      </c>
      <c r="BQ123" s="336">
        <v>32737</v>
      </c>
      <c r="BR123" s="336">
        <v>125247</v>
      </c>
      <c r="BS123" s="336">
        <v>3563</v>
      </c>
      <c r="BT123" s="336">
        <v>27956</v>
      </c>
      <c r="BU123" s="336">
        <v>35345</v>
      </c>
      <c r="BV123" s="336">
        <v>489377</v>
      </c>
      <c r="BW123" s="336">
        <v>136032</v>
      </c>
      <c r="BX123" s="336">
        <v>65099</v>
      </c>
      <c r="BY123" s="336">
        <v>47244</v>
      </c>
      <c r="BZ123" s="336">
        <v>402125</v>
      </c>
      <c r="CA123" s="336">
        <v>22212</v>
      </c>
      <c r="CB123" s="336">
        <v>120635</v>
      </c>
      <c r="CC123" s="336">
        <v>0</v>
      </c>
      <c r="CD123" s="336">
        <v>4098</v>
      </c>
      <c r="CE123" s="336">
        <v>2024</v>
      </c>
      <c r="CF123" s="336">
        <v>2</v>
      </c>
      <c r="CG123" s="336">
        <v>9160</v>
      </c>
      <c r="CH123" s="336">
        <v>28161</v>
      </c>
      <c r="CI123" s="336">
        <v>25068</v>
      </c>
      <c r="CJ123" s="336">
        <v>64627</v>
      </c>
      <c r="CK123" s="336">
        <v>9373</v>
      </c>
      <c r="CL123" s="336">
        <v>60405</v>
      </c>
      <c r="CM123" s="336">
        <v>24345</v>
      </c>
      <c r="CN123" s="336">
        <v>7574</v>
      </c>
      <c r="CO123" s="336">
        <v>280593</v>
      </c>
      <c r="CP123" s="336">
        <v>209614</v>
      </c>
      <c r="CQ123" s="336">
        <v>106340</v>
      </c>
      <c r="CR123" s="336">
        <v>234340</v>
      </c>
      <c r="CS123" s="336">
        <v>9339</v>
      </c>
      <c r="CT123" s="336">
        <v>64602</v>
      </c>
      <c r="CU123" s="336">
        <v>80136</v>
      </c>
      <c r="CV123" s="336">
        <v>33568</v>
      </c>
      <c r="CW123" s="336">
        <v>52307</v>
      </c>
      <c r="CX123" s="336">
        <v>3273</v>
      </c>
      <c r="CY123" s="336">
        <v>56561</v>
      </c>
      <c r="CZ123" s="336">
        <v>247968</v>
      </c>
      <c r="DA123" s="336">
        <v>24445</v>
      </c>
      <c r="DB123" s="336">
        <v>85872</v>
      </c>
      <c r="DC123" s="336">
        <v>35908</v>
      </c>
      <c r="DD123" s="336">
        <v>40118</v>
      </c>
      <c r="DE123" s="336">
        <v>2683</v>
      </c>
      <c r="DF123" s="336">
        <v>40367</v>
      </c>
      <c r="DG123" s="337">
        <v>0</v>
      </c>
      <c r="DH123" s="348">
        <v>27328</v>
      </c>
      <c r="DI123" s="117">
        <v>4602554</v>
      </c>
      <c r="DJ123" s="116"/>
      <c r="DK123" s="116"/>
      <c r="DL123" s="116"/>
      <c r="DM123" s="116"/>
      <c r="DN123" s="116"/>
      <c r="DO123" s="116"/>
      <c r="DP123" s="116"/>
      <c r="DQ123" s="116"/>
      <c r="DR123" s="116"/>
      <c r="DS123" s="116"/>
      <c r="DT123" s="116"/>
      <c r="DU123" s="116"/>
      <c r="DV123" s="116"/>
      <c r="DW123" s="116"/>
      <c r="DX123" s="116"/>
    </row>
    <row r="124" spans="3:128" ht="13.5" customHeight="1" x14ac:dyDescent="0.15">
      <c r="C124" s="349" t="s">
        <v>778</v>
      </c>
      <c r="D124" s="350" t="s">
        <v>472</v>
      </c>
      <c r="E124" s="351">
        <v>43411</v>
      </c>
      <c r="F124" s="352">
        <v>8601</v>
      </c>
      <c r="G124" s="352">
        <v>5539</v>
      </c>
      <c r="H124" s="352">
        <v>5595</v>
      </c>
      <c r="I124" s="352">
        <v>16429</v>
      </c>
      <c r="J124" s="352">
        <v>0</v>
      </c>
      <c r="K124" s="352">
        <v>1819</v>
      </c>
      <c r="L124" s="352">
        <v>178167</v>
      </c>
      <c r="M124" s="352">
        <v>10619</v>
      </c>
      <c r="N124" s="352">
        <v>1117</v>
      </c>
      <c r="O124" s="352">
        <v>0</v>
      </c>
      <c r="P124" s="352">
        <v>77042</v>
      </c>
      <c r="Q124" s="352">
        <v>22296</v>
      </c>
      <c r="R124" s="352">
        <v>21632</v>
      </c>
      <c r="S124" s="352">
        <v>55171</v>
      </c>
      <c r="T124" s="352">
        <v>8115</v>
      </c>
      <c r="U124" s="352">
        <v>10343</v>
      </c>
      <c r="V124" s="352">
        <v>60656</v>
      </c>
      <c r="W124" s="352">
        <v>1712</v>
      </c>
      <c r="X124" s="352">
        <v>1067</v>
      </c>
      <c r="Y124" s="352">
        <v>0</v>
      </c>
      <c r="Z124" s="352">
        <v>20432</v>
      </c>
      <c r="AA124" s="352">
        <v>10559</v>
      </c>
      <c r="AB124" s="352">
        <v>17867</v>
      </c>
      <c r="AC124" s="352">
        <v>109896</v>
      </c>
      <c r="AD124" s="352">
        <v>21376</v>
      </c>
      <c r="AE124" s="352">
        <v>0</v>
      </c>
      <c r="AF124" s="352">
        <v>7166</v>
      </c>
      <c r="AG124" s="352">
        <v>60138</v>
      </c>
      <c r="AH124" s="352">
        <v>6097</v>
      </c>
      <c r="AI124" s="352">
        <v>342</v>
      </c>
      <c r="AJ124" s="352">
        <v>3199</v>
      </c>
      <c r="AK124" s="352">
        <v>17966</v>
      </c>
      <c r="AL124" s="352">
        <v>4350</v>
      </c>
      <c r="AM124" s="352">
        <v>15951</v>
      </c>
      <c r="AN124" s="352">
        <v>0</v>
      </c>
      <c r="AO124" s="352">
        <v>10261</v>
      </c>
      <c r="AP124" s="352">
        <v>12199</v>
      </c>
      <c r="AQ124" s="352">
        <v>15717</v>
      </c>
      <c r="AR124" s="352">
        <v>104</v>
      </c>
      <c r="AS124" s="352">
        <v>34665</v>
      </c>
      <c r="AT124" s="352">
        <v>32907</v>
      </c>
      <c r="AU124" s="352">
        <v>54727</v>
      </c>
      <c r="AV124" s="352">
        <v>103186</v>
      </c>
      <c r="AW124" s="352">
        <v>572569</v>
      </c>
      <c r="AX124" s="352">
        <v>129501</v>
      </c>
      <c r="AY124" s="352">
        <v>79609</v>
      </c>
      <c r="AZ124" s="352">
        <v>57054</v>
      </c>
      <c r="BA124" s="352">
        <v>66391</v>
      </c>
      <c r="BB124" s="352">
        <v>2412</v>
      </c>
      <c r="BC124" s="352">
        <v>2188</v>
      </c>
      <c r="BD124" s="352">
        <v>5181</v>
      </c>
      <c r="BE124" s="352">
        <v>7657</v>
      </c>
      <c r="BF124" s="352">
        <v>142807</v>
      </c>
      <c r="BG124" s="352">
        <v>0</v>
      </c>
      <c r="BH124" s="352">
        <v>55058</v>
      </c>
      <c r="BI124" s="352">
        <v>46810</v>
      </c>
      <c r="BJ124" s="352">
        <v>1573</v>
      </c>
      <c r="BK124" s="352">
        <v>9080</v>
      </c>
      <c r="BL124" s="352">
        <v>8469</v>
      </c>
      <c r="BM124" s="352">
        <v>3909</v>
      </c>
      <c r="BN124" s="352">
        <v>294831</v>
      </c>
      <c r="BO124" s="352">
        <v>125388</v>
      </c>
      <c r="BP124" s="352">
        <v>255088</v>
      </c>
      <c r="BQ124" s="352">
        <v>61612</v>
      </c>
      <c r="BR124" s="352">
        <v>219584</v>
      </c>
      <c r="BS124" s="352">
        <v>7559</v>
      </c>
      <c r="BT124" s="352">
        <v>61927</v>
      </c>
      <c r="BU124" s="352">
        <v>57313</v>
      </c>
      <c r="BV124" s="352">
        <v>710023</v>
      </c>
      <c r="BW124" s="352">
        <v>215881</v>
      </c>
      <c r="BX124" s="352">
        <v>88287</v>
      </c>
      <c r="BY124" s="352">
        <v>68977</v>
      </c>
      <c r="BZ124" s="352">
        <v>449730</v>
      </c>
      <c r="CA124" s="352">
        <v>35161</v>
      </c>
      <c r="CB124" s="352">
        <v>154309</v>
      </c>
      <c r="CC124" s="352">
        <v>107453</v>
      </c>
      <c r="CD124" s="352">
        <v>9533</v>
      </c>
      <c r="CE124" s="352">
        <v>8593</v>
      </c>
      <c r="CF124" s="352">
        <v>2</v>
      </c>
      <c r="CG124" s="352">
        <v>14700</v>
      </c>
      <c r="CH124" s="352">
        <v>51465</v>
      </c>
      <c r="CI124" s="352">
        <v>31886</v>
      </c>
      <c r="CJ124" s="352">
        <v>147598</v>
      </c>
      <c r="CK124" s="352">
        <v>16704</v>
      </c>
      <c r="CL124" s="352">
        <v>93395</v>
      </c>
      <c r="CM124" s="352">
        <v>55503</v>
      </c>
      <c r="CN124" s="352">
        <v>17559</v>
      </c>
      <c r="CO124" s="352">
        <v>401679</v>
      </c>
      <c r="CP124" s="352">
        <v>266013</v>
      </c>
      <c r="CQ124" s="352">
        <v>183708</v>
      </c>
      <c r="CR124" s="352">
        <v>436348</v>
      </c>
      <c r="CS124" s="352">
        <v>17068</v>
      </c>
      <c r="CT124" s="352">
        <v>92762</v>
      </c>
      <c r="CU124" s="352">
        <v>105490</v>
      </c>
      <c r="CV124" s="352">
        <v>55007</v>
      </c>
      <c r="CW124" s="352">
        <v>90322</v>
      </c>
      <c r="CX124" s="352">
        <v>19723</v>
      </c>
      <c r="CY124" s="352">
        <v>150434</v>
      </c>
      <c r="CZ124" s="352">
        <v>333548</v>
      </c>
      <c r="DA124" s="352">
        <v>61953</v>
      </c>
      <c r="DB124" s="352">
        <v>197074</v>
      </c>
      <c r="DC124" s="352">
        <v>55720</v>
      </c>
      <c r="DD124" s="352">
        <v>59335</v>
      </c>
      <c r="DE124" s="352">
        <v>3811</v>
      </c>
      <c r="DF124" s="352">
        <v>56020</v>
      </c>
      <c r="DG124" s="353">
        <v>12468</v>
      </c>
      <c r="DH124" s="354">
        <v>41715</v>
      </c>
      <c r="DI124" s="117">
        <v>8278963</v>
      </c>
      <c r="DJ124" s="116"/>
      <c r="DK124" s="116"/>
      <c r="DL124" s="116"/>
      <c r="DM124" s="116"/>
      <c r="DN124" s="116"/>
      <c r="DO124" s="116"/>
      <c r="DP124" s="116"/>
      <c r="DQ124" s="116"/>
      <c r="DR124" s="116"/>
      <c r="DS124" s="116"/>
      <c r="DT124" s="116"/>
      <c r="DU124" s="116"/>
      <c r="DV124" s="116"/>
      <c r="DW124" s="116"/>
      <c r="DX124" s="116"/>
    </row>
    <row r="125" spans="3:128" s="136" customFormat="1" ht="13.5" customHeight="1" x14ac:dyDescent="0.15">
      <c r="E125" s="137"/>
      <c r="F125" s="137"/>
      <c r="I125" s="115"/>
      <c r="J125" s="115"/>
      <c r="K125" s="115"/>
      <c r="L125" s="115"/>
      <c r="O125" s="137"/>
      <c r="V125" s="137"/>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c r="DM125" s="114"/>
      <c r="DN125" s="114"/>
      <c r="DO125" s="114"/>
      <c r="DP125" s="114"/>
      <c r="DQ125" s="114"/>
      <c r="DR125" s="114"/>
      <c r="DS125" s="114"/>
      <c r="DT125" s="114"/>
      <c r="DU125" s="114"/>
      <c r="DV125" s="114"/>
      <c r="DW125" s="114"/>
      <c r="DX125" s="114"/>
    </row>
    <row r="126" spans="3:128" ht="13.5" customHeight="1" x14ac:dyDescent="0.15"/>
    <row r="127" spans="3:128" ht="13.5" customHeight="1" x14ac:dyDescent="0.15"/>
    <row r="128" spans="3: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sheetData>
  <mergeCells count="1">
    <mergeCell ref="C5:D6"/>
  </mergeCells>
  <phoneticPr fontId="3"/>
  <pageMargins left="0.78740157480314965" right="0.39370078740157483" top="0.78740157480314965" bottom="0.78740157480314965" header="0.31496062992125984" footer="0.31496062992125984"/>
  <pageSetup paperSize="9" scale="70" orientation="portrait" r:id="rId1"/>
  <colBreaks count="17" manualBreakCount="17">
    <brk id="10" max="123" man="1"/>
    <brk id="17" max="123" man="1"/>
    <brk id="24" max="123" man="1"/>
    <brk id="31" max="123" man="1"/>
    <brk id="38" max="123" man="1"/>
    <brk id="45" max="123" man="1"/>
    <brk id="52" max="123" man="1"/>
    <brk id="59" max="123" man="1"/>
    <brk id="66" max="123" man="1"/>
    <brk id="73" max="123" man="1"/>
    <brk id="80" max="123" man="1"/>
    <brk id="87" max="123" man="1"/>
    <brk id="94" max="123" man="1"/>
    <brk id="101" max="123" man="1"/>
    <brk id="108" max="123" man="1"/>
    <brk id="115" max="123" man="1"/>
    <brk id="121" max="12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06F34-706D-4928-B7E9-03007A631E44}">
  <sheetPr codeName="Sheet7"/>
  <dimension ref="B1:DK153"/>
  <sheetViews>
    <sheetView view="pageBreakPreview" zoomScaleNormal="100" zoomScaleSheetLayoutView="100" workbookViewId="0">
      <pane xSplit="4" ySplit="6" topLeftCell="CN101" activePane="bottomRight" state="frozen"/>
      <selection pane="topRight" activeCell="F1" sqref="F1"/>
      <selection pane="bottomLeft" activeCell="A6" sqref="A6"/>
      <selection pane="bottomRight" activeCell="DH122" sqref="DH122"/>
    </sheetView>
  </sheetViews>
  <sheetFormatPr defaultRowHeight="10.5" x14ac:dyDescent="0.15"/>
  <cols>
    <col min="1" max="2" width="2.625" style="455" customWidth="1"/>
    <col min="3" max="3" width="3.75" style="455" bestFit="1" customWidth="1"/>
    <col min="4" max="4" width="30.625" style="455" customWidth="1"/>
    <col min="5" max="37" width="9" style="455"/>
    <col min="38" max="115" width="9" style="458"/>
    <col min="116" max="16384" width="9" style="455"/>
  </cols>
  <sheetData>
    <row r="1" spans="2:114" ht="11.25" customHeight="1" x14ac:dyDescent="0.15">
      <c r="F1" s="456"/>
      <c r="G1" s="456"/>
      <c r="H1" s="456"/>
      <c r="I1" s="456"/>
      <c r="J1" s="456"/>
      <c r="K1" s="456"/>
      <c r="P1" s="456"/>
      <c r="Q1" s="456"/>
      <c r="R1" s="456"/>
      <c r="S1" s="456"/>
      <c r="T1" s="457"/>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W1" s="456"/>
      <c r="CX1" s="456"/>
      <c r="CY1" s="456"/>
      <c r="CZ1" s="456"/>
      <c r="DA1" s="456"/>
      <c r="DB1" s="456"/>
      <c r="DC1" s="456"/>
      <c r="DD1" s="456"/>
      <c r="DE1" s="456"/>
      <c r="DF1" s="456"/>
      <c r="DG1" s="456"/>
      <c r="DH1" s="456"/>
      <c r="DI1" s="456"/>
      <c r="DJ1" s="456"/>
    </row>
    <row r="2" spans="2:114" ht="17.25" x14ac:dyDescent="0.15">
      <c r="B2" s="459" t="s">
        <v>804</v>
      </c>
      <c r="AL2" s="455"/>
      <c r="AM2" s="455"/>
      <c r="AN2" s="455"/>
      <c r="AO2" s="455"/>
      <c r="AP2" s="455"/>
      <c r="AQ2" s="455"/>
      <c r="AR2" s="455"/>
      <c r="AS2" s="455"/>
      <c r="AT2" s="455"/>
      <c r="AU2" s="455"/>
      <c r="AV2" s="455"/>
      <c r="AW2" s="455"/>
      <c r="AX2" s="455"/>
      <c r="AY2" s="455"/>
      <c r="AZ2" s="455"/>
      <c r="BA2" s="455"/>
      <c r="BB2" s="455"/>
      <c r="BC2" s="455"/>
      <c r="BD2" s="455"/>
      <c r="BE2" s="455"/>
      <c r="BF2" s="455"/>
      <c r="BG2" s="455"/>
      <c r="BH2" s="455"/>
      <c r="BI2" s="455"/>
      <c r="BJ2" s="455"/>
      <c r="BK2" s="455"/>
      <c r="BL2" s="455"/>
      <c r="BM2" s="455"/>
      <c r="BN2" s="455"/>
      <c r="BO2" s="455"/>
      <c r="BP2" s="455"/>
      <c r="BQ2" s="455"/>
      <c r="BR2" s="455"/>
      <c r="BS2" s="455"/>
      <c r="BT2" s="455"/>
      <c r="BU2" s="455"/>
      <c r="BV2" s="455"/>
      <c r="BW2" s="455"/>
      <c r="BX2" s="455"/>
      <c r="BY2" s="455"/>
      <c r="BZ2" s="455"/>
      <c r="CA2" s="455"/>
      <c r="CB2" s="455"/>
      <c r="CC2" s="455"/>
      <c r="CD2" s="455"/>
      <c r="CE2" s="455"/>
      <c r="CF2" s="455"/>
      <c r="CG2" s="455"/>
      <c r="CH2" s="455"/>
      <c r="CI2" s="455"/>
      <c r="CJ2" s="455"/>
      <c r="CK2" s="455"/>
      <c r="CL2" s="455"/>
      <c r="CM2" s="455"/>
      <c r="CN2" s="455"/>
      <c r="CO2" s="455"/>
      <c r="CP2" s="455"/>
      <c r="CQ2" s="455"/>
      <c r="CR2" s="455"/>
      <c r="CS2" s="455"/>
      <c r="CT2" s="455"/>
      <c r="CU2" s="455"/>
      <c r="CV2" s="455"/>
      <c r="CW2" s="455"/>
      <c r="CX2" s="455"/>
      <c r="CY2" s="455"/>
      <c r="CZ2" s="455"/>
      <c r="DA2" s="455"/>
      <c r="DB2" s="455"/>
      <c r="DC2" s="455"/>
      <c r="DD2" s="455"/>
      <c r="DE2" s="455"/>
      <c r="DF2" s="455"/>
      <c r="DG2" s="455"/>
      <c r="DH2" s="455"/>
      <c r="DI2" s="455"/>
      <c r="DJ2" s="455"/>
    </row>
    <row r="3" spans="2:114" ht="11.25" customHeight="1" x14ac:dyDescent="0.15">
      <c r="AL3" s="455"/>
      <c r="AM3" s="455"/>
      <c r="AN3" s="455"/>
      <c r="AO3" s="455"/>
      <c r="AP3" s="455"/>
      <c r="AQ3" s="455"/>
      <c r="AR3" s="455"/>
      <c r="AS3" s="455"/>
      <c r="AT3" s="455"/>
      <c r="AU3" s="455"/>
      <c r="AV3" s="455"/>
      <c r="AW3" s="455"/>
      <c r="AX3" s="455"/>
      <c r="AY3" s="455"/>
      <c r="AZ3" s="455"/>
      <c r="BA3" s="455"/>
      <c r="BB3" s="455"/>
      <c r="BC3" s="455"/>
      <c r="BD3" s="455"/>
      <c r="BE3" s="455"/>
      <c r="BF3" s="455"/>
      <c r="BG3" s="455"/>
      <c r="BH3" s="455"/>
      <c r="BI3" s="455"/>
      <c r="BJ3" s="455"/>
      <c r="BK3" s="455"/>
      <c r="BL3" s="455"/>
      <c r="BM3" s="455"/>
      <c r="BN3" s="455"/>
      <c r="BO3" s="455"/>
      <c r="BP3" s="455"/>
      <c r="BQ3" s="455"/>
      <c r="BR3" s="455"/>
      <c r="BS3" s="455"/>
      <c r="BT3" s="455"/>
      <c r="BU3" s="455"/>
      <c r="BV3" s="455"/>
      <c r="BW3" s="455"/>
      <c r="BX3" s="455"/>
      <c r="BY3" s="455"/>
      <c r="BZ3" s="455"/>
      <c r="CA3" s="455"/>
      <c r="CB3" s="455"/>
      <c r="CC3" s="455"/>
      <c r="CD3" s="455"/>
      <c r="CE3" s="455"/>
      <c r="CF3" s="455"/>
      <c r="CG3" s="455"/>
      <c r="CH3" s="455"/>
      <c r="CI3" s="455"/>
      <c r="CJ3" s="455"/>
      <c r="CK3" s="455"/>
      <c r="CL3" s="455"/>
      <c r="CM3" s="455"/>
      <c r="CN3" s="455"/>
      <c r="CO3" s="455"/>
      <c r="CP3" s="455"/>
      <c r="CQ3" s="455"/>
      <c r="CR3" s="455"/>
      <c r="CS3" s="455"/>
      <c r="CT3" s="455"/>
      <c r="CU3" s="455"/>
      <c r="CV3" s="455"/>
      <c r="CW3" s="455"/>
      <c r="CX3" s="455"/>
      <c r="CY3" s="455"/>
      <c r="CZ3" s="455"/>
      <c r="DA3" s="455"/>
      <c r="DB3" s="455"/>
      <c r="DC3" s="455"/>
      <c r="DD3" s="455"/>
      <c r="DE3" s="455"/>
      <c r="DF3" s="455"/>
      <c r="DG3" s="455"/>
      <c r="DH3" s="455"/>
      <c r="DI3" s="455"/>
      <c r="DJ3" s="455"/>
    </row>
    <row r="4" spans="2:114" s="460" customFormat="1" ht="6" customHeight="1" x14ac:dyDescent="0.15"/>
    <row r="5" spans="2:114" ht="9.6" customHeight="1" x14ac:dyDescent="0.15">
      <c r="C5" s="841" t="s">
        <v>1174</v>
      </c>
      <c r="D5" s="842"/>
      <c r="E5" s="461" t="s">
        <v>12</v>
      </c>
      <c r="F5" s="462" t="s">
        <v>7</v>
      </c>
      <c r="G5" s="462" t="s">
        <v>66</v>
      </c>
      <c r="H5" s="462" t="s">
        <v>68</v>
      </c>
      <c r="I5" s="462" t="s">
        <v>195</v>
      </c>
      <c r="J5" s="462" t="s">
        <v>346</v>
      </c>
      <c r="K5" s="462" t="s">
        <v>586</v>
      </c>
      <c r="L5" s="462" t="s">
        <v>588</v>
      </c>
      <c r="M5" s="462" t="s">
        <v>589</v>
      </c>
      <c r="N5" s="462" t="s">
        <v>590</v>
      </c>
      <c r="O5" s="462" t="s">
        <v>591</v>
      </c>
      <c r="P5" s="462" t="s">
        <v>639</v>
      </c>
      <c r="Q5" s="462" t="s">
        <v>640</v>
      </c>
      <c r="R5" s="462" t="s">
        <v>642</v>
      </c>
      <c r="S5" s="462" t="s">
        <v>644</v>
      </c>
      <c r="T5" s="462" t="s">
        <v>645</v>
      </c>
      <c r="U5" s="462" t="s">
        <v>646</v>
      </c>
      <c r="V5" s="462" t="s">
        <v>647</v>
      </c>
      <c r="W5" s="462" t="s">
        <v>648</v>
      </c>
      <c r="X5" s="462" t="s">
        <v>649</v>
      </c>
      <c r="Y5" s="462" t="s">
        <v>651</v>
      </c>
      <c r="Z5" s="462" t="s">
        <v>652</v>
      </c>
      <c r="AA5" s="462" t="s">
        <v>653</v>
      </c>
      <c r="AB5" s="462" t="s">
        <v>654</v>
      </c>
      <c r="AC5" s="462" t="s">
        <v>655</v>
      </c>
      <c r="AD5" s="462" t="s">
        <v>656</v>
      </c>
      <c r="AE5" s="462" t="s">
        <v>658</v>
      </c>
      <c r="AF5" s="462" t="s">
        <v>659</v>
      </c>
      <c r="AG5" s="462" t="s">
        <v>660</v>
      </c>
      <c r="AH5" s="462" t="s">
        <v>661</v>
      </c>
      <c r="AI5" s="462" t="s">
        <v>662</v>
      </c>
      <c r="AJ5" s="462" t="s">
        <v>663</v>
      </c>
      <c r="AK5" s="462" t="s">
        <v>664</v>
      </c>
      <c r="AL5" s="462" t="s">
        <v>665</v>
      </c>
      <c r="AM5" s="462" t="s">
        <v>666</v>
      </c>
      <c r="AN5" s="462" t="s">
        <v>667</v>
      </c>
      <c r="AO5" s="462" t="s">
        <v>668</v>
      </c>
      <c r="AP5" s="462" t="s">
        <v>669</v>
      </c>
      <c r="AQ5" s="462" t="s">
        <v>670</v>
      </c>
      <c r="AR5" s="462" t="s">
        <v>671</v>
      </c>
      <c r="AS5" s="462" t="s">
        <v>672</v>
      </c>
      <c r="AT5" s="462" t="s">
        <v>673</v>
      </c>
      <c r="AU5" s="462" t="s">
        <v>674</v>
      </c>
      <c r="AV5" s="462" t="s">
        <v>675</v>
      </c>
      <c r="AW5" s="462" t="s">
        <v>677</v>
      </c>
      <c r="AX5" s="462" t="s">
        <v>679</v>
      </c>
      <c r="AY5" s="462" t="s">
        <v>681</v>
      </c>
      <c r="AZ5" s="462" t="s">
        <v>683</v>
      </c>
      <c r="BA5" s="462" t="s">
        <v>685</v>
      </c>
      <c r="BB5" s="462" t="s">
        <v>687</v>
      </c>
      <c r="BC5" s="462" t="s">
        <v>689</v>
      </c>
      <c r="BD5" s="462" t="s">
        <v>691</v>
      </c>
      <c r="BE5" s="462" t="s">
        <v>693</v>
      </c>
      <c r="BF5" s="462" t="s">
        <v>694</v>
      </c>
      <c r="BG5" s="462" t="s">
        <v>696</v>
      </c>
      <c r="BH5" s="462" t="s">
        <v>697</v>
      </c>
      <c r="BI5" s="462" t="s">
        <v>699</v>
      </c>
      <c r="BJ5" s="462" t="s">
        <v>701</v>
      </c>
      <c r="BK5" s="462" t="s">
        <v>702</v>
      </c>
      <c r="BL5" s="462" t="s">
        <v>703</v>
      </c>
      <c r="BM5" s="462" t="s">
        <v>704</v>
      </c>
      <c r="BN5" s="462" t="s">
        <v>706</v>
      </c>
      <c r="BO5" s="462" t="s">
        <v>707</v>
      </c>
      <c r="BP5" s="462" t="s">
        <v>708</v>
      </c>
      <c r="BQ5" s="462" t="s">
        <v>709</v>
      </c>
      <c r="BR5" s="462" t="s">
        <v>710</v>
      </c>
      <c r="BS5" s="462" t="s">
        <v>711</v>
      </c>
      <c r="BT5" s="462" t="s">
        <v>712</v>
      </c>
      <c r="BU5" s="462" t="s">
        <v>713</v>
      </c>
      <c r="BV5" s="462" t="s">
        <v>714</v>
      </c>
      <c r="BW5" s="462" t="s">
        <v>715</v>
      </c>
      <c r="BX5" s="462" t="s">
        <v>716</v>
      </c>
      <c r="BY5" s="462" t="s">
        <v>717</v>
      </c>
      <c r="BZ5" s="462" t="s">
        <v>718</v>
      </c>
      <c r="CA5" s="462" t="s">
        <v>720</v>
      </c>
      <c r="CB5" s="462" t="s">
        <v>721</v>
      </c>
      <c r="CC5" s="462" t="s">
        <v>723</v>
      </c>
      <c r="CD5" s="462" t="s">
        <v>725</v>
      </c>
      <c r="CE5" s="462" t="s">
        <v>726</v>
      </c>
      <c r="CF5" s="462" t="s">
        <v>727</v>
      </c>
      <c r="CG5" s="462" t="s">
        <v>729</v>
      </c>
      <c r="CH5" s="462" t="s">
        <v>730</v>
      </c>
      <c r="CI5" s="462" t="s">
        <v>732</v>
      </c>
      <c r="CJ5" s="462" t="s">
        <v>734</v>
      </c>
      <c r="CK5" s="462" t="s">
        <v>735</v>
      </c>
      <c r="CL5" s="462" t="s">
        <v>736</v>
      </c>
      <c r="CM5" s="462" t="s">
        <v>737</v>
      </c>
      <c r="CN5" s="462" t="s">
        <v>739</v>
      </c>
      <c r="CO5" s="462" t="s">
        <v>741</v>
      </c>
      <c r="CP5" s="462" t="s">
        <v>742</v>
      </c>
      <c r="CQ5" s="462" t="s">
        <v>743</v>
      </c>
      <c r="CR5" s="462" t="s">
        <v>744</v>
      </c>
      <c r="CS5" s="462" t="s">
        <v>745</v>
      </c>
      <c r="CT5" s="462" t="s">
        <v>747</v>
      </c>
      <c r="CU5" s="462" t="s">
        <v>749</v>
      </c>
      <c r="CV5" s="462" t="s">
        <v>751</v>
      </c>
      <c r="CW5" s="462" t="s">
        <v>752</v>
      </c>
      <c r="CX5" s="462" t="s">
        <v>753</v>
      </c>
      <c r="CY5" s="462" t="s">
        <v>754</v>
      </c>
      <c r="CZ5" s="462" t="s">
        <v>756</v>
      </c>
      <c r="DA5" s="462" t="s">
        <v>757</v>
      </c>
      <c r="DB5" s="462" t="s">
        <v>759</v>
      </c>
      <c r="DC5" s="462" t="s">
        <v>761</v>
      </c>
      <c r="DD5" s="462" t="s">
        <v>763</v>
      </c>
      <c r="DE5" s="462" t="s">
        <v>1171</v>
      </c>
      <c r="DF5" s="462" t="s">
        <v>764</v>
      </c>
      <c r="DG5" s="462" t="s">
        <v>765</v>
      </c>
      <c r="DH5" s="584" t="s">
        <v>766</v>
      </c>
      <c r="DI5" s="463" t="s">
        <v>767</v>
      </c>
      <c r="DJ5" s="464"/>
    </row>
    <row r="6" spans="2:114" ht="52.5" x14ac:dyDescent="0.15">
      <c r="C6" s="843"/>
      <c r="D6" s="844"/>
      <c r="E6" s="465" t="s">
        <v>6</v>
      </c>
      <c r="F6" s="466" t="s">
        <v>37</v>
      </c>
      <c r="G6" s="466" t="s">
        <v>48</v>
      </c>
      <c r="H6" s="466" t="s">
        <v>50</v>
      </c>
      <c r="I6" s="466" t="s">
        <v>54</v>
      </c>
      <c r="J6" s="466" t="s">
        <v>585</v>
      </c>
      <c r="K6" s="466" t="s">
        <v>953</v>
      </c>
      <c r="L6" s="466" t="s">
        <v>462</v>
      </c>
      <c r="M6" s="466" t="s">
        <v>99</v>
      </c>
      <c r="N6" s="466" t="s">
        <v>638</v>
      </c>
      <c r="O6" s="466" t="s">
        <v>109</v>
      </c>
      <c r="P6" s="466" t="s">
        <v>111</v>
      </c>
      <c r="Q6" s="466" t="s">
        <v>641</v>
      </c>
      <c r="R6" s="466" t="s">
        <v>643</v>
      </c>
      <c r="S6" s="466" t="s">
        <v>134</v>
      </c>
      <c r="T6" s="466" t="s">
        <v>137</v>
      </c>
      <c r="U6" s="466" t="s">
        <v>145</v>
      </c>
      <c r="V6" s="466" t="s">
        <v>149</v>
      </c>
      <c r="W6" s="466" t="s">
        <v>151</v>
      </c>
      <c r="X6" s="466" t="s">
        <v>650</v>
      </c>
      <c r="Y6" s="466" t="s">
        <v>954</v>
      </c>
      <c r="Z6" s="466" t="s">
        <v>955</v>
      </c>
      <c r="AA6" s="466" t="s">
        <v>172</v>
      </c>
      <c r="AB6" s="466" t="s">
        <v>177</v>
      </c>
      <c r="AC6" s="466" t="s">
        <v>178</v>
      </c>
      <c r="AD6" s="466" t="s">
        <v>657</v>
      </c>
      <c r="AE6" s="466" t="s">
        <v>189</v>
      </c>
      <c r="AF6" s="466" t="s">
        <v>201</v>
      </c>
      <c r="AG6" s="466" t="s">
        <v>206</v>
      </c>
      <c r="AH6" s="466" t="s">
        <v>216</v>
      </c>
      <c r="AI6" s="466" t="s">
        <v>956</v>
      </c>
      <c r="AJ6" s="466" t="s">
        <v>221</v>
      </c>
      <c r="AK6" s="466" t="s">
        <v>227</v>
      </c>
      <c r="AL6" s="466" t="s">
        <v>231</v>
      </c>
      <c r="AM6" s="466" t="s">
        <v>239</v>
      </c>
      <c r="AN6" s="466" t="s">
        <v>242</v>
      </c>
      <c r="AO6" s="466" t="s">
        <v>248</v>
      </c>
      <c r="AP6" s="466" t="s">
        <v>957</v>
      </c>
      <c r="AQ6" s="466" t="s">
        <v>259</v>
      </c>
      <c r="AR6" s="466" t="s">
        <v>262</v>
      </c>
      <c r="AS6" s="466" t="s">
        <v>267</v>
      </c>
      <c r="AT6" s="466" t="s">
        <v>958</v>
      </c>
      <c r="AU6" s="466" t="s">
        <v>279</v>
      </c>
      <c r="AV6" s="466" t="s">
        <v>676</v>
      </c>
      <c r="AW6" s="466" t="s">
        <v>678</v>
      </c>
      <c r="AX6" s="466" t="s">
        <v>680</v>
      </c>
      <c r="AY6" s="466" t="s">
        <v>682</v>
      </c>
      <c r="AZ6" s="466" t="s">
        <v>684</v>
      </c>
      <c r="BA6" s="466" t="s">
        <v>686</v>
      </c>
      <c r="BB6" s="466" t="s">
        <v>688</v>
      </c>
      <c r="BC6" s="466" t="s">
        <v>690</v>
      </c>
      <c r="BD6" s="466" t="s">
        <v>692</v>
      </c>
      <c r="BE6" s="466" t="s">
        <v>959</v>
      </c>
      <c r="BF6" s="466" t="s">
        <v>695</v>
      </c>
      <c r="BG6" s="466" t="s">
        <v>317</v>
      </c>
      <c r="BH6" s="466" t="s">
        <v>698</v>
      </c>
      <c r="BI6" s="466" t="s">
        <v>700</v>
      </c>
      <c r="BJ6" s="466" t="s">
        <v>322</v>
      </c>
      <c r="BK6" s="466" t="s">
        <v>329</v>
      </c>
      <c r="BL6" s="466" t="s">
        <v>464</v>
      </c>
      <c r="BM6" s="466" t="s">
        <v>705</v>
      </c>
      <c r="BN6" s="466" t="s">
        <v>587</v>
      </c>
      <c r="BO6" s="466" t="s">
        <v>354</v>
      </c>
      <c r="BP6" s="466" t="s">
        <v>357</v>
      </c>
      <c r="BQ6" s="466" t="s">
        <v>360</v>
      </c>
      <c r="BR6" s="466" t="s">
        <v>364</v>
      </c>
      <c r="BS6" s="466" t="s">
        <v>366</v>
      </c>
      <c r="BT6" s="466" t="s">
        <v>369</v>
      </c>
      <c r="BU6" s="466" t="s">
        <v>371</v>
      </c>
      <c r="BV6" s="466" t="s">
        <v>465</v>
      </c>
      <c r="BW6" s="466" t="s">
        <v>466</v>
      </c>
      <c r="BX6" s="466" t="s">
        <v>384</v>
      </c>
      <c r="BY6" s="466" t="s">
        <v>388</v>
      </c>
      <c r="BZ6" s="466" t="s">
        <v>719</v>
      </c>
      <c r="CA6" s="466" t="s">
        <v>390</v>
      </c>
      <c r="CB6" s="466" t="s">
        <v>722</v>
      </c>
      <c r="CC6" s="466" t="s">
        <v>724</v>
      </c>
      <c r="CD6" s="466" t="s">
        <v>396</v>
      </c>
      <c r="CE6" s="466" t="s">
        <v>401</v>
      </c>
      <c r="CF6" s="466" t="s">
        <v>728</v>
      </c>
      <c r="CG6" s="466" t="s">
        <v>404</v>
      </c>
      <c r="CH6" s="466" t="s">
        <v>731</v>
      </c>
      <c r="CI6" s="466" t="s">
        <v>733</v>
      </c>
      <c r="CJ6" s="466" t="s">
        <v>407</v>
      </c>
      <c r="CK6" s="466" t="s">
        <v>409</v>
      </c>
      <c r="CL6" s="466" t="s">
        <v>412</v>
      </c>
      <c r="CM6" s="466" t="s">
        <v>738</v>
      </c>
      <c r="CN6" s="466" t="s">
        <v>740</v>
      </c>
      <c r="CO6" s="466" t="s">
        <v>467</v>
      </c>
      <c r="CP6" s="466" t="s">
        <v>417</v>
      </c>
      <c r="CQ6" s="466" t="s">
        <v>419</v>
      </c>
      <c r="CR6" s="466" t="s">
        <v>421</v>
      </c>
      <c r="CS6" s="466" t="s">
        <v>746</v>
      </c>
      <c r="CT6" s="466" t="s">
        <v>748</v>
      </c>
      <c r="CU6" s="466" t="s">
        <v>750</v>
      </c>
      <c r="CV6" s="466" t="s">
        <v>960</v>
      </c>
      <c r="CW6" s="466" t="s">
        <v>425</v>
      </c>
      <c r="CX6" s="466" t="s">
        <v>422</v>
      </c>
      <c r="CY6" s="466" t="s">
        <v>755</v>
      </c>
      <c r="CZ6" s="466" t="s">
        <v>432</v>
      </c>
      <c r="DA6" s="466" t="s">
        <v>758</v>
      </c>
      <c r="DB6" s="466" t="s">
        <v>760</v>
      </c>
      <c r="DC6" s="466" t="s">
        <v>762</v>
      </c>
      <c r="DD6" s="466" t="s">
        <v>436</v>
      </c>
      <c r="DE6" s="466" t="s">
        <v>47</v>
      </c>
      <c r="DF6" s="466" t="s">
        <v>443</v>
      </c>
      <c r="DG6" s="466" t="s">
        <v>446</v>
      </c>
      <c r="DH6" s="585" t="s">
        <v>468</v>
      </c>
      <c r="DI6" s="467" t="s">
        <v>478</v>
      </c>
      <c r="DJ6" s="468"/>
    </row>
    <row r="7" spans="2:114" ht="13.5" customHeight="1" x14ac:dyDescent="0.15">
      <c r="C7" s="469" t="s">
        <v>12</v>
      </c>
      <c r="D7" s="470" t="s">
        <v>6</v>
      </c>
      <c r="E7" s="471">
        <v>1.4996199120038699E-2</v>
      </c>
      <c r="F7" s="472">
        <v>6.6620160446459714E-2</v>
      </c>
      <c r="G7" s="472">
        <v>9.3879761689835712E-3</v>
      </c>
      <c r="H7" s="472">
        <v>7.1492403932082213E-4</v>
      </c>
      <c r="I7" s="472">
        <v>0</v>
      </c>
      <c r="J7" s="472">
        <v>0</v>
      </c>
      <c r="K7" s="472">
        <v>0</v>
      </c>
      <c r="L7" s="472">
        <v>0.17312409144229851</v>
      </c>
      <c r="M7" s="472">
        <v>6.6578773895847071E-2</v>
      </c>
      <c r="N7" s="472">
        <v>0.12264995523724262</v>
      </c>
      <c r="O7" s="472">
        <v>0</v>
      </c>
      <c r="P7" s="472">
        <v>5.2179330754653303E-3</v>
      </c>
      <c r="Q7" s="472">
        <v>0</v>
      </c>
      <c r="R7" s="472">
        <v>0</v>
      </c>
      <c r="S7" s="472">
        <v>0</v>
      </c>
      <c r="T7" s="472">
        <v>1.3555144793592113E-3</v>
      </c>
      <c r="U7" s="472">
        <v>0</v>
      </c>
      <c r="V7" s="472">
        <v>0</v>
      </c>
      <c r="W7" s="472">
        <v>0</v>
      </c>
      <c r="X7" s="472">
        <v>0</v>
      </c>
      <c r="Y7" s="472">
        <v>0</v>
      </c>
      <c r="Z7" s="472">
        <v>0</v>
      </c>
      <c r="AA7" s="472">
        <v>0</v>
      </c>
      <c r="AB7" s="472">
        <v>0</v>
      </c>
      <c r="AC7" s="472">
        <v>2.9482419742301812E-3</v>
      </c>
      <c r="AD7" s="472">
        <v>2.3390718562874252E-4</v>
      </c>
      <c r="AE7" s="472">
        <v>0</v>
      </c>
      <c r="AF7" s="472">
        <v>0</v>
      </c>
      <c r="AG7" s="472">
        <v>0</v>
      </c>
      <c r="AH7" s="472">
        <v>0</v>
      </c>
      <c r="AI7" s="472">
        <v>0</v>
      </c>
      <c r="AJ7" s="472">
        <v>0</v>
      </c>
      <c r="AK7" s="472">
        <v>0</v>
      </c>
      <c r="AL7" s="472">
        <v>0</v>
      </c>
      <c r="AM7" s="472">
        <v>0</v>
      </c>
      <c r="AN7" s="472">
        <v>0</v>
      </c>
      <c r="AO7" s="472">
        <v>0</v>
      </c>
      <c r="AP7" s="472">
        <v>0</v>
      </c>
      <c r="AQ7" s="472">
        <v>0</v>
      </c>
      <c r="AR7" s="472">
        <v>0</v>
      </c>
      <c r="AS7" s="472">
        <v>0</v>
      </c>
      <c r="AT7" s="472">
        <v>0</v>
      </c>
      <c r="AU7" s="472">
        <v>0</v>
      </c>
      <c r="AV7" s="472">
        <v>0</v>
      </c>
      <c r="AW7" s="472">
        <v>0</v>
      </c>
      <c r="AX7" s="472">
        <v>0</v>
      </c>
      <c r="AY7" s="472">
        <v>0</v>
      </c>
      <c r="AZ7" s="472">
        <v>0</v>
      </c>
      <c r="BA7" s="472">
        <v>0</v>
      </c>
      <c r="BB7" s="472">
        <v>0</v>
      </c>
      <c r="BC7" s="472">
        <v>0</v>
      </c>
      <c r="BD7" s="472">
        <v>0</v>
      </c>
      <c r="BE7" s="472">
        <v>0</v>
      </c>
      <c r="BF7" s="472">
        <v>0</v>
      </c>
      <c r="BG7" s="472">
        <v>0</v>
      </c>
      <c r="BH7" s="472">
        <v>0</v>
      </c>
      <c r="BI7" s="472">
        <v>0</v>
      </c>
      <c r="BJ7" s="472">
        <v>0</v>
      </c>
      <c r="BK7" s="472">
        <v>0</v>
      </c>
      <c r="BL7" s="472">
        <v>7.0846617074034716E-3</v>
      </c>
      <c r="BM7" s="472">
        <v>0</v>
      </c>
      <c r="BN7" s="472">
        <v>5.9356037865760389E-4</v>
      </c>
      <c r="BO7" s="472">
        <v>1.5950489680033177E-5</v>
      </c>
      <c r="BP7" s="472">
        <v>2.1521984570030735E-3</v>
      </c>
      <c r="BQ7" s="472">
        <v>1.7204440693371422E-3</v>
      </c>
      <c r="BR7" s="472">
        <v>0</v>
      </c>
      <c r="BS7" s="472">
        <v>0</v>
      </c>
      <c r="BT7" s="472">
        <v>0</v>
      </c>
      <c r="BU7" s="472">
        <v>0</v>
      </c>
      <c r="BV7" s="472">
        <v>1.4365731814321508E-4</v>
      </c>
      <c r="BW7" s="472">
        <v>0</v>
      </c>
      <c r="BX7" s="472">
        <v>0</v>
      </c>
      <c r="BY7" s="472">
        <v>0</v>
      </c>
      <c r="BZ7" s="472">
        <v>6.6706690681075312E-6</v>
      </c>
      <c r="CA7" s="472">
        <v>0</v>
      </c>
      <c r="CB7" s="472">
        <v>0</v>
      </c>
      <c r="CC7" s="472">
        <v>0</v>
      </c>
      <c r="CD7" s="472">
        <v>0</v>
      </c>
      <c r="CE7" s="472">
        <v>0</v>
      </c>
      <c r="CF7" s="472">
        <v>0</v>
      </c>
      <c r="CG7" s="472">
        <v>0</v>
      </c>
      <c r="CH7" s="472">
        <v>1.7487612940833577E-4</v>
      </c>
      <c r="CI7" s="472">
        <v>0</v>
      </c>
      <c r="CJ7" s="472">
        <v>0</v>
      </c>
      <c r="CK7" s="472">
        <v>0</v>
      </c>
      <c r="CL7" s="472">
        <v>0</v>
      </c>
      <c r="CM7" s="472">
        <v>0</v>
      </c>
      <c r="CN7" s="472">
        <v>0</v>
      </c>
      <c r="CO7" s="472">
        <v>1.9916400907192061E-5</v>
      </c>
      <c r="CP7" s="472">
        <v>1.0112287745335754E-3</v>
      </c>
      <c r="CQ7" s="472">
        <v>2.5584079082021467E-4</v>
      </c>
      <c r="CR7" s="472">
        <v>7.0815037538845139E-4</v>
      </c>
      <c r="CS7" s="472">
        <v>0</v>
      </c>
      <c r="CT7" s="472">
        <v>2.3285397037580043E-3</v>
      </c>
      <c r="CU7" s="472">
        <v>3.943501753720732E-3</v>
      </c>
      <c r="CV7" s="472">
        <v>2.1088225134982819E-3</v>
      </c>
      <c r="CW7" s="472">
        <v>6.6428998472133039E-5</v>
      </c>
      <c r="CX7" s="472">
        <v>0</v>
      </c>
      <c r="CY7" s="472">
        <v>0</v>
      </c>
      <c r="CZ7" s="472">
        <v>0</v>
      </c>
      <c r="DA7" s="472">
        <v>1.6480235016867625E-2</v>
      </c>
      <c r="DB7" s="472">
        <v>1.6511564184012097E-2</v>
      </c>
      <c r="DC7" s="472">
        <v>1.4357501794687725E-4</v>
      </c>
      <c r="DD7" s="472">
        <v>6.7919440465155469E-3</v>
      </c>
      <c r="DE7" s="472">
        <v>2.6239832065074785E-3</v>
      </c>
      <c r="DF7" s="472">
        <v>4.0342734737593717E-3</v>
      </c>
      <c r="DG7" s="473">
        <v>0</v>
      </c>
      <c r="DH7" s="472">
        <v>0</v>
      </c>
      <c r="DI7" s="474">
        <v>4.9554515462866544E-3</v>
      </c>
    </row>
    <row r="8" spans="2:114" ht="13.5" customHeight="1" x14ac:dyDescent="0.15">
      <c r="C8" s="469" t="s">
        <v>7</v>
      </c>
      <c r="D8" s="475" t="s">
        <v>37</v>
      </c>
      <c r="E8" s="476">
        <v>2.649098154845546E-3</v>
      </c>
      <c r="F8" s="458">
        <v>4.7320079060574352E-2</v>
      </c>
      <c r="G8" s="458">
        <v>3.4482758620689655E-2</v>
      </c>
      <c r="H8" s="458">
        <v>1.7873100983020553E-4</v>
      </c>
      <c r="I8" s="458">
        <v>0</v>
      </c>
      <c r="J8" s="458">
        <v>0</v>
      </c>
      <c r="K8" s="458">
        <v>0</v>
      </c>
      <c r="L8" s="458">
        <v>5.7109341236031362E-2</v>
      </c>
      <c r="M8" s="458">
        <v>0</v>
      </c>
      <c r="N8" s="458">
        <v>4.2972247090420773E-2</v>
      </c>
      <c r="O8" s="458">
        <v>0</v>
      </c>
      <c r="P8" s="458">
        <v>8.1773578048337269E-4</v>
      </c>
      <c r="Q8" s="458">
        <v>1.3455328310010763E-4</v>
      </c>
      <c r="R8" s="458">
        <v>0</v>
      </c>
      <c r="S8" s="458">
        <v>0</v>
      </c>
      <c r="T8" s="458">
        <v>0</v>
      </c>
      <c r="U8" s="458">
        <v>0</v>
      </c>
      <c r="V8" s="458">
        <v>0</v>
      </c>
      <c r="W8" s="458">
        <v>5.8411214953271024E-4</v>
      </c>
      <c r="X8" s="458">
        <v>0</v>
      </c>
      <c r="Y8" s="458">
        <v>0</v>
      </c>
      <c r="Z8" s="458">
        <v>0</v>
      </c>
      <c r="AA8" s="458">
        <v>0</v>
      </c>
      <c r="AB8" s="458">
        <v>0</v>
      </c>
      <c r="AC8" s="458">
        <v>1.8199024532285071E-5</v>
      </c>
      <c r="AD8" s="458">
        <v>0</v>
      </c>
      <c r="AE8" s="458">
        <v>0</v>
      </c>
      <c r="AF8" s="458">
        <v>0</v>
      </c>
      <c r="AG8" s="458">
        <v>0</v>
      </c>
      <c r="AH8" s="458">
        <v>0</v>
      </c>
      <c r="AI8" s="458">
        <v>2.9239766081871343E-3</v>
      </c>
      <c r="AJ8" s="458">
        <v>0</v>
      </c>
      <c r="AK8" s="458">
        <v>0</v>
      </c>
      <c r="AL8" s="458">
        <v>0</v>
      </c>
      <c r="AM8" s="458">
        <v>0</v>
      </c>
      <c r="AN8" s="458">
        <v>0</v>
      </c>
      <c r="AO8" s="458">
        <v>0</v>
      </c>
      <c r="AP8" s="458">
        <v>0</v>
      </c>
      <c r="AQ8" s="458">
        <v>0</v>
      </c>
      <c r="AR8" s="458">
        <v>0</v>
      </c>
      <c r="AS8" s="458">
        <v>0</v>
      </c>
      <c r="AT8" s="458">
        <v>0</v>
      </c>
      <c r="AU8" s="458">
        <v>0</v>
      </c>
      <c r="AV8" s="458">
        <v>0</v>
      </c>
      <c r="AW8" s="458">
        <v>0</v>
      </c>
      <c r="AX8" s="458">
        <v>0</v>
      </c>
      <c r="AY8" s="458">
        <v>0</v>
      </c>
      <c r="AZ8" s="458">
        <v>0</v>
      </c>
      <c r="BA8" s="458">
        <v>0</v>
      </c>
      <c r="BB8" s="458">
        <v>0</v>
      </c>
      <c r="BC8" s="458">
        <v>0</v>
      </c>
      <c r="BD8" s="458">
        <v>0</v>
      </c>
      <c r="BE8" s="458">
        <v>0</v>
      </c>
      <c r="BF8" s="458">
        <v>0</v>
      </c>
      <c r="BG8" s="458">
        <v>0</v>
      </c>
      <c r="BH8" s="458">
        <v>0</v>
      </c>
      <c r="BI8" s="458">
        <v>0</v>
      </c>
      <c r="BJ8" s="458">
        <v>0</v>
      </c>
      <c r="BK8" s="458">
        <v>0</v>
      </c>
      <c r="BL8" s="458">
        <v>1.180776951233912E-4</v>
      </c>
      <c r="BM8" s="458">
        <v>0</v>
      </c>
      <c r="BN8" s="458">
        <v>0</v>
      </c>
      <c r="BO8" s="458">
        <v>0</v>
      </c>
      <c r="BP8" s="458">
        <v>0</v>
      </c>
      <c r="BQ8" s="458">
        <v>0</v>
      </c>
      <c r="BR8" s="458">
        <v>0</v>
      </c>
      <c r="BS8" s="458">
        <v>0</v>
      </c>
      <c r="BT8" s="458">
        <v>0</v>
      </c>
      <c r="BU8" s="458">
        <v>0</v>
      </c>
      <c r="BV8" s="458">
        <v>0</v>
      </c>
      <c r="BW8" s="458">
        <v>0</v>
      </c>
      <c r="BX8" s="458">
        <v>0</v>
      </c>
      <c r="BY8" s="458">
        <v>0</v>
      </c>
      <c r="BZ8" s="458">
        <v>0</v>
      </c>
      <c r="CA8" s="458">
        <v>0</v>
      </c>
      <c r="CB8" s="458">
        <v>0</v>
      </c>
      <c r="CC8" s="458">
        <v>0</v>
      </c>
      <c r="CD8" s="458">
        <v>0</v>
      </c>
      <c r="CE8" s="458">
        <v>0</v>
      </c>
      <c r="CF8" s="458">
        <v>0</v>
      </c>
      <c r="CG8" s="458">
        <v>0</v>
      </c>
      <c r="CH8" s="458">
        <v>1.943068104537064E-5</v>
      </c>
      <c r="CI8" s="458">
        <v>0</v>
      </c>
      <c r="CJ8" s="458">
        <v>0</v>
      </c>
      <c r="CK8" s="458">
        <v>0</v>
      </c>
      <c r="CL8" s="458">
        <v>0</v>
      </c>
      <c r="CM8" s="458">
        <v>0</v>
      </c>
      <c r="CN8" s="458">
        <v>0</v>
      </c>
      <c r="CO8" s="458">
        <v>2.4895501133990076E-6</v>
      </c>
      <c r="CP8" s="458">
        <v>1.2029487280696808E-4</v>
      </c>
      <c r="CQ8" s="458">
        <v>9.961460578744529E-4</v>
      </c>
      <c r="CR8" s="458">
        <v>8.9378202718930764E-5</v>
      </c>
      <c r="CS8" s="458">
        <v>0</v>
      </c>
      <c r="CT8" s="458">
        <v>3.9887022703262112E-4</v>
      </c>
      <c r="CU8" s="458">
        <v>7.2044743577590292E-4</v>
      </c>
      <c r="CV8" s="458">
        <v>0</v>
      </c>
      <c r="CW8" s="458">
        <v>0</v>
      </c>
      <c r="CX8" s="458">
        <v>0</v>
      </c>
      <c r="CY8" s="458">
        <v>0</v>
      </c>
      <c r="CZ8" s="458">
        <v>0</v>
      </c>
      <c r="DA8" s="458">
        <v>1.9530934740851936E-3</v>
      </c>
      <c r="DB8" s="458">
        <v>3.9782010818271308E-3</v>
      </c>
      <c r="DC8" s="458">
        <v>0</v>
      </c>
      <c r="DD8" s="458">
        <v>0</v>
      </c>
      <c r="DE8" s="458">
        <v>0</v>
      </c>
      <c r="DF8" s="458">
        <v>1.4280614066404857E-4</v>
      </c>
      <c r="DG8" s="477">
        <v>0</v>
      </c>
      <c r="DH8" s="458">
        <v>0</v>
      </c>
      <c r="DI8" s="478">
        <v>1.4844854361590939E-3</v>
      </c>
    </row>
    <row r="9" spans="2:114" ht="13.5" customHeight="1" x14ac:dyDescent="0.15">
      <c r="C9" s="469" t="s">
        <v>66</v>
      </c>
      <c r="D9" s="475" t="s">
        <v>48</v>
      </c>
      <c r="E9" s="476">
        <v>3.6626661445255809E-2</v>
      </c>
      <c r="F9" s="458">
        <v>2.5810952214858737E-2</v>
      </c>
      <c r="G9" s="458">
        <v>0</v>
      </c>
      <c r="H9" s="458">
        <v>0</v>
      </c>
      <c r="I9" s="458">
        <v>0</v>
      </c>
      <c r="J9" s="458">
        <v>0</v>
      </c>
      <c r="K9" s="458">
        <v>0</v>
      </c>
      <c r="L9" s="458">
        <v>0</v>
      </c>
      <c r="M9" s="458">
        <v>0</v>
      </c>
      <c r="N9" s="458">
        <v>0</v>
      </c>
      <c r="O9" s="458">
        <v>0</v>
      </c>
      <c r="P9" s="458">
        <v>0</v>
      </c>
      <c r="Q9" s="458">
        <v>0</v>
      </c>
      <c r="R9" s="458">
        <v>0</v>
      </c>
      <c r="S9" s="458">
        <v>0</v>
      </c>
      <c r="T9" s="458">
        <v>0</v>
      </c>
      <c r="U9" s="458">
        <v>0</v>
      </c>
      <c r="V9" s="458">
        <v>0</v>
      </c>
      <c r="W9" s="458">
        <v>0</v>
      </c>
      <c r="X9" s="458">
        <v>0</v>
      </c>
      <c r="Y9" s="458">
        <v>0</v>
      </c>
      <c r="Z9" s="458">
        <v>0</v>
      </c>
      <c r="AA9" s="458">
        <v>0</v>
      </c>
      <c r="AB9" s="458">
        <v>0</v>
      </c>
      <c r="AC9" s="458">
        <v>0</v>
      </c>
      <c r="AD9" s="458">
        <v>0</v>
      </c>
      <c r="AE9" s="458">
        <v>0</v>
      </c>
      <c r="AF9" s="458">
        <v>0</v>
      </c>
      <c r="AG9" s="458">
        <v>0</v>
      </c>
      <c r="AH9" s="458">
        <v>0</v>
      </c>
      <c r="AI9" s="458">
        <v>0</v>
      </c>
      <c r="AJ9" s="458">
        <v>0</v>
      </c>
      <c r="AK9" s="458">
        <v>0</v>
      </c>
      <c r="AL9" s="458">
        <v>0</v>
      </c>
      <c r="AM9" s="458">
        <v>0</v>
      </c>
      <c r="AN9" s="458">
        <v>0</v>
      </c>
      <c r="AO9" s="458">
        <v>0</v>
      </c>
      <c r="AP9" s="458">
        <v>0</v>
      </c>
      <c r="AQ9" s="458">
        <v>0</v>
      </c>
      <c r="AR9" s="458">
        <v>0</v>
      </c>
      <c r="AS9" s="458">
        <v>0</v>
      </c>
      <c r="AT9" s="458">
        <v>0</v>
      </c>
      <c r="AU9" s="458">
        <v>0</v>
      </c>
      <c r="AV9" s="458">
        <v>0</v>
      </c>
      <c r="AW9" s="458">
        <v>0</v>
      </c>
      <c r="AX9" s="458">
        <v>0</v>
      </c>
      <c r="AY9" s="458">
        <v>0</v>
      </c>
      <c r="AZ9" s="458">
        <v>0</v>
      </c>
      <c r="BA9" s="458">
        <v>0</v>
      </c>
      <c r="BB9" s="458">
        <v>0</v>
      </c>
      <c r="BC9" s="458">
        <v>0</v>
      </c>
      <c r="BD9" s="458">
        <v>0</v>
      </c>
      <c r="BE9" s="458">
        <v>0</v>
      </c>
      <c r="BF9" s="458">
        <v>0</v>
      </c>
      <c r="BG9" s="458">
        <v>0</v>
      </c>
      <c r="BH9" s="458">
        <v>0</v>
      </c>
      <c r="BI9" s="458">
        <v>0</v>
      </c>
      <c r="BJ9" s="458">
        <v>0</v>
      </c>
      <c r="BK9" s="458">
        <v>0</v>
      </c>
      <c r="BL9" s="458">
        <v>0</v>
      </c>
      <c r="BM9" s="458">
        <v>0</v>
      </c>
      <c r="BN9" s="458">
        <v>0</v>
      </c>
      <c r="BO9" s="458">
        <v>0</v>
      </c>
      <c r="BP9" s="458">
        <v>0</v>
      </c>
      <c r="BQ9" s="458">
        <v>0</v>
      </c>
      <c r="BR9" s="458">
        <v>0</v>
      </c>
      <c r="BS9" s="458">
        <v>0</v>
      </c>
      <c r="BT9" s="458">
        <v>0</v>
      </c>
      <c r="BU9" s="458">
        <v>0</v>
      </c>
      <c r="BV9" s="458">
        <v>0</v>
      </c>
      <c r="BW9" s="458">
        <v>0</v>
      </c>
      <c r="BX9" s="458">
        <v>0</v>
      </c>
      <c r="BY9" s="458">
        <v>0</v>
      </c>
      <c r="BZ9" s="458">
        <v>0</v>
      </c>
      <c r="CA9" s="458">
        <v>0</v>
      </c>
      <c r="CB9" s="458">
        <v>0</v>
      </c>
      <c r="CC9" s="458">
        <v>0</v>
      </c>
      <c r="CD9" s="458">
        <v>0</v>
      </c>
      <c r="CE9" s="458">
        <v>0</v>
      </c>
      <c r="CF9" s="458">
        <v>0</v>
      </c>
      <c r="CG9" s="458">
        <v>0</v>
      </c>
      <c r="CH9" s="458">
        <v>0</v>
      </c>
      <c r="CI9" s="458">
        <v>0</v>
      </c>
      <c r="CJ9" s="458">
        <v>0</v>
      </c>
      <c r="CK9" s="458">
        <v>0</v>
      </c>
      <c r="CL9" s="458">
        <v>0</v>
      </c>
      <c r="CM9" s="458">
        <v>0</v>
      </c>
      <c r="CN9" s="458">
        <v>0</v>
      </c>
      <c r="CO9" s="458">
        <v>0</v>
      </c>
      <c r="CP9" s="458">
        <v>0</v>
      </c>
      <c r="CQ9" s="458">
        <v>0</v>
      </c>
      <c r="CR9" s="458">
        <v>0</v>
      </c>
      <c r="CS9" s="458">
        <v>0</v>
      </c>
      <c r="CT9" s="458">
        <v>0</v>
      </c>
      <c r="CU9" s="458">
        <v>0</v>
      </c>
      <c r="CV9" s="458">
        <v>0</v>
      </c>
      <c r="CW9" s="458">
        <v>0</v>
      </c>
      <c r="CX9" s="458">
        <v>0</v>
      </c>
      <c r="CY9" s="458">
        <v>0</v>
      </c>
      <c r="CZ9" s="458">
        <v>0</v>
      </c>
      <c r="DA9" s="458">
        <v>0</v>
      </c>
      <c r="DB9" s="458">
        <v>0</v>
      </c>
      <c r="DC9" s="458">
        <v>0</v>
      </c>
      <c r="DD9" s="458">
        <v>0</v>
      </c>
      <c r="DE9" s="458">
        <v>0</v>
      </c>
      <c r="DF9" s="458">
        <v>0</v>
      </c>
      <c r="DG9" s="477">
        <v>0</v>
      </c>
      <c r="DH9" s="458">
        <v>0</v>
      </c>
      <c r="DI9" s="478">
        <v>2.188679910756939E-4</v>
      </c>
    </row>
    <row r="10" spans="2:114" ht="13.5" customHeight="1" x14ac:dyDescent="0.15">
      <c r="C10" s="469" t="s">
        <v>68</v>
      </c>
      <c r="D10" s="475" t="s">
        <v>50</v>
      </c>
      <c r="E10" s="476">
        <v>4.8374835871092581E-4</v>
      </c>
      <c r="F10" s="458">
        <v>0</v>
      </c>
      <c r="G10" s="458">
        <v>0</v>
      </c>
      <c r="H10" s="458">
        <v>0.16389633601429848</v>
      </c>
      <c r="I10" s="458">
        <v>0</v>
      </c>
      <c r="J10" s="458">
        <v>0</v>
      </c>
      <c r="K10" s="458">
        <v>0</v>
      </c>
      <c r="L10" s="458">
        <v>9.4854827212671256E-4</v>
      </c>
      <c r="M10" s="458">
        <v>0</v>
      </c>
      <c r="N10" s="458">
        <v>3.5810205908683975E-3</v>
      </c>
      <c r="O10" s="458">
        <v>0</v>
      </c>
      <c r="P10" s="458">
        <v>3.8939799070636795E-5</v>
      </c>
      <c r="Q10" s="458">
        <v>0</v>
      </c>
      <c r="R10" s="458">
        <v>0.12643306213017752</v>
      </c>
      <c r="S10" s="458">
        <v>0</v>
      </c>
      <c r="T10" s="458">
        <v>0</v>
      </c>
      <c r="U10" s="458">
        <v>0</v>
      </c>
      <c r="V10" s="458">
        <v>0</v>
      </c>
      <c r="W10" s="458">
        <v>0</v>
      </c>
      <c r="X10" s="458">
        <v>0</v>
      </c>
      <c r="Y10" s="458">
        <v>0</v>
      </c>
      <c r="Z10" s="458">
        <v>0</v>
      </c>
      <c r="AA10" s="458">
        <v>0</v>
      </c>
      <c r="AB10" s="458">
        <v>0</v>
      </c>
      <c r="AC10" s="458">
        <v>0</v>
      </c>
      <c r="AD10" s="458">
        <v>9.824101796407185E-4</v>
      </c>
      <c r="AE10" s="458">
        <v>0</v>
      </c>
      <c r="AF10" s="458">
        <v>0</v>
      </c>
      <c r="AG10" s="458">
        <v>0</v>
      </c>
      <c r="AH10" s="458">
        <v>0</v>
      </c>
      <c r="AI10" s="458">
        <v>0</v>
      </c>
      <c r="AJ10" s="458">
        <v>0</v>
      </c>
      <c r="AK10" s="458">
        <v>0</v>
      </c>
      <c r="AL10" s="458">
        <v>0</v>
      </c>
      <c r="AM10" s="458">
        <v>0</v>
      </c>
      <c r="AN10" s="458">
        <v>0</v>
      </c>
      <c r="AO10" s="458">
        <v>0</v>
      </c>
      <c r="AP10" s="458">
        <v>0</v>
      </c>
      <c r="AQ10" s="458">
        <v>0</v>
      </c>
      <c r="AR10" s="458">
        <v>0</v>
      </c>
      <c r="AS10" s="458">
        <v>0</v>
      </c>
      <c r="AT10" s="458">
        <v>0</v>
      </c>
      <c r="AU10" s="458">
        <v>0</v>
      </c>
      <c r="AV10" s="458">
        <v>0</v>
      </c>
      <c r="AW10" s="458">
        <v>0</v>
      </c>
      <c r="AX10" s="458">
        <v>0</v>
      </c>
      <c r="AY10" s="458">
        <v>0</v>
      </c>
      <c r="AZ10" s="458">
        <v>0</v>
      </c>
      <c r="BA10" s="458">
        <v>0</v>
      </c>
      <c r="BB10" s="458">
        <v>0</v>
      </c>
      <c r="BC10" s="458">
        <v>0</v>
      </c>
      <c r="BD10" s="458">
        <v>0</v>
      </c>
      <c r="BE10" s="458">
        <v>0</v>
      </c>
      <c r="BF10" s="458">
        <v>0</v>
      </c>
      <c r="BG10" s="458">
        <v>0</v>
      </c>
      <c r="BH10" s="458">
        <v>0</v>
      </c>
      <c r="BI10" s="458">
        <v>0</v>
      </c>
      <c r="BJ10" s="458">
        <v>0</v>
      </c>
      <c r="BK10" s="458">
        <v>0</v>
      </c>
      <c r="BL10" s="458">
        <v>3.5423308537017357E-4</v>
      </c>
      <c r="BM10" s="458">
        <v>0</v>
      </c>
      <c r="BN10" s="458">
        <v>1.0175320776987495E-5</v>
      </c>
      <c r="BO10" s="458">
        <v>3.987622420008294E-5</v>
      </c>
      <c r="BP10" s="458">
        <v>3.9202157686759078E-5</v>
      </c>
      <c r="BQ10" s="458">
        <v>1.6230604427708888E-5</v>
      </c>
      <c r="BR10" s="458">
        <v>0</v>
      </c>
      <c r="BS10" s="458">
        <v>0</v>
      </c>
      <c r="BT10" s="458">
        <v>0</v>
      </c>
      <c r="BU10" s="458">
        <v>0</v>
      </c>
      <c r="BV10" s="458">
        <v>0</v>
      </c>
      <c r="BW10" s="458">
        <v>0</v>
      </c>
      <c r="BX10" s="458">
        <v>0</v>
      </c>
      <c r="BY10" s="458">
        <v>0</v>
      </c>
      <c r="BZ10" s="458">
        <v>0</v>
      </c>
      <c r="CA10" s="458">
        <v>0</v>
      </c>
      <c r="CB10" s="458">
        <v>0</v>
      </c>
      <c r="CC10" s="458">
        <v>0</v>
      </c>
      <c r="CD10" s="458">
        <v>0</v>
      </c>
      <c r="CE10" s="458">
        <v>0</v>
      </c>
      <c r="CF10" s="458">
        <v>0</v>
      </c>
      <c r="CG10" s="458">
        <v>0</v>
      </c>
      <c r="CH10" s="458">
        <v>0</v>
      </c>
      <c r="CI10" s="458">
        <v>0</v>
      </c>
      <c r="CJ10" s="458">
        <v>0</v>
      </c>
      <c r="CK10" s="458">
        <v>0</v>
      </c>
      <c r="CL10" s="458">
        <v>0</v>
      </c>
      <c r="CM10" s="458">
        <v>0</v>
      </c>
      <c r="CN10" s="458">
        <v>0</v>
      </c>
      <c r="CO10" s="458">
        <v>4.9791002267980152E-6</v>
      </c>
      <c r="CP10" s="458">
        <v>4.1351362527395281E-5</v>
      </c>
      <c r="CQ10" s="458">
        <v>3.8103947568968146E-5</v>
      </c>
      <c r="CR10" s="458">
        <v>6.8752463629946743E-6</v>
      </c>
      <c r="CS10" s="458">
        <v>0</v>
      </c>
      <c r="CT10" s="458">
        <v>8.6242211250296463E-5</v>
      </c>
      <c r="CU10" s="458">
        <v>1.8959143046734286E-4</v>
      </c>
      <c r="CV10" s="458">
        <v>0</v>
      </c>
      <c r="CW10" s="458">
        <v>0</v>
      </c>
      <c r="CX10" s="458">
        <v>0</v>
      </c>
      <c r="CY10" s="458">
        <v>0</v>
      </c>
      <c r="CZ10" s="458">
        <v>0</v>
      </c>
      <c r="DA10" s="458">
        <v>1.5818443013251981E-3</v>
      </c>
      <c r="DB10" s="458">
        <v>2.2783319971178338E-3</v>
      </c>
      <c r="DC10" s="458">
        <v>0</v>
      </c>
      <c r="DD10" s="458">
        <v>0</v>
      </c>
      <c r="DE10" s="458">
        <v>0</v>
      </c>
      <c r="DF10" s="458">
        <v>1.2495537308104249E-4</v>
      </c>
      <c r="DG10" s="477">
        <v>0</v>
      </c>
      <c r="DH10" s="458">
        <v>0</v>
      </c>
      <c r="DI10" s="478">
        <v>5.4318397122924691E-4</v>
      </c>
    </row>
    <row r="11" spans="2:114" ht="13.5" customHeight="1" x14ac:dyDescent="0.15">
      <c r="C11" s="469" t="s">
        <v>195</v>
      </c>
      <c r="D11" s="475" t="s">
        <v>54</v>
      </c>
      <c r="E11" s="476">
        <v>0</v>
      </c>
      <c r="F11" s="458">
        <v>0</v>
      </c>
      <c r="G11" s="458">
        <v>0</v>
      </c>
      <c r="H11" s="458">
        <v>0</v>
      </c>
      <c r="I11" s="458">
        <v>5.7824578489256801E-3</v>
      </c>
      <c r="J11" s="458">
        <v>0</v>
      </c>
      <c r="K11" s="458">
        <v>0</v>
      </c>
      <c r="L11" s="458">
        <v>2.1429333153726561E-2</v>
      </c>
      <c r="M11" s="458">
        <v>0</v>
      </c>
      <c r="N11" s="458">
        <v>1.7905102954341987E-3</v>
      </c>
      <c r="O11" s="458">
        <v>0</v>
      </c>
      <c r="P11" s="458">
        <v>0</v>
      </c>
      <c r="Q11" s="458">
        <v>0</v>
      </c>
      <c r="R11" s="458">
        <v>0</v>
      </c>
      <c r="S11" s="458">
        <v>0</v>
      </c>
      <c r="T11" s="458">
        <v>0</v>
      </c>
      <c r="U11" s="458">
        <v>0</v>
      </c>
      <c r="V11" s="458">
        <v>0</v>
      </c>
      <c r="W11" s="458">
        <v>0</v>
      </c>
      <c r="X11" s="458">
        <v>0</v>
      </c>
      <c r="Y11" s="458">
        <v>0</v>
      </c>
      <c r="Z11" s="458">
        <v>0</v>
      </c>
      <c r="AA11" s="458">
        <v>0</v>
      </c>
      <c r="AB11" s="458">
        <v>0</v>
      </c>
      <c r="AC11" s="458">
        <v>1.6379122079056562E-4</v>
      </c>
      <c r="AD11" s="458">
        <v>0</v>
      </c>
      <c r="AE11" s="458">
        <v>0</v>
      </c>
      <c r="AF11" s="458">
        <v>0</v>
      </c>
      <c r="AG11" s="458">
        <v>0</v>
      </c>
      <c r="AH11" s="458">
        <v>0</v>
      </c>
      <c r="AI11" s="458">
        <v>0</v>
      </c>
      <c r="AJ11" s="458">
        <v>0</v>
      </c>
      <c r="AK11" s="458">
        <v>0</v>
      </c>
      <c r="AL11" s="458">
        <v>0</v>
      </c>
      <c r="AM11" s="458">
        <v>0</v>
      </c>
      <c r="AN11" s="458">
        <v>0</v>
      </c>
      <c r="AO11" s="458">
        <v>0</v>
      </c>
      <c r="AP11" s="458">
        <v>0</v>
      </c>
      <c r="AQ11" s="458">
        <v>0</v>
      </c>
      <c r="AR11" s="458">
        <v>0</v>
      </c>
      <c r="AS11" s="458">
        <v>0</v>
      </c>
      <c r="AT11" s="458">
        <v>0</v>
      </c>
      <c r="AU11" s="458">
        <v>0</v>
      </c>
      <c r="AV11" s="458">
        <v>0</v>
      </c>
      <c r="AW11" s="458">
        <v>0</v>
      </c>
      <c r="AX11" s="458">
        <v>0</v>
      </c>
      <c r="AY11" s="458">
        <v>0</v>
      </c>
      <c r="AZ11" s="458">
        <v>0</v>
      </c>
      <c r="BA11" s="458">
        <v>0</v>
      </c>
      <c r="BB11" s="458">
        <v>0</v>
      </c>
      <c r="BC11" s="458">
        <v>0</v>
      </c>
      <c r="BD11" s="458">
        <v>0</v>
      </c>
      <c r="BE11" s="458">
        <v>0</v>
      </c>
      <c r="BF11" s="458">
        <v>0</v>
      </c>
      <c r="BG11" s="458">
        <v>0</v>
      </c>
      <c r="BH11" s="458">
        <v>0</v>
      </c>
      <c r="BI11" s="458">
        <v>0</v>
      </c>
      <c r="BJ11" s="458">
        <v>0</v>
      </c>
      <c r="BK11" s="458">
        <v>0</v>
      </c>
      <c r="BL11" s="458">
        <v>9.2100602196245121E-3</v>
      </c>
      <c r="BM11" s="458">
        <v>0</v>
      </c>
      <c r="BN11" s="458">
        <v>0</v>
      </c>
      <c r="BO11" s="458">
        <v>0</v>
      </c>
      <c r="BP11" s="458">
        <v>0</v>
      </c>
      <c r="BQ11" s="458">
        <v>0</v>
      </c>
      <c r="BR11" s="458">
        <v>0</v>
      </c>
      <c r="BS11" s="458">
        <v>0</v>
      </c>
      <c r="BT11" s="458">
        <v>0</v>
      </c>
      <c r="BU11" s="458">
        <v>0</v>
      </c>
      <c r="BV11" s="458">
        <v>0</v>
      </c>
      <c r="BW11" s="458">
        <v>0</v>
      </c>
      <c r="BX11" s="458">
        <v>0</v>
      </c>
      <c r="BY11" s="458">
        <v>0</v>
      </c>
      <c r="BZ11" s="458">
        <v>0</v>
      </c>
      <c r="CA11" s="458">
        <v>0</v>
      </c>
      <c r="CB11" s="458">
        <v>0</v>
      </c>
      <c r="CC11" s="458">
        <v>0</v>
      </c>
      <c r="CD11" s="458">
        <v>0</v>
      </c>
      <c r="CE11" s="458">
        <v>0</v>
      </c>
      <c r="CF11" s="458">
        <v>0</v>
      </c>
      <c r="CG11" s="458">
        <v>0</v>
      </c>
      <c r="CH11" s="458">
        <v>1.943068104537064E-5</v>
      </c>
      <c r="CI11" s="458">
        <v>0</v>
      </c>
      <c r="CJ11" s="458">
        <v>0</v>
      </c>
      <c r="CK11" s="458">
        <v>0</v>
      </c>
      <c r="CL11" s="458">
        <v>0</v>
      </c>
      <c r="CM11" s="458">
        <v>0</v>
      </c>
      <c r="CN11" s="458">
        <v>0</v>
      </c>
      <c r="CO11" s="458">
        <v>7.4686503401970233E-6</v>
      </c>
      <c r="CP11" s="458">
        <v>3.7592147752177526E-5</v>
      </c>
      <c r="CQ11" s="458">
        <v>1.3608552703202908E-4</v>
      </c>
      <c r="CR11" s="458">
        <v>1.2375443453390412E-4</v>
      </c>
      <c r="CS11" s="458">
        <v>0</v>
      </c>
      <c r="CT11" s="458">
        <v>5.066729910954917E-4</v>
      </c>
      <c r="CU11" s="458">
        <v>9.953550099535502E-4</v>
      </c>
      <c r="CV11" s="458">
        <v>0</v>
      </c>
      <c r="CW11" s="458">
        <v>0</v>
      </c>
      <c r="CX11" s="458">
        <v>0</v>
      </c>
      <c r="CY11" s="458">
        <v>0</v>
      </c>
      <c r="CZ11" s="458">
        <v>0</v>
      </c>
      <c r="DA11" s="458">
        <v>5.649443933304279E-3</v>
      </c>
      <c r="DB11" s="458">
        <v>7.3221226544343751E-3</v>
      </c>
      <c r="DC11" s="458">
        <v>0</v>
      </c>
      <c r="DD11" s="458">
        <v>1.6853459172495154E-5</v>
      </c>
      <c r="DE11" s="458">
        <v>0</v>
      </c>
      <c r="DF11" s="458">
        <v>3.3916458407711532E-4</v>
      </c>
      <c r="DG11" s="477">
        <v>0</v>
      </c>
      <c r="DH11" s="458">
        <v>0</v>
      </c>
      <c r="DI11" s="478">
        <v>7.3306282441412045E-4</v>
      </c>
    </row>
    <row r="12" spans="2:114" ht="13.5" customHeight="1" x14ac:dyDescent="0.15">
      <c r="C12" s="469" t="s">
        <v>346</v>
      </c>
      <c r="D12" s="475" t="s">
        <v>585</v>
      </c>
      <c r="E12" s="476">
        <v>0</v>
      </c>
      <c r="F12" s="458">
        <v>0</v>
      </c>
      <c r="G12" s="458">
        <v>0</v>
      </c>
      <c r="H12" s="458">
        <v>0</v>
      </c>
      <c r="I12" s="458">
        <v>0</v>
      </c>
      <c r="J12" s="458">
        <v>0</v>
      </c>
      <c r="K12" s="458">
        <v>0</v>
      </c>
      <c r="L12" s="458">
        <v>1.1225423338777663E-4</v>
      </c>
      <c r="M12" s="458">
        <v>9.4170825878142948E-5</v>
      </c>
      <c r="N12" s="458">
        <v>0</v>
      </c>
      <c r="O12" s="458">
        <v>0</v>
      </c>
      <c r="P12" s="458">
        <v>6.4899665117727995E-4</v>
      </c>
      <c r="Q12" s="458">
        <v>4.485109436670255E-5</v>
      </c>
      <c r="R12" s="458">
        <v>0</v>
      </c>
      <c r="S12" s="458">
        <v>0</v>
      </c>
      <c r="T12" s="458">
        <v>3.5736290819470117E-3</v>
      </c>
      <c r="U12" s="458">
        <v>0</v>
      </c>
      <c r="V12" s="458">
        <v>0</v>
      </c>
      <c r="W12" s="458">
        <v>6.3084112149532703E-2</v>
      </c>
      <c r="X12" s="458">
        <v>3.5613870665417061E-2</v>
      </c>
      <c r="Y12" s="458">
        <v>0</v>
      </c>
      <c r="Z12" s="458">
        <v>6.7541111981205947E-3</v>
      </c>
      <c r="AA12" s="458">
        <v>1.5152950089970642E-3</v>
      </c>
      <c r="AB12" s="458">
        <v>1.2872894162422342E-2</v>
      </c>
      <c r="AC12" s="458">
        <v>1.6379122079056562E-4</v>
      </c>
      <c r="AD12" s="458">
        <v>4.6781437125748503E-4</v>
      </c>
      <c r="AE12" s="458">
        <v>0</v>
      </c>
      <c r="AF12" s="458">
        <v>1.3954786491766677E-4</v>
      </c>
      <c r="AG12" s="458">
        <v>1.6628421297681997E-5</v>
      </c>
      <c r="AH12" s="458">
        <v>0</v>
      </c>
      <c r="AI12" s="458">
        <v>0</v>
      </c>
      <c r="AJ12" s="458">
        <v>3.1259768677711783E-4</v>
      </c>
      <c r="AK12" s="458">
        <v>2.1707670043415342E-3</v>
      </c>
      <c r="AL12" s="458">
        <v>8.0459770114942528E-3</v>
      </c>
      <c r="AM12" s="458">
        <v>3.8869036424048647E-3</v>
      </c>
      <c r="AN12" s="458">
        <v>0</v>
      </c>
      <c r="AO12" s="458">
        <v>9.7456388266250853E-5</v>
      </c>
      <c r="AP12" s="458">
        <v>1.6394786457906387E-4</v>
      </c>
      <c r="AQ12" s="458">
        <v>0</v>
      </c>
      <c r="AR12" s="458">
        <v>0</v>
      </c>
      <c r="AS12" s="458">
        <v>6.9234097793163135E-4</v>
      </c>
      <c r="AT12" s="458">
        <v>3.0388671103412646E-5</v>
      </c>
      <c r="AU12" s="458">
        <v>5.4817548924662419E-5</v>
      </c>
      <c r="AV12" s="458">
        <v>1.9382474366677651E-5</v>
      </c>
      <c r="AW12" s="458">
        <v>5.2395431816951322E-6</v>
      </c>
      <c r="AX12" s="458">
        <v>0</v>
      </c>
      <c r="AY12" s="458">
        <v>5.0245575249029635E-5</v>
      </c>
      <c r="AZ12" s="458">
        <v>1.2269078416938338E-4</v>
      </c>
      <c r="BA12" s="458">
        <v>9.0373695229775114E-5</v>
      </c>
      <c r="BB12" s="458">
        <v>0</v>
      </c>
      <c r="BC12" s="458">
        <v>0</v>
      </c>
      <c r="BD12" s="458">
        <v>0</v>
      </c>
      <c r="BE12" s="458">
        <v>0</v>
      </c>
      <c r="BF12" s="458">
        <v>7.0024578627098112E-6</v>
      </c>
      <c r="BG12" s="458">
        <v>0</v>
      </c>
      <c r="BH12" s="458">
        <v>0</v>
      </c>
      <c r="BI12" s="458">
        <v>1.0681478316599017E-4</v>
      </c>
      <c r="BJ12" s="458">
        <v>0</v>
      </c>
      <c r="BK12" s="458">
        <v>0</v>
      </c>
      <c r="BL12" s="458">
        <v>0</v>
      </c>
      <c r="BM12" s="458">
        <v>2.5581990278843696E-4</v>
      </c>
      <c r="BN12" s="458">
        <v>0</v>
      </c>
      <c r="BO12" s="458">
        <v>0</v>
      </c>
      <c r="BP12" s="458">
        <v>3.9202157686759075E-6</v>
      </c>
      <c r="BQ12" s="458">
        <v>0</v>
      </c>
      <c r="BR12" s="458">
        <v>0.11789565724278636</v>
      </c>
      <c r="BS12" s="458">
        <v>0.30718348987961369</v>
      </c>
      <c r="BT12" s="458">
        <v>0</v>
      </c>
      <c r="BU12" s="458">
        <v>0</v>
      </c>
      <c r="BV12" s="458">
        <v>1.408405079835442E-6</v>
      </c>
      <c r="BW12" s="458">
        <v>0</v>
      </c>
      <c r="BX12" s="458">
        <v>0</v>
      </c>
      <c r="BY12" s="458">
        <v>0</v>
      </c>
      <c r="BZ12" s="458">
        <v>0</v>
      </c>
      <c r="CA12" s="458">
        <v>0</v>
      </c>
      <c r="CB12" s="458">
        <v>0</v>
      </c>
      <c r="CC12" s="458">
        <v>0</v>
      </c>
      <c r="CD12" s="458">
        <v>0</v>
      </c>
      <c r="CE12" s="458">
        <v>0</v>
      </c>
      <c r="CF12" s="458">
        <v>0</v>
      </c>
      <c r="CG12" s="458">
        <v>0</v>
      </c>
      <c r="CH12" s="458">
        <v>0</v>
      </c>
      <c r="CI12" s="458">
        <v>0</v>
      </c>
      <c r="CJ12" s="458">
        <v>0</v>
      </c>
      <c r="CK12" s="458">
        <v>0</v>
      </c>
      <c r="CL12" s="458">
        <v>0</v>
      </c>
      <c r="CM12" s="458">
        <v>0</v>
      </c>
      <c r="CN12" s="458">
        <v>0</v>
      </c>
      <c r="CO12" s="458">
        <v>0</v>
      </c>
      <c r="CP12" s="458">
        <v>3.7592147752177525E-6</v>
      </c>
      <c r="CQ12" s="458">
        <v>7.0764474056655126E-5</v>
      </c>
      <c r="CR12" s="458">
        <v>4.5834975753297826E-6</v>
      </c>
      <c r="CS12" s="458">
        <v>0</v>
      </c>
      <c r="CT12" s="458">
        <v>0</v>
      </c>
      <c r="CU12" s="458">
        <v>9.4795715233671439E-6</v>
      </c>
      <c r="CV12" s="458">
        <v>3.6359008853418658E-5</v>
      </c>
      <c r="CW12" s="458">
        <v>3.321449923606652E-5</v>
      </c>
      <c r="CX12" s="458">
        <v>0</v>
      </c>
      <c r="CY12" s="458">
        <v>0</v>
      </c>
      <c r="CZ12" s="458">
        <v>0</v>
      </c>
      <c r="DA12" s="458">
        <v>6.456507352347747E-5</v>
      </c>
      <c r="DB12" s="458">
        <v>0</v>
      </c>
      <c r="DC12" s="458">
        <v>5.3840631730078967E-5</v>
      </c>
      <c r="DD12" s="458">
        <v>0</v>
      </c>
      <c r="DE12" s="458">
        <v>0</v>
      </c>
      <c r="DF12" s="458">
        <v>0</v>
      </c>
      <c r="DG12" s="477">
        <v>0</v>
      </c>
      <c r="DH12" s="458">
        <v>0</v>
      </c>
      <c r="DI12" s="478">
        <v>3.5148121811874266E-3</v>
      </c>
    </row>
    <row r="13" spans="2:114" ht="13.5" customHeight="1" x14ac:dyDescent="0.15">
      <c r="C13" s="469" t="s">
        <v>586</v>
      </c>
      <c r="D13" s="475" t="s">
        <v>953</v>
      </c>
      <c r="E13" s="476">
        <v>0</v>
      </c>
      <c r="F13" s="458">
        <v>0</v>
      </c>
      <c r="G13" s="458">
        <v>0</v>
      </c>
      <c r="H13" s="458">
        <v>3.5746201966041106E-4</v>
      </c>
      <c r="I13" s="458">
        <v>0</v>
      </c>
      <c r="J13" s="458">
        <v>0</v>
      </c>
      <c r="K13" s="458">
        <v>0</v>
      </c>
      <c r="L13" s="458">
        <v>0</v>
      </c>
      <c r="M13" s="458">
        <v>0</v>
      </c>
      <c r="N13" s="458">
        <v>2.6857654431512983E-3</v>
      </c>
      <c r="O13" s="458">
        <v>0</v>
      </c>
      <c r="P13" s="458">
        <v>0</v>
      </c>
      <c r="Q13" s="458">
        <v>0</v>
      </c>
      <c r="R13" s="458">
        <v>0</v>
      </c>
      <c r="S13" s="458">
        <v>0</v>
      </c>
      <c r="T13" s="458">
        <v>1.3555144793592113E-3</v>
      </c>
      <c r="U13" s="458">
        <v>0</v>
      </c>
      <c r="V13" s="458">
        <v>0</v>
      </c>
      <c r="W13" s="458">
        <v>4.6728971962616819E-3</v>
      </c>
      <c r="X13" s="458">
        <v>6.5604498594189313E-3</v>
      </c>
      <c r="Y13" s="458">
        <v>0</v>
      </c>
      <c r="Z13" s="458">
        <v>4.894283476898982E-5</v>
      </c>
      <c r="AA13" s="458">
        <v>0</v>
      </c>
      <c r="AB13" s="458">
        <v>0</v>
      </c>
      <c r="AC13" s="458">
        <v>1.1829365945985295E-4</v>
      </c>
      <c r="AD13" s="458">
        <v>0</v>
      </c>
      <c r="AE13" s="458">
        <v>0</v>
      </c>
      <c r="AF13" s="458">
        <v>4.4934412503488695E-2</v>
      </c>
      <c r="AG13" s="458">
        <v>0</v>
      </c>
      <c r="AH13" s="458">
        <v>1.6401508938822371E-4</v>
      </c>
      <c r="AI13" s="458">
        <v>0</v>
      </c>
      <c r="AJ13" s="458">
        <v>5.3141606752110035E-2</v>
      </c>
      <c r="AK13" s="458">
        <v>3.2004898140932873E-2</v>
      </c>
      <c r="AL13" s="458">
        <v>4.1379310344827586E-2</v>
      </c>
      <c r="AM13" s="458">
        <v>2.7271017491066391E-2</v>
      </c>
      <c r="AN13" s="458">
        <v>0</v>
      </c>
      <c r="AO13" s="458">
        <v>0</v>
      </c>
      <c r="AP13" s="458">
        <v>2.4592179686859576E-4</v>
      </c>
      <c r="AQ13" s="458">
        <v>0</v>
      </c>
      <c r="AR13" s="458">
        <v>0.30769230769230771</v>
      </c>
      <c r="AS13" s="458">
        <v>1.4423770373575654E-4</v>
      </c>
      <c r="AT13" s="458">
        <v>6.0777342206825293E-5</v>
      </c>
      <c r="AU13" s="458">
        <v>1.8272516308220804E-5</v>
      </c>
      <c r="AV13" s="458">
        <v>9.6912371833388254E-6</v>
      </c>
      <c r="AW13" s="458">
        <v>3.4930287877967545E-6</v>
      </c>
      <c r="AX13" s="458">
        <v>1.8532675423355805E-4</v>
      </c>
      <c r="AY13" s="458">
        <v>0</v>
      </c>
      <c r="AZ13" s="458">
        <v>0</v>
      </c>
      <c r="BA13" s="458">
        <v>0</v>
      </c>
      <c r="BB13" s="458">
        <v>0</v>
      </c>
      <c r="BC13" s="458">
        <v>0</v>
      </c>
      <c r="BD13" s="458">
        <v>0</v>
      </c>
      <c r="BE13" s="458">
        <v>0</v>
      </c>
      <c r="BF13" s="458">
        <v>0</v>
      </c>
      <c r="BG13" s="458">
        <v>0</v>
      </c>
      <c r="BH13" s="458">
        <v>0</v>
      </c>
      <c r="BI13" s="458">
        <v>0</v>
      </c>
      <c r="BJ13" s="458">
        <v>0</v>
      </c>
      <c r="BK13" s="458">
        <v>0</v>
      </c>
      <c r="BL13" s="458">
        <v>1.4169323414806943E-3</v>
      </c>
      <c r="BM13" s="458">
        <v>0</v>
      </c>
      <c r="BN13" s="458">
        <v>1.0514498136220411E-3</v>
      </c>
      <c r="BO13" s="458">
        <v>1.5950489680033176E-4</v>
      </c>
      <c r="BP13" s="458">
        <v>3.6026782914131594E-3</v>
      </c>
      <c r="BQ13" s="458">
        <v>4.1550347334934753E-3</v>
      </c>
      <c r="BR13" s="458">
        <v>-9.1081317400174883E-6</v>
      </c>
      <c r="BS13" s="458">
        <v>0</v>
      </c>
      <c r="BT13" s="458">
        <v>0</v>
      </c>
      <c r="BU13" s="458">
        <v>0</v>
      </c>
      <c r="BV13" s="458">
        <v>0</v>
      </c>
      <c r="BW13" s="458">
        <v>0</v>
      </c>
      <c r="BX13" s="458">
        <v>0</v>
      </c>
      <c r="BY13" s="458">
        <v>0</v>
      </c>
      <c r="BZ13" s="458">
        <v>0</v>
      </c>
      <c r="CA13" s="458">
        <v>0</v>
      </c>
      <c r="CB13" s="458">
        <v>0</v>
      </c>
      <c r="CC13" s="458">
        <v>0</v>
      </c>
      <c r="CD13" s="458">
        <v>0</v>
      </c>
      <c r="CE13" s="458">
        <v>0</v>
      </c>
      <c r="CF13" s="458">
        <v>0</v>
      </c>
      <c r="CG13" s="458">
        <v>0</v>
      </c>
      <c r="CH13" s="458">
        <v>0</v>
      </c>
      <c r="CI13" s="458">
        <v>0</v>
      </c>
      <c r="CJ13" s="458">
        <v>0</v>
      </c>
      <c r="CK13" s="458">
        <v>0</v>
      </c>
      <c r="CL13" s="458">
        <v>0</v>
      </c>
      <c r="CM13" s="458">
        <v>0</v>
      </c>
      <c r="CN13" s="458">
        <v>0</v>
      </c>
      <c r="CO13" s="458">
        <v>9.9582004535960305E-6</v>
      </c>
      <c r="CP13" s="458">
        <v>0</v>
      </c>
      <c r="CQ13" s="458">
        <v>0</v>
      </c>
      <c r="CR13" s="458">
        <v>0</v>
      </c>
      <c r="CS13" s="458">
        <v>0</v>
      </c>
      <c r="CT13" s="458">
        <v>0</v>
      </c>
      <c r="CU13" s="458">
        <v>0</v>
      </c>
      <c r="CV13" s="458">
        <v>0</v>
      </c>
      <c r="CW13" s="458">
        <v>0</v>
      </c>
      <c r="CX13" s="458">
        <v>0</v>
      </c>
      <c r="CY13" s="458">
        <v>0</v>
      </c>
      <c r="CZ13" s="458">
        <v>0</v>
      </c>
      <c r="DA13" s="458">
        <v>-6.456507352347747E-5</v>
      </c>
      <c r="DB13" s="458">
        <v>-4.0593888590072762E-5</v>
      </c>
      <c r="DC13" s="458">
        <v>0</v>
      </c>
      <c r="DD13" s="458">
        <v>1.6853459172495154E-5</v>
      </c>
      <c r="DE13" s="458">
        <v>0</v>
      </c>
      <c r="DF13" s="458">
        <v>5.3552302749018209E-5</v>
      </c>
      <c r="DG13" s="477">
        <v>0</v>
      </c>
      <c r="DH13" s="458">
        <v>1.1986096128490951E-4</v>
      </c>
      <c r="DI13" s="478">
        <v>4.0029167904241149E-4</v>
      </c>
    </row>
    <row r="14" spans="2:114" ht="13.5" customHeight="1" x14ac:dyDescent="0.15">
      <c r="C14" s="469" t="s">
        <v>588</v>
      </c>
      <c r="D14" s="475" t="s">
        <v>462</v>
      </c>
      <c r="E14" s="476">
        <v>0</v>
      </c>
      <c r="F14" s="458">
        <v>1.1394023950703406E-2</v>
      </c>
      <c r="G14" s="458">
        <v>0</v>
      </c>
      <c r="H14" s="458">
        <v>1.3404825737265416E-2</v>
      </c>
      <c r="I14" s="458">
        <v>1.4486578610992756E-2</v>
      </c>
      <c r="J14" s="458">
        <v>0</v>
      </c>
      <c r="K14" s="458">
        <v>0</v>
      </c>
      <c r="L14" s="458">
        <v>0.22325683207327957</v>
      </c>
      <c r="M14" s="458">
        <v>7.637253978717394E-2</v>
      </c>
      <c r="N14" s="458">
        <v>0.25156669650850494</v>
      </c>
      <c r="O14" s="458">
        <v>0</v>
      </c>
      <c r="P14" s="458">
        <v>2.4661872744736639E-4</v>
      </c>
      <c r="Q14" s="458">
        <v>3.4983853606027986E-3</v>
      </c>
      <c r="R14" s="458">
        <v>3.3284023668639054E-3</v>
      </c>
      <c r="S14" s="458">
        <v>0</v>
      </c>
      <c r="T14" s="458">
        <v>3.3271719038817007E-3</v>
      </c>
      <c r="U14" s="458">
        <v>9.6683747462051627E-5</v>
      </c>
      <c r="V14" s="458">
        <v>0</v>
      </c>
      <c r="W14" s="458">
        <v>0</v>
      </c>
      <c r="X14" s="458">
        <v>0</v>
      </c>
      <c r="Y14" s="458">
        <v>0</v>
      </c>
      <c r="Z14" s="458">
        <v>1.076742364917776E-3</v>
      </c>
      <c r="AA14" s="458">
        <v>3.7882375224926605E-4</v>
      </c>
      <c r="AB14" s="458">
        <v>0</v>
      </c>
      <c r="AC14" s="458">
        <v>1.2084152289437286E-2</v>
      </c>
      <c r="AD14" s="458">
        <v>2.778817365269461E-2</v>
      </c>
      <c r="AE14" s="458">
        <v>0</v>
      </c>
      <c r="AF14" s="458">
        <v>0</v>
      </c>
      <c r="AG14" s="458">
        <v>1.6628421297681997E-5</v>
      </c>
      <c r="AH14" s="458">
        <v>0</v>
      </c>
      <c r="AI14" s="458">
        <v>2.9239766081871343E-3</v>
      </c>
      <c r="AJ14" s="458">
        <v>6.2519537355423566E-4</v>
      </c>
      <c r="AK14" s="458">
        <v>0</v>
      </c>
      <c r="AL14" s="458">
        <v>6.8965517241379305E-4</v>
      </c>
      <c r="AM14" s="458">
        <v>1.6299918500407497E-3</v>
      </c>
      <c r="AN14" s="458">
        <v>0</v>
      </c>
      <c r="AO14" s="458">
        <v>0</v>
      </c>
      <c r="AP14" s="458">
        <v>0</v>
      </c>
      <c r="AQ14" s="458">
        <v>0</v>
      </c>
      <c r="AR14" s="458">
        <v>0</v>
      </c>
      <c r="AS14" s="458">
        <v>0</v>
      </c>
      <c r="AT14" s="458">
        <v>0</v>
      </c>
      <c r="AU14" s="458">
        <v>0</v>
      </c>
      <c r="AV14" s="458">
        <v>0</v>
      </c>
      <c r="AW14" s="458">
        <v>0</v>
      </c>
      <c r="AX14" s="458">
        <v>0</v>
      </c>
      <c r="AY14" s="458">
        <v>0</v>
      </c>
      <c r="AZ14" s="458">
        <v>0</v>
      </c>
      <c r="BA14" s="458">
        <v>0</v>
      </c>
      <c r="BB14" s="458">
        <v>0</v>
      </c>
      <c r="BC14" s="458">
        <v>0</v>
      </c>
      <c r="BD14" s="458">
        <v>0</v>
      </c>
      <c r="BE14" s="458">
        <v>0</v>
      </c>
      <c r="BF14" s="458">
        <v>0</v>
      </c>
      <c r="BG14" s="458">
        <v>0</v>
      </c>
      <c r="BH14" s="458">
        <v>0</v>
      </c>
      <c r="BI14" s="458">
        <v>0</v>
      </c>
      <c r="BJ14" s="458">
        <v>0</v>
      </c>
      <c r="BK14" s="458">
        <v>0</v>
      </c>
      <c r="BL14" s="458">
        <v>3.5423308537017358E-3</v>
      </c>
      <c r="BM14" s="458">
        <v>0</v>
      </c>
      <c r="BN14" s="458">
        <v>0</v>
      </c>
      <c r="BO14" s="458">
        <v>0</v>
      </c>
      <c r="BP14" s="458">
        <v>0</v>
      </c>
      <c r="BQ14" s="458">
        <v>0</v>
      </c>
      <c r="BR14" s="458">
        <v>0</v>
      </c>
      <c r="BS14" s="458">
        <v>0</v>
      </c>
      <c r="BT14" s="458">
        <v>0</v>
      </c>
      <c r="BU14" s="458">
        <v>0</v>
      </c>
      <c r="BV14" s="458">
        <v>0</v>
      </c>
      <c r="BW14" s="458">
        <v>0</v>
      </c>
      <c r="BX14" s="458">
        <v>0</v>
      </c>
      <c r="BY14" s="458">
        <v>0</v>
      </c>
      <c r="BZ14" s="458">
        <v>0</v>
      </c>
      <c r="CA14" s="458">
        <v>0</v>
      </c>
      <c r="CB14" s="458">
        <v>0</v>
      </c>
      <c r="CC14" s="458">
        <v>0</v>
      </c>
      <c r="CD14" s="458">
        <v>0</v>
      </c>
      <c r="CE14" s="458">
        <v>0</v>
      </c>
      <c r="CF14" s="458">
        <v>0</v>
      </c>
      <c r="CG14" s="458">
        <v>0</v>
      </c>
      <c r="CH14" s="458">
        <v>2.5259885358981833E-4</v>
      </c>
      <c r="CI14" s="458">
        <v>0</v>
      </c>
      <c r="CJ14" s="458">
        <v>0</v>
      </c>
      <c r="CK14" s="458">
        <v>0</v>
      </c>
      <c r="CL14" s="458">
        <v>0</v>
      </c>
      <c r="CM14" s="458">
        <v>0</v>
      </c>
      <c r="CN14" s="458">
        <v>0</v>
      </c>
      <c r="CO14" s="458">
        <v>6.3483527891674695E-4</v>
      </c>
      <c r="CP14" s="458">
        <v>4.7102961133478442E-3</v>
      </c>
      <c r="CQ14" s="458">
        <v>1.431619744376946E-3</v>
      </c>
      <c r="CR14" s="458">
        <v>2.7844747770128428E-3</v>
      </c>
      <c r="CS14" s="458">
        <v>0</v>
      </c>
      <c r="CT14" s="458">
        <v>1.102822276363166E-2</v>
      </c>
      <c r="CU14" s="458">
        <v>1.9366764622239074E-2</v>
      </c>
      <c r="CV14" s="458">
        <v>1.5816168851237116E-3</v>
      </c>
      <c r="CW14" s="458">
        <v>0</v>
      </c>
      <c r="CX14" s="458">
        <v>0</v>
      </c>
      <c r="CY14" s="458">
        <v>0</v>
      </c>
      <c r="CZ14" s="458">
        <v>0</v>
      </c>
      <c r="DA14" s="458">
        <v>7.2522718835246081E-2</v>
      </c>
      <c r="DB14" s="458">
        <v>0.15747891654911353</v>
      </c>
      <c r="DC14" s="458">
        <v>0</v>
      </c>
      <c r="DD14" s="458">
        <v>5.0560377517485463E-5</v>
      </c>
      <c r="DE14" s="458">
        <v>0</v>
      </c>
      <c r="DF14" s="458">
        <v>5.5694394858978938E-3</v>
      </c>
      <c r="DG14" s="477">
        <v>0</v>
      </c>
      <c r="DH14" s="458">
        <v>0</v>
      </c>
      <c r="DI14" s="478">
        <v>1.0325326976337496E-2</v>
      </c>
    </row>
    <row r="15" spans="2:114" ht="13.5" customHeight="1" x14ac:dyDescent="0.15">
      <c r="C15" s="469" t="s">
        <v>589</v>
      </c>
      <c r="D15" s="475" t="s">
        <v>99</v>
      </c>
      <c r="E15" s="476">
        <v>0</v>
      </c>
      <c r="F15" s="458">
        <v>1.1626555051738169E-4</v>
      </c>
      <c r="G15" s="458">
        <v>0</v>
      </c>
      <c r="H15" s="458">
        <v>0</v>
      </c>
      <c r="I15" s="458">
        <v>2.2947227463631384E-2</v>
      </c>
      <c r="J15" s="458">
        <v>0</v>
      </c>
      <c r="K15" s="458">
        <v>0</v>
      </c>
      <c r="L15" s="458">
        <v>1.0271262354981563E-3</v>
      </c>
      <c r="M15" s="458">
        <v>4.6426217157924478E-2</v>
      </c>
      <c r="N15" s="458">
        <v>0</v>
      </c>
      <c r="O15" s="458">
        <v>0</v>
      </c>
      <c r="P15" s="458">
        <v>0</v>
      </c>
      <c r="Q15" s="458">
        <v>0</v>
      </c>
      <c r="R15" s="458">
        <v>0</v>
      </c>
      <c r="S15" s="458">
        <v>0</v>
      </c>
      <c r="T15" s="458">
        <v>0</v>
      </c>
      <c r="U15" s="458">
        <v>0</v>
      </c>
      <c r="V15" s="458">
        <v>0</v>
      </c>
      <c r="W15" s="458">
        <v>0</v>
      </c>
      <c r="X15" s="458">
        <v>0</v>
      </c>
      <c r="Y15" s="458">
        <v>0</v>
      </c>
      <c r="Z15" s="458">
        <v>0</v>
      </c>
      <c r="AA15" s="458">
        <v>0</v>
      </c>
      <c r="AB15" s="458">
        <v>0</v>
      </c>
      <c r="AC15" s="458">
        <v>1.0919414719371041E-4</v>
      </c>
      <c r="AD15" s="458">
        <v>0</v>
      </c>
      <c r="AE15" s="458">
        <v>0</v>
      </c>
      <c r="AF15" s="458">
        <v>0</v>
      </c>
      <c r="AG15" s="458">
        <v>0</v>
      </c>
      <c r="AH15" s="458">
        <v>0</v>
      </c>
      <c r="AI15" s="458">
        <v>0</v>
      </c>
      <c r="AJ15" s="458">
        <v>0</v>
      </c>
      <c r="AK15" s="458">
        <v>0</v>
      </c>
      <c r="AL15" s="458">
        <v>0</v>
      </c>
      <c r="AM15" s="458">
        <v>0</v>
      </c>
      <c r="AN15" s="458">
        <v>0</v>
      </c>
      <c r="AO15" s="458">
        <v>0</v>
      </c>
      <c r="AP15" s="458">
        <v>0</v>
      </c>
      <c r="AQ15" s="458">
        <v>0</v>
      </c>
      <c r="AR15" s="458">
        <v>0</v>
      </c>
      <c r="AS15" s="458">
        <v>0</v>
      </c>
      <c r="AT15" s="458">
        <v>0</v>
      </c>
      <c r="AU15" s="458">
        <v>0</v>
      </c>
      <c r="AV15" s="458">
        <v>0</v>
      </c>
      <c r="AW15" s="458">
        <v>0</v>
      </c>
      <c r="AX15" s="458">
        <v>0</v>
      </c>
      <c r="AY15" s="458">
        <v>0</v>
      </c>
      <c r="AZ15" s="458">
        <v>0</v>
      </c>
      <c r="BA15" s="458">
        <v>0</v>
      </c>
      <c r="BB15" s="458">
        <v>0</v>
      </c>
      <c r="BC15" s="458">
        <v>0</v>
      </c>
      <c r="BD15" s="458">
        <v>0</v>
      </c>
      <c r="BE15" s="458">
        <v>0</v>
      </c>
      <c r="BF15" s="458">
        <v>0</v>
      </c>
      <c r="BG15" s="458">
        <v>0</v>
      </c>
      <c r="BH15" s="458">
        <v>0</v>
      </c>
      <c r="BI15" s="458">
        <v>0</v>
      </c>
      <c r="BJ15" s="458">
        <v>0</v>
      </c>
      <c r="BK15" s="458">
        <v>0</v>
      </c>
      <c r="BL15" s="458">
        <v>0</v>
      </c>
      <c r="BM15" s="458">
        <v>0</v>
      </c>
      <c r="BN15" s="458">
        <v>0</v>
      </c>
      <c r="BO15" s="458">
        <v>0</v>
      </c>
      <c r="BP15" s="458">
        <v>0</v>
      </c>
      <c r="BQ15" s="458">
        <v>0</v>
      </c>
      <c r="BR15" s="458">
        <v>0</v>
      </c>
      <c r="BS15" s="458">
        <v>0</v>
      </c>
      <c r="BT15" s="458">
        <v>0</v>
      </c>
      <c r="BU15" s="458">
        <v>0</v>
      </c>
      <c r="BV15" s="458">
        <v>9.0137925109468286E-5</v>
      </c>
      <c r="BW15" s="458">
        <v>0</v>
      </c>
      <c r="BX15" s="458">
        <v>0</v>
      </c>
      <c r="BY15" s="458">
        <v>0</v>
      </c>
      <c r="BZ15" s="458">
        <v>0</v>
      </c>
      <c r="CA15" s="458">
        <v>0</v>
      </c>
      <c r="CB15" s="458">
        <v>0</v>
      </c>
      <c r="CC15" s="458">
        <v>0</v>
      </c>
      <c r="CD15" s="458">
        <v>0</v>
      </c>
      <c r="CE15" s="458">
        <v>0</v>
      </c>
      <c r="CF15" s="458">
        <v>0</v>
      </c>
      <c r="CG15" s="458">
        <v>0</v>
      </c>
      <c r="CH15" s="458">
        <v>2.7202953463518895E-4</v>
      </c>
      <c r="CI15" s="458">
        <v>0</v>
      </c>
      <c r="CJ15" s="458">
        <v>0</v>
      </c>
      <c r="CK15" s="458">
        <v>0</v>
      </c>
      <c r="CL15" s="458">
        <v>0</v>
      </c>
      <c r="CM15" s="458">
        <v>0</v>
      </c>
      <c r="CN15" s="458">
        <v>0</v>
      </c>
      <c r="CO15" s="458">
        <v>5.2280552381379164E-5</v>
      </c>
      <c r="CP15" s="458">
        <v>4.8869792077830783E-5</v>
      </c>
      <c r="CQ15" s="458">
        <v>3.8103947568968146E-5</v>
      </c>
      <c r="CR15" s="458">
        <v>2.9792734239643588E-4</v>
      </c>
      <c r="CS15" s="458">
        <v>0</v>
      </c>
      <c r="CT15" s="458">
        <v>8.9476294172182575E-4</v>
      </c>
      <c r="CU15" s="458">
        <v>1.6115271589724144E-3</v>
      </c>
      <c r="CV15" s="458">
        <v>0</v>
      </c>
      <c r="CW15" s="458">
        <v>0</v>
      </c>
      <c r="CX15" s="458">
        <v>0</v>
      </c>
      <c r="CY15" s="458">
        <v>0</v>
      </c>
      <c r="CZ15" s="458">
        <v>5.9961384868144918E-6</v>
      </c>
      <c r="DA15" s="458">
        <v>2.169386470388843E-2</v>
      </c>
      <c r="DB15" s="458">
        <v>6.6330413956178891E-2</v>
      </c>
      <c r="DC15" s="458">
        <v>0</v>
      </c>
      <c r="DD15" s="458">
        <v>0</v>
      </c>
      <c r="DE15" s="458">
        <v>0</v>
      </c>
      <c r="DF15" s="458">
        <v>1.285255265976437E-3</v>
      </c>
      <c r="DG15" s="477">
        <v>0</v>
      </c>
      <c r="DH15" s="458">
        <v>3.8595229533740861E-3</v>
      </c>
      <c r="DI15" s="478">
        <v>1.9590617810467327E-3</v>
      </c>
    </row>
    <row r="16" spans="2:114" ht="13.5" customHeight="1" x14ac:dyDescent="0.15">
      <c r="C16" s="479" t="s">
        <v>590</v>
      </c>
      <c r="D16" s="480" t="s">
        <v>638</v>
      </c>
      <c r="E16" s="481">
        <v>5.4364101264656427E-3</v>
      </c>
      <c r="F16" s="482">
        <v>0.33914661085920239</v>
      </c>
      <c r="G16" s="482">
        <v>2.8344466510200398E-2</v>
      </c>
      <c r="H16" s="482">
        <v>2.6809651474530832E-3</v>
      </c>
      <c r="I16" s="482">
        <v>4.9303061659261059E-3</v>
      </c>
      <c r="J16" s="482">
        <v>0</v>
      </c>
      <c r="K16" s="482">
        <v>0</v>
      </c>
      <c r="L16" s="482">
        <v>-5.6127116693888317E-6</v>
      </c>
      <c r="M16" s="482">
        <v>0</v>
      </c>
      <c r="N16" s="482">
        <v>1.611459265890779E-2</v>
      </c>
      <c r="O16" s="482">
        <v>0</v>
      </c>
      <c r="P16" s="482">
        <v>0</v>
      </c>
      <c r="Q16" s="482">
        <v>0</v>
      </c>
      <c r="R16" s="482">
        <v>0</v>
      </c>
      <c r="S16" s="482">
        <v>0</v>
      </c>
      <c r="T16" s="482">
        <v>0</v>
      </c>
      <c r="U16" s="482">
        <v>0</v>
      </c>
      <c r="V16" s="482">
        <v>0</v>
      </c>
      <c r="W16" s="482">
        <v>5.8411214953271024E-4</v>
      </c>
      <c r="X16" s="482">
        <v>0</v>
      </c>
      <c r="Y16" s="482">
        <v>0</v>
      </c>
      <c r="Z16" s="482">
        <v>0</v>
      </c>
      <c r="AA16" s="482">
        <v>0</v>
      </c>
      <c r="AB16" s="482">
        <v>0</v>
      </c>
      <c r="AC16" s="482">
        <v>0</v>
      </c>
      <c r="AD16" s="482">
        <v>0</v>
      </c>
      <c r="AE16" s="482">
        <v>0</v>
      </c>
      <c r="AF16" s="482">
        <v>0</v>
      </c>
      <c r="AG16" s="482">
        <v>0</v>
      </c>
      <c r="AH16" s="482">
        <v>0</v>
      </c>
      <c r="AI16" s="482">
        <v>0</v>
      </c>
      <c r="AJ16" s="482">
        <v>0</v>
      </c>
      <c r="AK16" s="482">
        <v>0</v>
      </c>
      <c r="AL16" s="482">
        <v>0</v>
      </c>
      <c r="AM16" s="482">
        <v>0</v>
      </c>
      <c r="AN16" s="482">
        <v>0</v>
      </c>
      <c r="AO16" s="482">
        <v>0</v>
      </c>
      <c r="AP16" s="482">
        <v>0</v>
      </c>
      <c r="AQ16" s="482">
        <v>0</v>
      </c>
      <c r="AR16" s="482">
        <v>0</v>
      </c>
      <c r="AS16" s="482">
        <v>0</v>
      </c>
      <c r="AT16" s="482">
        <v>0</v>
      </c>
      <c r="AU16" s="482">
        <v>0</v>
      </c>
      <c r="AV16" s="482">
        <v>0</v>
      </c>
      <c r="AW16" s="482">
        <v>0</v>
      </c>
      <c r="AX16" s="482">
        <v>0</v>
      </c>
      <c r="AY16" s="482">
        <v>0</v>
      </c>
      <c r="AZ16" s="482">
        <v>0</v>
      </c>
      <c r="BA16" s="482">
        <v>0</v>
      </c>
      <c r="BB16" s="482">
        <v>0</v>
      </c>
      <c r="BC16" s="482">
        <v>0</v>
      </c>
      <c r="BD16" s="482">
        <v>0</v>
      </c>
      <c r="BE16" s="482">
        <v>0</v>
      </c>
      <c r="BF16" s="482">
        <v>0</v>
      </c>
      <c r="BG16" s="482">
        <v>0</v>
      </c>
      <c r="BH16" s="482">
        <v>0</v>
      </c>
      <c r="BI16" s="482">
        <v>0</v>
      </c>
      <c r="BJ16" s="482">
        <v>0</v>
      </c>
      <c r="BK16" s="482">
        <v>0</v>
      </c>
      <c r="BL16" s="482">
        <v>0</v>
      </c>
      <c r="BM16" s="482">
        <v>0</v>
      </c>
      <c r="BN16" s="482">
        <v>0</v>
      </c>
      <c r="BO16" s="482">
        <v>0</v>
      </c>
      <c r="BP16" s="482">
        <v>3.9202157686759078E-5</v>
      </c>
      <c r="BQ16" s="482">
        <v>0</v>
      </c>
      <c r="BR16" s="482">
        <v>0</v>
      </c>
      <c r="BS16" s="482">
        <v>0</v>
      </c>
      <c r="BT16" s="482">
        <v>0</v>
      </c>
      <c r="BU16" s="482">
        <v>0</v>
      </c>
      <c r="BV16" s="482">
        <v>5.2110987953911355E-5</v>
      </c>
      <c r="BW16" s="482">
        <v>0</v>
      </c>
      <c r="BX16" s="482">
        <v>0</v>
      </c>
      <c r="BY16" s="482">
        <v>0</v>
      </c>
      <c r="BZ16" s="482">
        <v>0</v>
      </c>
      <c r="CA16" s="482">
        <v>0</v>
      </c>
      <c r="CB16" s="482">
        <v>0</v>
      </c>
      <c r="CC16" s="482">
        <v>0</v>
      </c>
      <c r="CD16" s="482">
        <v>0</v>
      </c>
      <c r="CE16" s="482">
        <v>0</v>
      </c>
      <c r="CF16" s="482">
        <v>0</v>
      </c>
      <c r="CG16" s="482">
        <v>0</v>
      </c>
      <c r="CH16" s="482">
        <v>0</v>
      </c>
      <c r="CI16" s="482">
        <v>0</v>
      </c>
      <c r="CJ16" s="482">
        <v>0</v>
      </c>
      <c r="CK16" s="482">
        <v>0</v>
      </c>
      <c r="CL16" s="482">
        <v>0</v>
      </c>
      <c r="CM16" s="482">
        <v>0</v>
      </c>
      <c r="CN16" s="482">
        <v>0</v>
      </c>
      <c r="CO16" s="482">
        <v>0</v>
      </c>
      <c r="CP16" s="482">
        <v>4.4734655825091256E-4</v>
      </c>
      <c r="CQ16" s="482">
        <v>2.8686829098351734E-3</v>
      </c>
      <c r="CR16" s="482">
        <v>6.187721726695206E-5</v>
      </c>
      <c r="CS16" s="482">
        <v>0</v>
      </c>
      <c r="CT16" s="482">
        <v>6.4681658437722341E-5</v>
      </c>
      <c r="CU16" s="482">
        <v>2.8438714570101432E-5</v>
      </c>
      <c r="CV16" s="482">
        <v>0</v>
      </c>
      <c r="CW16" s="482">
        <v>0</v>
      </c>
      <c r="CX16" s="482">
        <v>0</v>
      </c>
      <c r="CY16" s="482">
        <v>0</v>
      </c>
      <c r="CZ16" s="482">
        <v>0</v>
      </c>
      <c r="DA16" s="482">
        <v>0</v>
      </c>
      <c r="DB16" s="482">
        <v>0</v>
      </c>
      <c r="DC16" s="482">
        <v>0</v>
      </c>
      <c r="DD16" s="482">
        <v>2.2752169882868461E-3</v>
      </c>
      <c r="DE16" s="482">
        <v>8.1343479401731825E-3</v>
      </c>
      <c r="DF16" s="482">
        <v>0</v>
      </c>
      <c r="DG16" s="483">
        <v>0</v>
      </c>
      <c r="DH16" s="482">
        <v>0</v>
      </c>
      <c r="DI16" s="484">
        <v>5.2168369396022186E-4</v>
      </c>
    </row>
    <row r="17" spans="3:113" ht="13.5" customHeight="1" x14ac:dyDescent="0.15">
      <c r="C17" s="469" t="s">
        <v>591</v>
      </c>
      <c r="D17" s="475" t="s">
        <v>109</v>
      </c>
      <c r="E17" s="476">
        <v>0</v>
      </c>
      <c r="F17" s="458">
        <v>0</v>
      </c>
      <c r="G17" s="458">
        <v>0</v>
      </c>
      <c r="H17" s="458">
        <v>0</v>
      </c>
      <c r="I17" s="458">
        <v>0</v>
      </c>
      <c r="J17" s="458">
        <v>0</v>
      </c>
      <c r="K17" s="458">
        <v>0</v>
      </c>
      <c r="L17" s="458">
        <v>0</v>
      </c>
      <c r="M17" s="458">
        <v>0</v>
      </c>
      <c r="N17" s="458">
        <v>0</v>
      </c>
      <c r="O17" s="458">
        <v>0</v>
      </c>
      <c r="P17" s="458">
        <v>0</v>
      </c>
      <c r="Q17" s="458">
        <v>0</v>
      </c>
      <c r="R17" s="458">
        <v>0</v>
      </c>
      <c r="S17" s="458">
        <v>0</v>
      </c>
      <c r="T17" s="458">
        <v>0</v>
      </c>
      <c r="U17" s="458">
        <v>0</v>
      </c>
      <c r="V17" s="458">
        <v>0</v>
      </c>
      <c r="W17" s="458">
        <v>0</v>
      </c>
      <c r="X17" s="458">
        <v>0</v>
      </c>
      <c r="Y17" s="458">
        <v>0</v>
      </c>
      <c r="Z17" s="458">
        <v>0</v>
      </c>
      <c r="AA17" s="458">
        <v>0</v>
      </c>
      <c r="AB17" s="458">
        <v>0</v>
      </c>
      <c r="AC17" s="458">
        <v>0</v>
      </c>
      <c r="AD17" s="458">
        <v>0</v>
      </c>
      <c r="AE17" s="458">
        <v>0</v>
      </c>
      <c r="AF17" s="458">
        <v>0</v>
      </c>
      <c r="AG17" s="458">
        <v>0</v>
      </c>
      <c r="AH17" s="458">
        <v>0</v>
      </c>
      <c r="AI17" s="458">
        <v>0</v>
      </c>
      <c r="AJ17" s="458">
        <v>0</v>
      </c>
      <c r="AK17" s="458">
        <v>0</v>
      </c>
      <c r="AL17" s="458">
        <v>0</v>
      </c>
      <c r="AM17" s="458">
        <v>0</v>
      </c>
      <c r="AN17" s="458">
        <v>0</v>
      </c>
      <c r="AO17" s="458">
        <v>0</v>
      </c>
      <c r="AP17" s="458">
        <v>0</v>
      </c>
      <c r="AQ17" s="458">
        <v>0</v>
      </c>
      <c r="AR17" s="458">
        <v>0</v>
      </c>
      <c r="AS17" s="458">
        <v>0</v>
      </c>
      <c r="AT17" s="458">
        <v>0</v>
      </c>
      <c r="AU17" s="458">
        <v>0</v>
      </c>
      <c r="AV17" s="458">
        <v>0</v>
      </c>
      <c r="AW17" s="458">
        <v>0</v>
      </c>
      <c r="AX17" s="458">
        <v>0</v>
      </c>
      <c r="AY17" s="458">
        <v>0</v>
      </c>
      <c r="AZ17" s="458">
        <v>0</v>
      </c>
      <c r="BA17" s="458">
        <v>0</v>
      </c>
      <c r="BB17" s="458">
        <v>0</v>
      </c>
      <c r="BC17" s="458">
        <v>0</v>
      </c>
      <c r="BD17" s="458">
        <v>0</v>
      </c>
      <c r="BE17" s="458">
        <v>0</v>
      </c>
      <c r="BF17" s="458">
        <v>0</v>
      </c>
      <c r="BG17" s="458">
        <v>0</v>
      </c>
      <c r="BH17" s="458">
        <v>0</v>
      </c>
      <c r="BI17" s="458">
        <v>0</v>
      </c>
      <c r="BJ17" s="458">
        <v>0</v>
      </c>
      <c r="BK17" s="458">
        <v>0</v>
      </c>
      <c r="BL17" s="458">
        <v>0</v>
      </c>
      <c r="BM17" s="458">
        <v>0</v>
      </c>
      <c r="BN17" s="458">
        <v>0</v>
      </c>
      <c r="BO17" s="458">
        <v>0</v>
      </c>
      <c r="BP17" s="458">
        <v>0</v>
      </c>
      <c r="BQ17" s="458">
        <v>0</v>
      </c>
      <c r="BR17" s="458">
        <v>0</v>
      </c>
      <c r="BS17" s="458">
        <v>0</v>
      </c>
      <c r="BT17" s="458">
        <v>0</v>
      </c>
      <c r="BU17" s="458">
        <v>0</v>
      </c>
      <c r="BV17" s="458">
        <v>0</v>
      </c>
      <c r="BW17" s="458">
        <v>0</v>
      </c>
      <c r="BX17" s="458">
        <v>0</v>
      </c>
      <c r="BY17" s="458">
        <v>0</v>
      </c>
      <c r="BZ17" s="458">
        <v>0</v>
      </c>
      <c r="CA17" s="458">
        <v>0</v>
      </c>
      <c r="CB17" s="458">
        <v>0</v>
      </c>
      <c r="CC17" s="458">
        <v>0</v>
      </c>
      <c r="CD17" s="458">
        <v>0</v>
      </c>
      <c r="CE17" s="458">
        <v>0</v>
      </c>
      <c r="CF17" s="458">
        <v>0</v>
      </c>
      <c r="CG17" s="458">
        <v>0</v>
      </c>
      <c r="CH17" s="458">
        <v>0</v>
      </c>
      <c r="CI17" s="458">
        <v>0</v>
      </c>
      <c r="CJ17" s="458">
        <v>0</v>
      </c>
      <c r="CK17" s="458">
        <v>0</v>
      </c>
      <c r="CL17" s="458">
        <v>0</v>
      </c>
      <c r="CM17" s="458">
        <v>0</v>
      </c>
      <c r="CN17" s="458">
        <v>0</v>
      </c>
      <c r="CO17" s="458">
        <v>0</v>
      </c>
      <c r="CP17" s="458">
        <v>0</v>
      </c>
      <c r="CQ17" s="458">
        <v>0</v>
      </c>
      <c r="CR17" s="458">
        <v>0</v>
      </c>
      <c r="CS17" s="458">
        <v>0</v>
      </c>
      <c r="CT17" s="458">
        <v>0</v>
      </c>
      <c r="CU17" s="458">
        <v>0</v>
      </c>
      <c r="CV17" s="458">
        <v>0</v>
      </c>
      <c r="CW17" s="458">
        <v>0</v>
      </c>
      <c r="CX17" s="458">
        <v>0</v>
      </c>
      <c r="CY17" s="458">
        <v>0</v>
      </c>
      <c r="CZ17" s="458">
        <v>0</v>
      </c>
      <c r="DA17" s="458">
        <v>0</v>
      </c>
      <c r="DB17" s="458">
        <v>0</v>
      </c>
      <c r="DC17" s="458">
        <v>0</v>
      </c>
      <c r="DD17" s="458">
        <v>0</v>
      </c>
      <c r="DE17" s="458">
        <v>0</v>
      </c>
      <c r="DF17" s="458">
        <v>0</v>
      </c>
      <c r="DG17" s="477">
        <v>0</v>
      </c>
      <c r="DH17" s="458">
        <v>0</v>
      </c>
      <c r="DI17" s="478">
        <v>0</v>
      </c>
    </row>
    <row r="18" spans="3:113" ht="13.5" customHeight="1" x14ac:dyDescent="0.15">
      <c r="C18" s="469" t="s">
        <v>639</v>
      </c>
      <c r="D18" s="475" t="s">
        <v>111</v>
      </c>
      <c r="E18" s="476">
        <v>6.9106908387275121E-5</v>
      </c>
      <c r="F18" s="458">
        <v>0</v>
      </c>
      <c r="G18" s="458">
        <v>0</v>
      </c>
      <c r="H18" s="458">
        <v>7.1492403932082213E-4</v>
      </c>
      <c r="I18" s="458">
        <v>1.9660356686347313E-2</v>
      </c>
      <c r="J18" s="458">
        <v>0</v>
      </c>
      <c r="K18" s="458">
        <v>0</v>
      </c>
      <c r="L18" s="458">
        <v>0</v>
      </c>
      <c r="M18" s="458">
        <v>2.8251247763442887E-4</v>
      </c>
      <c r="N18" s="458">
        <v>0</v>
      </c>
      <c r="O18" s="458">
        <v>0</v>
      </c>
      <c r="P18" s="458">
        <v>0.11583292230212092</v>
      </c>
      <c r="Q18" s="458">
        <v>0.21887334050950844</v>
      </c>
      <c r="R18" s="458">
        <v>4.6227810650887572E-4</v>
      </c>
      <c r="S18" s="458">
        <v>6.1807833825741785E-3</v>
      </c>
      <c r="T18" s="458">
        <v>9.8582871226124457E-4</v>
      </c>
      <c r="U18" s="458">
        <v>1.2568887170066711E-3</v>
      </c>
      <c r="V18" s="458">
        <v>2.3080981271432339E-4</v>
      </c>
      <c r="W18" s="458">
        <v>1.1682242990654205E-3</v>
      </c>
      <c r="X18" s="458">
        <v>0</v>
      </c>
      <c r="Y18" s="458">
        <v>0</v>
      </c>
      <c r="Z18" s="458">
        <v>0</v>
      </c>
      <c r="AA18" s="458">
        <v>0</v>
      </c>
      <c r="AB18" s="458">
        <v>9.3468405440197012E-3</v>
      </c>
      <c r="AC18" s="458">
        <v>0</v>
      </c>
      <c r="AD18" s="458">
        <v>4.6781437125748506E-5</v>
      </c>
      <c r="AE18" s="458">
        <v>0</v>
      </c>
      <c r="AF18" s="458">
        <v>0</v>
      </c>
      <c r="AG18" s="458">
        <v>2.8268316206059399E-4</v>
      </c>
      <c r="AH18" s="458">
        <v>6.7246186649171725E-3</v>
      </c>
      <c r="AI18" s="458">
        <v>1.7543859649122806E-2</v>
      </c>
      <c r="AJ18" s="458">
        <v>3.1259768677711783E-4</v>
      </c>
      <c r="AK18" s="458">
        <v>0</v>
      </c>
      <c r="AL18" s="458">
        <v>0</v>
      </c>
      <c r="AM18" s="458">
        <v>2.2569117923641152E-3</v>
      </c>
      <c r="AN18" s="458">
        <v>0</v>
      </c>
      <c r="AO18" s="458">
        <v>0</v>
      </c>
      <c r="AP18" s="458">
        <v>0</v>
      </c>
      <c r="AQ18" s="458">
        <v>0</v>
      </c>
      <c r="AR18" s="458">
        <v>0</v>
      </c>
      <c r="AS18" s="458">
        <v>2.3078032597721043E-4</v>
      </c>
      <c r="AT18" s="458">
        <v>1.2155468441365059E-4</v>
      </c>
      <c r="AU18" s="458">
        <v>2.5581522831509128E-4</v>
      </c>
      <c r="AV18" s="458">
        <v>1.162948462000659E-4</v>
      </c>
      <c r="AW18" s="458">
        <v>1.0304434924000426E-4</v>
      </c>
      <c r="AX18" s="458">
        <v>7.7219480930649186E-4</v>
      </c>
      <c r="AY18" s="458">
        <v>1.7585951337160371E-3</v>
      </c>
      <c r="AZ18" s="458">
        <v>5.2581764644021451E-5</v>
      </c>
      <c r="BA18" s="458">
        <v>0</v>
      </c>
      <c r="BB18" s="458">
        <v>2.9021558872305139E-3</v>
      </c>
      <c r="BC18" s="458">
        <v>0</v>
      </c>
      <c r="BD18" s="458">
        <v>7.7205172746574015E-4</v>
      </c>
      <c r="BE18" s="458">
        <v>3.9179835444691133E-4</v>
      </c>
      <c r="BF18" s="458">
        <v>0</v>
      </c>
      <c r="BG18" s="458">
        <v>0</v>
      </c>
      <c r="BH18" s="458">
        <v>9.0813324130916483E-5</v>
      </c>
      <c r="BI18" s="458">
        <v>8.1179235206152531E-4</v>
      </c>
      <c r="BJ18" s="458">
        <v>8.9001907183725373E-3</v>
      </c>
      <c r="BK18" s="458">
        <v>1.1013215859030837E-4</v>
      </c>
      <c r="BL18" s="458">
        <v>4.0146416341953007E-3</v>
      </c>
      <c r="BM18" s="458">
        <v>0</v>
      </c>
      <c r="BN18" s="458">
        <v>4.7484830292608308E-4</v>
      </c>
      <c r="BO18" s="458">
        <v>2.5999298178454077E-3</v>
      </c>
      <c r="BP18" s="458">
        <v>6.7427711221225612E-4</v>
      </c>
      <c r="BQ18" s="458">
        <v>2.759202752710511E-4</v>
      </c>
      <c r="BR18" s="458">
        <v>0</v>
      </c>
      <c r="BS18" s="458">
        <v>0</v>
      </c>
      <c r="BT18" s="458">
        <v>6.4592181116475856E-5</v>
      </c>
      <c r="BU18" s="458">
        <v>6.9792193743129828E-5</v>
      </c>
      <c r="BV18" s="458">
        <v>2.8590623120659472E-4</v>
      </c>
      <c r="BW18" s="458">
        <v>4.6321816185769009E-6</v>
      </c>
      <c r="BX18" s="458">
        <v>0</v>
      </c>
      <c r="BY18" s="458">
        <v>0</v>
      </c>
      <c r="BZ18" s="458">
        <v>0</v>
      </c>
      <c r="CA18" s="458">
        <v>6.8257444327521973E-4</v>
      </c>
      <c r="CB18" s="458">
        <v>8.4246544271559021E-5</v>
      </c>
      <c r="CC18" s="458">
        <v>1.8612788847216922E-5</v>
      </c>
      <c r="CD18" s="458">
        <v>2.5175705444246302E-3</v>
      </c>
      <c r="CE18" s="458">
        <v>0</v>
      </c>
      <c r="CF18" s="458">
        <v>0</v>
      </c>
      <c r="CG18" s="458">
        <v>4.7619047619047619E-4</v>
      </c>
      <c r="CH18" s="458">
        <v>7.9665792286019623E-4</v>
      </c>
      <c r="CI18" s="458">
        <v>3.136172614940726E-5</v>
      </c>
      <c r="CJ18" s="458">
        <v>6.0976435995067686E-5</v>
      </c>
      <c r="CK18" s="458">
        <v>0</v>
      </c>
      <c r="CL18" s="458">
        <v>3.9616681835216017E-4</v>
      </c>
      <c r="CM18" s="458">
        <v>0</v>
      </c>
      <c r="CN18" s="458">
        <v>5.6950851415228659E-5</v>
      </c>
      <c r="CO18" s="458">
        <v>8.2155153742167247E-5</v>
      </c>
      <c r="CP18" s="458">
        <v>3.7592147752177525E-6</v>
      </c>
      <c r="CQ18" s="458">
        <v>0</v>
      </c>
      <c r="CR18" s="458">
        <v>7.1044212417611637E-5</v>
      </c>
      <c r="CS18" s="458">
        <v>2.3435669088352471E-3</v>
      </c>
      <c r="CT18" s="458">
        <v>8.6242211250296463E-5</v>
      </c>
      <c r="CU18" s="458">
        <v>5.6877429140202863E-5</v>
      </c>
      <c r="CV18" s="458">
        <v>1.0907702656025596E-4</v>
      </c>
      <c r="CW18" s="458">
        <v>1.2178649719891056E-4</v>
      </c>
      <c r="CX18" s="458">
        <v>0</v>
      </c>
      <c r="CY18" s="458">
        <v>3.9884600555725436E-5</v>
      </c>
      <c r="CZ18" s="458">
        <v>3.2079340904457527E-4</v>
      </c>
      <c r="DA18" s="458">
        <v>9.2005229770955404E-4</v>
      </c>
      <c r="DB18" s="458">
        <v>0</v>
      </c>
      <c r="DC18" s="458">
        <v>1.7946877243359656E-4</v>
      </c>
      <c r="DD18" s="458">
        <v>2.3257773658043315E-3</v>
      </c>
      <c r="DE18" s="458">
        <v>0</v>
      </c>
      <c r="DF18" s="458">
        <v>4.8197072474116386E-4</v>
      </c>
      <c r="DG18" s="477">
        <v>1.4597369265319217E-2</v>
      </c>
      <c r="DH18" s="458">
        <v>4.7944384513963801E-5</v>
      </c>
      <c r="DI18" s="478">
        <v>2.0450628901228329E-3</v>
      </c>
    </row>
    <row r="19" spans="3:113" ht="13.5" customHeight="1" x14ac:dyDescent="0.15">
      <c r="C19" s="469" t="s">
        <v>640</v>
      </c>
      <c r="D19" s="475" t="s">
        <v>641</v>
      </c>
      <c r="E19" s="476">
        <v>2.3265992490382622E-3</v>
      </c>
      <c r="F19" s="458">
        <v>1.1626555051738169E-4</v>
      </c>
      <c r="G19" s="458">
        <v>5.0550640909911536E-3</v>
      </c>
      <c r="H19" s="458">
        <v>3.5746201966041106E-4</v>
      </c>
      <c r="I19" s="458">
        <v>7.6084971696390525E-3</v>
      </c>
      <c r="J19" s="458">
        <v>0</v>
      </c>
      <c r="K19" s="458">
        <v>2.7487630566245189E-3</v>
      </c>
      <c r="L19" s="458">
        <v>8.1945590373076944E-4</v>
      </c>
      <c r="M19" s="458">
        <v>3.7668330351257179E-4</v>
      </c>
      <c r="N19" s="458">
        <v>0</v>
      </c>
      <c r="O19" s="458">
        <v>0</v>
      </c>
      <c r="P19" s="458">
        <v>2.4661872744736637E-3</v>
      </c>
      <c r="Q19" s="458">
        <v>2.0990312163616791E-2</v>
      </c>
      <c r="R19" s="458">
        <v>7.8587278106508876E-4</v>
      </c>
      <c r="S19" s="458">
        <v>2.8456979210092258E-3</v>
      </c>
      <c r="T19" s="458">
        <v>1.3555144793592113E-3</v>
      </c>
      <c r="U19" s="458">
        <v>1.546939959392826E-3</v>
      </c>
      <c r="V19" s="458">
        <v>6.7594302294908992E-4</v>
      </c>
      <c r="W19" s="458">
        <v>5.2570093457943922E-3</v>
      </c>
      <c r="X19" s="458">
        <v>0</v>
      </c>
      <c r="Y19" s="458">
        <v>0</v>
      </c>
      <c r="Z19" s="458">
        <v>3.9154267815191856E-4</v>
      </c>
      <c r="AA19" s="458">
        <v>1.2311771948101146E-3</v>
      </c>
      <c r="AB19" s="458">
        <v>1.231320311188224E-3</v>
      </c>
      <c r="AC19" s="458">
        <v>1.7835044041639369E-3</v>
      </c>
      <c r="AD19" s="458">
        <v>7.4850299401197609E-4</v>
      </c>
      <c r="AE19" s="458">
        <v>0</v>
      </c>
      <c r="AF19" s="458">
        <v>5.5819145967066707E-4</v>
      </c>
      <c r="AG19" s="458">
        <v>9.145631713725099E-4</v>
      </c>
      <c r="AH19" s="458">
        <v>2.1321961620469083E-3</v>
      </c>
      <c r="AI19" s="458">
        <v>0</v>
      </c>
      <c r="AJ19" s="458">
        <v>2.5007814942169426E-3</v>
      </c>
      <c r="AK19" s="458">
        <v>5.0094623177112318E-4</v>
      </c>
      <c r="AL19" s="458">
        <v>4.5977011494252873E-3</v>
      </c>
      <c r="AM19" s="458">
        <v>1.880759826970096E-3</v>
      </c>
      <c r="AN19" s="458">
        <v>0</v>
      </c>
      <c r="AO19" s="458">
        <v>1.9491277653250171E-4</v>
      </c>
      <c r="AP19" s="458">
        <v>1.065661119763915E-3</v>
      </c>
      <c r="AQ19" s="458">
        <v>6.3625373799071068E-4</v>
      </c>
      <c r="AR19" s="458">
        <v>0</v>
      </c>
      <c r="AS19" s="458">
        <v>2.0481753930477425E-3</v>
      </c>
      <c r="AT19" s="458">
        <v>1.0028261464126173E-3</v>
      </c>
      <c r="AU19" s="458">
        <v>8.5880826648637785E-4</v>
      </c>
      <c r="AV19" s="458">
        <v>1.0466536158005931E-3</v>
      </c>
      <c r="AW19" s="458">
        <v>7.3353604543731842E-4</v>
      </c>
      <c r="AX19" s="458">
        <v>1.7142724766604119E-3</v>
      </c>
      <c r="AY19" s="458">
        <v>1.4068761069728297E-3</v>
      </c>
      <c r="AZ19" s="458">
        <v>3.8559960738949067E-3</v>
      </c>
      <c r="BA19" s="458">
        <v>2.5605880315102952E-3</v>
      </c>
      <c r="BB19" s="458">
        <v>5.8043117744610278E-3</v>
      </c>
      <c r="BC19" s="458">
        <v>4.5703839122486289E-4</v>
      </c>
      <c r="BD19" s="458">
        <v>1.9301293186643504E-4</v>
      </c>
      <c r="BE19" s="458">
        <v>7.8359670889382267E-4</v>
      </c>
      <c r="BF19" s="458">
        <v>9.5933672719124416E-4</v>
      </c>
      <c r="BG19" s="458">
        <v>0</v>
      </c>
      <c r="BH19" s="458">
        <v>5.4487994478549893E-4</v>
      </c>
      <c r="BI19" s="458">
        <v>6.19525742362743E-4</v>
      </c>
      <c r="BJ19" s="458">
        <v>3.1786395422759061E-3</v>
      </c>
      <c r="BK19" s="458">
        <v>2.2026431718061675E-4</v>
      </c>
      <c r="BL19" s="458">
        <v>3.4242531585783444E-3</v>
      </c>
      <c r="BM19" s="458">
        <v>1.5349194167306216E-3</v>
      </c>
      <c r="BN19" s="458">
        <v>4.0090763861330729E-3</v>
      </c>
      <c r="BO19" s="458">
        <v>1.6987271509235334E-3</v>
      </c>
      <c r="BP19" s="458">
        <v>1.6856927805306405E-3</v>
      </c>
      <c r="BQ19" s="458">
        <v>1.8989807180419399E-3</v>
      </c>
      <c r="BR19" s="458">
        <v>1.138516467502186E-4</v>
      </c>
      <c r="BS19" s="458">
        <v>2.6458526260087314E-4</v>
      </c>
      <c r="BT19" s="458">
        <v>7.5895812811859126E-4</v>
      </c>
      <c r="BU19" s="458">
        <v>2.6346553138031511E-3</v>
      </c>
      <c r="BV19" s="458">
        <v>4.0378973638882125E-3</v>
      </c>
      <c r="BW19" s="458">
        <v>1.2321603105414558E-3</v>
      </c>
      <c r="BX19" s="458">
        <v>1.9255383012221504E-4</v>
      </c>
      <c r="BY19" s="458">
        <v>2.8995172303811416E-5</v>
      </c>
      <c r="BZ19" s="458">
        <v>0</v>
      </c>
      <c r="CA19" s="458">
        <v>8.532180540940246E-4</v>
      </c>
      <c r="CB19" s="458">
        <v>8.489459461210947E-4</v>
      </c>
      <c r="CC19" s="458">
        <v>4.7462611560403152E-4</v>
      </c>
      <c r="CD19" s="458">
        <v>1.2587852722123151E-3</v>
      </c>
      <c r="CE19" s="458">
        <v>1.3964855114628185E-3</v>
      </c>
      <c r="CF19" s="458">
        <v>0</v>
      </c>
      <c r="CG19" s="458">
        <v>1.4965986394557824E-3</v>
      </c>
      <c r="CH19" s="458">
        <v>2.4482658117167006E-3</v>
      </c>
      <c r="CI19" s="458">
        <v>1.4740011290221415E-3</v>
      </c>
      <c r="CJ19" s="458">
        <v>3.3875797775037602E-4</v>
      </c>
      <c r="CK19" s="458">
        <v>2.3946360153256704E-4</v>
      </c>
      <c r="CL19" s="458">
        <v>8.7799132715884153E-4</v>
      </c>
      <c r="CM19" s="458">
        <v>7.0266472082590133E-4</v>
      </c>
      <c r="CN19" s="458">
        <v>1.3098695825502591E-3</v>
      </c>
      <c r="CO19" s="458">
        <v>3.9359787292838309E-3</v>
      </c>
      <c r="CP19" s="458">
        <v>1.0901722848131482E-4</v>
      </c>
      <c r="CQ19" s="458">
        <v>9.961460578744529E-4</v>
      </c>
      <c r="CR19" s="458">
        <v>2.738639801259545E-3</v>
      </c>
      <c r="CS19" s="458">
        <v>1.0897586126083899E-2</v>
      </c>
      <c r="CT19" s="458">
        <v>5.4656001379875382E-3</v>
      </c>
      <c r="CU19" s="458">
        <v>2.976585458337283E-3</v>
      </c>
      <c r="CV19" s="458">
        <v>2.3651535259148836E-2</v>
      </c>
      <c r="CW19" s="458">
        <v>3.1553774274263192E-3</v>
      </c>
      <c r="CX19" s="458">
        <v>5.0702225827713839E-5</v>
      </c>
      <c r="CY19" s="458">
        <v>9.1734581278168502E-4</v>
      </c>
      <c r="CZ19" s="458">
        <v>1.5529998680849533E-3</v>
      </c>
      <c r="DA19" s="458">
        <v>5.2781947605442837E-3</v>
      </c>
      <c r="DB19" s="458">
        <v>1.1264804083745191E-3</v>
      </c>
      <c r="DC19" s="458">
        <v>1.1127063890882987E-2</v>
      </c>
      <c r="DD19" s="458">
        <v>2.3089239066318361E-3</v>
      </c>
      <c r="DE19" s="458">
        <v>8.3967462608239302E-3</v>
      </c>
      <c r="DF19" s="458">
        <v>2.6597643698679043E-3</v>
      </c>
      <c r="DG19" s="477">
        <v>5.4539621430863012E-3</v>
      </c>
      <c r="DH19" s="458">
        <v>1.1986096128490951E-4</v>
      </c>
      <c r="DI19" s="478">
        <v>2.0713946903736617E-3</v>
      </c>
    </row>
    <row r="20" spans="3:113" ht="13.5" customHeight="1" x14ac:dyDescent="0.15">
      <c r="C20" s="469" t="s">
        <v>642</v>
      </c>
      <c r="D20" s="475" t="s">
        <v>643</v>
      </c>
      <c r="E20" s="476">
        <v>1.1517818064545853E-4</v>
      </c>
      <c r="F20" s="458">
        <v>5.9295430763864664E-3</v>
      </c>
      <c r="G20" s="458">
        <v>0</v>
      </c>
      <c r="H20" s="458">
        <v>1.8051831992850761E-2</v>
      </c>
      <c r="I20" s="458">
        <v>1.3390955018564733E-3</v>
      </c>
      <c r="J20" s="458">
        <v>0</v>
      </c>
      <c r="K20" s="458">
        <v>5.4975261132490382E-4</v>
      </c>
      <c r="L20" s="458">
        <v>6.8475082366543753E-4</v>
      </c>
      <c r="M20" s="458">
        <v>8.4753743290328656E-4</v>
      </c>
      <c r="N20" s="458">
        <v>2.864816472694718E-2</v>
      </c>
      <c r="O20" s="458">
        <v>0</v>
      </c>
      <c r="P20" s="458">
        <v>2.2065886140027518E-4</v>
      </c>
      <c r="Q20" s="458">
        <v>2.2425547183351274E-4</v>
      </c>
      <c r="R20" s="458">
        <v>0.17765347633136094</v>
      </c>
      <c r="S20" s="458">
        <v>5.9759656341193741E-2</v>
      </c>
      <c r="T20" s="458">
        <v>0</v>
      </c>
      <c r="U20" s="458">
        <v>2.2237261916271873E-3</v>
      </c>
      <c r="V20" s="458">
        <v>4.9459245581640725E-5</v>
      </c>
      <c r="W20" s="458">
        <v>0</v>
      </c>
      <c r="X20" s="458">
        <v>0</v>
      </c>
      <c r="Y20" s="458">
        <v>0</v>
      </c>
      <c r="Z20" s="458">
        <v>0</v>
      </c>
      <c r="AA20" s="458">
        <v>0</v>
      </c>
      <c r="AB20" s="458">
        <v>0</v>
      </c>
      <c r="AC20" s="458">
        <v>1.8199024532285071E-5</v>
      </c>
      <c r="AD20" s="458">
        <v>2.3390718562874252E-4</v>
      </c>
      <c r="AE20" s="458">
        <v>0</v>
      </c>
      <c r="AF20" s="458">
        <v>0</v>
      </c>
      <c r="AG20" s="458">
        <v>3.1594000465595798E-4</v>
      </c>
      <c r="AH20" s="458">
        <v>1.6401508938822371E-4</v>
      </c>
      <c r="AI20" s="458">
        <v>2.9239766081871343E-3</v>
      </c>
      <c r="AJ20" s="458">
        <v>9.3779306033135354E-4</v>
      </c>
      <c r="AK20" s="458">
        <v>0</v>
      </c>
      <c r="AL20" s="458">
        <v>2.1149425287356322E-2</v>
      </c>
      <c r="AM20" s="458">
        <v>1.3165318788790671E-3</v>
      </c>
      <c r="AN20" s="458">
        <v>0</v>
      </c>
      <c r="AO20" s="458">
        <v>0</v>
      </c>
      <c r="AP20" s="458">
        <v>8.1973932289531933E-5</v>
      </c>
      <c r="AQ20" s="458">
        <v>0</v>
      </c>
      <c r="AR20" s="458">
        <v>0</v>
      </c>
      <c r="AS20" s="458">
        <v>7.5003605942593394E-4</v>
      </c>
      <c r="AT20" s="458">
        <v>1.7929315951013462E-3</v>
      </c>
      <c r="AU20" s="458">
        <v>4.0199535878085771E-4</v>
      </c>
      <c r="AV20" s="458">
        <v>4.8456185916694127E-5</v>
      </c>
      <c r="AW20" s="458">
        <v>1.2924206514847993E-4</v>
      </c>
      <c r="AX20" s="458">
        <v>7.4902896502729711E-4</v>
      </c>
      <c r="AY20" s="458">
        <v>5.0245575249029635E-5</v>
      </c>
      <c r="AZ20" s="458">
        <v>1.5774529393206436E-4</v>
      </c>
      <c r="BA20" s="458">
        <v>1.0543597776807097E-4</v>
      </c>
      <c r="BB20" s="458">
        <v>4.1459369817578774E-4</v>
      </c>
      <c r="BC20" s="458">
        <v>0</v>
      </c>
      <c r="BD20" s="458">
        <v>1.9301293186643504E-4</v>
      </c>
      <c r="BE20" s="458">
        <v>0</v>
      </c>
      <c r="BF20" s="458">
        <v>4.2014747176258867E-5</v>
      </c>
      <c r="BG20" s="458">
        <v>0</v>
      </c>
      <c r="BH20" s="458">
        <v>1.8162664826183297E-4</v>
      </c>
      <c r="BI20" s="458">
        <v>1.7090365306558428E-4</v>
      </c>
      <c r="BJ20" s="458">
        <v>7.6287349014621739E-3</v>
      </c>
      <c r="BK20" s="458">
        <v>0</v>
      </c>
      <c r="BL20" s="458">
        <v>4.0854882512693355E-2</v>
      </c>
      <c r="BM20" s="458">
        <v>0</v>
      </c>
      <c r="BN20" s="458">
        <v>6.1770980663498752E-2</v>
      </c>
      <c r="BO20" s="458">
        <v>1.5224742399591668E-2</v>
      </c>
      <c r="BP20" s="458">
        <v>1.4661606974847895E-3</v>
      </c>
      <c r="BQ20" s="458">
        <v>2.8565863792767644E-3</v>
      </c>
      <c r="BR20" s="458">
        <v>2.577601282424949E-3</v>
      </c>
      <c r="BS20" s="458">
        <v>0</v>
      </c>
      <c r="BT20" s="458">
        <v>0</v>
      </c>
      <c r="BU20" s="458">
        <v>0</v>
      </c>
      <c r="BV20" s="458">
        <v>6.5349995704364506E-4</v>
      </c>
      <c r="BW20" s="458">
        <v>7.8747087515807315E-5</v>
      </c>
      <c r="BX20" s="458">
        <v>0</v>
      </c>
      <c r="BY20" s="458">
        <v>0</v>
      </c>
      <c r="BZ20" s="458">
        <v>4.4471127120716875E-6</v>
      </c>
      <c r="CA20" s="458">
        <v>0</v>
      </c>
      <c r="CB20" s="458">
        <v>0</v>
      </c>
      <c r="CC20" s="458">
        <v>0</v>
      </c>
      <c r="CD20" s="458">
        <v>3.1469631805307877E-4</v>
      </c>
      <c r="CE20" s="458">
        <v>0</v>
      </c>
      <c r="CF20" s="458">
        <v>0</v>
      </c>
      <c r="CG20" s="458">
        <v>6.8027210884353737E-4</v>
      </c>
      <c r="CH20" s="458">
        <v>7.2865053920139903E-3</v>
      </c>
      <c r="CI20" s="458">
        <v>3.136172614940726E-5</v>
      </c>
      <c r="CJ20" s="458">
        <v>4.0650957330045124E-5</v>
      </c>
      <c r="CK20" s="458">
        <v>1.7959770114942528E-4</v>
      </c>
      <c r="CL20" s="458">
        <v>2.1414422613630281E-5</v>
      </c>
      <c r="CM20" s="458">
        <v>3.6034088247482117E-5</v>
      </c>
      <c r="CN20" s="458">
        <v>2.2780340566091464E-4</v>
      </c>
      <c r="CO20" s="458">
        <v>3.4853701587586109E-5</v>
      </c>
      <c r="CP20" s="458">
        <v>3.3832932976959772E-5</v>
      </c>
      <c r="CQ20" s="458">
        <v>1.1431184270690443E-4</v>
      </c>
      <c r="CR20" s="458">
        <v>0</v>
      </c>
      <c r="CS20" s="458">
        <v>1.7576751816264356E-4</v>
      </c>
      <c r="CT20" s="458">
        <v>3.234082921886117E-5</v>
      </c>
      <c r="CU20" s="458">
        <v>1.8959143046734288E-5</v>
      </c>
      <c r="CV20" s="458">
        <v>1.272565309869653E-4</v>
      </c>
      <c r="CW20" s="458">
        <v>3.321449923606652E-5</v>
      </c>
      <c r="CX20" s="458">
        <v>0</v>
      </c>
      <c r="CY20" s="458">
        <v>1.9942300277862718E-5</v>
      </c>
      <c r="CZ20" s="458">
        <v>2.4883974720280142E-4</v>
      </c>
      <c r="DA20" s="458">
        <v>2.4211902571304053E-4</v>
      </c>
      <c r="DB20" s="458">
        <v>6.4950221744116418E-4</v>
      </c>
      <c r="DC20" s="458">
        <v>3.0509691313711413E-4</v>
      </c>
      <c r="DD20" s="458">
        <v>6.5728490772731102E-4</v>
      </c>
      <c r="DE20" s="458">
        <v>0</v>
      </c>
      <c r="DF20" s="458">
        <v>8.032845412352731E-4</v>
      </c>
      <c r="DG20" s="477">
        <v>0</v>
      </c>
      <c r="DH20" s="458">
        <v>2.3972192256981901E-5</v>
      </c>
      <c r="DI20" s="478">
        <v>3.730177318101313E-3</v>
      </c>
    </row>
    <row r="21" spans="3:113" ht="13.5" customHeight="1" x14ac:dyDescent="0.15">
      <c r="C21" s="469" t="s">
        <v>644</v>
      </c>
      <c r="D21" s="475" t="s">
        <v>134</v>
      </c>
      <c r="E21" s="476">
        <v>0</v>
      </c>
      <c r="F21" s="458">
        <v>0</v>
      </c>
      <c r="G21" s="458">
        <v>0</v>
      </c>
      <c r="H21" s="458">
        <v>0</v>
      </c>
      <c r="I21" s="458">
        <v>3.6520786414267456E-4</v>
      </c>
      <c r="J21" s="458">
        <v>0</v>
      </c>
      <c r="K21" s="458">
        <v>0</v>
      </c>
      <c r="L21" s="458">
        <v>3.8727710518782942E-4</v>
      </c>
      <c r="M21" s="458">
        <v>9.4170825878142948E-5</v>
      </c>
      <c r="N21" s="458">
        <v>0</v>
      </c>
      <c r="O21" s="458">
        <v>0</v>
      </c>
      <c r="P21" s="458">
        <v>1.6614314270138365E-3</v>
      </c>
      <c r="Q21" s="458">
        <v>9.8672407606745596E-4</v>
      </c>
      <c r="R21" s="458">
        <v>7.8587278106508876E-4</v>
      </c>
      <c r="S21" s="458">
        <v>8.7545993366080002E-3</v>
      </c>
      <c r="T21" s="458">
        <v>8.6260012322858905E-4</v>
      </c>
      <c r="U21" s="458">
        <v>1.3535724644687227E-3</v>
      </c>
      <c r="V21" s="458">
        <v>6.0999736217356895E-4</v>
      </c>
      <c r="W21" s="458">
        <v>5.8411214953271024E-4</v>
      </c>
      <c r="X21" s="458">
        <v>0</v>
      </c>
      <c r="Y21" s="458">
        <v>0</v>
      </c>
      <c r="Z21" s="458">
        <v>3.9154267815191856E-4</v>
      </c>
      <c r="AA21" s="458">
        <v>5.6823562837389908E-4</v>
      </c>
      <c r="AB21" s="458">
        <v>1.0074438909721834E-3</v>
      </c>
      <c r="AC21" s="458">
        <v>1.8654000145592196E-3</v>
      </c>
      <c r="AD21" s="458">
        <v>7.0172155688622755E-4</v>
      </c>
      <c r="AE21" s="458">
        <v>0</v>
      </c>
      <c r="AF21" s="458">
        <v>6.9773932458833381E-4</v>
      </c>
      <c r="AG21" s="458">
        <v>7.8153580099105395E-4</v>
      </c>
      <c r="AH21" s="458">
        <v>1.3121207151057896E-3</v>
      </c>
      <c r="AI21" s="458">
        <v>0</v>
      </c>
      <c r="AJ21" s="458">
        <v>0</v>
      </c>
      <c r="AK21" s="458">
        <v>3.8962484693309585E-4</v>
      </c>
      <c r="AL21" s="458">
        <v>4.3678160919540226E-3</v>
      </c>
      <c r="AM21" s="458">
        <v>1.2538398846467305E-3</v>
      </c>
      <c r="AN21" s="458">
        <v>0</v>
      </c>
      <c r="AO21" s="458">
        <v>9.7456388266250853E-5</v>
      </c>
      <c r="AP21" s="458">
        <v>9.0171325518485117E-4</v>
      </c>
      <c r="AQ21" s="458">
        <v>1.2725074759814214E-4</v>
      </c>
      <c r="AR21" s="458">
        <v>0</v>
      </c>
      <c r="AS21" s="458">
        <v>2.4231934227607098E-3</v>
      </c>
      <c r="AT21" s="458">
        <v>3.3427538213753915E-4</v>
      </c>
      <c r="AU21" s="458">
        <v>4.0199535878085771E-4</v>
      </c>
      <c r="AV21" s="458">
        <v>6.2993041691702359E-4</v>
      </c>
      <c r="AW21" s="458">
        <v>5.0124963104883433E-4</v>
      </c>
      <c r="AX21" s="458">
        <v>6.7953143218971287E-4</v>
      </c>
      <c r="AY21" s="458">
        <v>9.672273235438204E-4</v>
      </c>
      <c r="AZ21" s="458">
        <v>1.8754162723034317E-3</v>
      </c>
      <c r="BA21" s="458">
        <v>6.3261586660842586E-4</v>
      </c>
      <c r="BB21" s="458">
        <v>8.2918739635157548E-4</v>
      </c>
      <c r="BC21" s="458">
        <v>0</v>
      </c>
      <c r="BD21" s="458">
        <v>1.9301293186643504E-4</v>
      </c>
      <c r="BE21" s="458">
        <v>2.0895912237168606E-3</v>
      </c>
      <c r="BF21" s="458">
        <v>1.7716218392655823E-3</v>
      </c>
      <c r="BG21" s="458">
        <v>0</v>
      </c>
      <c r="BH21" s="458">
        <v>7.0834392822114866E-4</v>
      </c>
      <c r="BI21" s="458">
        <v>6.8361461226233711E-4</v>
      </c>
      <c r="BJ21" s="458">
        <v>4.4500953591862687E-3</v>
      </c>
      <c r="BK21" s="458">
        <v>5.506607929515419E-4</v>
      </c>
      <c r="BL21" s="458">
        <v>3.3061754634549534E-3</v>
      </c>
      <c r="BM21" s="458">
        <v>0</v>
      </c>
      <c r="BN21" s="458">
        <v>9.8971953424165024E-3</v>
      </c>
      <c r="BO21" s="458">
        <v>2.1333779947044374E-2</v>
      </c>
      <c r="BP21" s="458">
        <v>5.4883020761462708E-5</v>
      </c>
      <c r="BQ21" s="458">
        <v>1.1361423099396221E-4</v>
      </c>
      <c r="BR21" s="458">
        <v>5.6470416788108422E-4</v>
      </c>
      <c r="BS21" s="458">
        <v>2.6458526260087314E-4</v>
      </c>
      <c r="BT21" s="458">
        <v>3.5202738708479337E-3</v>
      </c>
      <c r="BU21" s="458">
        <v>3.0883045731334951E-3</v>
      </c>
      <c r="BV21" s="458">
        <v>9.6757428984694865E-4</v>
      </c>
      <c r="BW21" s="458">
        <v>2.5523320718358724E-3</v>
      </c>
      <c r="BX21" s="458">
        <v>5.5500809858756103E-4</v>
      </c>
      <c r="BY21" s="458">
        <v>1.7687055105324962E-3</v>
      </c>
      <c r="BZ21" s="458">
        <v>1.42307606786294E-4</v>
      </c>
      <c r="CA21" s="458">
        <v>3.1284661983447572E-4</v>
      </c>
      <c r="CB21" s="458">
        <v>3.9531070773577689E-4</v>
      </c>
      <c r="CC21" s="458">
        <v>0</v>
      </c>
      <c r="CD21" s="458">
        <v>4.1959509073743838E-4</v>
      </c>
      <c r="CE21" s="458">
        <v>6.9824275573140927E-4</v>
      </c>
      <c r="CF21" s="458">
        <v>0</v>
      </c>
      <c r="CG21" s="458">
        <v>2.2448979591836735E-3</v>
      </c>
      <c r="CH21" s="458">
        <v>2.4676964927620713E-3</v>
      </c>
      <c r="CI21" s="458">
        <v>3.1361726149407263E-4</v>
      </c>
      <c r="CJ21" s="458">
        <v>2.3238797273675794E-3</v>
      </c>
      <c r="CK21" s="458">
        <v>6.5852490421455941E-4</v>
      </c>
      <c r="CL21" s="458">
        <v>2.2592215857379946E-3</v>
      </c>
      <c r="CM21" s="458">
        <v>2.9187611480460517E-3</v>
      </c>
      <c r="CN21" s="458">
        <v>1.8224272452873171E-3</v>
      </c>
      <c r="CO21" s="458">
        <v>7.8669783583408645E-4</v>
      </c>
      <c r="CP21" s="458">
        <v>2.6728017051798219E-3</v>
      </c>
      <c r="CQ21" s="458">
        <v>3.5327802817514751E-3</v>
      </c>
      <c r="CR21" s="458">
        <v>1.8975679961865299E-3</v>
      </c>
      <c r="CS21" s="458">
        <v>5.8589172720881178E-4</v>
      </c>
      <c r="CT21" s="458">
        <v>6.8346952415859943E-3</v>
      </c>
      <c r="CU21" s="458">
        <v>3.0239833159541188E-3</v>
      </c>
      <c r="CV21" s="458">
        <v>1.4743578090061264E-2</v>
      </c>
      <c r="CW21" s="458">
        <v>2.0703704523814797E-3</v>
      </c>
      <c r="CX21" s="458">
        <v>3.5491558079399685E-4</v>
      </c>
      <c r="CY21" s="458">
        <v>2.1936530305648988E-4</v>
      </c>
      <c r="CZ21" s="458">
        <v>1.5679902143019896E-3</v>
      </c>
      <c r="DA21" s="458">
        <v>1.7755395218956305E-3</v>
      </c>
      <c r="DB21" s="458">
        <v>2.2834062331915932E-3</v>
      </c>
      <c r="DC21" s="458">
        <v>6.4608758076094763E-4</v>
      </c>
      <c r="DD21" s="458">
        <v>3.2695710794640601E-3</v>
      </c>
      <c r="DE21" s="458">
        <v>0</v>
      </c>
      <c r="DF21" s="458">
        <v>2.374152088539807E-3</v>
      </c>
      <c r="DG21" s="477">
        <v>0</v>
      </c>
      <c r="DH21" s="458">
        <v>7.1916576770945708E-5</v>
      </c>
      <c r="DI21" s="478">
        <v>2.0408353075137549E-3</v>
      </c>
    </row>
    <row r="22" spans="3:113" ht="13.5" customHeight="1" x14ac:dyDescent="0.15">
      <c r="C22" s="469" t="s">
        <v>645</v>
      </c>
      <c r="D22" s="475" t="s">
        <v>137</v>
      </c>
      <c r="E22" s="476">
        <v>1.3821381677455024E-4</v>
      </c>
      <c r="F22" s="458">
        <v>0</v>
      </c>
      <c r="G22" s="458">
        <v>1.8053800324968405E-4</v>
      </c>
      <c r="H22" s="458">
        <v>0</v>
      </c>
      <c r="I22" s="458">
        <v>0</v>
      </c>
      <c r="J22" s="458">
        <v>0</v>
      </c>
      <c r="K22" s="458">
        <v>0</v>
      </c>
      <c r="L22" s="458">
        <v>2.8624829513883044E-4</v>
      </c>
      <c r="M22" s="458">
        <v>9.4170825878142953E-4</v>
      </c>
      <c r="N22" s="458">
        <v>0</v>
      </c>
      <c r="O22" s="458">
        <v>0</v>
      </c>
      <c r="P22" s="458">
        <v>1.0124347758365567E-3</v>
      </c>
      <c r="Q22" s="458">
        <v>1.6594904915679942E-3</v>
      </c>
      <c r="R22" s="458">
        <v>9.8002958579881654E-3</v>
      </c>
      <c r="S22" s="458">
        <v>4.241358684816298E-3</v>
      </c>
      <c r="T22" s="458">
        <v>-0.49513247073321009</v>
      </c>
      <c r="U22" s="458">
        <v>0.41293628541042249</v>
      </c>
      <c r="V22" s="458">
        <v>0.14237668161434977</v>
      </c>
      <c r="W22" s="458">
        <v>0</v>
      </c>
      <c r="X22" s="458">
        <v>1.780693533270853E-2</v>
      </c>
      <c r="Y22" s="458">
        <v>0</v>
      </c>
      <c r="Z22" s="458">
        <v>0</v>
      </c>
      <c r="AA22" s="458">
        <v>0</v>
      </c>
      <c r="AB22" s="458">
        <v>2.6249510270330779E-2</v>
      </c>
      <c r="AC22" s="458">
        <v>4.2676712528208491E-3</v>
      </c>
      <c r="AD22" s="458">
        <v>1.2630988023952096E-3</v>
      </c>
      <c r="AE22" s="458">
        <v>0</v>
      </c>
      <c r="AF22" s="458">
        <v>0</v>
      </c>
      <c r="AG22" s="458">
        <v>1.4300442316006517E-3</v>
      </c>
      <c r="AH22" s="458">
        <v>4.7564375922584876E-3</v>
      </c>
      <c r="AI22" s="458">
        <v>0</v>
      </c>
      <c r="AJ22" s="458">
        <v>5.939356048765239E-3</v>
      </c>
      <c r="AK22" s="458">
        <v>0</v>
      </c>
      <c r="AL22" s="458">
        <v>1.7241379310344827E-2</v>
      </c>
      <c r="AM22" s="458">
        <v>5.1407435270515956E-3</v>
      </c>
      <c r="AN22" s="458">
        <v>0</v>
      </c>
      <c r="AO22" s="458">
        <v>9.7456388266250853E-5</v>
      </c>
      <c r="AP22" s="458">
        <v>0</v>
      </c>
      <c r="AQ22" s="458">
        <v>2.5450149519628428E-4</v>
      </c>
      <c r="AR22" s="458">
        <v>0</v>
      </c>
      <c r="AS22" s="458">
        <v>1.7308524448290784E-4</v>
      </c>
      <c r="AT22" s="458">
        <v>1.5194335551706325E-4</v>
      </c>
      <c r="AU22" s="458">
        <v>4.7508542401374093E-4</v>
      </c>
      <c r="AV22" s="458">
        <v>7.2684278875041189E-4</v>
      </c>
      <c r="AW22" s="458">
        <v>4.1916345453561058E-5</v>
      </c>
      <c r="AX22" s="458">
        <v>1.235511694890387E-4</v>
      </c>
      <c r="AY22" s="458">
        <v>8.5417477923350376E-4</v>
      </c>
      <c r="AZ22" s="458">
        <v>2.2960703894556035E-3</v>
      </c>
      <c r="BA22" s="458">
        <v>1.4911659712912894E-3</v>
      </c>
      <c r="BB22" s="458">
        <v>2.4875621890547263E-3</v>
      </c>
      <c r="BC22" s="458">
        <v>0</v>
      </c>
      <c r="BD22" s="458">
        <v>2.5091681142636558E-3</v>
      </c>
      <c r="BE22" s="458">
        <v>6.5299725741151885E-4</v>
      </c>
      <c r="BF22" s="458">
        <v>4.7616713466426715E-4</v>
      </c>
      <c r="BG22" s="458">
        <v>0</v>
      </c>
      <c r="BH22" s="458">
        <v>0</v>
      </c>
      <c r="BI22" s="458">
        <v>6.19525742362743E-4</v>
      </c>
      <c r="BJ22" s="458">
        <v>0</v>
      </c>
      <c r="BK22" s="458">
        <v>0</v>
      </c>
      <c r="BL22" s="458">
        <v>1.6058566536781203E-2</v>
      </c>
      <c r="BM22" s="458">
        <v>2.5581990278843696E-4</v>
      </c>
      <c r="BN22" s="458">
        <v>4.9485976712082512E-3</v>
      </c>
      <c r="BO22" s="458">
        <v>4.553864803649472E-3</v>
      </c>
      <c r="BP22" s="458">
        <v>0</v>
      </c>
      <c r="BQ22" s="458">
        <v>0</v>
      </c>
      <c r="BR22" s="458">
        <v>0</v>
      </c>
      <c r="BS22" s="458">
        <v>0</v>
      </c>
      <c r="BT22" s="458">
        <v>0</v>
      </c>
      <c r="BU22" s="458">
        <v>2.9661682340830175E-4</v>
      </c>
      <c r="BV22" s="458">
        <v>4.825195803516224E-3</v>
      </c>
      <c r="BW22" s="458">
        <v>4.3542507214622869E-4</v>
      </c>
      <c r="BX22" s="458">
        <v>0</v>
      </c>
      <c r="BY22" s="458">
        <v>0</v>
      </c>
      <c r="BZ22" s="458">
        <v>7.1153803393147E-5</v>
      </c>
      <c r="CA22" s="458">
        <v>0</v>
      </c>
      <c r="CB22" s="458">
        <v>2.8514214984219974E-4</v>
      </c>
      <c r="CC22" s="458">
        <v>0</v>
      </c>
      <c r="CD22" s="458">
        <v>0</v>
      </c>
      <c r="CE22" s="458">
        <v>1.1637379262190155E-4</v>
      </c>
      <c r="CF22" s="458">
        <v>0</v>
      </c>
      <c r="CG22" s="458">
        <v>4.4217687074829936E-3</v>
      </c>
      <c r="CH22" s="458">
        <v>8.3357621684640049E-3</v>
      </c>
      <c r="CI22" s="458">
        <v>0</v>
      </c>
      <c r="CJ22" s="458">
        <v>8.1301914660090248E-5</v>
      </c>
      <c r="CK22" s="458">
        <v>0</v>
      </c>
      <c r="CL22" s="458">
        <v>5.0538037368167464E-3</v>
      </c>
      <c r="CM22" s="458">
        <v>2.3422157360863377E-4</v>
      </c>
      <c r="CN22" s="458">
        <v>0.10934563471723903</v>
      </c>
      <c r="CO22" s="458">
        <v>1.4937300680394045E-4</v>
      </c>
      <c r="CP22" s="458">
        <v>2.4510080334419746E-3</v>
      </c>
      <c r="CQ22" s="458">
        <v>4.0172447579854987E-3</v>
      </c>
      <c r="CR22" s="458">
        <v>0</v>
      </c>
      <c r="CS22" s="458">
        <v>4.804312163112257E-3</v>
      </c>
      <c r="CT22" s="458">
        <v>1.2828528923481599E-3</v>
      </c>
      <c r="CU22" s="458">
        <v>7.2044743577590292E-4</v>
      </c>
      <c r="CV22" s="458">
        <v>2.0179249913647355E-3</v>
      </c>
      <c r="CW22" s="458">
        <v>0</v>
      </c>
      <c r="CX22" s="458">
        <v>0</v>
      </c>
      <c r="CY22" s="458">
        <v>1.5289096879694749E-4</v>
      </c>
      <c r="CZ22" s="458">
        <v>3.5077410147864776E-3</v>
      </c>
      <c r="DA22" s="458">
        <v>4.3581424628347297E-4</v>
      </c>
      <c r="DB22" s="458">
        <v>0</v>
      </c>
      <c r="DC22" s="458">
        <v>6.8198133524766688E-4</v>
      </c>
      <c r="DD22" s="458">
        <v>3.0336226510491279E-4</v>
      </c>
      <c r="DE22" s="458">
        <v>0</v>
      </c>
      <c r="DF22" s="458">
        <v>1.785076758300607E-4</v>
      </c>
      <c r="DG22" s="477">
        <v>0.12391722810394611</v>
      </c>
      <c r="DH22" s="458">
        <v>2.3972192256981902E-4</v>
      </c>
      <c r="DI22" s="478">
        <v>2.9882969642454011E-3</v>
      </c>
    </row>
    <row r="23" spans="3:113" ht="13.5" customHeight="1" x14ac:dyDescent="0.15">
      <c r="C23" s="469" t="s">
        <v>646</v>
      </c>
      <c r="D23" s="475" t="s">
        <v>145</v>
      </c>
      <c r="E23" s="476">
        <v>2.0041003432309783E-2</v>
      </c>
      <c r="F23" s="458">
        <v>1.2207882804325079E-2</v>
      </c>
      <c r="G23" s="458">
        <v>3.8996208701931753E-2</v>
      </c>
      <c r="H23" s="458">
        <v>3.3958891867739054E-3</v>
      </c>
      <c r="I23" s="458">
        <v>6.0867977357112422E-5</v>
      </c>
      <c r="J23" s="458">
        <v>0</v>
      </c>
      <c r="K23" s="458">
        <v>0</v>
      </c>
      <c r="L23" s="458">
        <v>1.3616438509937306E-2</v>
      </c>
      <c r="M23" s="458">
        <v>2.7027027027027029E-2</v>
      </c>
      <c r="N23" s="458">
        <v>1.7905102954341987E-3</v>
      </c>
      <c r="O23" s="458">
        <v>0</v>
      </c>
      <c r="P23" s="458">
        <v>1.7652708912022014E-3</v>
      </c>
      <c r="Q23" s="458">
        <v>2.1528525296017221E-3</v>
      </c>
      <c r="R23" s="458">
        <v>8.7832840236686395E-4</v>
      </c>
      <c r="S23" s="458">
        <v>1.5950408729223685E-3</v>
      </c>
      <c r="T23" s="458">
        <v>1.2322858903265558E-3</v>
      </c>
      <c r="U23" s="458">
        <v>7.5413323020400271E-3</v>
      </c>
      <c r="V23" s="458">
        <v>1.1045898179899763E-3</v>
      </c>
      <c r="W23" s="458">
        <v>2.3364485981308409E-3</v>
      </c>
      <c r="X23" s="458">
        <v>3.7488284910965324E-3</v>
      </c>
      <c r="Y23" s="458">
        <v>0</v>
      </c>
      <c r="Z23" s="458">
        <v>1.2235708692247456E-3</v>
      </c>
      <c r="AA23" s="458">
        <v>3.4094137702433943E-3</v>
      </c>
      <c r="AB23" s="458">
        <v>5.4849722952929987E-3</v>
      </c>
      <c r="AC23" s="458">
        <v>2.5414937759336099E-2</v>
      </c>
      <c r="AD23" s="458">
        <v>1.436190119760479E-2</v>
      </c>
      <c r="AE23" s="458">
        <v>0</v>
      </c>
      <c r="AF23" s="458">
        <v>0</v>
      </c>
      <c r="AG23" s="458">
        <v>2.8434600419036215E-3</v>
      </c>
      <c r="AH23" s="458">
        <v>2.6242414302115793E-3</v>
      </c>
      <c r="AI23" s="458">
        <v>5.8479532163742687E-3</v>
      </c>
      <c r="AJ23" s="458">
        <v>1.2503907471084715E-2</v>
      </c>
      <c r="AK23" s="458">
        <v>3.3396415451408216E-4</v>
      </c>
      <c r="AL23" s="458">
        <v>2.2988505747126436E-2</v>
      </c>
      <c r="AM23" s="458">
        <v>1.3165318788790671E-3</v>
      </c>
      <c r="AN23" s="458">
        <v>0</v>
      </c>
      <c r="AO23" s="458">
        <v>0</v>
      </c>
      <c r="AP23" s="458">
        <v>1.6394786457906387E-4</v>
      </c>
      <c r="AQ23" s="458">
        <v>3.817522427944264E-4</v>
      </c>
      <c r="AR23" s="458">
        <v>0</v>
      </c>
      <c r="AS23" s="458">
        <v>4.3271311120726956E-4</v>
      </c>
      <c r="AT23" s="458">
        <v>2.4310936882730117E-4</v>
      </c>
      <c r="AU23" s="458">
        <v>2.3023370548358214E-3</v>
      </c>
      <c r="AV23" s="458">
        <v>5.4270928226697417E-4</v>
      </c>
      <c r="AW23" s="458">
        <v>3.1611910529560629E-4</v>
      </c>
      <c r="AX23" s="458">
        <v>6.1775584744519349E-3</v>
      </c>
      <c r="AY23" s="458">
        <v>6.9087665967415741E-4</v>
      </c>
      <c r="AZ23" s="458">
        <v>1.0341080379990886E-3</v>
      </c>
      <c r="BA23" s="458">
        <v>2.3045292283592656E-3</v>
      </c>
      <c r="BB23" s="458">
        <v>7.462686567164179E-3</v>
      </c>
      <c r="BC23" s="458">
        <v>0</v>
      </c>
      <c r="BD23" s="458">
        <v>3.6672457054622658E-3</v>
      </c>
      <c r="BE23" s="458">
        <v>6.5299725741151885E-4</v>
      </c>
      <c r="BF23" s="458">
        <v>8.3329248566246751E-4</v>
      </c>
      <c r="BG23" s="458">
        <v>0</v>
      </c>
      <c r="BH23" s="458">
        <v>3.6325329652366597E-5</v>
      </c>
      <c r="BI23" s="458">
        <v>2.7771843623157445E-4</v>
      </c>
      <c r="BJ23" s="458">
        <v>0</v>
      </c>
      <c r="BK23" s="458">
        <v>0</v>
      </c>
      <c r="BL23" s="458">
        <v>1.5350100366040855E-3</v>
      </c>
      <c r="BM23" s="458">
        <v>1.2790995139421847E-3</v>
      </c>
      <c r="BN23" s="458">
        <v>2.0350641553974991E-5</v>
      </c>
      <c r="BO23" s="458">
        <v>1.0367818292021564E-3</v>
      </c>
      <c r="BP23" s="458">
        <v>0</v>
      </c>
      <c r="BQ23" s="458">
        <v>0</v>
      </c>
      <c r="BR23" s="458">
        <v>0</v>
      </c>
      <c r="BS23" s="458">
        <v>0</v>
      </c>
      <c r="BT23" s="458">
        <v>3.2296090558237928E-5</v>
      </c>
      <c r="BU23" s="458">
        <v>1.1341231483258597E-3</v>
      </c>
      <c r="BV23" s="458">
        <v>6.3716245811755393E-3</v>
      </c>
      <c r="BW23" s="458">
        <v>1.5008268444189159E-3</v>
      </c>
      <c r="BX23" s="458">
        <v>4.5306783558168249E-5</v>
      </c>
      <c r="BY23" s="458">
        <v>0</v>
      </c>
      <c r="BZ23" s="458">
        <v>0</v>
      </c>
      <c r="CA23" s="458">
        <v>2.5596541622820737E-4</v>
      </c>
      <c r="CB23" s="458">
        <v>4.5363523838531775E-4</v>
      </c>
      <c r="CC23" s="458">
        <v>0</v>
      </c>
      <c r="CD23" s="458">
        <v>2.0979754536871919E-4</v>
      </c>
      <c r="CE23" s="458">
        <v>5.8186896310950776E-4</v>
      </c>
      <c r="CF23" s="458">
        <v>0</v>
      </c>
      <c r="CG23" s="458">
        <v>1.7006802721088435E-3</v>
      </c>
      <c r="CH23" s="458">
        <v>1.062858253181774E-2</v>
      </c>
      <c r="CI23" s="458">
        <v>3.4497898764347987E-4</v>
      </c>
      <c r="CJ23" s="458">
        <v>2.913318608653234E-4</v>
      </c>
      <c r="CK23" s="458">
        <v>3.5919540229885057E-4</v>
      </c>
      <c r="CL23" s="458">
        <v>9.1011296107928693E-4</v>
      </c>
      <c r="CM23" s="458">
        <v>3.9637497072230328E-4</v>
      </c>
      <c r="CN23" s="458">
        <v>1.7085255424568598E-4</v>
      </c>
      <c r="CO23" s="458">
        <v>1.5684165714413748E-4</v>
      </c>
      <c r="CP23" s="458">
        <v>8.796562574009541E-4</v>
      </c>
      <c r="CQ23" s="458">
        <v>2.4059921179262742E-3</v>
      </c>
      <c r="CR23" s="458">
        <v>1.2329608477637116E-3</v>
      </c>
      <c r="CS23" s="458">
        <v>4.5699554722287324E-3</v>
      </c>
      <c r="CT23" s="458">
        <v>5.390138203143529E-3</v>
      </c>
      <c r="CU23" s="458">
        <v>6.5314247795999619E-3</v>
      </c>
      <c r="CV23" s="458">
        <v>1.9815659825113169E-3</v>
      </c>
      <c r="CW23" s="458">
        <v>0</v>
      </c>
      <c r="CX23" s="458">
        <v>4.5632003244942452E-4</v>
      </c>
      <c r="CY23" s="458">
        <v>6.647433425954239E-6</v>
      </c>
      <c r="CZ23" s="458">
        <v>7.1653854917433173E-4</v>
      </c>
      <c r="DA23" s="458">
        <v>1.5495617645634595E-3</v>
      </c>
      <c r="DB23" s="458">
        <v>2.9988735195916254E-3</v>
      </c>
      <c r="DC23" s="458">
        <v>9.5118449389806176E-4</v>
      </c>
      <c r="DD23" s="458">
        <v>5.7301761186483527E-4</v>
      </c>
      <c r="DE23" s="458">
        <v>0</v>
      </c>
      <c r="DF23" s="458">
        <v>1.3566583363084613E-3</v>
      </c>
      <c r="DG23" s="477">
        <v>0.30846968238691047</v>
      </c>
      <c r="DH23" s="458">
        <v>2.3972192256981902E-4</v>
      </c>
      <c r="DI23" s="478">
        <v>2.7951568330478105E-3</v>
      </c>
    </row>
    <row r="24" spans="3:113" ht="13.5" customHeight="1" x14ac:dyDescent="0.15">
      <c r="C24" s="469" t="s">
        <v>647</v>
      </c>
      <c r="D24" s="475" t="s">
        <v>149</v>
      </c>
      <c r="E24" s="476">
        <v>2.3035636129091706E-5</v>
      </c>
      <c r="F24" s="458">
        <v>0</v>
      </c>
      <c r="G24" s="458">
        <v>1.8053800324968405E-4</v>
      </c>
      <c r="H24" s="458">
        <v>0</v>
      </c>
      <c r="I24" s="458">
        <v>1.8260393207133728E-4</v>
      </c>
      <c r="J24" s="458">
        <v>0</v>
      </c>
      <c r="K24" s="458">
        <v>5.4975261132490382E-4</v>
      </c>
      <c r="L24" s="458">
        <v>7.4087794035932577E-3</v>
      </c>
      <c r="M24" s="458">
        <v>1.8834165175628591E-3</v>
      </c>
      <c r="N24" s="458">
        <v>0</v>
      </c>
      <c r="O24" s="458">
        <v>0</v>
      </c>
      <c r="P24" s="458">
        <v>1.9469899535318397E-4</v>
      </c>
      <c r="Q24" s="458">
        <v>4.9336203803372798E-4</v>
      </c>
      <c r="R24" s="458">
        <v>6.9341715976331357E-4</v>
      </c>
      <c r="S24" s="458">
        <v>3.0813289590545759E-4</v>
      </c>
      <c r="T24" s="458">
        <v>2.4645717806531114E-4</v>
      </c>
      <c r="U24" s="458">
        <v>2.4170936865512906E-3</v>
      </c>
      <c r="V24" s="458">
        <v>3.892442627275125E-2</v>
      </c>
      <c r="W24" s="458">
        <v>0</v>
      </c>
      <c r="X24" s="458">
        <v>0</v>
      </c>
      <c r="Y24" s="458">
        <v>0</v>
      </c>
      <c r="Z24" s="458">
        <v>0</v>
      </c>
      <c r="AA24" s="458">
        <v>0</v>
      </c>
      <c r="AB24" s="458">
        <v>1.8469804667823361E-3</v>
      </c>
      <c r="AC24" s="458">
        <v>3.9855863725704304E-3</v>
      </c>
      <c r="AD24" s="458">
        <v>3.929640718562874E-3</v>
      </c>
      <c r="AE24" s="458">
        <v>0</v>
      </c>
      <c r="AF24" s="458">
        <v>2.7909572983533354E-4</v>
      </c>
      <c r="AG24" s="458">
        <v>6.3188000931191596E-4</v>
      </c>
      <c r="AH24" s="458">
        <v>1.6401508938822371E-4</v>
      </c>
      <c r="AI24" s="458">
        <v>0</v>
      </c>
      <c r="AJ24" s="458">
        <v>6.2519537355423566E-4</v>
      </c>
      <c r="AK24" s="458">
        <v>5.5660692419013693E-5</v>
      </c>
      <c r="AL24" s="458">
        <v>1.1494252873563218E-3</v>
      </c>
      <c r="AM24" s="458">
        <v>6.2691994232336529E-5</v>
      </c>
      <c r="AN24" s="458">
        <v>0</v>
      </c>
      <c r="AO24" s="458">
        <v>0</v>
      </c>
      <c r="AP24" s="458">
        <v>1.6394786457906386E-3</v>
      </c>
      <c r="AQ24" s="458">
        <v>0</v>
      </c>
      <c r="AR24" s="458">
        <v>0</v>
      </c>
      <c r="AS24" s="458">
        <v>1.4712245781047166E-3</v>
      </c>
      <c r="AT24" s="458">
        <v>2.1272069772388852E-4</v>
      </c>
      <c r="AU24" s="458">
        <v>9.684433643357027E-4</v>
      </c>
      <c r="AV24" s="458">
        <v>8.3344639776713894E-4</v>
      </c>
      <c r="AW24" s="458">
        <v>1.1317413272461485E-3</v>
      </c>
      <c r="AX24" s="458">
        <v>1.1737361101458676E-3</v>
      </c>
      <c r="AY24" s="458">
        <v>2.7132610634476003E-3</v>
      </c>
      <c r="AZ24" s="458">
        <v>5.7839941108423594E-4</v>
      </c>
      <c r="BA24" s="458">
        <v>6.7780271422331344E-4</v>
      </c>
      <c r="BB24" s="458">
        <v>9.5356550580431177E-3</v>
      </c>
      <c r="BC24" s="458">
        <v>4.5703839122486289E-4</v>
      </c>
      <c r="BD24" s="458">
        <v>1.9301293186643504E-4</v>
      </c>
      <c r="BE24" s="458">
        <v>9.5337599582081753E-3</v>
      </c>
      <c r="BF24" s="458">
        <v>1.036363763681052E-3</v>
      </c>
      <c r="BG24" s="458">
        <v>0</v>
      </c>
      <c r="BH24" s="458">
        <v>4.7222928548076572E-4</v>
      </c>
      <c r="BI24" s="458">
        <v>2.5635547959837642E-4</v>
      </c>
      <c r="BJ24" s="458">
        <v>0</v>
      </c>
      <c r="BK24" s="458">
        <v>1.5418502202643172E-3</v>
      </c>
      <c r="BL24" s="458">
        <v>6.140040146416342E-3</v>
      </c>
      <c r="BM24" s="458">
        <v>2.8140189306728063E-3</v>
      </c>
      <c r="BN24" s="458">
        <v>5.0537426525704555E-4</v>
      </c>
      <c r="BO24" s="458">
        <v>8.374007082017418E-4</v>
      </c>
      <c r="BP24" s="458">
        <v>3.7634071379288717E-4</v>
      </c>
      <c r="BQ24" s="458">
        <v>2.4345906641563332E-4</v>
      </c>
      <c r="BR24" s="458">
        <v>9.3813756922180123E-4</v>
      </c>
      <c r="BS24" s="458">
        <v>3.5719010451117873E-3</v>
      </c>
      <c r="BT24" s="458">
        <v>2.3899107013096066E-3</v>
      </c>
      <c r="BU24" s="458">
        <v>4.641180883918134E-3</v>
      </c>
      <c r="BV24" s="458">
        <v>4.8998412727475028E-3</v>
      </c>
      <c r="BW24" s="458">
        <v>1.415594702637101E-2</v>
      </c>
      <c r="BX24" s="458">
        <v>2.1520722190129918E-4</v>
      </c>
      <c r="BY24" s="458">
        <v>2.8995172303811416E-5</v>
      </c>
      <c r="BZ24" s="458">
        <v>0</v>
      </c>
      <c r="CA24" s="458">
        <v>8.532180540940246E-4</v>
      </c>
      <c r="CB24" s="458">
        <v>1.1600101095853126E-3</v>
      </c>
      <c r="CC24" s="458">
        <v>0</v>
      </c>
      <c r="CD24" s="458">
        <v>5.2449386342179793E-4</v>
      </c>
      <c r="CE24" s="458">
        <v>4.654951704876062E-4</v>
      </c>
      <c r="CF24" s="458">
        <v>0</v>
      </c>
      <c r="CG24" s="458">
        <v>7.482993197278912E-4</v>
      </c>
      <c r="CH24" s="458">
        <v>7.1699213057417662E-3</v>
      </c>
      <c r="CI24" s="458">
        <v>5.4569403499968635E-3</v>
      </c>
      <c r="CJ24" s="458">
        <v>5.1423461022507078E-3</v>
      </c>
      <c r="CK24" s="458">
        <v>1.7959770114942528E-3</v>
      </c>
      <c r="CL24" s="458">
        <v>4.8610739332940736E-3</v>
      </c>
      <c r="CM24" s="458">
        <v>7.0987153847539772E-3</v>
      </c>
      <c r="CN24" s="458">
        <v>5.84315735520246E-2</v>
      </c>
      <c r="CO24" s="458">
        <v>5.3176790422202807E-3</v>
      </c>
      <c r="CP24" s="458">
        <v>2.9472243837707179E-3</v>
      </c>
      <c r="CQ24" s="458">
        <v>1.923705010124763E-2</v>
      </c>
      <c r="CR24" s="458">
        <v>1.7188115907486685E-3</v>
      </c>
      <c r="CS24" s="458">
        <v>7.4994141082727912E-3</v>
      </c>
      <c r="CT24" s="458">
        <v>5.390138203143529E-3</v>
      </c>
      <c r="CU24" s="458">
        <v>1.0806711536638545E-3</v>
      </c>
      <c r="CV24" s="458">
        <v>3.1468722162633848E-2</v>
      </c>
      <c r="CW24" s="458">
        <v>1.660724961803326E-4</v>
      </c>
      <c r="CX24" s="458">
        <v>2.666937078537748E-2</v>
      </c>
      <c r="CY24" s="458">
        <v>1.0104098807450443E-3</v>
      </c>
      <c r="CZ24" s="458">
        <v>2.926115581565472E-3</v>
      </c>
      <c r="DA24" s="458">
        <v>4.1967297790260357E-4</v>
      </c>
      <c r="DB24" s="458">
        <v>2.2834062331915931E-4</v>
      </c>
      <c r="DC24" s="458">
        <v>1.3460157932519742E-3</v>
      </c>
      <c r="DD24" s="458">
        <v>3.6740540996039435E-3</v>
      </c>
      <c r="DE24" s="458">
        <v>0</v>
      </c>
      <c r="DF24" s="458">
        <v>1.6601213852195644E-3</v>
      </c>
      <c r="DG24" s="477">
        <v>0</v>
      </c>
      <c r="DH24" s="458">
        <v>2.3972192256981901E-5</v>
      </c>
      <c r="DI24" s="478">
        <v>3.4878764405638727E-3</v>
      </c>
    </row>
    <row r="25" spans="3:113" ht="13.5" customHeight="1" x14ac:dyDescent="0.15">
      <c r="C25" s="485" t="s">
        <v>648</v>
      </c>
      <c r="D25" s="486" t="s">
        <v>151</v>
      </c>
      <c r="E25" s="487">
        <v>2.4602059385869939E-2</v>
      </c>
      <c r="F25" s="488">
        <v>0</v>
      </c>
      <c r="G25" s="488">
        <v>1.2637660227477884E-3</v>
      </c>
      <c r="H25" s="488">
        <v>1.7873100983020553E-4</v>
      </c>
      <c r="I25" s="488">
        <v>0</v>
      </c>
      <c r="J25" s="488">
        <v>0</v>
      </c>
      <c r="K25" s="488">
        <v>0</v>
      </c>
      <c r="L25" s="488">
        <v>0</v>
      </c>
      <c r="M25" s="488">
        <v>2.8251247763442887E-4</v>
      </c>
      <c r="N25" s="488">
        <v>0</v>
      </c>
      <c r="O25" s="488">
        <v>0</v>
      </c>
      <c r="P25" s="488">
        <v>0</v>
      </c>
      <c r="Q25" s="488">
        <v>0</v>
      </c>
      <c r="R25" s="488">
        <v>0</v>
      </c>
      <c r="S25" s="488">
        <v>0</v>
      </c>
      <c r="T25" s="488">
        <v>0</v>
      </c>
      <c r="U25" s="488">
        <v>0</v>
      </c>
      <c r="V25" s="488">
        <v>0</v>
      </c>
      <c r="W25" s="488">
        <v>0.18691588785046728</v>
      </c>
      <c r="X25" s="488">
        <v>2.8116213683223993E-3</v>
      </c>
      <c r="Y25" s="488">
        <v>0</v>
      </c>
      <c r="Z25" s="488">
        <v>6.8030540328895854E-3</v>
      </c>
      <c r="AA25" s="488">
        <v>1.382706695709821E-2</v>
      </c>
      <c r="AB25" s="488">
        <v>3.358146303240611E-4</v>
      </c>
      <c r="AC25" s="488">
        <v>1.1010409842032466E-3</v>
      </c>
      <c r="AD25" s="488">
        <v>1.4502245508982035E-3</v>
      </c>
      <c r="AE25" s="488">
        <v>0</v>
      </c>
      <c r="AF25" s="488">
        <v>0</v>
      </c>
      <c r="AG25" s="488">
        <v>0</v>
      </c>
      <c r="AH25" s="488">
        <v>0</v>
      </c>
      <c r="AI25" s="488">
        <v>0</v>
      </c>
      <c r="AJ25" s="488">
        <v>0</v>
      </c>
      <c r="AK25" s="488">
        <v>0</v>
      </c>
      <c r="AL25" s="488">
        <v>0</v>
      </c>
      <c r="AM25" s="488">
        <v>1.2538398846467306E-4</v>
      </c>
      <c r="AN25" s="488">
        <v>0</v>
      </c>
      <c r="AO25" s="488">
        <v>2.9236916479875256E-4</v>
      </c>
      <c r="AP25" s="488">
        <v>0</v>
      </c>
      <c r="AQ25" s="488">
        <v>0</v>
      </c>
      <c r="AR25" s="488">
        <v>0</v>
      </c>
      <c r="AS25" s="488">
        <v>0</v>
      </c>
      <c r="AT25" s="488">
        <v>0</v>
      </c>
      <c r="AU25" s="488">
        <v>0</v>
      </c>
      <c r="AV25" s="488">
        <v>0</v>
      </c>
      <c r="AW25" s="488">
        <v>5.2395431816951322E-6</v>
      </c>
      <c r="AX25" s="488">
        <v>0</v>
      </c>
      <c r="AY25" s="488">
        <v>0</v>
      </c>
      <c r="AZ25" s="488">
        <v>0</v>
      </c>
      <c r="BA25" s="488">
        <v>0</v>
      </c>
      <c r="BB25" s="488">
        <v>0</v>
      </c>
      <c r="BC25" s="488">
        <v>0</v>
      </c>
      <c r="BD25" s="488">
        <v>3.8602586373287008E-4</v>
      </c>
      <c r="BE25" s="488">
        <v>0</v>
      </c>
      <c r="BF25" s="488">
        <v>0</v>
      </c>
      <c r="BG25" s="488">
        <v>0</v>
      </c>
      <c r="BH25" s="488">
        <v>0</v>
      </c>
      <c r="BI25" s="488">
        <v>0</v>
      </c>
      <c r="BJ25" s="488">
        <v>0</v>
      </c>
      <c r="BK25" s="488">
        <v>0</v>
      </c>
      <c r="BL25" s="488">
        <v>0</v>
      </c>
      <c r="BM25" s="488">
        <v>0</v>
      </c>
      <c r="BN25" s="488">
        <v>0</v>
      </c>
      <c r="BO25" s="488">
        <v>0</v>
      </c>
      <c r="BP25" s="488">
        <v>2.1561186727717493E-4</v>
      </c>
      <c r="BQ25" s="488">
        <v>1.4607543984938E-4</v>
      </c>
      <c r="BR25" s="488">
        <v>6.8310988050131161E-5</v>
      </c>
      <c r="BS25" s="488">
        <v>1.3229263130043657E-4</v>
      </c>
      <c r="BT25" s="488">
        <v>0</v>
      </c>
      <c r="BU25" s="488">
        <v>0</v>
      </c>
      <c r="BV25" s="488">
        <v>0</v>
      </c>
      <c r="BW25" s="488">
        <v>0</v>
      </c>
      <c r="BX25" s="488">
        <v>0</v>
      </c>
      <c r="BY25" s="488">
        <v>0</v>
      </c>
      <c r="BZ25" s="488">
        <v>0</v>
      </c>
      <c r="CA25" s="488">
        <v>0</v>
      </c>
      <c r="CB25" s="488">
        <v>0</v>
      </c>
      <c r="CC25" s="488">
        <v>0</v>
      </c>
      <c r="CD25" s="488">
        <v>0</v>
      </c>
      <c r="CE25" s="488">
        <v>0</v>
      </c>
      <c r="CF25" s="488">
        <v>0</v>
      </c>
      <c r="CG25" s="488">
        <v>0</v>
      </c>
      <c r="CH25" s="488">
        <v>0</v>
      </c>
      <c r="CI25" s="488">
        <v>0</v>
      </c>
      <c r="CJ25" s="488">
        <v>0</v>
      </c>
      <c r="CK25" s="488">
        <v>0</v>
      </c>
      <c r="CL25" s="488">
        <v>0</v>
      </c>
      <c r="CM25" s="488">
        <v>0</v>
      </c>
      <c r="CN25" s="488">
        <v>0</v>
      </c>
      <c r="CO25" s="488">
        <v>2.4895501133990076E-6</v>
      </c>
      <c r="CP25" s="488">
        <v>0</v>
      </c>
      <c r="CQ25" s="488">
        <v>0</v>
      </c>
      <c r="CR25" s="488">
        <v>0</v>
      </c>
      <c r="CS25" s="488">
        <v>0</v>
      </c>
      <c r="CT25" s="488">
        <v>0</v>
      </c>
      <c r="CU25" s="488">
        <v>0</v>
      </c>
      <c r="CV25" s="488">
        <v>0</v>
      </c>
      <c r="CW25" s="488">
        <v>0</v>
      </c>
      <c r="CX25" s="488">
        <v>0</v>
      </c>
      <c r="CY25" s="488">
        <v>0</v>
      </c>
      <c r="CZ25" s="488">
        <v>0</v>
      </c>
      <c r="DA25" s="488">
        <v>0</v>
      </c>
      <c r="DB25" s="488">
        <v>0</v>
      </c>
      <c r="DC25" s="488">
        <v>0</v>
      </c>
      <c r="DD25" s="488">
        <v>1.0112075503497093E-4</v>
      </c>
      <c r="DE25" s="488">
        <v>0</v>
      </c>
      <c r="DF25" s="488">
        <v>4.1056765440913959E-4</v>
      </c>
      <c r="DG25" s="489">
        <v>0</v>
      </c>
      <c r="DH25" s="488">
        <v>4.7944384513963804E-4</v>
      </c>
      <c r="DI25" s="490">
        <v>2.3976432797199359E-4</v>
      </c>
    </row>
    <row r="26" spans="3:113" ht="13.5" customHeight="1" x14ac:dyDescent="0.15">
      <c r="C26" s="469" t="s">
        <v>649</v>
      </c>
      <c r="D26" s="475" t="s">
        <v>650</v>
      </c>
      <c r="E26" s="476">
        <v>7.1410472000184289E-4</v>
      </c>
      <c r="F26" s="458">
        <v>6.9759330310429019E-4</v>
      </c>
      <c r="G26" s="458">
        <v>1.8053800324968405E-4</v>
      </c>
      <c r="H26" s="458">
        <v>0</v>
      </c>
      <c r="I26" s="458">
        <v>3.0433988678556212E-4</v>
      </c>
      <c r="J26" s="458">
        <v>0</v>
      </c>
      <c r="K26" s="458">
        <v>0</v>
      </c>
      <c r="L26" s="458">
        <v>3.1992456515516341E-3</v>
      </c>
      <c r="M26" s="458">
        <v>3.6726622092475751E-3</v>
      </c>
      <c r="N26" s="458">
        <v>2.6857654431512983E-3</v>
      </c>
      <c r="O26" s="458">
        <v>0</v>
      </c>
      <c r="P26" s="458">
        <v>2.350665870564108E-2</v>
      </c>
      <c r="Q26" s="458">
        <v>1.0315751704341586E-3</v>
      </c>
      <c r="R26" s="458">
        <v>9.2455621301775146E-5</v>
      </c>
      <c r="S26" s="458">
        <v>5.9814032734588829E-4</v>
      </c>
      <c r="T26" s="458">
        <v>3.5736290819470117E-3</v>
      </c>
      <c r="U26" s="458">
        <v>6.7678623223436137E-4</v>
      </c>
      <c r="V26" s="458">
        <v>0</v>
      </c>
      <c r="W26" s="458">
        <v>4.3808411214953269E-2</v>
      </c>
      <c r="X26" s="458">
        <v>0.11527647610121837</v>
      </c>
      <c r="Y26" s="458">
        <v>0</v>
      </c>
      <c r="Z26" s="458">
        <v>2.6135473766640563E-2</v>
      </c>
      <c r="AA26" s="458">
        <v>1.5058244151908325E-2</v>
      </c>
      <c r="AB26" s="458">
        <v>3.9346280852969158E-2</v>
      </c>
      <c r="AC26" s="458">
        <v>3.1147630487005896E-2</v>
      </c>
      <c r="AD26" s="458">
        <v>4.6875E-2</v>
      </c>
      <c r="AE26" s="458">
        <v>0</v>
      </c>
      <c r="AF26" s="458">
        <v>4.1864359475300028E-4</v>
      </c>
      <c r="AG26" s="458">
        <v>3.5584821577039475E-3</v>
      </c>
      <c r="AH26" s="458">
        <v>9.3488600951287526E-3</v>
      </c>
      <c r="AI26" s="458">
        <v>0</v>
      </c>
      <c r="AJ26" s="458">
        <v>9.6905282900906532E-3</v>
      </c>
      <c r="AK26" s="458">
        <v>7.792496938661917E-4</v>
      </c>
      <c r="AL26" s="458">
        <v>1.9080459770114942E-2</v>
      </c>
      <c r="AM26" s="458">
        <v>1.8180678327377594E-3</v>
      </c>
      <c r="AN26" s="458">
        <v>0</v>
      </c>
      <c r="AO26" s="458">
        <v>2.9236916479875256E-3</v>
      </c>
      <c r="AP26" s="458">
        <v>1.5575047135011066E-3</v>
      </c>
      <c r="AQ26" s="458">
        <v>1.908761213972132E-4</v>
      </c>
      <c r="AR26" s="458">
        <v>0</v>
      </c>
      <c r="AS26" s="458">
        <v>3.7501802971296697E-4</v>
      </c>
      <c r="AT26" s="458">
        <v>4.9533533898562616E-3</v>
      </c>
      <c r="AU26" s="458">
        <v>6.7608310340416984E-4</v>
      </c>
      <c r="AV26" s="458">
        <v>9.6912371833388251E-4</v>
      </c>
      <c r="AW26" s="458">
        <v>3.8423316665764303E-4</v>
      </c>
      <c r="AX26" s="458">
        <v>5.4053636651454429E-4</v>
      </c>
      <c r="AY26" s="458">
        <v>9.7099574168749772E-3</v>
      </c>
      <c r="AZ26" s="458">
        <v>2.4538156833876679E-3</v>
      </c>
      <c r="BA26" s="458">
        <v>1.2501694506785559E-3</v>
      </c>
      <c r="BB26" s="458">
        <v>8.2918739635157548E-4</v>
      </c>
      <c r="BC26" s="458">
        <v>1.8281535648994515E-3</v>
      </c>
      <c r="BD26" s="458">
        <v>1.6599112140513416E-2</v>
      </c>
      <c r="BE26" s="458">
        <v>4.048582995951417E-3</v>
      </c>
      <c r="BF26" s="458">
        <v>1.6805898870503547E-3</v>
      </c>
      <c r="BG26" s="458">
        <v>0</v>
      </c>
      <c r="BH26" s="458">
        <v>1.8162664826183299E-5</v>
      </c>
      <c r="BI26" s="458">
        <v>1.4954069643238624E-4</v>
      </c>
      <c r="BJ26" s="458">
        <v>1.9071837253655435E-3</v>
      </c>
      <c r="BK26" s="458">
        <v>2.2026431718061675E-4</v>
      </c>
      <c r="BL26" s="458">
        <v>2.8338646829613886E-3</v>
      </c>
      <c r="BM26" s="458">
        <v>7.6745970836531081E-4</v>
      </c>
      <c r="BN26" s="458">
        <v>1.5262981165481242E-4</v>
      </c>
      <c r="BO26" s="458">
        <v>3.8281175232079625E-4</v>
      </c>
      <c r="BP26" s="458">
        <v>6.6643668067490431E-4</v>
      </c>
      <c r="BQ26" s="458">
        <v>6.1676296825293776E-4</v>
      </c>
      <c r="BR26" s="458">
        <v>4.5540658700087441E-6</v>
      </c>
      <c r="BS26" s="458">
        <v>0</v>
      </c>
      <c r="BT26" s="458">
        <v>7.0243996964167487E-3</v>
      </c>
      <c r="BU26" s="458">
        <v>5.9672325650376003E-3</v>
      </c>
      <c r="BV26" s="458">
        <v>0</v>
      </c>
      <c r="BW26" s="458">
        <v>0</v>
      </c>
      <c r="BX26" s="458">
        <v>0</v>
      </c>
      <c r="BY26" s="458">
        <v>0</v>
      </c>
      <c r="BZ26" s="458">
        <v>0</v>
      </c>
      <c r="CA26" s="458">
        <v>5.6881203606268306E-5</v>
      </c>
      <c r="CB26" s="458">
        <v>5.1844027244036319E-5</v>
      </c>
      <c r="CC26" s="458">
        <v>0</v>
      </c>
      <c r="CD26" s="458">
        <v>0</v>
      </c>
      <c r="CE26" s="458">
        <v>0</v>
      </c>
      <c r="CF26" s="458">
        <v>0</v>
      </c>
      <c r="CG26" s="458">
        <v>6.1224489795918364E-4</v>
      </c>
      <c r="CH26" s="458">
        <v>3.3032157777130087E-4</v>
      </c>
      <c r="CI26" s="458">
        <v>0</v>
      </c>
      <c r="CJ26" s="458">
        <v>0</v>
      </c>
      <c r="CK26" s="458">
        <v>0</v>
      </c>
      <c r="CL26" s="458">
        <v>0</v>
      </c>
      <c r="CM26" s="458">
        <v>0</v>
      </c>
      <c r="CN26" s="458">
        <v>5.6950851415228659E-5</v>
      </c>
      <c r="CO26" s="458">
        <v>1.3941480635034444E-4</v>
      </c>
      <c r="CP26" s="458">
        <v>1.8796073876088763E-5</v>
      </c>
      <c r="CQ26" s="458">
        <v>4.904522394234328E-3</v>
      </c>
      <c r="CR26" s="458">
        <v>3.208448302730848E-4</v>
      </c>
      <c r="CS26" s="458">
        <v>1.6287790016404968E-2</v>
      </c>
      <c r="CT26" s="458">
        <v>3.7730967422004702E-4</v>
      </c>
      <c r="CU26" s="458">
        <v>3.033462887477486E-4</v>
      </c>
      <c r="CV26" s="458">
        <v>0</v>
      </c>
      <c r="CW26" s="458">
        <v>0</v>
      </c>
      <c r="CX26" s="458">
        <v>2.0280890331085536E-4</v>
      </c>
      <c r="CY26" s="458">
        <v>3.8555113870534586E-4</v>
      </c>
      <c r="CZ26" s="458">
        <v>0</v>
      </c>
      <c r="DA26" s="458">
        <v>1.2913014704695494E-4</v>
      </c>
      <c r="DB26" s="458">
        <v>3.348995808681003E-4</v>
      </c>
      <c r="DC26" s="458">
        <v>1.7229002153625269E-3</v>
      </c>
      <c r="DD26" s="458">
        <v>7.7525912193477709E-4</v>
      </c>
      <c r="DE26" s="458">
        <v>4.1983731304119651E-3</v>
      </c>
      <c r="DF26" s="458">
        <v>1.6065690824705462E-4</v>
      </c>
      <c r="DG26" s="477">
        <v>0</v>
      </c>
      <c r="DH26" s="458">
        <v>6.2327699868152937E-4</v>
      </c>
      <c r="DI26" s="478">
        <v>1.6857183683512053E-3</v>
      </c>
    </row>
    <row r="27" spans="3:113" ht="13.5" customHeight="1" x14ac:dyDescent="0.15">
      <c r="C27" s="469" t="s">
        <v>651</v>
      </c>
      <c r="D27" s="475" t="s">
        <v>954</v>
      </c>
      <c r="E27" s="476">
        <v>0</v>
      </c>
      <c r="F27" s="458">
        <v>0</v>
      </c>
      <c r="G27" s="458">
        <v>0</v>
      </c>
      <c r="H27" s="458">
        <v>0</v>
      </c>
      <c r="I27" s="458">
        <v>0</v>
      </c>
      <c r="J27" s="458">
        <v>0</v>
      </c>
      <c r="K27" s="458">
        <v>0</v>
      </c>
      <c r="L27" s="458">
        <v>0</v>
      </c>
      <c r="M27" s="458">
        <v>0</v>
      </c>
      <c r="N27" s="458">
        <v>0</v>
      </c>
      <c r="O27" s="458">
        <v>0</v>
      </c>
      <c r="P27" s="458">
        <v>7.787959814127359E-5</v>
      </c>
      <c r="Q27" s="458">
        <v>0</v>
      </c>
      <c r="R27" s="458">
        <v>0</v>
      </c>
      <c r="S27" s="458">
        <v>0</v>
      </c>
      <c r="T27" s="458">
        <v>1.2322858903265557E-4</v>
      </c>
      <c r="U27" s="458">
        <v>0</v>
      </c>
      <c r="V27" s="458">
        <v>1.6486415193880244E-5</v>
      </c>
      <c r="W27" s="458">
        <v>1.6355140186915886E-2</v>
      </c>
      <c r="X27" s="458">
        <v>0</v>
      </c>
      <c r="Y27" s="458">
        <v>0</v>
      </c>
      <c r="Z27" s="458">
        <v>0.2586139389193422</v>
      </c>
      <c r="AA27" s="458">
        <v>1.1554124443602614E-2</v>
      </c>
      <c r="AB27" s="458">
        <v>0</v>
      </c>
      <c r="AC27" s="458">
        <v>2.9118439251656113E-4</v>
      </c>
      <c r="AD27" s="458">
        <v>2.437312874251497E-2</v>
      </c>
      <c r="AE27" s="458">
        <v>0</v>
      </c>
      <c r="AF27" s="458">
        <v>0</v>
      </c>
      <c r="AG27" s="458">
        <v>1.6628421297681997E-5</v>
      </c>
      <c r="AH27" s="458">
        <v>4.9204526816467112E-4</v>
      </c>
      <c r="AI27" s="458">
        <v>0</v>
      </c>
      <c r="AJ27" s="458">
        <v>0</v>
      </c>
      <c r="AK27" s="458">
        <v>0</v>
      </c>
      <c r="AL27" s="458">
        <v>0</v>
      </c>
      <c r="AM27" s="458">
        <v>1.880759826970096E-4</v>
      </c>
      <c r="AN27" s="458">
        <v>0</v>
      </c>
      <c r="AO27" s="458">
        <v>0</v>
      </c>
      <c r="AP27" s="458">
        <v>0</v>
      </c>
      <c r="AQ27" s="458">
        <v>0</v>
      </c>
      <c r="AR27" s="458">
        <v>0</v>
      </c>
      <c r="AS27" s="458">
        <v>0</v>
      </c>
      <c r="AT27" s="458">
        <v>0</v>
      </c>
      <c r="AU27" s="458">
        <v>0</v>
      </c>
      <c r="AV27" s="458">
        <v>1.9382474366677651E-5</v>
      </c>
      <c r="AW27" s="458">
        <v>3.4930287877967545E-6</v>
      </c>
      <c r="AX27" s="458">
        <v>0</v>
      </c>
      <c r="AY27" s="458">
        <v>1.2561393812257409E-5</v>
      </c>
      <c r="AZ27" s="458">
        <v>1.2269078416938338E-4</v>
      </c>
      <c r="BA27" s="458">
        <v>0</v>
      </c>
      <c r="BB27" s="458">
        <v>0</v>
      </c>
      <c r="BC27" s="458">
        <v>0</v>
      </c>
      <c r="BD27" s="458">
        <v>0</v>
      </c>
      <c r="BE27" s="458">
        <v>0</v>
      </c>
      <c r="BF27" s="458">
        <v>0</v>
      </c>
      <c r="BG27" s="458">
        <v>0</v>
      </c>
      <c r="BH27" s="458">
        <v>0</v>
      </c>
      <c r="BI27" s="458">
        <v>0</v>
      </c>
      <c r="BJ27" s="458">
        <v>0</v>
      </c>
      <c r="BK27" s="458">
        <v>0</v>
      </c>
      <c r="BL27" s="458">
        <v>1.180776951233912E-4</v>
      </c>
      <c r="BM27" s="458">
        <v>0</v>
      </c>
      <c r="BN27" s="458">
        <v>0</v>
      </c>
      <c r="BO27" s="458">
        <v>0</v>
      </c>
      <c r="BP27" s="458">
        <v>0</v>
      </c>
      <c r="BQ27" s="458">
        <v>0</v>
      </c>
      <c r="BR27" s="458">
        <v>0</v>
      </c>
      <c r="BS27" s="458">
        <v>2.6458526260087314E-4</v>
      </c>
      <c r="BT27" s="458">
        <v>0</v>
      </c>
      <c r="BU27" s="458">
        <v>0</v>
      </c>
      <c r="BV27" s="458">
        <v>0</v>
      </c>
      <c r="BW27" s="458">
        <v>0</v>
      </c>
      <c r="BX27" s="458">
        <v>0</v>
      </c>
      <c r="BY27" s="458">
        <v>0</v>
      </c>
      <c r="BZ27" s="458">
        <v>0</v>
      </c>
      <c r="CA27" s="458">
        <v>0</v>
      </c>
      <c r="CB27" s="458">
        <v>0</v>
      </c>
      <c r="CC27" s="458">
        <v>0</v>
      </c>
      <c r="CD27" s="458">
        <v>0</v>
      </c>
      <c r="CE27" s="458">
        <v>0</v>
      </c>
      <c r="CF27" s="458">
        <v>0</v>
      </c>
      <c r="CG27" s="458">
        <v>0</v>
      </c>
      <c r="CH27" s="458">
        <v>0</v>
      </c>
      <c r="CI27" s="458">
        <v>0</v>
      </c>
      <c r="CJ27" s="458">
        <v>0</v>
      </c>
      <c r="CK27" s="458">
        <v>0</v>
      </c>
      <c r="CL27" s="458">
        <v>0</v>
      </c>
      <c r="CM27" s="458">
        <v>0</v>
      </c>
      <c r="CN27" s="458">
        <v>0</v>
      </c>
      <c r="CO27" s="458">
        <v>0</v>
      </c>
      <c r="CP27" s="458">
        <v>0</v>
      </c>
      <c r="CQ27" s="458">
        <v>7.7840921462320634E-4</v>
      </c>
      <c r="CR27" s="458">
        <v>6.187721726695206E-5</v>
      </c>
      <c r="CS27" s="458">
        <v>5.8589172720881181E-5</v>
      </c>
      <c r="CT27" s="458">
        <v>0</v>
      </c>
      <c r="CU27" s="458">
        <v>0</v>
      </c>
      <c r="CV27" s="458">
        <v>0</v>
      </c>
      <c r="CW27" s="458">
        <v>0</v>
      </c>
      <c r="CX27" s="458">
        <v>0</v>
      </c>
      <c r="CY27" s="458">
        <v>0</v>
      </c>
      <c r="CZ27" s="458">
        <v>0</v>
      </c>
      <c r="DA27" s="458">
        <v>0</v>
      </c>
      <c r="DB27" s="458">
        <v>0</v>
      </c>
      <c r="DC27" s="458">
        <v>0</v>
      </c>
      <c r="DD27" s="458">
        <v>0</v>
      </c>
      <c r="DE27" s="458">
        <v>0</v>
      </c>
      <c r="DF27" s="458">
        <v>0</v>
      </c>
      <c r="DG27" s="477">
        <v>0</v>
      </c>
      <c r="DH27" s="458">
        <v>0</v>
      </c>
      <c r="DI27" s="478">
        <v>7.4743660528498552E-4</v>
      </c>
    </row>
    <row r="28" spans="3:113" ht="13.5" customHeight="1" x14ac:dyDescent="0.15">
      <c r="C28" s="469" t="s">
        <v>652</v>
      </c>
      <c r="D28" s="491" t="s">
        <v>955</v>
      </c>
      <c r="E28" s="476">
        <v>0</v>
      </c>
      <c r="F28" s="458">
        <v>0</v>
      </c>
      <c r="G28" s="458">
        <v>0</v>
      </c>
      <c r="H28" s="458">
        <v>0</v>
      </c>
      <c r="I28" s="458">
        <v>0</v>
      </c>
      <c r="J28" s="458">
        <v>0</v>
      </c>
      <c r="K28" s="458">
        <v>0</v>
      </c>
      <c r="L28" s="458">
        <v>3.2778236149230778E-3</v>
      </c>
      <c r="M28" s="458">
        <v>1.0358790846595725E-3</v>
      </c>
      <c r="N28" s="458">
        <v>8.9525514771709937E-4</v>
      </c>
      <c r="O28" s="458">
        <v>0</v>
      </c>
      <c r="P28" s="458">
        <v>2.9750006489966511E-2</v>
      </c>
      <c r="Q28" s="458">
        <v>0</v>
      </c>
      <c r="R28" s="458">
        <v>9.7078402366863902E-4</v>
      </c>
      <c r="S28" s="458">
        <v>8.5189682985626508E-4</v>
      </c>
      <c r="T28" s="458">
        <v>1.1090573012939002E-2</v>
      </c>
      <c r="U28" s="458">
        <v>2.030358696703084E-3</v>
      </c>
      <c r="V28" s="458">
        <v>4.1216037984700607E-4</v>
      </c>
      <c r="W28" s="458">
        <v>7.0093457943925233E-3</v>
      </c>
      <c r="X28" s="458">
        <v>1.8744142455482662E-3</v>
      </c>
      <c r="Y28" s="458">
        <v>0</v>
      </c>
      <c r="Z28" s="458">
        <v>0.30897611589663271</v>
      </c>
      <c r="AA28" s="458">
        <v>0.52713325125485366</v>
      </c>
      <c r="AB28" s="458">
        <v>0.18117199305983098</v>
      </c>
      <c r="AC28" s="458">
        <v>7.4888985950353065E-2</v>
      </c>
      <c r="AD28" s="458">
        <v>0.15905688622754491</v>
      </c>
      <c r="AE28" s="458">
        <v>0</v>
      </c>
      <c r="AF28" s="458">
        <v>3.3491487580240022E-3</v>
      </c>
      <c r="AG28" s="458">
        <v>3.7364062655891449E-2</v>
      </c>
      <c r="AH28" s="458">
        <v>6.9214367721830414E-2</v>
      </c>
      <c r="AI28" s="458">
        <v>0</v>
      </c>
      <c r="AJ28" s="458">
        <v>6.5645514223194746E-3</v>
      </c>
      <c r="AK28" s="458">
        <v>5.5660692419013693E-5</v>
      </c>
      <c r="AL28" s="458">
        <v>6.8965517241379305E-4</v>
      </c>
      <c r="AM28" s="458">
        <v>2.695755751990471E-3</v>
      </c>
      <c r="AN28" s="458">
        <v>0</v>
      </c>
      <c r="AO28" s="458">
        <v>0</v>
      </c>
      <c r="AP28" s="458">
        <v>0</v>
      </c>
      <c r="AQ28" s="458">
        <v>0</v>
      </c>
      <c r="AR28" s="458">
        <v>0</v>
      </c>
      <c r="AS28" s="458">
        <v>0</v>
      </c>
      <c r="AT28" s="458">
        <v>9.116601331023795E-5</v>
      </c>
      <c r="AU28" s="458">
        <v>4.7508542401374093E-4</v>
      </c>
      <c r="AV28" s="458">
        <v>1.6475103211676003E-4</v>
      </c>
      <c r="AW28" s="458">
        <v>1.7465143938983772E-5</v>
      </c>
      <c r="AX28" s="458">
        <v>9.8068740781924457E-4</v>
      </c>
      <c r="AY28" s="458">
        <v>7.2604856234847817E-3</v>
      </c>
      <c r="AZ28" s="458">
        <v>1.0341080379990886E-3</v>
      </c>
      <c r="BA28" s="458">
        <v>4.6693075868717147E-4</v>
      </c>
      <c r="BB28" s="458">
        <v>4.9751243781094526E-3</v>
      </c>
      <c r="BC28" s="458">
        <v>4.5703839122486289E-4</v>
      </c>
      <c r="BD28" s="458">
        <v>3.281219841729396E-3</v>
      </c>
      <c r="BE28" s="458">
        <v>2.6119890296460757E-4</v>
      </c>
      <c r="BF28" s="458">
        <v>2.8009831450839245E-5</v>
      </c>
      <c r="BG28" s="458">
        <v>0</v>
      </c>
      <c r="BH28" s="458">
        <v>5.4487994478549893E-5</v>
      </c>
      <c r="BI28" s="458">
        <v>4.0589617603076266E-4</v>
      </c>
      <c r="BJ28" s="458">
        <v>1.2714558169103624E-3</v>
      </c>
      <c r="BK28" s="458">
        <v>0</v>
      </c>
      <c r="BL28" s="458">
        <v>3.5423308537017357E-4</v>
      </c>
      <c r="BM28" s="458">
        <v>0</v>
      </c>
      <c r="BN28" s="458">
        <v>6.4443698254254133E-5</v>
      </c>
      <c r="BO28" s="458">
        <v>2.1533161068044789E-4</v>
      </c>
      <c r="BP28" s="458">
        <v>0</v>
      </c>
      <c r="BQ28" s="458">
        <v>0</v>
      </c>
      <c r="BR28" s="458">
        <v>0</v>
      </c>
      <c r="BS28" s="458">
        <v>0</v>
      </c>
      <c r="BT28" s="458">
        <v>3.2296090558237928E-5</v>
      </c>
      <c r="BU28" s="458">
        <v>0</v>
      </c>
      <c r="BV28" s="458">
        <v>0</v>
      </c>
      <c r="BW28" s="458">
        <v>0</v>
      </c>
      <c r="BX28" s="458">
        <v>0</v>
      </c>
      <c r="BY28" s="458">
        <v>0</v>
      </c>
      <c r="BZ28" s="458">
        <v>0</v>
      </c>
      <c r="CA28" s="458">
        <v>0</v>
      </c>
      <c r="CB28" s="458">
        <v>0</v>
      </c>
      <c r="CC28" s="458">
        <v>0</v>
      </c>
      <c r="CD28" s="458">
        <v>0</v>
      </c>
      <c r="CE28" s="458">
        <v>0</v>
      </c>
      <c r="CF28" s="458">
        <v>0</v>
      </c>
      <c r="CG28" s="458">
        <v>0</v>
      </c>
      <c r="CH28" s="458">
        <v>5.6348975031574858E-4</v>
      </c>
      <c r="CI28" s="458">
        <v>0</v>
      </c>
      <c r="CJ28" s="458">
        <v>0</v>
      </c>
      <c r="CK28" s="458">
        <v>0</v>
      </c>
      <c r="CL28" s="458">
        <v>0</v>
      </c>
      <c r="CM28" s="458">
        <v>0</v>
      </c>
      <c r="CN28" s="458">
        <v>1.1390170283045732E-4</v>
      </c>
      <c r="CO28" s="458">
        <v>4.9791002267980152E-6</v>
      </c>
      <c r="CP28" s="458">
        <v>8.5334175397442985E-4</v>
      </c>
      <c r="CQ28" s="458">
        <v>4.1043394952859974E-3</v>
      </c>
      <c r="CR28" s="458">
        <v>4.6522500389597295E-4</v>
      </c>
      <c r="CS28" s="458">
        <v>1.4647293180220296E-3</v>
      </c>
      <c r="CT28" s="458">
        <v>1.0780276406287058E-5</v>
      </c>
      <c r="CU28" s="458">
        <v>5.6877429140202863E-5</v>
      </c>
      <c r="CV28" s="458">
        <v>0</v>
      </c>
      <c r="CW28" s="458">
        <v>0</v>
      </c>
      <c r="CX28" s="458">
        <v>0</v>
      </c>
      <c r="CY28" s="458">
        <v>3.7225627185343739E-4</v>
      </c>
      <c r="CZ28" s="458">
        <v>0</v>
      </c>
      <c r="DA28" s="458">
        <v>0</v>
      </c>
      <c r="DB28" s="458">
        <v>0</v>
      </c>
      <c r="DC28" s="458">
        <v>4.6661880832735104E-4</v>
      </c>
      <c r="DD28" s="458">
        <v>0</v>
      </c>
      <c r="DE28" s="458">
        <v>1.0495932826029913E-3</v>
      </c>
      <c r="DF28" s="458">
        <v>7.1403070332024283E-5</v>
      </c>
      <c r="DG28" s="477">
        <v>0</v>
      </c>
      <c r="DH28" s="458">
        <v>1.4383315354189142E-4</v>
      </c>
      <c r="DI28" s="478">
        <v>4.2179195631143656E-3</v>
      </c>
    </row>
    <row r="29" spans="3:113" ht="13.5" customHeight="1" x14ac:dyDescent="0.15">
      <c r="C29" s="469" t="s">
        <v>653</v>
      </c>
      <c r="D29" s="475" t="s">
        <v>172</v>
      </c>
      <c r="E29" s="476">
        <v>0</v>
      </c>
      <c r="F29" s="458">
        <v>0</v>
      </c>
      <c r="G29" s="458">
        <v>0</v>
      </c>
      <c r="H29" s="458">
        <v>0</v>
      </c>
      <c r="I29" s="458">
        <v>0</v>
      </c>
      <c r="J29" s="458">
        <v>0</v>
      </c>
      <c r="K29" s="458">
        <v>0</v>
      </c>
      <c r="L29" s="458">
        <v>1.1225423338777663E-4</v>
      </c>
      <c r="M29" s="458">
        <v>0</v>
      </c>
      <c r="N29" s="458">
        <v>8.9525514771709937E-4</v>
      </c>
      <c r="O29" s="458">
        <v>0</v>
      </c>
      <c r="P29" s="458">
        <v>2.5051270735443006E-3</v>
      </c>
      <c r="Q29" s="458">
        <v>0</v>
      </c>
      <c r="R29" s="458">
        <v>8.7832840236686395E-4</v>
      </c>
      <c r="S29" s="458">
        <v>5.2563846948578059E-4</v>
      </c>
      <c r="T29" s="458">
        <v>3.9433148490449783E-3</v>
      </c>
      <c r="U29" s="458">
        <v>1.2568887170066711E-3</v>
      </c>
      <c r="V29" s="458">
        <v>3.6270113426536531E-4</v>
      </c>
      <c r="W29" s="458">
        <v>0</v>
      </c>
      <c r="X29" s="458">
        <v>0</v>
      </c>
      <c r="Y29" s="458">
        <v>0</v>
      </c>
      <c r="Z29" s="458">
        <v>0</v>
      </c>
      <c r="AA29" s="458">
        <v>2.4623543896202292E-3</v>
      </c>
      <c r="AB29" s="458">
        <v>6.0334695248222978E-2</v>
      </c>
      <c r="AC29" s="458">
        <v>0</v>
      </c>
      <c r="AD29" s="458">
        <v>3.251309880239521E-2</v>
      </c>
      <c r="AE29" s="458">
        <v>0</v>
      </c>
      <c r="AF29" s="458">
        <v>0</v>
      </c>
      <c r="AG29" s="458">
        <v>0.12157038810735309</v>
      </c>
      <c r="AH29" s="458">
        <v>6.5606035755289482E-4</v>
      </c>
      <c r="AI29" s="458">
        <v>0</v>
      </c>
      <c r="AJ29" s="458">
        <v>5.6267583619881217E-3</v>
      </c>
      <c r="AK29" s="458">
        <v>0</v>
      </c>
      <c r="AL29" s="458">
        <v>0</v>
      </c>
      <c r="AM29" s="458">
        <v>2.0061438154347689E-3</v>
      </c>
      <c r="AN29" s="458">
        <v>0</v>
      </c>
      <c r="AO29" s="458">
        <v>0</v>
      </c>
      <c r="AP29" s="458">
        <v>0</v>
      </c>
      <c r="AQ29" s="458">
        <v>0</v>
      </c>
      <c r="AR29" s="458">
        <v>0</v>
      </c>
      <c r="AS29" s="458">
        <v>0</v>
      </c>
      <c r="AT29" s="458">
        <v>3.0388671103412646E-5</v>
      </c>
      <c r="AU29" s="458">
        <v>5.4817548924662419E-5</v>
      </c>
      <c r="AV29" s="458">
        <v>0</v>
      </c>
      <c r="AW29" s="458">
        <v>1.0479086363390264E-5</v>
      </c>
      <c r="AX29" s="458">
        <v>5.6833537964957803E-3</v>
      </c>
      <c r="AY29" s="458">
        <v>3.73073396224045E-3</v>
      </c>
      <c r="AZ29" s="458">
        <v>2.0156343113541557E-3</v>
      </c>
      <c r="BA29" s="458">
        <v>3.2534530282719042E-3</v>
      </c>
      <c r="BB29" s="458">
        <v>4.9751243781094526E-3</v>
      </c>
      <c r="BC29" s="458">
        <v>0</v>
      </c>
      <c r="BD29" s="458">
        <v>5.5973750241266164E-3</v>
      </c>
      <c r="BE29" s="458">
        <v>4.1791824474337212E-3</v>
      </c>
      <c r="BF29" s="458">
        <v>1.1273957158962795E-3</v>
      </c>
      <c r="BG29" s="458">
        <v>0</v>
      </c>
      <c r="BH29" s="458">
        <v>0</v>
      </c>
      <c r="BI29" s="458">
        <v>2.9908139286477248E-3</v>
      </c>
      <c r="BJ29" s="458">
        <v>3.8143674507310869E-3</v>
      </c>
      <c r="BK29" s="458">
        <v>0</v>
      </c>
      <c r="BL29" s="458">
        <v>2.1253985122210413E-3</v>
      </c>
      <c r="BM29" s="458">
        <v>0</v>
      </c>
      <c r="BN29" s="458">
        <v>0</v>
      </c>
      <c r="BO29" s="458">
        <v>0</v>
      </c>
      <c r="BP29" s="458">
        <v>0</v>
      </c>
      <c r="BQ29" s="458">
        <v>0</v>
      </c>
      <c r="BR29" s="458">
        <v>0</v>
      </c>
      <c r="BS29" s="458">
        <v>0</v>
      </c>
      <c r="BT29" s="458">
        <v>0</v>
      </c>
      <c r="BU29" s="458">
        <v>0</v>
      </c>
      <c r="BV29" s="458">
        <v>0</v>
      </c>
      <c r="BW29" s="458">
        <v>0</v>
      </c>
      <c r="BX29" s="458">
        <v>0</v>
      </c>
      <c r="BY29" s="458">
        <v>0</v>
      </c>
      <c r="BZ29" s="458">
        <v>0</v>
      </c>
      <c r="CA29" s="458">
        <v>0</v>
      </c>
      <c r="CB29" s="458">
        <v>0</v>
      </c>
      <c r="CC29" s="458">
        <v>0</v>
      </c>
      <c r="CD29" s="458">
        <v>0</v>
      </c>
      <c r="CE29" s="458">
        <v>0</v>
      </c>
      <c r="CF29" s="458">
        <v>0</v>
      </c>
      <c r="CG29" s="458">
        <v>0</v>
      </c>
      <c r="CH29" s="458">
        <v>0</v>
      </c>
      <c r="CI29" s="458">
        <v>0</v>
      </c>
      <c r="CJ29" s="458">
        <v>0</v>
      </c>
      <c r="CK29" s="458">
        <v>0</v>
      </c>
      <c r="CL29" s="458">
        <v>0</v>
      </c>
      <c r="CM29" s="458">
        <v>0</v>
      </c>
      <c r="CN29" s="458">
        <v>0</v>
      </c>
      <c r="CO29" s="458">
        <v>0</v>
      </c>
      <c r="CP29" s="458">
        <v>0</v>
      </c>
      <c r="CQ29" s="458">
        <v>0</v>
      </c>
      <c r="CR29" s="458">
        <v>1.7646465665019663E-4</v>
      </c>
      <c r="CS29" s="458">
        <v>4.6871338176704945E-4</v>
      </c>
      <c r="CT29" s="458">
        <v>0</v>
      </c>
      <c r="CU29" s="458">
        <v>9.4795715233671439E-6</v>
      </c>
      <c r="CV29" s="458">
        <v>0</v>
      </c>
      <c r="CW29" s="458">
        <v>0</v>
      </c>
      <c r="CX29" s="458">
        <v>0</v>
      </c>
      <c r="CY29" s="458">
        <v>0</v>
      </c>
      <c r="CZ29" s="458">
        <v>0</v>
      </c>
      <c r="DA29" s="458">
        <v>0</v>
      </c>
      <c r="DB29" s="458">
        <v>0</v>
      </c>
      <c r="DC29" s="458">
        <v>0</v>
      </c>
      <c r="DD29" s="458">
        <v>0</v>
      </c>
      <c r="DE29" s="458">
        <v>0</v>
      </c>
      <c r="DF29" s="458">
        <v>0</v>
      </c>
      <c r="DG29" s="477">
        <v>0</v>
      </c>
      <c r="DH29" s="458">
        <v>5.9930480642454752E-4</v>
      </c>
      <c r="DI29" s="478">
        <v>1.3740851360248862E-3</v>
      </c>
    </row>
    <row r="30" spans="3:113" ht="13.5" customHeight="1" x14ac:dyDescent="0.15">
      <c r="C30" s="469" t="s">
        <v>654</v>
      </c>
      <c r="D30" s="475" t="s">
        <v>177</v>
      </c>
      <c r="E30" s="476">
        <v>0</v>
      </c>
      <c r="F30" s="458">
        <v>0</v>
      </c>
      <c r="G30" s="458">
        <v>0</v>
      </c>
      <c r="H30" s="458">
        <v>0</v>
      </c>
      <c r="I30" s="458">
        <v>0</v>
      </c>
      <c r="J30" s="458">
        <v>0</v>
      </c>
      <c r="K30" s="458">
        <v>0</v>
      </c>
      <c r="L30" s="458">
        <v>0</v>
      </c>
      <c r="M30" s="458">
        <v>0</v>
      </c>
      <c r="N30" s="458">
        <v>0</v>
      </c>
      <c r="O30" s="458">
        <v>0</v>
      </c>
      <c r="P30" s="458">
        <v>0.10418992238000052</v>
      </c>
      <c r="Q30" s="458">
        <v>5.2700035880875497E-2</v>
      </c>
      <c r="R30" s="458">
        <v>4.6227810650887573E-5</v>
      </c>
      <c r="S30" s="458">
        <v>2.5375650251037684E-4</v>
      </c>
      <c r="T30" s="458">
        <v>7.3937153419593343E-4</v>
      </c>
      <c r="U30" s="458">
        <v>0</v>
      </c>
      <c r="V30" s="458">
        <v>0</v>
      </c>
      <c r="W30" s="458">
        <v>0</v>
      </c>
      <c r="X30" s="458">
        <v>0</v>
      </c>
      <c r="Y30" s="458">
        <v>0</v>
      </c>
      <c r="Z30" s="458">
        <v>0</v>
      </c>
      <c r="AA30" s="458">
        <v>0</v>
      </c>
      <c r="AB30" s="458">
        <v>1.1193821010802038E-4</v>
      </c>
      <c r="AC30" s="458">
        <v>0</v>
      </c>
      <c r="AD30" s="458">
        <v>0</v>
      </c>
      <c r="AE30" s="458">
        <v>0</v>
      </c>
      <c r="AF30" s="458">
        <v>6.9773932458833381E-4</v>
      </c>
      <c r="AG30" s="458">
        <v>3.3256842595363997E-4</v>
      </c>
      <c r="AH30" s="458">
        <v>1.6401508938822371E-4</v>
      </c>
      <c r="AI30" s="458">
        <v>2.9239766081871343E-3</v>
      </c>
      <c r="AJ30" s="458">
        <v>4.6889653016567679E-3</v>
      </c>
      <c r="AK30" s="458">
        <v>0</v>
      </c>
      <c r="AL30" s="458">
        <v>0</v>
      </c>
      <c r="AM30" s="458">
        <v>0</v>
      </c>
      <c r="AN30" s="458">
        <v>0</v>
      </c>
      <c r="AO30" s="458">
        <v>0</v>
      </c>
      <c r="AP30" s="458">
        <v>0</v>
      </c>
      <c r="AQ30" s="458">
        <v>0</v>
      </c>
      <c r="AR30" s="458">
        <v>0</v>
      </c>
      <c r="AS30" s="458">
        <v>0</v>
      </c>
      <c r="AT30" s="458">
        <v>0</v>
      </c>
      <c r="AU30" s="458">
        <v>0</v>
      </c>
      <c r="AV30" s="458">
        <v>0</v>
      </c>
      <c r="AW30" s="458">
        <v>0</v>
      </c>
      <c r="AX30" s="458">
        <v>1.5135018262407241E-3</v>
      </c>
      <c r="AY30" s="458">
        <v>0</v>
      </c>
      <c r="AZ30" s="458">
        <v>0</v>
      </c>
      <c r="BA30" s="458">
        <v>0</v>
      </c>
      <c r="BB30" s="458">
        <v>0</v>
      </c>
      <c r="BC30" s="458">
        <v>0</v>
      </c>
      <c r="BD30" s="458">
        <v>0</v>
      </c>
      <c r="BE30" s="458">
        <v>0</v>
      </c>
      <c r="BF30" s="458">
        <v>0</v>
      </c>
      <c r="BG30" s="458">
        <v>0</v>
      </c>
      <c r="BH30" s="458">
        <v>0</v>
      </c>
      <c r="BI30" s="458">
        <v>0</v>
      </c>
      <c r="BJ30" s="458">
        <v>0</v>
      </c>
      <c r="BK30" s="458">
        <v>0</v>
      </c>
      <c r="BL30" s="458">
        <v>9.0919825245011215E-3</v>
      </c>
      <c r="BM30" s="458">
        <v>0</v>
      </c>
      <c r="BN30" s="458">
        <v>0</v>
      </c>
      <c r="BO30" s="458">
        <v>0</v>
      </c>
      <c r="BP30" s="458">
        <v>0</v>
      </c>
      <c r="BQ30" s="458">
        <v>0</v>
      </c>
      <c r="BR30" s="458">
        <v>0</v>
      </c>
      <c r="BS30" s="458">
        <v>0</v>
      </c>
      <c r="BT30" s="458">
        <v>0</v>
      </c>
      <c r="BU30" s="458">
        <v>0</v>
      </c>
      <c r="BV30" s="458">
        <v>0</v>
      </c>
      <c r="BW30" s="458">
        <v>0</v>
      </c>
      <c r="BX30" s="458">
        <v>0</v>
      </c>
      <c r="BY30" s="458">
        <v>0</v>
      </c>
      <c r="BZ30" s="458">
        <v>0</v>
      </c>
      <c r="CA30" s="458">
        <v>0</v>
      </c>
      <c r="CB30" s="458">
        <v>0</v>
      </c>
      <c r="CC30" s="458">
        <v>0</v>
      </c>
      <c r="CD30" s="458">
        <v>0</v>
      </c>
      <c r="CE30" s="458">
        <v>0</v>
      </c>
      <c r="CF30" s="458">
        <v>0</v>
      </c>
      <c r="CG30" s="458">
        <v>0</v>
      </c>
      <c r="CH30" s="458">
        <v>0</v>
      </c>
      <c r="CI30" s="458">
        <v>0</v>
      </c>
      <c r="CJ30" s="458">
        <v>0</v>
      </c>
      <c r="CK30" s="458">
        <v>0</v>
      </c>
      <c r="CL30" s="458">
        <v>0</v>
      </c>
      <c r="CM30" s="458">
        <v>0</v>
      </c>
      <c r="CN30" s="458">
        <v>0</v>
      </c>
      <c r="CO30" s="458">
        <v>2.4895501133990076E-6</v>
      </c>
      <c r="CP30" s="458">
        <v>0</v>
      </c>
      <c r="CQ30" s="458">
        <v>0</v>
      </c>
      <c r="CR30" s="458">
        <v>0</v>
      </c>
      <c r="CS30" s="458">
        <v>0</v>
      </c>
      <c r="CT30" s="458">
        <v>0</v>
      </c>
      <c r="CU30" s="458">
        <v>0</v>
      </c>
      <c r="CV30" s="458">
        <v>0</v>
      </c>
      <c r="CW30" s="458">
        <v>0</v>
      </c>
      <c r="CX30" s="458">
        <v>0</v>
      </c>
      <c r="CY30" s="458">
        <v>0</v>
      </c>
      <c r="CZ30" s="458">
        <v>0</v>
      </c>
      <c r="DA30" s="458">
        <v>0</v>
      </c>
      <c r="DB30" s="458">
        <v>0</v>
      </c>
      <c r="DC30" s="458">
        <v>0</v>
      </c>
      <c r="DD30" s="458">
        <v>0</v>
      </c>
      <c r="DE30" s="458">
        <v>0</v>
      </c>
      <c r="DF30" s="458">
        <v>0</v>
      </c>
      <c r="DG30" s="477">
        <v>0</v>
      </c>
      <c r="DH30" s="458">
        <v>4.7944384513963801E-5</v>
      </c>
      <c r="DI30" s="478">
        <v>1.1526805953837455E-3</v>
      </c>
    </row>
    <row r="31" spans="3:113" ht="13.5" customHeight="1" x14ac:dyDescent="0.15">
      <c r="C31" s="469" t="s">
        <v>655</v>
      </c>
      <c r="D31" s="475" t="s">
        <v>178</v>
      </c>
      <c r="E31" s="476">
        <v>0</v>
      </c>
      <c r="F31" s="458">
        <v>1.0696430647599117E-2</v>
      </c>
      <c r="G31" s="458">
        <v>5.416140097490522E-4</v>
      </c>
      <c r="H31" s="458">
        <v>0</v>
      </c>
      <c r="I31" s="458">
        <v>3.6520786414267456E-4</v>
      </c>
      <c r="J31" s="458">
        <v>0</v>
      </c>
      <c r="K31" s="458">
        <v>0</v>
      </c>
      <c r="L31" s="458">
        <v>0</v>
      </c>
      <c r="M31" s="458">
        <v>0</v>
      </c>
      <c r="N31" s="458">
        <v>0</v>
      </c>
      <c r="O31" s="458">
        <v>0</v>
      </c>
      <c r="P31" s="458">
        <v>0</v>
      </c>
      <c r="Q31" s="458">
        <v>4.485109436670255E-5</v>
      </c>
      <c r="R31" s="458">
        <v>0</v>
      </c>
      <c r="S31" s="458">
        <v>0</v>
      </c>
      <c r="T31" s="458">
        <v>0</v>
      </c>
      <c r="U31" s="458">
        <v>0</v>
      </c>
      <c r="V31" s="458">
        <v>0</v>
      </c>
      <c r="W31" s="458">
        <v>0</v>
      </c>
      <c r="X31" s="458">
        <v>0</v>
      </c>
      <c r="Y31" s="458">
        <v>0</v>
      </c>
      <c r="Z31" s="458">
        <v>0</v>
      </c>
      <c r="AA31" s="458">
        <v>0</v>
      </c>
      <c r="AB31" s="458">
        <v>0</v>
      </c>
      <c r="AC31" s="458">
        <v>8.0366892334570866E-2</v>
      </c>
      <c r="AD31" s="458">
        <v>3.7425149700598805E-4</v>
      </c>
      <c r="AE31" s="458">
        <v>0</v>
      </c>
      <c r="AF31" s="458">
        <v>0</v>
      </c>
      <c r="AG31" s="458">
        <v>0</v>
      </c>
      <c r="AH31" s="458">
        <v>0</v>
      </c>
      <c r="AI31" s="458">
        <v>0</v>
      </c>
      <c r="AJ31" s="458">
        <v>0</v>
      </c>
      <c r="AK31" s="458">
        <v>0</v>
      </c>
      <c r="AL31" s="458">
        <v>0</v>
      </c>
      <c r="AM31" s="458">
        <v>0</v>
      </c>
      <c r="AN31" s="458">
        <v>0</v>
      </c>
      <c r="AO31" s="458">
        <v>0</v>
      </c>
      <c r="AP31" s="458">
        <v>0</v>
      </c>
      <c r="AQ31" s="458">
        <v>0</v>
      </c>
      <c r="AR31" s="458">
        <v>0</v>
      </c>
      <c r="AS31" s="458">
        <v>0</v>
      </c>
      <c r="AT31" s="458">
        <v>0</v>
      </c>
      <c r="AU31" s="458">
        <v>0</v>
      </c>
      <c r="AV31" s="458">
        <v>0</v>
      </c>
      <c r="AW31" s="458">
        <v>0</v>
      </c>
      <c r="AX31" s="458">
        <v>0</v>
      </c>
      <c r="AY31" s="458">
        <v>0</v>
      </c>
      <c r="AZ31" s="458">
        <v>0</v>
      </c>
      <c r="BA31" s="458">
        <v>0</v>
      </c>
      <c r="BB31" s="458">
        <v>0</v>
      </c>
      <c r="BC31" s="458">
        <v>0</v>
      </c>
      <c r="BD31" s="458">
        <v>0</v>
      </c>
      <c r="BE31" s="458">
        <v>0</v>
      </c>
      <c r="BF31" s="458">
        <v>0</v>
      </c>
      <c r="BG31" s="458">
        <v>0</v>
      </c>
      <c r="BH31" s="458">
        <v>0</v>
      </c>
      <c r="BI31" s="458">
        <v>0</v>
      </c>
      <c r="BJ31" s="458">
        <v>0</v>
      </c>
      <c r="BK31" s="458">
        <v>0</v>
      </c>
      <c r="BL31" s="458">
        <v>0</v>
      </c>
      <c r="BM31" s="458">
        <v>0</v>
      </c>
      <c r="BN31" s="458">
        <v>0</v>
      </c>
      <c r="BO31" s="458">
        <v>0</v>
      </c>
      <c r="BP31" s="458">
        <v>0</v>
      </c>
      <c r="BQ31" s="458">
        <v>0</v>
      </c>
      <c r="BR31" s="458">
        <v>0</v>
      </c>
      <c r="BS31" s="458">
        <v>0</v>
      </c>
      <c r="BT31" s="458">
        <v>3.2296090558237928E-5</v>
      </c>
      <c r="BU31" s="458">
        <v>6.2638493884459023E-3</v>
      </c>
      <c r="BV31" s="458">
        <v>0</v>
      </c>
      <c r="BW31" s="458">
        <v>0</v>
      </c>
      <c r="BX31" s="458">
        <v>0</v>
      </c>
      <c r="BY31" s="458">
        <v>0</v>
      </c>
      <c r="BZ31" s="458">
        <v>0</v>
      </c>
      <c r="CA31" s="458">
        <v>0</v>
      </c>
      <c r="CB31" s="458">
        <v>2.5922013622018159E-5</v>
      </c>
      <c r="CC31" s="458">
        <v>0</v>
      </c>
      <c r="CD31" s="458">
        <v>0</v>
      </c>
      <c r="CE31" s="458">
        <v>0</v>
      </c>
      <c r="CF31" s="458">
        <v>0</v>
      </c>
      <c r="CG31" s="458">
        <v>0</v>
      </c>
      <c r="CH31" s="458">
        <v>0</v>
      </c>
      <c r="CI31" s="458">
        <v>8.4676660603399609E-4</v>
      </c>
      <c r="CJ31" s="458">
        <v>0</v>
      </c>
      <c r="CK31" s="458">
        <v>0</v>
      </c>
      <c r="CL31" s="458">
        <v>0</v>
      </c>
      <c r="CM31" s="458">
        <v>0</v>
      </c>
      <c r="CN31" s="458">
        <v>0</v>
      </c>
      <c r="CO31" s="458">
        <v>4.1326531882423525E-4</v>
      </c>
      <c r="CP31" s="458">
        <v>7.5184295504355051E-6</v>
      </c>
      <c r="CQ31" s="458">
        <v>1.0723539530123891E-3</v>
      </c>
      <c r="CR31" s="458">
        <v>0.21945328040921466</v>
      </c>
      <c r="CS31" s="458">
        <v>2.2615420670260136E-2</v>
      </c>
      <c r="CT31" s="458">
        <v>1.0025657057846964E-2</v>
      </c>
      <c r="CU31" s="458">
        <v>5.9436913451511994E-3</v>
      </c>
      <c r="CV31" s="458">
        <v>0</v>
      </c>
      <c r="CW31" s="458">
        <v>0</v>
      </c>
      <c r="CX31" s="458">
        <v>0</v>
      </c>
      <c r="CY31" s="458">
        <v>0</v>
      </c>
      <c r="CZ31" s="458">
        <v>0</v>
      </c>
      <c r="DA31" s="458">
        <v>3.2282536761738735E-5</v>
      </c>
      <c r="DB31" s="458">
        <v>0</v>
      </c>
      <c r="DC31" s="458">
        <v>0</v>
      </c>
      <c r="DD31" s="458">
        <v>1.6853459172495154E-5</v>
      </c>
      <c r="DE31" s="458">
        <v>9.7349776961427451E-2</v>
      </c>
      <c r="DF31" s="458">
        <v>0</v>
      </c>
      <c r="DG31" s="477">
        <v>0</v>
      </c>
      <c r="DH31" s="458">
        <v>1.2944983818770227E-3</v>
      </c>
      <c r="DI31" s="478">
        <v>1.3024336502047418E-2</v>
      </c>
    </row>
    <row r="32" spans="3:113" ht="13.5" customHeight="1" x14ac:dyDescent="0.15">
      <c r="C32" s="469" t="s">
        <v>656</v>
      </c>
      <c r="D32" s="475" t="s">
        <v>657</v>
      </c>
      <c r="E32" s="476">
        <v>2.2229388864573495E-2</v>
      </c>
      <c r="F32" s="458">
        <v>1.9765143587954889E-3</v>
      </c>
      <c r="G32" s="458">
        <v>6.1382921104892584E-3</v>
      </c>
      <c r="H32" s="458">
        <v>5.3619302949061668E-4</v>
      </c>
      <c r="I32" s="458">
        <v>2.3738511169273846E-3</v>
      </c>
      <c r="J32" s="458">
        <v>0</v>
      </c>
      <c r="K32" s="458">
        <v>3.2985156679494229E-3</v>
      </c>
      <c r="L32" s="458">
        <v>1.9981253543024241E-3</v>
      </c>
      <c r="M32" s="458">
        <v>7.5336660702514358E-4</v>
      </c>
      <c r="N32" s="458">
        <v>0</v>
      </c>
      <c r="O32" s="458">
        <v>0</v>
      </c>
      <c r="P32" s="458">
        <v>2.5051270735443006E-2</v>
      </c>
      <c r="Q32" s="458">
        <v>9.5981341944743458E-3</v>
      </c>
      <c r="R32" s="458">
        <v>6.8648298816568046E-2</v>
      </c>
      <c r="S32" s="458">
        <v>3.5417157564662592E-2</v>
      </c>
      <c r="T32" s="458">
        <v>1.0474430067775724E-2</v>
      </c>
      <c r="U32" s="458">
        <v>2.1173740694189307E-2</v>
      </c>
      <c r="V32" s="458">
        <v>3.310472170931153E-2</v>
      </c>
      <c r="W32" s="458">
        <v>4.6728971962616819E-3</v>
      </c>
      <c r="X32" s="458">
        <v>2.8116213683223993E-3</v>
      </c>
      <c r="Y32" s="458">
        <v>0</v>
      </c>
      <c r="Z32" s="458">
        <v>1.0229052466718873E-2</v>
      </c>
      <c r="AA32" s="458">
        <v>1.7710010417653188E-2</v>
      </c>
      <c r="AB32" s="458">
        <v>1.7910113617283261E-2</v>
      </c>
      <c r="AC32" s="458">
        <v>1.9300065516488316E-2</v>
      </c>
      <c r="AD32" s="458">
        <v>0.1046500748502994</v>
      </c>
      <c r="AE32" s="458">
        <v>0</v>
      </c>
      <c r="AF32" s="458">
        <v>3.2514652525816354E-2</v>
      </c>
      <c r="AG32" s="458">
        <v>4.755728491137051E-3</v>
      </c>
      <c r="AH32" s="458">
        <v>1.279317697228145E-2</v>
      </c>
      <c r="AI32" s="458">
        <v>1.4619883040935672E-2</v>
      </c>
      <c r="AJ32" s="458">
        <v>6.5645514223194746E-3</v>
      </c>
      <c r="AK32" s="458">
        <v>6.6792830902816427E-3</v>
      </c>
      <c r="AL32" s="458">
        <v>6.8965517241379305E-4</v>
      </c>
      <c r="AM32" s="458">
        <v>2.3697573819823209E-2</v>
      </c>
      <c r="AN32" s="458">
        <v>0</v>
      </c>
      <c r="AO32" s="458">
        <v>2.9236916479875256E-4</v>
      </c>
      <c r="AP32" s="458">
        <v>5.6562013279777027E-3</v>
      </c>
      <c r="AQ32" s="458">
        <v>1.908761213972132E-4</v>
      </c>
      <c r="AR32" s="458">
        <v>0</v>
      </c>
      <c r="AS32" s="458">
        <v>1.8173950670705321E-3</v>
      </c>
      <c r="AT32" s="458">
        <v>6.9590056826814963E-3</v>
      </c>
      <c r="AU32" s="458">
        <v>6.2492005774115152E-3</v>
      </c>
      <c r="AV32" s="458">
        <v>2.4228092958347063E-3</v>
      </c>
      <c r="AW32" s="458">
        <v>2.8153812029641841E-3</v>
      </c>
      <c r="AX32" s="458">
        <v>2.6555779492050253E-2</v>
      </c>
      <c r="AY32" s="458">
        <v>2.5625243377005113E-3</v>
      </c>
      <c r="AZ32" s="458">
        <v>4.2415956812843969E-3</v>
      </c>
      <c r="BA32" s="458">
        <v>4.94042867256104E-3</v>
      </c>
      <c r="BB32" s="458">
        <v>4.1459369817578775E-3</v>
      </c>
      <c r="BC32" s="458">
        <v>2.2851919561243145E-3</v>
      </c>
      <c r="BD32" s="458">
        <v>6.7554526153252269E-3</v>
      </c>
      <c r="BE32" s="458">
        <v>2.7425884811283791E-3</v>
      </c>
      <c r="BF32" s="458">
        <v>7.7517208540197613E-3</v>
      </c>
      <c r="BG32" s="458">
        <v>0</v>
      </c>
      <c r="BH32" s="458">
        <v>6.9926259580805694E-3</v>
      </c>
      <c r="BI32" s="458">
        <v>1.6876735740226446E-2</v>
      </c>
      <c r="BJ32" s="458">
        <v>2.4157660521296885E-2</v>
      </c>
      <c r="BK32" s="458">
        <v>3.1938325991189426E-3</v>
      </c>
      <c r="BL32" s="458">
        <v>3.4124453890660052E-2</v>
      </c>
      <c r="BM32" s="458">
        <v>2.5581990278843696E-4</v>
      </c>
      <c r="BN32" s="458">
        <v>5.4064871061726884E-3</v>
      </c>
      <c r="BO32" s="458">
        <v>6.4041216065333206E-3</v>
      </c>
      <c r="BP32" s="458">
        <v>1.9914696104873612E-3</v>
      </c>
      <c r="BQ32" s="458">
        <v>1.7042134649094332E-3</v>
      </c>
      <c r="BR32" s="458">
        <v>1.7760856893034101E-4</v>
      </c>
      <c r="BS32" s="458">
        <v>3.9687789390130974E-3</v>
      </c>
      <c r="BT32" s="458">
        <v>1.3241397128877549E-3</v>
      </c>
      <c r="BU32" s="458">
        <v>2.9661682340830177E-3</v>
      </c>
      <c r="BV32" s="458">
        <v>9.8588355588480934E-6</v>
      </c>
      <c r="BW32" s="458">
        <v>2.3160908092884507E-5</v>
      </c>
      <c r="BX32" s="458">
        <v>1.1326695889542062E-5</v>
      </c>
      <c r="BY32" s="458">
        <v>1.4497586151905708E-5</v>
      </c>
      <c r="BZ32" s="458">
        <v>4.2247570764681033E-5</v>
      </c>
      <c r="CA32" s="458">
        <v>1.7064361081880493E-4</v>
      </c>
      <c r="CB32" s="458">
        <v>4.2771322476329964E-4</v>
      </c>
      <c r="CC32" s="458">
        <v>1.0237033865969307E-4</v>
      </c>
      <c r="CD32" s="458">
        <v>1.0489877268435959E-4</v>
      </c>
      <c r="CE32" s="458">
        <v>1.1637379262190155E-4</v>
      </c>
      <c r="CF32" s="458">
        <v>0</v>
      </c>
      <c r="CG32" s="458">
        <v>2.7210884353741496E-4</v>
      </c>
      <c r="CH32" s="458">
        <v>4.4690566404352475E-4</v>
      </c>
      <c r="CI32" s="458">
        <v>0</v>
      </c>
      <c r="CJ32" s="458">
        <v>0</v>
      </c>
      <c r="CK32" s="458">
        <v>3.5919540229885057E-4</v>
      </c>
      <c r="CL32" s="458">
        <v>8.8869853846565666E-4</v>
      </c>
      <c r="CM32" s="458">
        <v>0</v>
      </c>
      <c r="CN32" s="458">
        <v>4.6699698160487498E-3</v>
      </c>
      <c r="CO32" s="458">
        <v>4.2073396916443231E-4</v>
      </c>
      <c r="CP32" s="458">
        <v>4.5110577302613029E-5</v>
      </c>
      <c r="CQ32" s="458">
        <v>7.2996276699980401E-3</v>
      </c>
      <c r="CR32" s="458">
        <v>1.8242320349812534E-3</v>
      </c>
      <c r="CS32" s="458">
        <v>1.242090461682681E-2</v>
      </c>
      <c r="CT32" s="458">
        <v>3.9455811647010628E-3</v>
      </c>
      <c r="CU32" s="458">
        <v>2.758555313299839E-3</v>
      </c>
      <c r="CV32" s="458">
        <v>2.3451560710455034E-3</v>
      </c>
      <c r="CW32" s="458">
        <v>2.5575164411771219E-3</v>
      </c>
      <c r="CX32" s="458">
        <v>3.5491558079399684E-3</v>
      </c>
      <c r="CY32" s="458">
        <v>6.9199781964183627E-3</v>
      </c>
      <c r="CZ32" s="458">
        <v>3.3248587909386353E-3</v>
      </c>
      <c r="DA32" s="458">
        <v>4.3258599260729905E-3</v>
      </c>
      <c r="DB32" s="458">
        <v>2.5827861615433795E-3</v>
      </c>
      <c r="DC32" s="458">
        <v>3.2986360373295047E-2</v>
      </c>
      <c r="DD32" s="458">
        <v>1.7864666722844863E-3</v>
      </c>
      <c r="DE32" s="458">
        <v>2.6239832065074782E-4</v>
      </c>
      <c r="DF32" s="458">
        <v>8.7647268832559792E-3</v>
      </c>
      <c r="DG32" s="477">
        <v>9.3840230991337828E-3</v>
      </c>
      <c r="DH32" s="458">
        <v>4.7944384513963804E-4</v>
      </c>
      <c r="DI32" s="478">
        <v>4.5645813370587592E-3</v>
      </c>
    </row>
    <row r="33" spans="3:113" ht="13.5" customHeight="1" x14ac:dyDescent="0.15">
      <c r="C33" s="469" t="s">
        <v>658</v>
      </c>
      <c r="D33" s="475" t="s">
        <v>189</v>
      </c>
      <c r="E33" s="476">
        <v>8.5162746769252035E-2</v>
      </c>
      <c r="F33" s="458">
        <v>1.3951866062085804E-3</v>
      </c>
      <c r="G33" s="458">
        <v>4.3329120779924176E-3</v>
      </c>
      <c r="H33" s="458">
        <v>7.3279714030384272E-3</v>
      </c>
      <c r="I33" s="458">
        <v>5.5511595349686527E-2</v>
      </c>
      <c r="J33" s="458">
        <v>0</v>
      </c>
      <c r="K33" s="458">
        <v>2.0340846619021441E-2</v>
      </c>
      <c r="L33" s="458">
        <v>2.7558414296699166E-3</v>
      </c>
      <c r="M33" s="458">
        <v>1.6950748658065731E-3</v>
      </c>
      <c r="N33" s="458">
        <v>5.3715308863025966E-3</v>
      </c>
      <c r="O33" s="458">
        <v>0</v>
      </c>
      <c r="P33" s="458">
        <v>8.514836063445913E-3</v>
      </c>
      <c r="Q33" s="458">
        <v>1.7043415859346969E-3</v>
      </c>
      <c r="R33" s="458">
        <v>1.3406065088757396E-3</v>
      </c>
      <c r="S33" s="458">
        <v>1.4137862282720996E-3</v>
      </c>
      <c r="T33" s="458">
        <v>3.4504004929143562E-3</v>
      </c>
      <c r="U33" s="458">
        <v>1.6436237068548777E-3</v>
      </c>
      <c r="V33" s="458">
        <v>1.1870218939593776E-3</v>
      </c>
      <c r="W33" s="458">
        <v>4.8481308411214952E-2</v>
      </c>
      <c r="X33" s="458">
        <v>3.7488284910965324E-3</v>
      </c>
      <c r="Y33" s="458">
        <v>0</v>
      </c>
      <c r="Z33" s="458">
        <v>2.0066562255285827E-2</v>
      </c>
      <c r="AA33" s="458">
        <v>6.6294156643621554E-4</v>
      </c>
      <c r="AB33" s="458">
        <v>9.5707169642357415E-3</v>
      </c>
      <c r="AC33" s="458">
        <v>1.9563951372206451E-3</v>
      </c>
      <c r="AD33" s="458">
        <v>5.0056137724550902E-3</v>
      </c>
      <c r="AE33" s="458">
        <v>0</v>
      </c>
      <c r="AF33" s="458">
        <v>0.23792910968462183</v>
      </c>
      <c r="AG33" s="458">
        <v>6.8176527320496188E-4</v>
      </c>
      <c r="AH33" s="458">
        <v>2.4602263408233559E-3</v>
      </c>
      <c r="AI33" s="458">
        <v>0</v>
      </c>
      <c r="AJ33" s="458">
        <v>3.0321975617380433E-2</v>
      </c>
      <c r="AK33" s="458">
        <v>5.5104085494823559E-3</v>
      </c>
      <c r="AL33" s="458">
        <v>3.3793103448275859E-2</v>
      </c>
      <c r="AM33" s="458">
        <v>1.2538398846467307E-2</v>
      </c>
      <c r="AN33" s="458">
        <v>0</v>
      </c>
      <c r="AO33" s="458">
        <v>2.631322483188773E-3</v>
      </c>
      <c r="AP33" s="458">
        <v>9.8368718747438304E-4</v>
      </c>
      <c r="AQ33" s="458">
        <v>3.817522427944264E-4</v>
      </c>
      <c r="AR33" s="458">
        <v>0</v>
      </c>
      <c r="AS33" s="458">
        <v>4.9617770085100248E-3</v>
      </c>
      <c r="AT33" s="458">
        <v>3.4946971768924544E-3</v>
      </c>
      <c r="AU33" s="458">
        <v>3.4900506148701736E-3</v>
      </c>
      <c r="AV33" s="458">
        <v>9.40050006783866E-4</v>
      </c>
      <c r="AW33" s="458">
        <v>7.7370587649698119E-4</v>
      </c>
      <c r="AX33" s="458">
        <v>1.2355116948903869E-3</v>
      </c>
      <c r="AY33" s="458">
        <v>1.231016593601226E-3</v>
      </c>
      <c r="AZ33" s="458">
        <v>8.5883548918568378E-4</v>
      </c>
      <c r="BA33" s="458">
        <v>7.983009745296802E-4</v>
      </c>
      <c r="BB33" s="458">
        <v>0</v>
      </c>
      <c r="BC33" s="458">
        <v>0</v>
      </c>
      <c r="BD33" s="458">
        <v>9.650646593321753E-4</v>
      </c>
      <c r="BE33" s="458">
        <v>1.3059945148230379E-4</v>
      </c>
      <c r="BF33" s="458">
        <v>2.660933987829728E-4</v>
      </c>
      <c r="BG33" s="458">
        <v>0</v>
      </c>
      <c r="BH33" s="458">
        <v>3.6325329652366593E-4</v>
      </c>
      <c r="BI33" s="458">
        <v>1.4099551377910703E-3</v>
      </c>
      <c r="BJ33" s="458">
        <v>0</v>
      </c>
      <c r="BK33" s="458">
        <v>4.5154185022026434E-3</v>
      </c>
      <c r="BL33" s="458">
        <v>8.2654386586373835E-4</v>
      </c>
      <c r="BM33" s="458">
        <v>7.1629572780762341E-3</v>
      </c>
      <c r="BN33" s="458">
        <v>1.7501551736418491E-3</v>
      </c>
      <c r="BO33" s="458">
        <v>2.7753852043257729E-3</v>
      </c>
      <c r="BP33" s="458">
        <v>8.6832779276171355E-3</v>
      </c>
      <c r="BQ33" s="458">
        <v>3.3759657209634485E-3</v>
      </c>
      <c r="BR33" s="458">
        <v>1.091154182454095E-2</v>
      </c>
      <c r="BS33" s="458">
        <v>1.8520968382061118E-2</v>
      </c>
      <c r="BT33" s="458">
        <v>1.1594296510407415E-2</v>
      </c>
      <c r="BU33" s="458">
        <v>1.2143841711304591E-2</v>
      </c>
      <c r="BV33" s="458">
        <v>1.3886874087177458E-3</v>
      </c>
      <c r="BW33" s="458">
        <v>4.1226416405334423E-4</v>
      </c>
      <c r="BX33" s="458">
        <v>1.2119564601810007E-3</v>
      </c>
      <c r="BY33" s="458">
        <v>6.9588413529147401E-4</v>
      </c>
      <c r="BZ33" s="458">
        <v>2.2235563560358437E-6</v>
      </c>
      <c r="CA33" s="458">
        <v>2.4743323568726713E-3</v>
      </c>
      <c r="CB33" s="458">
        <v>4.8765788126421662E-2</v>
      </c>
      <c r="CC33" s="458">
        <v>0.28410560896391912</v>
      </c>
      <c r="CD33" s="458">
        <v>4.0281128710794083E-2</v>
      </c>
      <c r="CE33" s="458">
        <v>0.16583265448620971</v>
      </c>
      <c r="CF33" s="458">
        <v>0</v>
      </c>
      <c r="CG33" s="458">
        <v>1.3605442176870747E-3</v>
      </c>
      <c r="CH33" s="458">
        <v>1.6127465267657631E-3</v>
      </c>
      <c r="CI33" s="458">
        <v>3.4497898764347988E-3</v>
      </c>
      <c r="CJ33" s="458">
        <v>7.7236818927085729E-4</v>
      </c>
      <c r="CK33" s="458">
        <v>5.3879310344827585E-4</v>
      </c>
      <c r="CL33" s="458">
        <v>6.8526152363616898E-4</v>
      </c>
      <c r="CM33" s="458">
        <v>2.162045294848927E-4</v>
      </c>
      <c r="CN33" s="458">
        <v>1.7085255424568598E-3</v>
      </c>
      <c r="CO33" s="458">
        <v>1.0530796979677803E-2</v>
      </c>
      <c r="CP33" s="458">
        <v>1.1578381507670677E-3</v>
      </c>
      <c r="CQ33" s="458">
        <v>5.3236658174929778E-3</v>
      </c>
      <c r="CR33" s="458">
        <v>1.8723587595222161E-3</v>
      </c>
      <c r="CS33" s="458">
        <v>5.9760956175298804E-3</v>
      </c>
      <c r="CT33" s="458">
        <v>1.714063948599642E-3</v>
      </c>
      <c r="CU33" s="458">
        <v>2.3888520238885204E-3</v>
      </c>
      <c r="CV33" s="458">
        <v>3.0541567436871671E-3</v>
      </c>
      <c r="CW33" s="458">
        <v>2.5685879409224773E-3</v>
      </c>
      <c r="CX33" s="458">
        <v>8.1123561324342142E-4</v>
      </c>
      <c r="CY33" s="458">
        <v>3.2638898121435315E-3</v>
      </c>
      <c r="CZ33" s="458">
        <v>1.3521292287766678E-3</v>
      </c>
      <c r="DA33" s="458">
        <v>2.2274950365599728E-3</v>
      </c>
      <c r="DB33" s="458">
        <v>2.329074357855425E-3</v>
      </c>
      <c r="DC33" s="458">
        <v>6.6403445800430729E-3</v>
      </c>
      <c r="DD33" s="458">
        <v>5.359400016853459E-3</v>
      </c>
      <c r="DE33" s="458">
        <v>0</v>
      </c>
      <c r="DF33" s="458">
        <v>2.7668689753659408E-3</v>
      </c>
      <c r="DG33" s="477">
        <v>0</v>
      </c>
      <c r="DH33" s="458">
        <v>8.9416277118542498E-3</v>
      </c>
      <c r="DI33" s="478">
        <v>8.4505752713232313E-3</v>
      </c>
    </row>
    <row r="34" spans="3:113" ht="13.5" customHeight="1" x14ac:dyDescent="0.15">
      <c r="C34" s="469" t="s">
        <v>659</v>
      </c>
      <c r="D34" s="475" t="s">
        <v>201</v>
      </c>
      <c r="E34" s="476">
        <v>0</v>
      </c>
      <c r="F34" s="458">
        <v>0</v>
      </c>
      <c r="G34" s="458">
        <v>0</v>
      </c>
      <c r="H34" s="458">
        <v>0</v>
      </c>
      <c r="I34" s="458">
        <v>0</v>
      </c>
      <c r="J34" s="458">
        <v>0</v>
      </c>
      <c r="K34" s="458">
        <v>0</v>
      </c>
      <c r="L34" s="458">
        <v>0</v>
      </c>
      <c r="M34" s="458">
        <v>0</v>
      </c>
      <c r="N34" s="458">
        <v>0</v>
      </c>
      <c r="O34" s="458">
        <v>0</v>
      </c>
      <c r="P34" s="458">
        <v>0</v>
      </c>
      <c r="Q34" s="458">
        <v>0</v>
      </c>
      <c r="R34" s="458">
        <v>0</v>
      </c>
      <c r="S34" s="458">
        <v>0</v>
      </c>
      <c r="T34" s="458">
        <v>1.2322858903265557E-4</v>
      </c>
      <c r="U34" s="458">
        <v>0</v>
      </c>
      <c r="V34" s="458">
        <v>0</v>
      </c>
      <c r="W34" s="458">
        <v>3.5046728971962616E-3</v>
      </c>
      <c r="X34" s="458">
        <v>9.372071227741331E-4</v>
      </c>
      <c r="Y34" s="458">
        <v>0</v>
      </c>
      <c r="Z34" s="458">
        <v>8.8097102584181678E-4</v>
      </c>
      <c r="AA34" s="458">
        <v>0</v>
      </c>
      <c r="AB34" s="458">
        <v>0</v>
      </c>
      <c r="AC34" s="458">
        <v>0</v>
      </c>
      <c r="AD34" s="458">
        <v>1.8712574850299402E-4</v>
      </c>
      <c r="AE34" s="458">
        <v>0</v>
      </c>
      <c r="AF34" s="458">
        <v>0</v>
      </c>
      <c r="AG34" s="458">
        <v>9.9770527786091986E-5</v>
      </c>
      <c r="AH34" s="458">
        <v>0</v>
      </c>
      <c r="AI34" s="458">
        <v>0</v>
      </c>
      <c r="AJ34" s="458">
        <v>0</v>
      </c>
      <c r="AK34" s="458">
        <v>0</v>
      </c>
      <c r="AL34" s="458">
        <v>0</v>
      </c>
      <c r="AM34" s="458">
        <v>6.0184314463043072E-3</v>
      </c>
      <c r="AN34" s="458">
        <v>0</v>
      </c>
      <c r="AO34" s="458">
        <v>3.1186044245200273E-3</v>
      </c>
      <c r="AP34" s="458">
        <v>2.2378883515042216E-2</v>
      </c>
      <c r="AQ34" s="458">
        <v>6.3625373799071071E-5</v>
      </c>
      <c r="AR34" s="458">
        <v>0</v>
      </c>
      <c r="AS34" s="458">
        <v>6.3464589643732875E-4</v>
      </c>
      <c r="AT34" s="458">
        <v>0</v>
      </c>
      <c r="AU34" s="458">
        <v>1.8272516308220804E-5</v>
      </c>
      <c r="AV34" s="458">
        <v>2.9073711550016476E-5</v>
      </c>
      <c r="AW34" s="458">
        <v>1.7465143938983772E-5</v>
      </c>
      <c r="AX34" s="458">
        <v>8.4941429023714109E-5</v>
      </c>
      <c r="AY34" s="458">
        <v>0</v>
      </c>
      <c r="AZ34" s="458">
        <v>0</v>
      </c>
      <c r="BA34" s="458">
        <v>0</v>
      </c>
      <c r="BB34" s="458">
        <v>0</v>
      </c>
      <c r="BC34" s="458">
        <v>0</v>
      </c>
      <c r="BD34" s="458">
        <v>0</v>
      </c>
      <c r="BE34" s="458">
        <v>0</v>
      </c>
      <c r="BF34" s="458">
        <v>0</v>
      </c>
      <c r="BG34" s="458">
        <v>0</v>
      </c>
      <c r="BH34" s="458">
        <v>0</v>
      </c>
      <c r="BI34" s="458">
        <v>4.2725913266396069E-5</v>
      </c>
      <c r="BJ34" s="458">
        <v>0</v>
      </c>
      <c r="BK34" s="458">
        <v>0</v>
      </c>
      <c r="BL34" s="458">
        <v>0</v>
      </c>
      <c r="BM34" s="458">
        <v>2.5581990278843696E-4</v>
      </c>
      <c r="BN34" s="458">
        <v>8.1063388856667039E-4</v>
      </c>
      <c r="BO34" s="458">
        <v>3.1900979360066355E-5</v>
      </c>
      <c r="BP34" s="458">
        <v>3.676770369441134E-2</v>
      </c>
      <c r="BQ34" s="458">
        <v>1.0614815295721614E-2</v>
      </c>
      <c r="BR34" s="458">
        <v>1.1612867968522296E-2</v>
      </c>
      <c r="BS34" s="458">
        <v>0</v>
      </c>
      <c r="BT34" s="458">
        <v>0</v>
      </c>
      <c r="BU34" s="458">
        <v>1.3958438748625966E-4</v>
      </c>
      <c r="BV34" s="458">
        <v>-1.408405079835442E-6</v>
      </c>
      <c r="BW34" s="458">
        <v>0</v>
      </c>
      <c r="BX34" s="458">
        <v>0</v>
      </c>
      <c r="BY34" s="458">
        <v>0</v>
      </c>
      <c r="BZ34" s="458">
        <v>0</v>
      </c>
      <c r="CA34" s="458">
        <v>0</v>
      </c>
      <c r="CB34" s="458">
        <v>0</v>
      </c>
      <c r="CC34" s="458">
        <v>0</v>
      </c>
      <c r="CD34" s="458">
        <v>0</v>
      </c>
      <c r="CE34" s="458">
        <v>0</v>
      </c>
      <c r="CF34" s="458">
        <v>0</v>
      </c>
      <c r="CG34" s="458">
        <v>0</v>
      </c>
      <c r="CH34" s="458">
        <v>0</v>
      </c>
      <c r="CI34" s="458">
        <v>0</v>
      </c>
      <c r="CJ34" s="458">
        <v>0</v>
      </c>
      <c r="CK34" s="458">
        <v>0</v>
      </c>
      <c r="CL34" s="458">
        <v>0</v>
      </c>
      <c r="CM34" s="458">
        <v>0</v>
      </c>
      <c r="CN34" s="458">
        <v>0</v>
      </c>
      <c r="CO34" s="458">
        <v>0</v>
      </c>
      <c r="CP34" s="458">
        <v>0</v>
      </c>
      <c r="CQ34" s="458">
        <v>0</v>
      </c>
      <c r="CR34" s="458">
        <v>0</v>
      </c>
      <c r="CS34" s="458">
        <v>0</v>
      </c>
      <c r="CT34" s="458">
        <v>0</v>
      </c>
      <c r="CU34" s="458">
        <v>9.4795715233671439E-6</v>
      </c>
      <c r="CV34" s="458">
        <v>2.1815405312051192E-4</v>
      </c>
      <c r="CW34" s="458">
        <v>1.1071499745355507E-5</v>
      </c>
      <c r="CX34" s="458">
        <v>0</v>
      </c>
      <c r="CY34" s="458">
        <v>0</v>
      </c>
      <c r="CZ34" s="458">
        <v>2.9980692434072459E-6</v>
      </c>
      <c r="DA34" s="458">
        <v>0</v>
      </c>
      <c r="DB34" s="458">
        <v>4.9727513522839135E-4</v>
      </c>
      <c r="DC34" s="458">
        <v>0</v>
      </c>
      <c r="DD34" s="458">
        <v>0</v>
      </c>
      <c r="DE34" s="458">
        <v>0</v>
      </c>
      <c r="DF34" s="458">
        <v>8.925383791503035E-5</v>
      </c>
      <c r="DG34" s="477">
        <v>0</v>
      </c>
      <c r="DH34" s="458">
        <v>0</v>
      </c>
      <c r="DI34" s="478">
        <v>1.6232709338113965E-3</v>
      </c>
    </row>
    <row r="35" spans="3:113" ht="13.5" customHeight="1" x14ac:dyDescent="0.15">
      <c r="C35" s="469" t="s">
        <v>660</v>
      </c>
      <c r="D35" s="475" t="s">
        <v>206</v>
      </c>
      <c r="E35" s="476">
        <v>6.0353366658220265E-3</v>
      </c>
      <c r="F35" s="458">
        <v>1.3951866062085804E-3</v>
      </c>
      <c r="G35" s="458">
        <v>4.8745260877414692E-3</v>
      </c>
      <c r="H35" s="458">
        <v>7.1492403932082215E-3</v>
      </c>
      <c r="I35" s="458">
        <v>1.7773449388276828E-2</v>
      </c>
      <c r="J35" s="458">
        <v>0</v>
      </c>
      <c r="K35" s="458">
        <v>0</v>
      </c>
      <c r="L35" s="458">
        <v>1.3431219024847474E-2</v>
      </c>
      <c r="M35" s="458">
        <v>8.0986910255202941E-3</v>
      </c>
      <c r="N35" s="458">
        <v>8.9525514771709937E-4</v>
      </c>
      <c r="O35" s="458">
        <v>0</v>
      </c>
      <c r="P35" s="458">
        <v>3.2060434568157627E-3</v>
      </c>
      <c r="Q35" s="458">
        <v>5.875493362038034E-3</v>
      </c>
      <c r="R35" s="458">
        <v>6.9803994082840238E-3</v>
      </c>
      <c r="S35" s="458">
        <v>5.0588171321890127E-2</v>
      </c>
      <c r="T35" s="458">
        <v>1.195317313616759E-2</v>
      </c>
      <c r="U35" s="458">
        <v>1.47926133616939E-2</v>
      </c>
      <c r="V35" s="458">
        <v>3.6484436824056977E-2</v>
      </c>
      <c r="W35" s="458">
        <v>1.2266355140186916E-2</v>
      </c>
      <c r="X35" s="458">
        <v>9.3720712277413302E-3</v>
      </c>
      <c r="Y35" s="458">
        <v>0</v>
      </c>
      <c r="Z35" s="458">
        <v>1.1256851996867658E-3</v>
      </c>
      <c r="AA35" s="458">
        <v>5.9664740979259402E-3</v>
      </c>
      <c r="AB35" s="458">
        <v>7.0521072368052839E-3</v>
      </c>
      <c r="AC35" s="458">
        <v>6.2531848292931499E-2</v>
      </c>
      <c r="AD35" s="458">
        <v>2.905127245508982E-2</v>
      </c>
      <c r="AE35" s="458">
        <v>0</v>
      </c>
      <c r="AF35" s="458">
        <v>0</v>
      </c>
      <c r="AG35" s="458">
        <v>0.22390169277328811</v>
      </c>
      <c r="AH35" s="458">
        <v>3.9199606363785465E-2</v>
      </c>
      <c r="AI35" s="458">
        <v>1.1695906432748537E-2</v>
      </c>
      <c r="AJ35" s="458">
        <v>9.6905282900906532E-3</v>
      </c>
      <c r="AK35" s="458">
        <v>6.1226761660915056E-4</v>
      </c>
      <c r="AL35" s="458">
        <v>5.2873563218390806E-3</v>
      </c>
      <c r="AM35" s="458">
        <v>3.1972917058491631E-3</v>
      </c>
      <c r="AN35" s="458">
        <v>0</v>
      </c>
      <c r="AO35" s="458">
        <v>1.9491277653250171E-4</v>
      </c>
      <c r="AP35" s="458">
        <v>6.5579145831625547E-4</v>
      </c>
      <c r="AQ35" s="458">
        <v>6.3625373799071071E-5</v>
      </c>
      <c r="AR35" s="458">
        <v>0</v>
      </c>
      <c r="AS35" s="458">
        <v>2.2501081782778016E-3</v>
      </c>
      <c r="AT35" s="458">
        <v>2.1879843194457108E-3</v>
      </c>
      <c r="AU35" s="458">
        <v>2.1927019569864966E-3</v>
      </c>
      <c r="AV35" s="458">
        <v>4.5064252902525534E-3</v>
      </c>
      <c r="AW35" s="458">
        <v>3.4982683309784496E-3</v>
      </c>
      <c r="AX35" s="458">
        <v>4.3366460490652584E-2</v>
      </c>
      <c r="AY35" s="458">
        <v>1.7322162067102964E-2</v>
      </c>
      <c r="AZ35" s="458">
        <v>1.1848424299786168E-2</v>
      </c>
      <c r="BA35" s="458">
        <v>2.1343254356765224E-2</v>
      </c>
      <c r="BB35" s="458">
        <v>4.06301824212272E-2</v>
      </c>
      <c r="BC35" s="458">
        <v>2.7422303473491772E-3</v>
      </c>
      <c r="BD35" s="458">
        <v>8.4153638293765681E-2</v>
      </c>
      <c r="BE35" s="458">
        <v>1.8936920464934046E-2</v>
      </c>
      <c r="BF35" s="458">
        <v>3.6734893947775668E-2</v>
      </c>
      <c r="BG35" s="458">
        <v>0</v>
      </c>
      <c r="BH35" s="458">
        <v>4.9220821678956734E-3</v>
      </c>
      <c r="BI35" s="458">
        <v>4.3238624225592825E-2</v>
      </c>
      <c r="BJ35" s="458">
        <v>1.0807374443738081E-2</v>
      </c>
      <c r="BK35" s="458">
        <v>1.4867841409691629E-2</v>
      </c>
      <c r="BL35" s="458">
        <v>7.5215491793600195E-2</v>
      </c>
      <c r="BM35" s="458">
        <v>2.5581990278843694E-3</v>
      </c>
      <c r="BN35" s="458">
        <v>1.2274828630639247E-2</v>
      </c>
      <c r="BO35" s="458">
        <v>1.5743133314192744E-2</v>
      </c>
      <c r="BP35" s="458">
        <v>1.0141598193564574E-2</v>
      </c>
      <c r="BQ35" s="458">
        <v>1.0614815295721614E-2</v>
      </c>
      <c r="BR35" s="458">
        <v>0</v>
      </c>
      <c r="BS35" s="458">
        <v>0</v>
      </c>
      <c r="BT35" s="458">
        <v>3.6252361651622073E-2</v>
      </c>
      <c r="BU35" s="458">
        <v>2.355486538830632E-3</v>
      </c>
      <c r="BV35" s="458">
        <v>5.3955998608495783E-3</v>
      </c>
      <c r="BW35" s="458">
        <v>2.802469879239025E-3</v>
      </c>
      <c r="BX35" s="458">
        <v>7.1358184104114983E-4</v>
      </c>
      <c r="BY35" s="458">
        <v>1.9426765443553648E-3</v>
      </c>
      <c r="BZ35" s="458">
        <v>4.0913436951059526E-4</v>
      </c>
      <c r="CA35" s="458">
        <v>0</v>
      </c>
      <c r="CB35" s="458">
        <v>4.3419372816880415E-4</v>
      </c>
      <c r="CC35" s="458">
        <v>3.7225577694433845E-5</v>
      </c>
      <c r="CD35" s="458">
        <v>0</v>
      </c>
      <c r="CE35" s="458">
        <v>5.8186896310950776E-4</v>
      </c>
      <c r="CF35" s="458">
        <v>0</v>
      </c>
      <c r="CG35" s="458">
        <v>3.4693877551020408E-3</v>
      </c>
      <c r="CH35" s="458">
        <v>4.5273486835713589E-3</v>
      </c>
      <c r="CI35" s="458">
        <v>0</v>
      </c>
      <c r="CJ35" s="458">
        <v>2.0325478665022562E-5</v>
      </c>
      <c r="CK35" s="458">
        <v>7.7825670498084286E-4</v>
      </c>
      <c r="CL35" s="458">
        <v>8.3087959740885484E-3</v>
      </c>
      <c r="CM35" s="458">
        <v>7.2068176494964235E-5</v>
      </c>
      <c r="CN35" s="458">
        <v>3.474001936328948E-3</v>
      </c>
      <c r="CO35" s="458">
        <v>6.1491887800955492E-4</v>
      </c>
      <c r="CP35" s="458">
        <v>2.932187524669847E-4</v>
      </c>
      <c r="CQ35" s="458">
        <v>7.3159579332418836E-3</v>
      </c>
      <c r="CR35" s="458">
        <v>1.5217211950094879E-3</v>
      </c>
      <c r="CS35" s="458">
        <v>0</v>
      </c>
      <c r="CT35" s="458">
        <v>1.8326469890687997E-4</v>
      </c>
      <c r="CU35" s="458">
        <v>2.5594843113091291E-4</v>
      </c>
      <c r="CV35" s="458">
        <v>2.7996436817132363E-3</v>
      </c>
      <c r="CW35" s="458">
        <v>3.4321649210602068E-4</v>
      </c>
      <c r="CX35" s="458">
        <v>3.3970491304568268E-3</v>
      </c>
      <c r="CY35" s="458">
        <v>7.4251831367908852E-3</v>
      </c>
      <c r="CZ35" s="458">
        <v>1.232206459040378E-3</v>
      </c>
      <c r="DA35" s="458">
        <v>1.0653237131373783E-3</v>
      </c>
      <c r="DB35" s="458">
        <v>7.6620964713762345E-4</v>
      </c>
      <c r="DC35" s="458">
        <v>3.3919597989949747E-3</v>
      </c>
      <c r="DD35" s="458">
        <v>4.6009943540911771E-3</v>
      </c>
      <c r="DE35" s="458">
        <v>0</v>
      </c>
      <c r="DF35" s="458">
        <v>5.1767225990717602E-4</v>
      </c>
      <c r="DG35" s="477">
        <v>3.5931985883862691E-2</v>
      </c>
      <c r="DH35" s="458">
        <v>1.9177753805585522E-3</v>
      </c>
      <c r="DI35" s="478">
        <v>8.9333652052799358E-3</v>
      </c>
    </row>
    <row r="36" spans="3:113" ht="13.5" customHeight="1" x14ac:dyDescent="0.15">
      <c r="C36" s="479" t="s">
        <v>661</v>
      </c>
      <c r="D36" s="480" t="s">
        <v>216</v>
      </c>
      <c r="E36" s="481">
        <v>4.6071272258183411E-4</v>
      </c>
      <c r="F36" s="482">
        <v>3.4879665155214509E-4</v>
      </c>
      <c r="G36" s="482">
        <v>9.026900162484203E-4</v>
      </c>
      <c r="H36" s="482">
        <v>3.5746201966041106E-4</v>
      </c>
      <c r="I36" s="482">
        <v>7.912837056424615E-4</v>
      </c>
      <c r="J36" s="482">
        <v>0</v>
      </c>
      <c r="K36" s="482">
        <v>3.8482682792743265E-3</v>
      </c>
      <c r="L36" s="482">
        <v>2.4134660178371976E-4</v>
      </c>
      <c r="M36" s="482">
        <v>9.4170825878142948E-5</v>
      </c>
      <c r="N36" s="482">
        <v>0</v>
      </c>
      <c r="O36" s="482">
        <v>0</v>
      </c>
      <c r="P36" s="482">
        <v>2.3363879442382077E-4</v>
      </c>
      <c r="Q36" s="482">
        <v>4.260853964836742E-3</v>
      </c>
      <c r="R36" s="482">
        <v>5.547337278106509E-4</v>
      </c>
      <c r="S36" s="482">
        <v>1.3775352993420456E-3</v>
      </c>
      <c r="T36" s="482">
        <v>2.4645717806531114E-4</v>
      </c>
      <c r="U36" s="482">
        <v>4.8341873731025815E-4</v>
      </c>
      <c r="V36" s="482">
        <v>2.4729622790820363E-4</v>
      </c>
      <c r="W36" s="482">
        <v>1.1682242990654205E-3</v>
      </c>
      <c r="X36" s="482">
        <v>0</v>
      </c>
      <c r="Y36" s="482">
        <v>0</v>
      </c>
      <c r="Z36" s="482">
        <v>1.3703993735317149E-3</v>
      </c>
      <c r="AA36" s="482">
        <v>7.5764750449853211E-4</v>
      </c>
      <c r="AB36" s="482">
        <v>0</v>
      </c>
      <c r="AC36" s="482">
        <v>2.7935502657057583E-3</v>
      </c>
      <c r="AD36" s="482">
        <v>5.1459580838323358E-4</v>
      </c>
      <c r="AE36" s="482">
        <v>0</v>
      </c>
      <c r="AF36" s="482">
        <v>6.9773932458833381E-4</v>
      </c>
      <c r="AG36" s="482">
        <v>8.6467790747946386E-4</v>
      </c>
      <c r="AH36" s="482">
        <v>6.0357552894866329E-2</v>
      </c>
      <c r="AI36" s="482">
        <v>9.6491228070175433E-2</v>
      </c>
      <c r="AJ36" s="482">
        <v>0</v>
      </c>
      <c r="AK36" s="482">
        <v>3.8962484693309585E-4</v>
      </c>
      <c r="AL36" s="482">
        <v>4.5977011494252872E-4</v>
      </c>
      <c r="AM36" s="482">
        <v>1.065763901949721E-3</v>
      </c>
      <c r="AN36" s="482">
        <v>0</v>
      </c>
      <c r="AO36" s="482">
        <v>1.9491277653250171E-3</v>
      </c>
      <c r="AP36" s="482">
        <v>2.4592179686859576E-4</v>
      </c>
      <c r="AQ36" s="482">
        <v>1.2725074759814214E-4</v>
      </c>
      <c r="AR36" s="482">
        <v>0</v>
      </c>
      <c r="AS36" s="482">
        <v>2.8847540747151308E-4</v>
      </c>
      <c r="AT36" s="482">
        <v>2.7045917282037257E-3</v>
      </c>
      <c r="AU36" s="482">
        <v>4.5681290770552014E-4</v>
      </c>
      <c r="AV36" s="482">
        <v>1.0069195433489039E-2</v>
      </c>
      <c r="AW36" s="482">
        <v>2.7582701822837074E-2</v>
      </c>
      <c r="AX36" s="482">
        <v>1.2802989938301635E-2</v>
      </c>
      <c r="AY36" s="482">
        <v>2.9644889396927485E-3</v>
      </c>
      <c r="AZ36" s="482">
        <v>1.051635292880429E-4</v>
      </c>
      <c r="BA36" s="482">
        <v>5.9345393200885659E-3</v>
      </c>
      <c r="BB36" s="482">
        <v>9.1210613598673301E-3</v>
      </c>
      <c r="BC36" s="482">
        <v>0</v>
      </c>
      <c r="BD36" s="482">
        <v>1.5441034549314803E-3</v>
      </c>
      <c r="BE36" s="482">
        <v>3.1343868355752907E-3</v>
      </c>
      <c r="BF36" s="482">
        <v>1.6035628505605467E-3</v>
      </c>
      <c r="BG36" s="482">
        <v>0</v>
      </c>
      <c r="BH36" s="482">
        <v>2.2158451087943624E-2</v>
      </c>
      <c r="BI36" s="482">
        <v>1.4633625293740654E-2</v>
      </c>
      <c r="BJ36" s="482">
        <v>1.4621741894469168E-2</v>
      </c>
      <c r="BK36" s="482">
        <v>1.0022026431718062E-2</v>
      </c>
      <c r="BL36" s="482">
        <v>4.3688747195654741E-3</v>
      </c>
      <c r="BM36" s="482">
        <v>5.3722179585571758E-3</v>
      </c>
      <c r="BN36" s="482">
        <v>2.6455834020167485E-4</v>
      </c>
      <c r="BO36" s="482">
        <v>2.7115832456056399E-4</v>
      </c>
      <c r="BP36" s="482">
        <v>4.0848648309602959E-3</v>
      </c>
      <c r="BQ36" s="482">
        <v>3.018892423553853E-3</v>
      </c>
      <c r="BR36" s="482">
        <v>0</v>
      </c>
      <c r="BS36" s="482">
        <v>0</v>
      </c>
      <c r="BT36" s="482">
        <v>1.4371760298415876E-3</v>
      </c>
      <c r="BU36" s="482">
        <v>1.7779561356062325E-2</v>
      </c>
      <c r="BV36" s="482">
        <v>1.0703878606749358E-4</v>
      </c>
      <c r="BW36" s="482">
        <v>9.2643632371538018E-6</v>
      </c>
      <c r="BX36" s="482">
        <v>0</v>
      </c>
      <c r="BY36" s="482">
        <v>0</v>
      </c>
      <c r="BZ36" s="482">
        <v>0</v>
      </c>
      <c r="CA36" s="482">
        <v>1.4220300901567076E-4</v>
      </c>
      <c r="CB36" s="482">
        <v>1.814540953541271E-3</v>
      </c>
      <c r="CC36" s="482">
        <v>7.1007789452132561E-3</v>
      </c>
      <c r="CD36" s="482">
        <v>1.5734815902653939E-3</v>
      </c>
      <c r="CE36" s="482">
        <v>0</v>
      </c>
      <c r="CF36" s="482">
        <v>0</v>
      </c>
      <c r="CG36" s="482">
        <v>6.1224489795918364E-4</v>
      </c>
      <c r="CH36" s="482">
        <v>1.3601476731759448E-4</v>
      </c>
      <c r="CI36" s="482">
        <v>2.1953208304585083E-4</v>
      </c>
      <c r="CJ36" s="482">
        <v>1.2195287199013537E-4</v>
      </c>
      <c r="CK36" s="482">
        <v>5.9865900383141759E-5</v>
      </c>
      <c r="CL36" s="482">
        <v>0</v>
      </c>
      <c r="CM36" s="482">
        <v>2.7025566185611587E-4</v>
      </c>
      <c r="CN36" s="482">
        <v>5.6950851415228659E-5</v>
      </c>
      <c r="CO36" s="482">
        <v>1.2447750566995039E-3</v>
      </c>
      <c r="CP36" s="482">
        <v>4.5110577302613029E-5</v>
      </c>
      <c r="CQ36" s="482">
        <v>5.5522895029067867E-4</v>
      </c>
      <c r="CR36" s="482">
        <v>1.2077516110993978E-3</v>
      </c>
      <c r="CS36" s="482">
        <v>5.2730255448793061E-4</v>
      </c>
      <c r="CT36" s="482">
        <v>1.6493822901619197E-3</v>
      </c>
      <c r="CU36" s="482">
        <v>1.2418238695610958E-3</v>
      </c>
      <c r="CV36" s="482">
        <v>5.2175177704655773E-3</v>
      </c>
      <c r="CW36" s="482">
        <v>4.2071699032350925E-4</v>
      </c>
      <c r="CX36" s="482">
        <v>0</v>
      </c>
      <c r="CY36" s="482">
        <v>4.7755161732055254E-2</v>
      </c>
      <c r="CZ36" s="482">
        <v>5.6963315624737666E-5</v>
      </c>
      <c r="DA36" s="482">
        <v>3.2282536761738738E-4</v>
      </c>
      <c r="DB36" s="482">
        <v>8.6262013253904628E-5</v>
      </c>
      <c r="DC36" s="482">
        <v>5.5635319454414934E-4</v>
      </c>
      <c r="DD36" s="482">
        <v>1.9212943456644476E-3</v>
      </c>
      <c r="DE36" s="482">
        <v>1.0758331146680662E-2</v>
      </c>
      <c r="DF36" s="482">
        <v>1.1602998928953946E-3</v>
      </c>
      <c r="DG36" s="483">
        <v>1.0105871029836381E-2</v>
      </c>
      <c r="DH36" s="482">
        <v>1.4383315354189142E-4</v>
      </c>
      <c r="DI36" s="484">
        <v>4.326749618279487E-3</v>
      </c>
    </row>
    <row r="37" spans="3:113" ht="13.5" customHeight="1" x14ac:dyDescent="0.15">
      <c r="C37" s="469" t="s">
        <v>662</v>
      </c>
      <c r="D37" s="475" t="s">
        <v>956</v>
      </c>
      <c r="E37" s="476">
        <v>0</v>
      </c>
      <c r="F37" s="458">
        <v>0</v>
      </c>
      <c r="G37" s="458">
        <v>0</v>
      </c>
      <c r="H37" s="458">
        <v>0</v>
      </c>
      <c r="I37" s="458">
        <v>1.8260393207133728E-4</v>
      </c>
      <c r="J37" s="458">
        <v>0</v>
      </c>
      <c r="K37" s="458">
        <v>2.1990104452996153E-3</v>
      </c>
      <c r="L37" s="458">
        <v>1.6838135008166495E-5</v>
      </c>
      <c r="M37" s="458">
        <v>0</v>
      </c>
      <c r="N37" s="458">
        <v>0</v>
      </c>
      <c r="O37" s="458">
        <v>0</v>
      </c>
      <c r="P37" s="458">
        <v>5.1919732094182391E-5</v>
      </c>
      <c r="Q37" s="458">
        <v>4.529960531036957E-3</v>
      </c>
      <c r="R37" s="458">
        <v>1.3868343195266273E-4</v>
      </c>
      <c r="S37" s="458">
        <v>8.1564590092621128E-4</v>
      </c>
      <c r="T37" s="458">
        <v>0</v>
      </c>
      <c r="U37" s="458">
        <v>9.6683747462051627E-5</v>
      </c>
      <c r="V37" s="458">
        <v>6.5945660775520976E-5</v>
      </c>
      <c r="W37" s="458">
        <v>0</v>
      </c>
      <c r="X37" s="458">
        <v>0</v>
      </c>
      <c r="Y37" s="458">
        <v>0</v>
      </c>
      <c r="Z37" s="458">
        <v>0</v>
      </c>
      <c r="AA37" s="458">
        <v>0</v>
      </c>
      <c r="AB37" s="458">
        <v>1.1193821010802038E-4</v>
      </c>
      <c r="AC37" s="458">
        <v>1.8199024532285071E-5</v>
      </c>
      <c r="AD37" s="458">
        <v>1.8712574850299402E-4</v>
      </c>
      <c r="AE37" s="458">
        <v>0</v>
      </c>
      <c r="AF37" s="458">
        <v>4.1864359475300028E-4</v>
      </c>
      <c r="AG37" s="458">
        <v>4.9885263893045993E-5</v>
      </c>
      <c r="AH37" s="458">
        <v>1.6401508938822371E-4</v>
      </c>
      <c r="AI37" s="458">
        <v>0.14327485380116958</v>
      </c>
      <c r="AJ37" s="458">
        <v>0</v>
      </c>
      <c r="AK37" s="458">
        <v>5.5660692419013693E-5</v>
      </c>
      <c r="AL37" s="458">
        <v>9.1954022988505744E-4</v>
      </c>
      <c r="AM37" s="458">
        <v>4.3884395962635571E-4</v>
      </c>
      <c r="AN37" s="458">
        <v>0</v>
      </c>
      <c r="AO37" s="458">
        <v>2.9236916479875256E-4</v>
      </c>
      <c r="AP37" s="458">
        <v>1.6394786457906387E-4</v>
      </c>
      <c r="AQ37" s="458">
        <v>0</v>
      </c>
      <c r="AR37" s="458">
        <v>0</v>
      </c>
      <c r="AS37" s="458">
        <v>1.1539016298860522E-4</v>
      </c>
      <c r="AT37" s="458">
        <v>3.646640532409518E-4</v>
      </c>
      <c r="AU37" s="458">
        <v>1.8272516308220804E-5</v>
      </c>
      <c r="AV37" s="458">
        <v>2.9073711550016476E-5</v>
      </c>
      <c r="AW37" s="458">
        <v>7.5100118937630221E-5</v>
      </c>
      <c r="AX37" s="458">
        <v>2.9343402753646689E-4</v>
      </c>
      <c r="AY37" s="458">
        <v>2.7635066386966299E-4</v>
      </c>
      <c r="AZ37" s="458">
        <v>1.9279980369474534E-4</v>
      </c>
      <c r="BA37" s="458">
        <v>1.0543597776807097E-4</v>
      </c>
      <c r="BB37" s="458">
        <v>0</v>
      </c>
      <c r="BC37" s="458">
        <v>0</v>
      </c>
      <c r="BD37" s="458">
        <v>0</v>
      </c>
      <c r="BE37" s="458">
        <v>0</v>
      </c>
      <c r="BF37" s="458">
        <v>4.2014747176258867E-5</v>
      </c>
      <c r="BG37" s="458">
        <v>0</v>
      </c>
      <c r="BH37" s="458">
        <v>5.4487994478549893E-5</v>
      </c>
      <c r="BI37" s="458">
        <v>8.5451826532792138E-5</v>
      </c>
      <c r="BJ37" s="458">
        <v>0</v>
      </c>
      <c r="BK37" s="458">
        <v>0</v>
      </c>
      <c r="BL37" s="458">
        <v>1.5350100366040855E-3</v>
      </c>
      <c r="BM37" s="458">
        <v>0</v>
      </c>
      <c r="BN37" s="458">
        <v>0</v>
      </c>
      <c r="BO37" s="458">
        <v>1.5950489680033177E-5</v>
      </c>
      <c r="BP37" s="458">
        <v>7.840431537351815E-6</v>
      </c>
      <c r="BQ37" s="458">
        <v>4.869181328312666E-5</v>
      </c>
      <c r="BR37" s="458">
        <v>3.6432526960069953E-5</v>
      </c>
      <c r="BS37" s="458">
        <v>3.9687789390130974E-3</v>
      </c>
      <c r="BT37" s="458">
        <v>1.4533240751207066E-4</v>
      </c>
      <c r="BU37" s="458">
        <v>2.9661682340830175E-4</v>
      </c>
      <c r="BV37" s="458">
        <v>9.4363140348974607E-5</v>
      </c>
      <c r="BW37" s="458">
        <v>1.0654017722726873E-4</v>
      </c>
      <c r="BX37" s="458">
        <v>0</v>
      </c>
      <c r="BY37" s="458">
        <v>0</v>
      </c>
      <c r="BZ37" s="458">
        <v>0</v>
      </c>
      <c r="CA37" s="458">
        <v>1.4220300901567076E-4</v>
      </c>
      <c r="CB37" s="458">
        <v>4.5363523838531775E-5</v>
      </c>
      <c r="CC37" s="458">
        <v>0</v>
      </c>
      <c r="CD37" s="458">
        <v>0</v>
      </c>
      <c r="CE37" s="458">
        <v>0</v>
      </c>
      <c r="CF37" s="458">
        <v>0</v>
      </c>
      <c r="CG37" s="458">
        <v>0</v>
      </c>
      <c r="CH37" s="458">
        <v>5.8292043136111921E-5</v>
      </c>
      <c r="CI37" s="458">
        <v>4.0770243994229442E-4</v>
      </c>
      <c r="CJ37" s="458">
        <v>3.7263377552541362E-4</v>
      </c>
      <c r="CK37" s="458">
        <v>1.1973180076628352E-4</v>
      </c>
      <c r="CL37" s="458">
        <v>0</v>
      </c>
      <c r="CM37" s="458">
        <v>1.6215339711366953E-4</v>
      </c>
      <c r="CN37" s="458">
        <v>5.6950851415228659E-5</v>
      </c>
      <c r="CO37" s="458">
        <v>2.240595102059107E-4</v>
      </c>
      <c r="CP37" s="458">
        <v>7.8943510279572807E-5</v>
      </c>
      <c r="CQ37" s="458">
        <v>9.7437237354932823E-4</v>
      </c>
      <c r="CR37" s="458">
        <v>3.8959729390303151E-5</v>
      </c>
      <c r="CS37" s="458">
        <v>1.7576751816264356E-4</v>
      </c>
      <c r="CT37" s="458">
        <v>7.5461934844009402E-5</v>
      </c>
      <c r="CU37" s="458">
        <v>3.7918286093468575E-5</v>
      </c>
      <c r="CV37" s="458">
        <v>1.6179758939771302E-3</v>
      </c>
      <c r="CW37" s="458">
        <v>5.7571798675848634E-4</v>
      </c>
      <c r="CX37" s="458">
        <v>0</v>
      </c>
      <c r="CY37" s="458">
        <v>6.647433425954239E-6</v>
      </c>
      <c r="CZ37" s="458">
        <v>9.2940146545624622E-5</v>
      </c>
      <c r="DA37" s="458">
        <v>1.1298887866608558E-4</v>
      </c>
      <c r="DB37" s="458">
        <v>5.0742360737590952E-6</v>
      </c>
      <c r="DC37" s="458">
        <v>2.1536252692031587E-4</v>
      </c>
      <c r="DD37" s="458">
        <v>3.2021572427740796E-4</v>
      </c>
      <c r="DE37" s="458">
        <v>0</v>
      </c>
      <c r="DF37" s="458">
        <v>8.3898607640128526E-4</v>
      </c>
      <c r="DG37" s="477">
        <v>0</v>
      </c>
      <c r="DH37" s="458">
        <v>4.5547165288265613E-4</v>
      </c>
      <c r="DI37" s="478">
        <v>1.5352164274680296E-4</v>
      </c>
    </row>
    <row r="38" spans="3:113" ht="13.5" customHeight="1" x14ac:dyDescent="0.15">
      <c r="C38" s="469" t="s">
        <v>663</v>
      </c>
      <c r="D38" s="475" t="s">
        <v>221</v>
      </c>
      <c r="E38" s="476">
        <v>0</v>
      </c>
      <c r="F38" s="458">
        <v>0</v>
      </c>
      <c r="G38" s="458">
        <v>0</v>
      </c>
      <c r="H38" s="458">
        <v>1.7873100983020553E-4</v>
      </c>
      <c r="I38" s="458">
        <v>0</v>
      </c>
      <c r="J38" s="458">
        <v>0</v>
      </c>
      <c r="K38" s="458">
        <v>0</v>
      </c>
      <c r="L38" s="458">
        <v>3.928898168572182E-4</v>
      </c>
      <c r="M38" s="458">
        <v>1.497316131462473E-2</v>
      </c>
      <c r="N38" s="458">
        <v>0</v>
      </c>
      <c r="O38" s="458">
        <v>0</v>
      </c>
      <c r="P38" s="458">
        <v>3.1151839256509436E-4</v>
      </c>
      <c r="Q38" s="458">
        <v>4.9336203803372798E-4</v>
      </c>
      <c r="R38" s="458">
        <v>0</v>
      </c>
      <c r="S38" s="458">
        <v>6.5976690652697978E-3</v>
      </c>
      <c r="T38" s="458">
        <v>0</v>
      </c>
      <c r="U38" s="458">
        <v>0</v>
      </c>
      <c r="V38" s="458">
        <v>0</v>
      </c>
      <c r="W38" s="458">
        <v>0</v>
      </c>
      <c r="X38" s="458">
        <v>0</v>
      </c>
      <c r="Y38" s="458">
        <v>0</v>
      </c>
      <c r="Z38" s="458">
        <v>6.3625685199686767E-4</v>
      </c>
      <c r="AA38" s="458">
        <v>0</v>
      </c>
      <c r="AB38" s="458">
        <v>0</v>
      </c>
      <c r="AC38" s="458">
        <v>1.3112397175511393E-2</v>
      </c>
      <c r="AD38" s="458">
        <v>1.4502245508982035E-3</v>
      </c>
      <c r="AE38" s="458">
        <v>0</v>
      </c>
      <c r="AF38" s="458">
        <v>0</v>
      </c>
      <c r="AG38" s="458">
        <v>2.9764874122850775E-3</v>
      </c>
      <c r="AH38" s="458">
        <v>8.2007544694111863E-4</v>
      </c>
      <c r="AI38" s="458">
        <v>0</v>
      </c>
      <c r="AJ38" s="458">
        <v>5.6267583619881212E-2</v>
      </c>
      <c r="AK38" s="458">
        <v>5.5660692419013693E-5</v>
      </c>
      <c r="AL38" s="458">
        <v>0</v>
      </c>
      <c r="AM38" s="458">
        <v>7.523039307880384E-3</v>
      </c>
      <c r="AN38" s="458">
        <v>0</v>
      </c>
      <c r="AO38" s="458">
        <v>0</v>
      </c>
      <c r="AP38" s="458">
        <v>0</v>
      </c>
      <c r="AQ38" s="458">
        <v>0</v>
      </c>
      <c r="AR38" s="458">
        <v>0</v>
      </c>
      <c r="AS38" s="458">
        <v>5.7695081494302608E-5</v>
      </c>
      <c r="AT38" s="458">
        <v>3.038867110341265E-4</v>
      </c>
      <c r="AU38" s="458">
        <v>1.5166188535823267E-3</v>
      </c>
      <c r="AV38" s="458">
        <v>1.5021417634175178E-3</v>
      </c>
      <c r="AW38" s="458">
        <v>1.0479086363390264E-4</v>
      </c>
      <c r="AX38" s="458">
        <v>2.2470868950818911E-3</v>
      </c>
      <c r="AY38" s="458">
        <v>3.567435842681104E-3</v>
      </c>
      <c r="AZ38" s="458">
        <v>6.4675570512146389E-3</v>
      </c>
      <c r="BA38" s="458">
        <v>1.5062282538295854E-4</v>
      </c>
      <c r="BB38" s="458">
        <v>2.0729684908789387E-3</v>
      </c>
      <c r="BC38" s="458">
        <v>0</v>
      </c>
      <c r="BD38" s="458">
        <v>3.6672457054622658E-3</v>
      </c>
      <c r="BE38" s="458">
        <v>2.2201906751991643E-3</v>
      </c>
      <c r="BF38" s="458">
        <v>6.4422612336930264E-4</v>
      </c>
      <c r="BG38" s="458">
        <v>0</v>
      </c>
      <c r="BH38" s="458">
        <v>5.3398234588978898E-3</v>
      </c>
      <c r="BI38" s="458">
        <v>2.1362956633198035E-5</v>
      </c>
      <c r="BJ38" s="458">
        <v>0</v>
      </c>
      <c r="BK38" s="458">
        <v>6.3876651982378851E-3</v>
      </c>
      <c r="BL38" s="458">
        <v>8.8558271342543387E-3</v>
      </c>
      <c r="BM38" s="458">
        <v>0</v>
      </c>
      <c r="BN38" s="458">
        <v>3.3239381204825816E-3</v>
      </c>
      <c r="BO38" s="458">
        <v>2.05761316872428E-3</v>
      </c>
      <c r="BP38" s="458">
        <v>2.7441510380731354E-5</v>
      </c>
      <c r="BQ38" s="458">
        <v>3.2461208855417776E-5</v>
      </c>
      <c r="BR38" s="458">
        <v>0</v>
      </c>
      <c r="BS38" s="458">
        <v>0</v>
      </c>
      <c r="BT38" s="458">
        <v>0</v>
      </c>
      <c r="BU38" s="458">
        <v>1.2213633905047721E-4</v>
      </c>
      <c r="BV38" s="458">
        <v>6.0561418432924003E-5</v>
      </c>
      <c r="BW38" s="458">
        <v>4.6321816185769009E-6</v>
      </c>
      <c r="BX38" s="458">
        <v>0</v>
      </c>
      <c r="BY38" s="458">
        <v>0</v>
      </c>
      <c r="BZ38" s="458">
        <v>0</v>
      </c>
      <c r="CA38" s="458">
        <v>0</v>
      </c>
      <c r="CB38" s="458">
        <v>3.8883020433027239E-5</v>
      </c>
      <c r="CC38" s="458">
        <v>0</v>
      </c>
      <c r="CD38" s="458">
        <v>0</v>
      </c>
      <c r="CE38" s="458">
        <v>0</v>
      </c>
      <c r="CF38" s="458">
        <v>0</v>
      </c>
      <c r="CG38" s="458">
        <v>0</v>
      </c>
      <c r="CH38" s="458">
        <v>0</v>
      </c>
      <c r="CI38" s="458">
        <v>0</v>
      </c>
      <c r="CJ38" s="458">
        <v>0</v>
      </c>
      <c r="CK38" s="458">
        <v>0</v>
      </c>
      <c r="CL38" s="458">
        <v>0</v>
      </c>
      <c r="CM38" s="458">
        <v>0</v>
      </c>
      <c r="CN38" s="458">
        <v>0</v>
      </c>
      <c r="CO38" s="458">
        <v>7.2196953288571221E-5</v>
      </c>
      <c r="CP38" s="458">
        <v>4.135136252739528E-4</v>
      </c>
      <c r="CQ38" s="458">
        <v>2.732597382803144E-3</v>
      </c>
      <c r="CR38" s="458">
        <v>2.3375837634181891E-4</v>
      </c>
      <c r="CS38" s="458">
        <v>6.4448089992969297E-3</v>
      </c>
      <c r="CT38" s="458">
        <v>1.8326469890687997E-4</v>
      </c>
      <c r="CU38" s="458">
        <v>1.706322874206086E-4</v>
      </c>
      <c r="CV38" s="458">
        <v>3.090515752540586E-4</v>
      </c>
      <c r="CW38" s="458">
        <v>0</v>
      </c>
      <c r="CX38" s="458">
        <v>0</v>
      </c>
      <c r="CY38" s="458">
        <v>6.1754656527114879E-3</v>
      </c>
      <c r="CZ38" s="458">
        <v>5.9961384868144918E-6</v>
      </c>
      <c r="DA38" s="458">
        <v>4.8423805142608107E-4</v>
      </c>
      <c r="DB38" s="458">
        <v>1.4715284613901378E-4</v>
      </c>
      <c r="DC38" s="458">
        <v>1.256281407035176E-4</v>
      </c>
      <c r="DD38" s="458">
        <v>8.9323333614224317E-4</v>
      </c>
      <c r="DE38" s="458">
        <v>0</v>
      </c>
      <c r="DF38" s="458">
        <v>1.9635844341306675E-4</v>
      </c>
      <c r="DG38" s="477">
        <v>0</v>
      </c>
      <c r="DH38" s="458">
        <v>6.2327699868152937E-4</v>
      </c>
      <c r="DI38" s="478">
        <v>9.3248393548805574E-4</v>
      </c>
    </row>
    <row r="39" spans="3:113" ht="13.5" customHeight="1" x14ac:dyDescent="0.15">
      <c r="C39" s="469" t="s">
        <v>664</v>
      </c>
      <c r="D39" s="475" t="s">
        <v>227</v>
      </c>
      <c r="E39" s="476">
        <v>0</v>
      </c>
      <c r="F39" s="458">
        <v>0</v>
      </c>
      <c r="G39" s="458">
        <v>0</v>
      </c>
      <c r="H39" s="458">
        <v>0</v>
      </c>
      <c r="I39" s="458">
        <v>0</v>
      </c>
      <c r="J39" s="458">
        <v>0</v>
      </c>
      <c r="K39" s="458">
        <v>0</v>
      </c>
      <c r="L39" s="458">
        <v>0</v>
      </c>
      <c r="M39" s="458">
        <v>0</v>
      </c>
      <c r="N39" s="458">
        <v>0</v>
      </c>
      <c r="O39" s="458">
        <v>0</v>
      </c>
      <c r="P39" s="458">
        <v>0</v>
      </c>
      <c r="Q39" s="458">
        <v>0</v>
      </c>
      <c r="R39" s="458">
        <v>0</v>
      </c>
      <c r="S39" s="458">
        <v>0</v>
      </c>
      <c r="T39" s="458">
        <v>0</v>
      </c>
      <c r="U39" s="458">
        <v>0</v>
      </c>
      <c r="V39" s="458">
        <v>0</v>
      </c>
      <c r="W39" s="458">
        <v>0</v>
      </c>
      <c r="X39" s="458">
        <v>0</v>
      </c>
      <c r="Y39" s="458">
        <v>0</v>
      </c>
      <c r="Z39" s="458">
        <v>0</v>
      </c>
      <c r="AA39" s="458">
        <v>0</v>
      </c>
      <c r="AB39" s="458">
        <v>0</v>
      </c>
      <c r="AC39" s="458">
        <v>0</v>
      </c>
      <c r="AD39" s="458">
        <v>0</v>
      </c>
      <c r="AE39" s="458">
        <v>0</v>
      </c>
      <c r="AF39" s="458">
        <v>2.7909572983533354E-4</v>
      </c>
      <c r="AG39" s="458">
        <v>0</v>
      </c>
      <c r="AH39" s="458">
        <v>0</v>
      </c>
      <c r="AI39" s="458">
        <v>0</v>
      </c>
      <c r="AJ39" s="458">
        <v>0</v>
      </c>
      <c r="AK39" s="458">
        <v>0.13993098074140042</v>
      </c>
      <c r="AL39" s="458">
        <v>0</v>
      </c>
      <c r="AM39" s="458">
        <v>2.5076797692934611E-4</v>
      </c>
      <c r="AN39" s="458">
        <v>0</v>
      </c>
      <c r="AO39" s="458">
        <v>0</v>
      </c>
      <c r="AP39" s="458">
        <v>0</v>
      </c>
      <c r="AQ39" s="458">
        <v>0</v>
      </c>
      <c r="AR39" s="458">
        <v>0</v>
      </c>
      <c r="AS39" s="458">
        <v>0</v>
      </c>
      <c r="AT39" s="458">
        <v>0</v>
      </c>
      <c r="AU39" s="458">
        <v>5.4817548924662419E-5</v>
      </c>
      <c r="AV39" s="458">
        <v>0</v>
      </c>
      <c r="AW39" s="458">
        <v>0</v>
      </c>
      <c r="AX39" s="458">
        <v>0</v>
      </c>
      <c r="AY39" s="458">
        <v>0</v>
      </c>
      <c r="AZ39" s="458">
        <v>0</v>
      </c>
      <c r="BA39" s="458">
        <v>0</v>
      </c>
      <c r="BB39" s="458">
        <v>0</v>
      </c>
      <c r="BC39" s="458">
        <v>0</v>
      </c>
      <c r="BD39" s="458">
        <v>0</v>
      </c>
      <c r="BE39" s="458">
        <v>0</v>
      </c>
      <c r="BF39" s="458">
        <v>0</v>
      </c>
      <c r="BG39" s="458">
        <v>0</v>
      </c>
      <c r="BH39" s="458">
        <v>0</v>
      </c>
      <c r="BI39" s="458">
        <v>0</v>
      </c>
      <c r="BJ39" s="458">
        <v>0</v>
      </c>
      <c r="BK39" s="458">
        <v>0</v>
      </c>
      <c r="BL39" s="458">
        <v>5.9038847561695593E-4</v>
      </c>
      <c r="BM39" s="458">
        <v>0</v>
      </c>
      <c r="BN39" s="458">
        <v>2.838914496779511E-2</v>
      </c>
      <c r="BO39" s="458">
        <v>3.5019300092512841E-2</v>
      </c>
      <c r="BP39" s="458">
        <v>5.5400489242927932E-2</v>
      </c>
      <c r="BQ39" s="458">
        <v>2.8939167694604948E-2</v>
      </c>
      <c r="BR39" s="458">
        <v>0</v>
      </c>
      <c r="BS39" s="458">
        <v>0</v>
      </c>
      <c r="BT39" s="458">
        <v>0</v>
      </c>
      <c r="BU39" s="458">
        <v>1.7448048435782457E-4</v>
      </c>
      <c r="BV39" s="458">
        <v>0</v>
      </c>
      <c r="BW39" s="458">
        <v>0</v>
      </c>
      <c r="BX39" s="458">
        <v>0</v>
      </c>
      <c r="BY39" s="458">
        <v>5.7990344607622832E-5</v>
      </c>
      <c r="BZ39" s="458">
        <v>9.5612923309541282E-5</v>
      </c>
      <c r="CA39" s="458">
        <v>0</v>
      </c>
      <c r="CB39" s="458">
        <v>0</v>
      </c>
      <c r="CC39" s="458">
        <v>0</v>
      </c>
      <c r="CD39" s="458">
        <v>0</v>
      </c>
      <c r="CE39" s="458">
        <v>0</v>
      </c>
      <c r="CF39" s="458">
        <v>0</v>
      </c>
      <c r="CG39" s="458">
        <v>0</v>
      </c>
      <c r="CH39" s="458">
        <v>0</v>
      </c>
      <c r="CI39" s="458">
        <v>0</v>
      </c>
      <c r="CJ39" s="458">
        <v>0</v>
      </c>
      <c r="CK39" s="458">
        <v>0</v>
      </c>
      <c r="CL39" s="458">
        <v>0</v>
      </c>
      <c r="CM39" s="458">
        <v>0</v>
      </c>
      <c r="CN39" s="458">
        <v>0</v>
      </c>
      <c r="CO39" s="458">
        <v>4.9791002267980152E-6</v>
      </c>
      <c r="CP39" s="458">
        <v>0</v>
      </c>
      <c r="CQ39" s="458">
        <v>2.1773684325124653E-5</v>
      </c>
      <c r="CR39" s="458">
        <v>0</v>
      </c>
      <c r="CS39" s="458">
        <v>0</v>
      </c>
      <c r="CT39" s="458">
        <v>0</v>
      </c>
      <c r="CU39" s="458">
        <v>0</v>
      </c>
      <c r="CV39" s="458">
        <v>0</v>
      </c>
      <c r="CW39" s="458">
        <v>0</v>
      </c>
      <c r="CX39" s="458">
        <v>0</v>
      </c>
      <c r="CY39" s="458">
        <v>0</v>
      </c>
      <c r="CZ39" s="458">
        <v>0</v>
      </c>
      <c r="DA39" s="458">
        <v>0</v>
      </c>
      <c r="DB39" s="458">
        <v>0</v>
      </c>
      <c r="DC39" s="458">
        <v>0</v>
      </c>
      <c r="DD39" s="458">
        <v>0</v>
      </c>
      <c r="DE39" s="458">
        <v>0</v>
      </c>
      <c r="DF39" s="458">
        <v>0</v>
      </c>
      <c r="DG39" s="477">
        <v>0</v>
      </c>
      <c r="DH39" s="458">
        <v>4.3149946062567422E-4</v>
      </c>
      <c r="DI39" s="478">
        <v>3.7788549121429821E-3</v>
      </c>
    </row>
    <row r="40" spans="3:113" ht="13.5" customHeight="1" x14ac:dyDescent="0.15">
      <c r="C40" s="469" t="s">
        <v>665</v>
      </c>
      <c r="D40" s="475" t="s">
        <v>231</v>
      </c>
      <c r="E40" s="476">
        <v>2.3035636129091706E-5</v>
      </c>
      <c r="F40" s="458">
        <v>0</v>
      </c>
      <c r="G40" s="458">
        <v>0</v>
      </c>
      <c r="H40" s="458">
        <v>0</v>
      </c>
      <c r="I40" s="458">
        <v>0</v>
      </c>
      <c r="J40" s="458">
        <v>0</v>
      </c>
      <c r="K40" s="458">
        <v>0</v>
      </c>
      <c r="L40" s="458">
        <v>0</v>
      </c>
      <c r="M40" s="458">
        <v>5.6502495526885774E-4</v>
      </c>
      <c r="N40" s="458">
        <v>0</v>
      </c>
      <c r="O40" s="458">
        <v>0</v>
      </c>
      <c r="P40" s="458">
        <v>0</v>
      </c>
      <c r="Q40" s="458">
        <v>0</v>
      </c>
      <c r="R40" s="458">
        <v>0</v>
      </c>
      <c r="S40" s="458">
        <v>1.6675427307824764E-3</v>
      </c>
      <c r="T40" s="458">
        <v>0</v>
      </c>
      <c r="U40" s="458">
        <v>0</v>
      </c>
      <c r="V40" s="458">
        <v>0</v>
      </c>
      <c r="W40" s="458">
        <v>0</v>
      </c>
      <c r="X40" s="458">
        <v>0</v>
      </c>
      <c r="Y40" s="458">
        <v>0</v>
      </c>
      <c r="Z40" s="458">
        <v>0</v>
      </c>
      <c r="AA40" s="458">
        <v>0</v>
      </c>
      <c r="AB40" s="458">
        <v>0</v>
      </c>
      <c r="AC40" s="458">
        <v>0</v>
      </c>
      <c r="AD40" s="458">
        <v>4.6781437125748506E-5</v>
      </c>
      <c r="AE40" s="458">
        <v>0</v>
      </c>
      <c r="AF40" s="458">
        <v>0</v>
      </c>
      <c r="AG40" s="458">
        <v>6.6513685190727986E-5</v>
      </c>
      <c r="AH40" s="458">
        <v>0</v>
      </c>
      <c r="AI40" s="458">
        <v>0</v>
      </c>
      <c r="AJ40" s="458">
        <v>0</v>
      </c>
      <c r="AK40" s="458">
        <v>0</v>
      </c>
      <c r="AL40" s="458">
        <v>4.827586206896552E-3</v>
      </c>
      <c r="AM40" s="458">
        <v>0</v>
      </c>
      <c r="AN40" s="458">
        <v>0</v>
      </c>
      <c r="AO40" s="458">
        <v>0</v>
      </c>
      <c r="AP40" s="458">
        <v>0</v>
      </c>
      <c r="AQ40" s="458">
        <v>0</v>
      </c>
      <c r="AR40" s="458">
        <v>0</v>
      </c>
      <c r="AS40" s="458">
        <v>0</v>
      </c>
      <c r="AT40" s="458">
        <v>0</v>
      </c>
      <c r="AU40" s="458">
        <v>7.3090065232883216E-5</v>
      </c>
      <c r="AV40" s="458">
        <v>9.6912371833388254E-6</v>
      </c>
      <c r="AW40" s="458">
        <v>1.3972115151187017E-4</v>
      </c>
      <c r="AX40" s="458">
        <v>4.6331688558389512E-5</v>
      </c>
      <c r="AY40" s="458">
        <v>3.8563479003630241E-3</v>
      </c>
      <c r="AZ40" s="458">
        <v>4.0523013285659201E-2</v>
      </c>
      <c r="BA40" s="458">
        <v>3.810757482188851E-3</v>
      </c>
      <c r="BB40" s="458">
        <v>0</v>
      </c>
      <c r="BC40" s="458">
        <v>0</v>
      </c>
      <c r="BD40" s="458">
        <v>5.7903879559930511E-4</v>
      </c>
      <c r="BE40" s="458">
        <v>0</v>
      </c>
      <c r="BF40" s="458">
        <v>0</v>
      </c>
      <c r="BG40" s="458">
        <v>0</v>
      </c>
      <c r="BH40" s="458">
        <v>0</v>
      </c>
      <c r="BI40" s="458">
        <v>1.0681478316599017E-4</v>
      </c>
      <c r="BJ40" s="458">
        <v>0</v>
      </c>
      <c r="BK40" s="458">
        <v>0</v>
      </c>
      <c r="BL40" s="458">
        <v>4.7231078049356478E-4</v>
      </c>
      <c r="BM40" s="458">
        <v>0</v>
      </c>
      <c r="BN40" s="458">
        <v>5.6235606160817556E-3</v>
      </c>
      <c r="BO40" s="458">
        <v>7.0979679076147632E-4</v>
      </c>
      <c r="BP40" s="458">
        <v>2.1561186727717493E-4</v>
      </c>
      <c r="BQ40" s="458">
        <v>1.2822177497890021E-3</v>
      </c>
      <c r="BR40" s="458">
        <v>0</v>
      </c>
      <c r="BS40" s="458">
        <v>0</v>
      </c>
      <c r="BT40" s="458">
        <v>0</v>
      </c>
      <c r="BU40" s="458">
        <v>1.7448048435782457E-4</v>
      </c>
      <c r="BV40" s="458">
        <v>7.4645469231278427E-5</v>
      </c>
      <c r="BW40" s="458">
        <v>4.6321816185769009E-6</v>
      </c>
      <c r="BX40" s="458">
        <v>0</v>
      </c>
      <c r="BY40" s="458">
        <v>0</v>
      </c>
      <c r="BZ40" s="458">
        <v>0</v>
      </c>
      <c r="CA40" s="458">
        <v>0</v>
      </c>
      <c r="CB40" s="458">
        <v>2.5922013622018159E-5</v>
      </c>
      <c r="CC40" s="458">
        <v>0</v>
      </c>
      <c r="CD40" s="458">
        <v>0</v>
      </c>
      <c r="CE40" s="458">
        <v>0</v>
      </c>
      <c r="CF40" s="458">
        <v>0</v>
      </c>
      <c r="CG40" s="458">
        <v>0</v>
      </c>
      <c r="CH40" s="458">
        <v>0</v>
      </c>
      <c r="CI40" s="458">
        <v>0</v>
      </c>
      <c r="CJ40" s="458">
        <v>0</v>
      </c>
      <c r="CK40" s="458">
        <v>0</v>
      </c>
      <c r="CL40" s="458">
        <v>0</v>
      </c>
      <c r="CM40" s="458">
        <v>0</v>
      </c>
      <c r="CN40" s="458">
        <v>0</v>
      </c>
      <c r="CO40" s="458">
        <v>4.4811902041182141E-5</v>
      </c>
      <c r="CP40" s="458">
        <v>1.1277644325653257E-4</v>
      </c>
      <c r="CQ40" s="458">
        <v>1.0886842162562326E-5</v>
      </c>
      <c r="CR40" s="458">
        <v>1.7188115907486686E-4</v>
      </c>
      <c r="CS40" s="458">
        <v>1.7576751816264356E-4</v>
      </c>
      <c r="CT40" s="458">
        <v>7.6539962484638107E-4</v>
      </c>
      <c r="CU40" s="458">
        <v>4.4553986159825574E-4</v>
      </c>
      <c r="CV40" s="458">
        <v>1.9997454869380261E-4</v>
      </c>
      <c r="CW40" s="458">
        <v>0</v>
      </c>
      <c r="CX40" s="458">
        <v>0</v>
      </c>
      <c r="CY40" s="458">
        <v>0</v>
      </c>
      <c r="CZ40" s="458">
        <v>5.9961384868144918E-6</v>
      </c>
      <c r="DA40" s="458">
        <v>9.5233483447129273E-4</v>
      </c>
      <c r="DB40" s="458">
        <v>7.9158082750641892E-4</v>
      </c>
      <c r="DC40" s="458">
        <v>0</v>
      </c>
      <c r="DD40" s="458">
        <v>1.6853459172495154E-5</v>
      </c>
      <c r="DE40" s="458">
        <v>0</v>
      </c>
      <c r="DF40" s="458">
        <v>1.785076758300607E-4</v>
      </c>
      <c r="DG40" s="477">
        <v>0</v>
      </c>
      <c r="DH40" s="458">
        <v>5.9930480642454752E-4</v>
      </c>
      <c r="DI40" s="478">
        <v>6.7146090639612712E-4</v>
      </c>
    </row>
    <row r="41" spans="3:113" ht="13.5" customHeight="1" x14ac:dyDescent="0.15">
      <c r="C41" s="469" t="s">
        <v>666</v>
      </c>
      <c r="D41" s="475" t="s">
        <v>239</v>
      </c>
      <c r="E41" s="476">
        <v>1.9810647071018864E-3</v>
      </c>
      <c r="F41" s="458">
        <v>3.4879665155214509E-4</v>
      </c>
      <c r="G41" s="458">
        <v>7.5825961364867304E-3</v>
      </c>
      <c r="H41" s="458">
        <v>0</v>
      </c>
      <c r="I41" s="458">
        <v>6.0867977357112422E-5</v>
      </c>
      <c r="J41" s="458">
        <v>0</v>
      </c>
      <c r="K41" s="458">
        <v>0</v>
      </c>
      <c r="L41" s="458">
        <v>9.5416098379610145E-5</v>
      </c>
      <c r="M41" s="458">
        <v>3.7668330351257179E-4</v>
      </c>
      <c r="N41" s="458">
        <v>0</v>
      </c>
      <c r="O41" s="458">
        <v>0</v>
      </c>
      <c r="P41" s="458">
        <v>0</v>
      </c>
      <c r="Q41" s="458">
        <v>0</v>
      </c>
      <c r="R41" s="458">
        <v>1.8491124260355029E-4</v>
      </c>
      <c r="S41" s="458">
        <v>5.4376393395080748E-4</v>
      </c>
      <c r="T41" s="458">
        <v>7.3937153419593343E-4</v>
      </c>
      <c r="U41" s="458">
        <v>0</v>
      </c>
      <c r="V41" s="458">
        <v>1.6486415193880244E-5</v>
      </c>
      <c r="W41" s="458">
        <v>5.8411214953271026E-3</v>
      </c>
      <c r="X41" s="458">
        <v>4.6860356138706651E-3</v>
      </c>
      <c r="Y41" s="458">
        <v>0</v>
      </c>
      <c r="Z41" s="458">
        <v>5.38371182458888E-4</v>
      </c>
      <c r="AA41" s="458">
        <v>2.8411781418694954E-4</v>
      </c>
      <c r="AB41" s="458">
        <v>1.6790731516203055E-4</v>
      </c>
      <c r="AC41" s="458">
        <v>1.8744995268253622E-3</v>
      </c>
      <c r="AD41" s="458">
        <v>5.1459580838323358E-4</v>
      </c>
      <c r="AE41" s="458">
        <v>0</v>
      </c>
      <c r="AF41" s="458">
        <v>2.5676807144850683E-2</v>
      </c>
      <c r="AG41" s="458">
        <v>9.9770527786091986E-5</v>
      </c>
      <c r="AH41" s="458">
        <v>3.2803017877644741E-4</v>
      </c>
      <c r="AI41" s="458">
        <v>0</v>
      </c>
      <c r="AJ41" s="458">
        <v>2.2819631134729602E-2</v>
      </c>
      <c r="AK41" s="458">
        <v>3.6179450072358899E-2</v>
      </c>
      <c r="AL41" s="458">
        <v>2.0919540229885056E-2</v>
      </c>
      <c r="AM41" s="458">
        <v>5.328819509748605E-2</v>
      </c>
      <c r="AN41" s="458">
        <v>0</v>
      </c>
      <c r="AO41" s="458">
        <v>7.7965110613000682E-4</v>
      </c>
      <c r="AP41" s="458">
        <v>1.2378063775719322E-2</v>
      </c>
      <c r="AQ41" s="458">
        <v>0</v>
      </c>
      <c r="AR41" s="458">
        <v>9.6153846153846159E-3</v>
      </c>
      <c r="AS41" s="458">
        <v>4.8463868455214196E-3</v>
      </c>
      <c r="AT41" s="458">
        <v>6.2600662473030052E-3</v>
      </c>
      <c r="AU41" s="458">
        <v>3.0332377071646535E-3</v>
      </c>
      <c r="AV41" s="458">
        <v>7.1715155156707308E-3</v>
      </c>
      <c r="AW41" s="458">
        <v>3.3498146074970878E-3</v>
      </c>
      <c r="AX41" s="458">
        <v>8.7258013451633576E-4</v>
      </c>
      <c r="AY41" s="458">
        <v>1.0425956864173649E-2</v>
      </c>
      <c r="AZ41" s="458">
        <v>2.9445788200652013E-3</v>
      </c>
      <c r="BA41" s="458">
        <v>3.2383907457336084E-3</v>
      </c>
      <c r="BB41" s="458">
        <v>1.658374792703151E-3</v>
      </c>
      <c r="BC41" s="458">
        <v>1.3711151736745886E-3</v>
      </c>
      <c r="BD41" s="458">
        <v>1.0229685388921057E-2</v>
      </c>
      <c r="BE41" s="458">
        <v>3.1343868355752907E-3</v>
      </c>
      <c r="BF41" s="458">
        <v>1.5405407297961584E-3</v>
      </c>
      <c r="BG41" s="458">
        <v>0</v>
      </c>
      <c r="BH41" s="458">
        <v>6.3569326891641539E-4</v>
      </c>
      <c r="BI41" s="458">
        <v>2.5849177526169622E-3</v>
      </c>
      <c r="BJ41" s="458">
        <v>3.8143674507310869E-3</v>
      </c>
      <c r="BK41" s="458">
        <v>1.1013215859030837E-4</v>
      </c>
      <c r="BL41" s="458">
        <v>2.0073208170976503E-3</v>
      </c>
      <c r="BM41" s="458">
        <v>0</v>
      </c>
      <c r="BN41" s="458">
        <v>7.8417805454650286E-3</v>
      </c>
      <c r="BO41" s="458">
        <v>1.3518040003828117E-2</v>
      </c>
      <c r="BP41" s="458">
        <v>1.1454870476071003E-2</v>
      </c>
      <c r="BQ41" s="458">
        <v>1.2481334804908135E-2</v>
      </c>
      <c r="BR41" s="458">
        <v>4.0986592830078691E-5</v>
      </c>
      <c r="BS41" s="458">
        <v>0</v>
      </c>
      <c r="BT41" s="458">
        <v>5.0866342629224733E-3</v>
      </c>
      <c r="BU41" s="458">
        <v>0</v>
      </c>
      <c r="BV41" s="458">
        <v>6.9011848911936657E-5</v>
      </c>
      <c r="BW41" s="458">
        <v>0</v>
      </c>
      <c r="BX41" s="458">
        <v>0</v>
      </c>
      <c r="BY41" s="458">
        <v>0</v>
      </c>
      <c r="BZ41" s="458">
        <v>0</v>
      </c>
      <c r="CA41" s="458">
        <v>0</v>
      </c>
      <c r="CB41" s="458">
        <v>0</v>
      </c>
      <c r="CC41" s="458">
        <v>0</v>
      </c>
      <c r="CD41" s="458">
        <v>0</v>
      </c>
      <c r="CE41" s="458">
        <v>0</v>
      </c>
      <c r="CF41" s="458">
        <v>0</v>
      </c>
      <c r="CG41" s="458">
        <v>0</v>
      </c>
      <c r="CH41" s="458">
        <v>0</v>
      </c>
      <c r="CI41" s="458">
        <v>0</v>
      </c>
      <c r="CJ41" s="458">
        <v>0</v>
      </c>
      <c r="CK41" s="458">
        <v>0</v>
      </c>
      <c r="CL41" s="458">
        <v>0</v>
      </c>
      <c r="CM41" s="458">
        <v>0</v>
      </c>
      <c r="CN41" s="458">
        <v>5.6950851415228659E-5</v>
      </c>
      <c r="CO41" s="458">
        <v>5.7259652608177176E-5</v>
      </c>
      <c r="CP41" s="458">
        <v>1.0037103449831398E-3</v>
      </c>
      <c r="CQ41" s="458">
        <v>1.5785921135715375E-4</v>
      </c>
      <c r="CR41" s="458">
        <v>3.2084483027308479E-5</v>
      </c>
      <c r="CS41" s="458">
        <v>0</v>
      </c>
      <c r="CT41" s="458">
        <v>0</v>
      </c>
      <c r="CU41" s="458">
        <v>0</v>
      </c>
      <c r="CV41" s="458">
        <v>0</v>
      </c>
      <c r="CW41" s="458">
        <v>0</v>
      </c>
      <c r="CX41" s="458">
        <v>0</v>
      </c>
      <c r="CY41" s="458">
        <v>2.2601273648244414E-4</v>
      </c>
      <c r="CZ41" s="458">
        <v>2.9980692434072459E-6</v>
      </c>
      <c r="DA41" s="458">
        <v>6.456507352347747E-5</v>
      </c>
      <c r="DB41" s="458">
        <v>5.0742360737590959E-5</v>
      </c>
      <c r="DC41" s="458">
        <v>3.5893754486719313E-5</v>
      </c>
      <c r="DD41" s="458">
        <v>4.2133647931237887E-4</v>
      </c>
      <c r="DE41" s="458">
        <v>0</v>
      </c>
      <c r="DF41" s="458">
        <v>9.4609068189932164E-4</v>
      </c>
      <c r="DG41" s="477">
        <v>5.3737568174526788E-3</v>
      </c>
      <c r="DH41" s="458">
        <v>1.0787486515641855E-3</v>
      </c>
      <c r="DI41" s="478">
        <v>1.9462582451449536E-3</v>
      </c>
    </row>
    <row r="42" spans="3:113" ht="13.5" customHeight="1" x14ac:dyDescent="0.15">
      <c r="C42" s="469" t="s">
        <v>667</v>
      </c>
      <c r="D42" s="475" t="s">
        <v>242</v>
      </c>
      <c r="E42" s="476">
        <v>0</v>
      </c>
      <c r="F42" s="458">
        <v>0</v>
      </c>
      <c r="G42" s="458">
        <v>0</v>
      </c>
      <c r="H42" s="458">
        <v>0</v>
      </c>
      <c r="I42" s="458">
        <v>0</v>
      </c>
      <c r="J42" s="458">
        <v>0</v>
      </c>
      <c r="K42" s="458">
        <v>0</v>
      </c>
      <c r="L42" s="458">
        <v>0</v>
      </c>
      <c r="M42" s="458">
        <v>0</v>
      </c>
      <c r="N42" s="458">
        <v>0</v>
      </c>
      <c r="O42" s="458">
        <v>0</v>
      </c>
      <c r="P42" s="458">
        <v>0</v>
      </c>
      <c r="Q42" s="458">
        <v>0</v>
      </c>
      <c r="R42" s="458">
        <v>0</v>
      </c>
      <c r="S42" s="458">
        <v>0</v>
      </c>
      <c r="T42" s="458">
        <v>0</v>
      </c>
      <c r="U42" s="458">
        <v>0</v>
      </c>
      <c r="V42" s="458">
        <v>0</v>
      </c>
      <c r="W42" s="458">
        <v>0</v>
      </c>
      <c r="X42" s="458">
        <v>0</v>
      </c>
      <c r="Y42" s="458">
        <v>0</v>
      </c>
      <c r="Z42" s="458">
        <v>0</v>
      </c>
      <c r="AA42" s="458">
        <v>0</v>
      </c>
      <c r="AB42" s="458">
        <v>0</v>
      </c>
      <c r="AC42" s="458">
        <v>0</v>
      </c>
      <c r="AD42" s="458">
        <v>0</v>
      </c>
      <c r="AE42" s="458">
        <v>0</v>
      </c>
      <c r="AF42" s="458">
        <v>0</v>
      </c>
      <c r="AG42" s="458">
        <v>0</v>
      </c>
      <c r="AH42" s="458">
        <v>0</v>
      </c>
      <c r="AI42" s="458">
        <v>0</v>
      </c>
      <c r="AJ42" s="458">
        <v>0</v>
      </c>
      <c r="AK42" s="458">
        <v>0</v>
      </c>
      <c r="AL42" s="458">
        <v>0</v>
      </c>
      <c r="AM42" s="458">
        <v>0</v>
      </c>
      <c r="AN42" s="458">
        <v>0</v>
      </c>
      <c r="AO42" s="458">
        <v>4.5804502485137901E-3</v>
      </c>
      <c r="AP42" s="458">
        <v>0.11722272317403065</v>
      </c>
      <c r="AQ42" s="458">
        <v>5.8535343895145383E-3</v>
      </c>
      <c r="AR42" s="458">
        <v>0</v>
      </c>
      <c r="AS42" s="458">
        <v>0</v>
      </c>
      <c r="AT42" s="458">
        <v>6.0777342206825293E-5</v>
      </c>
      <c r="AU42" s="458">
        <v>3.4717780985619529E-4</v>
      </c>
      <c r="AV42" s="458">
        <v>1.2598608338340472E-4</v>
      </c>
      <c r="AW42" s="458">
        <v>2.165677848433988E-4</v>
      </c>
      <c r="AX42" s="458">
        <v>5.4053636651454428E-5</v>
      </c>
      <c r="AY42" s="458">
        <v>0</v>
      </c>
      <c r="AZ42" s="458">
        <v>0</v>
      </c>
      <c r="BA42" s="458">
        <v>3.0124565076591708E-5</v>
      </c>
      <c r="BB42" s="458">
        <v>0</v>
      </c>
      <c r="BC42" s="458">
        <v>0</v>
      </c>
      <c r="BD42" s="458">
        <v>1.9301293186643504E-4</v>
      </c>
      <c r="BE42" s="458">
        <v>0</v>
      </c>
      <c r="BF42" s="458">
        <v>0</v>
      </c>
      <c r="BG42" s="458">
        <v>0</v>
      </c>
      <c r="BH42" s="458">
        <v>1.4530131860946639E-4</v>
      </c>
      <c r="BI42" s="458">
        <v>4.2725913266396069E-5</v>
      </c>
      <c r="BJ42" s="458">
        <v>2.5429116338207248E-3</v>
      </c>
      <c r="BK42" s="458">
        <v>0</v>
      </c>
      <c r="BL42" s="458">
        <v>0</v>
      </c>
      <c r="BM42" s="458">
        <v>0</v>
      </c>
      <c r="BN42" s="458">
        <v>0</v>
      </c>
      <c r="BO42" s="458">
        <v>6.3801958720132709E-5</v>
      </c>
      <c r="BP42" s="458">
        <v>2.3521294612055448E-5</v>
      </c>
      <c r="BQ42" s="458">
        <v>0</v>
      </c>
      <c r="BR42" s="458">
        <v>0</v>
      </c>
      <c r="BS42" s="458">
        <v>0</v>
      </c>
      <c r="BT42" s="458">
        <v>0</v>
      </c>
      <c r="BU42" s="458">
        <v>0</v>
      </c>
      <c r="BV42" s="458">
        <v>0</v>
      </c>
      <c r="BW42" s="458">
        <v>0</v>
      </c>
      <c r="BX42" s="458">
        <v>0</v>
      </c>
      <c r="BY42" s="458">
        <v>0</v>
      </c>
      <c r="BZ42" s="458">
        <v>0</v>
      </c>
      <c r="CA42" s="458">
        <v>0</v>
      </c>
      <c r="CB42" s="458">
        <v>0</v>
      </c>
      <c r="CC42" s="458">
        <v>0</v>
      </c>
      <c r="CD42" s="458">
        <v>0</v>
      </c>
      <c r="CE42" s="458">
        <v>0</v>
      </c>
      <c r="CF42" s="458">
        <v>0</v>
      </c>
      <c r="CG42" s="458">
        <v>0</v>
      </c>
      <c r="CH42" s="458">
        <v>0</v>
      </c>
      <c r="CI42" s="458">
        <v>0</v>
      </c>
      <c r="CJ42" s="458">
        <v>0</v>
      </c>
      <c r="CK42" s="458">
        <v>0</v>
      </c>
      <c r="CL42" s="458">
        <v>0</v>
      </c>
      <c r="CM42" s="458">
        <v>0</v>
      </c>
      <c r="CN42" s="458">
        <v>0</v>
      </c>
      <c r="CO42" s="458">
        <v>0</v>
      </c>
      <c r="CP42" s="458">
        <v>0</v>
      </c>
      <c r="CQ42" s="458">
        <v>0</v>
      </c>
      <c r="CR42" s="458">
        <v>0</v>
      </c>
      <c r="CS42" s="458">
        <v>0</v>
      </c>
      <c r="CT42" s="458">
        <v>0</v>
      </c>
      <c r="CU42" s="458">
        <v>0</v>
      </c>
      <c r="CV42" s="458">
        <v>0</v>
      </c>
      <c r="CW42" s="458">
        <v>0</v>
      </c>
      <c r="CX42" s="458">
        <v>0</v>
      </c>
      <c r="CY42" s="458">
        <v>0</v>
      </c>
      <c r="CZ42" s="458">
        <v>0</v>
      </c>
      <c r="DA42" s="458">
        <v>0</v>
      </c>
      <c r="DB42" s="458">
        <v>0</v>
      </c>
      <c r="DC42" s="458">
        <v>0</v>
      </c>
      <c r="DD42" s="458">
        <v>0</v>
      </c>
      <c r="DE42" s="458">
        <v>0</v>
      </c>
      <c r="DF42" s="458">
        <v>1.7850767583006071E-5</v>
      </c>
      <c r="DG42" s="477">
        <v>0</v>
      </c>
      <c r="DH42" s="458">
        <v>0</v>
      </c>
      <c r="DI42" s="478">
        <v>2.1331173964661998E-4</v>
      </c>
    </row>
    <row r="43" spans="3:113" ht="13.5" customHeight="1" x14ac:dyDescent="0.15">
      <c r="C43" s="469" t="s">
        <v>668</v>
      </c>
      <c r="D43" s="475" t="s">
        <v>248</v>
      </c>
      <c r="E43" s="476">
        <v>2.3035636129091706E-5</v>
      </c>
      <c r="F43" s="458">
        <v>0</v>
      </c>
      <c r="G43" s="458">
        <v>0</v>
      </c>
      <c r="H43" s="458">
        <v>0</v>
      </c>
      <c r="I43" s="458">
        <v>0</v>
      </c>
      <c r="J43" s="458">
        <v>0</v>
      </c>
      <c r="K43" s="458">
        <v>2.1990104452996153E-3</v>
      </c>
      <c r="L43" s="458">
        <v>0</v>
      </c>
      <c r="M43" s="458">
        <v>0</v>
      </c>
      <c r="N43" s="458">
        <v>0</v>
      </c>
      <c r="O43" s="458">
        <v>0</v>
      </c>
      <c r="P43" s="458">
        <v>3.8939799070636795E-5</v>
      </c>
      <c r="Q43" s="458">
        <v>2.2425547183351274E-4</v>
      </c>
      <c r="R43" s="458">
        <v>1.8491124260355029E-4</v>
      </c>
      <c r="S43" s="458">
        <v>2.3617480197930071E-2</v>
      </c>
      <c r="T43" s="458">
        <v>0</v>
      </c>
      <c r="U43" s="458">
        <v>0</v>
      </c>
      <c r="V43" s="458">
        <v>0</v>
      </c>
      <c r="W43" s="458">
        <v>0</v>
      </c>
      <c r="X43" s="458">
        <v>0</v>
      </c>
      <c r="Y43" s="458">
        <v>0</v>
      </c>
      <c r="Z43" s="458">
        <v>0</v>
      </c>
      <c r="AA43" s="458">
        <v>0</v>
      </c>
      <c r="AB43" s="458">
        <v>0</v>
      </c>
      <c r="AC43" s="458">
        <v>0</v>
      </c>
      <c r="AD43" s="458">
        <v>0</v>
      </c>
      <c r="AE43" s="458">
        <v>0</v>
      </c>
      <c r="AF43" s="458">
        <v>0</v>
      </c>
      <c r="AG43" s="458">
        <v>1.3801589677076059E-3</v>
      </c>
      <c r="AH43" s="458">
        <v>5.2484828604231586E-3</v>
      </c>
      <c r="AI43" s="458">
        <v>0</v>
      </c>
      <c r="AJ43" s="458">
        <v>0</v>
      </c>
      <c r="AK43" s="458">
        <v>6.4566403206055886E-3</v>
      </c>
      <c r="AL43" s="458">
        <v>0</v>
      </c>
      <c r="AM43" s="458">
        <v>2.1942197981317784E-3</v>
      </c>
      <c r="AN43" s="458">
        <v>0</v>
      </c>
      <c r="AO43" s="458">
        <v>0.51047656173862199</v>
      </c>
      <c r="AP43" s="458">
        <v>9.8286744815148777E-2</v>
      </c>
      <c r="AQ43" s="458">
        <v>0.46707386905898074</v>
      </c>
      <c r="AR43" s="458">
        <v>0</v>
      </c>
      <c r="AS43" s="458">
        <v>0</v>
      </c>
      <c r="AT43" s="458">
        <v>0.13510803172577263</v>
      </c>
      <c r="AU43" s="458">
        <v>0.12418002083066859</v>
      </c>
      <c r="AV43" s="458">
        <v>6.0541158684317642E-2</v>
      </c>
      <c r="AW43" s="458">
        <v>4.0031856422544705E-2</v>
      </c>
      <c r="AX43" s="458">
        <v>8.440089265719956E-3</v>
      </c>
      <c r="AY43" s="458">
        <v>6.1550829680061302E-4</v>
      </c>
      <c r="AZ43" s="458">
        <v>3.7683597994882041E-3</v>
      </c>
      <c r="BA43" s="458">
        <v>3.3528640930246573E-2</v>
      </c>
      <c r="BB43" s="458">
        <v>2.943615257048093E-2</v>
      </c>
      <c r="BC43" s="458">
        <v>3.1992687385740404E-3</v>
      </c>
      <c r="BD43" s="458">
        <v>1.5634047481181239E-2</v>
      </c>
      <c r="BE43" s="458">
        <v>1.2929345696748074E-2</v>
      </c>
      <c r="BF43" s="458">
        <v>2.632924156378889E-3</v>
      </c>
      <c r="BG43" s="458">
        <v>0</v>
      </c>
      <c r="BH43" s="458">
        <v>4.8784917723128339E-2</v>
      </c>
      <c r="BI43" s="458">
        <v>1.7538987395855587E-2</v>
      </c>
      <c r="BJ43" s="458">
        <v>7.9465988556897654E-2</v>
      </c>
      <c r="BK43" s="458">
        <v>1.9162995594713655E-2</v>
      </c>
      <c r="BL43" s="458">
        <v>3.6604085488251268E-3</v>
      </c>
      <c r="BM43" s="458">
        <v>0</v>
      </c>
      <c r="BN43" s="458">
        <v>1.5337600184512483E-2</v>
      </c>
      <c r="BO43" s="458">
        <v>1.2872045171786774E-2</v>
      </c>
      <c r="BP43" s="458">
        <v>1.8534780154299692E-2</v>
      </c>
      <c r="BQ43" s="458">
        <v>2.2219697461533468E-2</v>
      </c>
      <c r="BR43" s="458">
        <v>0</v>
      </c>
      <c r="BS43" s="458">
        <v>0</v>
      </c>
      <c r="BT43" s="458">
        <v>0</v>
      </c>
      <c r="BU43" s="458">
        <v>0</v>
      </c>
      <c r="BV43" s="458">
        <v>0</v>
      </c>
      <c r="BW43" s="458">
        <v>0</v>
      </c>
      <c r="BX43" s="458">
        <v>0</v>
      </c>
      <c r="BY43" s="458">
        <v>0</v>
      </c>
      <c r="BZ43" s="458">
        <v>0</v>
      </c>
      <c r="CA43" s="458">
        <v>0</v>
      </c>
      <c r="CB43" s="458">
        <v>0</v>
      </c>
      <c r="CC43" s="458">
        <v>0</v>
      </c>
      <c r="CD43" s="458">
        <v>0</v>
      </c>
      <c r="CE43" s="458">
        <v>0</v>
      </c>
      <c r="CF43" s="458">
        <v>0</v>
      </c>
      <c r="CG43" s="458">
        <v>0</v>
      </c>
      <c r="CH43" s="458">
        <v>1.6321772078111338E-3</v>
      </c>
      <c r="CI43" s="458">
        <v>0</v>
      </c>
      <c r="CJ43" s="458">
        <v>0</v>
      </c>
      <c r="CK43" s="458">
        <v>0</v>
      </c>
      <c r="CL43" s="458">
        <v>0</v>
      </c>
      <c r="CM43" s="458">
        <v>0</v>
      </c>
      <c r="CN43" s="458">
        <v>0</v>
      </c>
      <c r="CO43" s="458">
        <v>9.9582004535960305E-6</v>
      </c>
      <c r="CP43" s="458">
        <v>0</v>
      </c>
      <c r="CQ43" s="458">
        <v>0</v>
      </c>
      <c r="CR43" s="458">
        <v>0</v>
      </c>
      <c r="CS43" s="458">
        <v>0</v>
      </c>
      <c r="CT43" s="458">
        <v>0</v>
      </c>
      <c r="CU43" s="458">
        <v>0</v>
      </c>
      <c r="CV43" s="458">
        <v>0</v>
      </c>
      <c r="CW43" s="458">
        <v>0</v>
      </c>
      <c r="CX43" s="458">
        <v>0</v>
      </c>
      <c r="CY43" s="458">
        <v>5.7167927463206455E-4</v>
      </c>
      <c r="CZ43" s="458">
        <v>0</v>
      </c>
      <c r="DA43" s="458">
        <v>0</v>
      </c>
      <c r="DB43" s="458">
        <v>0</v>
      </c>
      <c r="DC43" s="458">
        <v>0</v>
      </c>
      <c r="DD43" s="458">
        <v>0</v>
      </c>
      <c r="DE43" s="458">
        <v>0</v>
      </c>
      <c r="DF43" s="458">
        <v>2.3205997857907889E-4</v>
      </c>
      <c r="DG43" s="477">
        <v>0</v>
      </c>
      <c r="DH43" s="458">
        <v>1.9177753805585522E-3</v>
      </c>
      <c r="DI43" s="478">
        <v>9.2195121538772434E-3</v>
      </c>
    </row>
    <row r="44" spans="3:113" ht="13.5" customHeight="1" x14ac:dyDescent="0.15">
      <c r="C44" s="469" t="s">
        <v>669</v>
      </c>
      <c r="D44" s="475" t="s">
        <v>957</v>
      </c>
      <c r="E44" s="476">
        <v>0</v>
      </c>
      <c r="F44" s="458">
        <v>0</v>
      </c>
      <c r="G44" s="458">
        <v>0</v>
      </c>
      <c r="H44" s="458">
        <v>0</v>
      </c>
      <c r="I44" s="458">
        <v>0</v>
      </c>
      <c r="J44" s="458">
        <v>0</v>
      </c>
      <c r="K44" s="458">
        <v>0</v>
      </c>
      <c r="L44" s="458">
        <v>0</v>
      </c>
      <c r="M44" s="458">
        <v>0</v>
      </c>
      <c r="N44" s="458">
        <v>0</v>
      </c>
      <c r="O44" s="458">
        <v>0</v>
      </c>
      <c r="P44" s="458">
        <v>0</v>
      </c>
      <c r="Q44" s="458">
        <v>0</v>
      </c>
      <c r="R44" s="458">
        <v>0</v>
      </c>
      <c r="S44" s="458">
        <v>8.3377136539123818E-4</v>
      </c>
      <c r="T44" s="458">
        <v>0</v>
      </c>
      <c r="U44" s="458">
        <v>0</v>
      </c>
      <c r="V44" s="458">
        <v>0</v>
      </c>
      <c r="W44" s="458">
        <v>0</v>
      </c>
      <c r="X44" s="458">
        <v>0</v>
      </c>
      <c r="Y44" s="458">
        <v>0</v>
      </c>
      <c r="Z44" s="458">
        <v>0</v>
      </c>
      <c r="AA44" s="458">
        <v>0</v>
      </c>
      <c r="AB44" s="458">
        <v>0</v>
      </c>
      <c r="AC44" s="458">
        <v>0</v>
      </c>
      <c r="AD44" s="458">
        <v>0</v>
      </c>
      <c r="AE44" s="458">
        <v>0</v>
      </c>
      <c r="AF44" s="458">
        <v>0</v>
      </c>
      <c r="AG44" s="458">
        <v>0</v>
      </c>
      <c r="AH44" s="458">
        <v>0</v>
      </c>
      <c r="AI44" s="458">
        <v>0</v>
      </c>
      <c r="AJ44" s="458">
        <v>0</v>
      </c>
      <c r="AK44" s="458">
        <v>5.5660692419013693E-5</v>
      </c>
      <c r="AL44" s="458">
        <v>2.0689655172413794E-3</v>
      </c>
      <c r="AM44" s="458">
        <v>1.2538398846467306E-4</v>
      </c>
      <c r="AN44" s="458">
        <v>0</v>
      </c>
      <c r="AO44" s="458">
        <v>0</v>
      </c>
      <c r="AP44" s="458">
        <v>7.7055496352160012E-3</v>
      </c>
      <c r="AQ44" s="458">
        <v>0</v>
      </c>
      <c r="AR44" s="458">
        <v>0</v>
      </c>
      <c r="AS44" s="458">
        <v>0</v>
      </c>
      <c r="AT44" s="458">
        <v>1.6379493724739416E-2</v>
      </c>
      <c r="AU44" s="458">
        <v>4.3671313976647724E-3</v>
      </c>
      <c r="AV44" s="458">
        <v>1.550597949334212E-2</v>
      </c>
      <c r="AW44" s="458">
        <v>2.2056730280542607E-2</v>
      </c>
      <c r="AX44" s="458">
        <v>7.8068895220886328E-3</v>
      </c>
      <c r="AY44" s="458">
        <v>0</v>
      </c>
      <c r="AZ44" s="458">
        <v>3.505450976268097E-4</v>
      </c>
      <c r="BA44" s="458">
        <v>1.0920154840264493E-2</v>
      </c>
      <c r="BB44" s="458">
        <v>1.2437810945273632E-3</v>
      </c>
      <c r="BC44" s="458">
        <v>1.3711151736745886E-3</v>
      </c>
      <c r="BD44" s="458">
        <v>2.1231422505307855E-3</v>
      </c>
      <c r="BE44" s="458">
        <v>2.7425884811283791E-3</v>
      </c>
      <c r="BF44" s="458">
        <v>1.4495087775809308E-3</v>
      </c>
      <c r="BG44" s="458">
        <v>0</v>
      </c>
      <c r="BH44" s="458">
        <v>4.9039195030694909E-4</v>
      </c>
      <c r="BI44" s="458">
        <v>1.8308053834650714E-2</v>
      </c>
      <c r="BJ44" s="458">
        <v>1.2714558169103624E-2</v>
      </c>
      <c r="BK44" s="458">
        <v>2.1585903083700439E-2</v>
      </c>
      <c r="BL44" s="458">
        <v>1.1807769512339119E-3</v>
      </c>
      <c r="BM44" s="458">
        <v>0</v>
      </c>
      <c r="BN44" s="458">
        <v>2.5438301942468734E-4</v>
      </c>
      <c r="BO44" s="458">
        <v>2.3925734520049765E-4</v>
      </c>
      <c r="BP44" s="458">
        <v>8.4284639026532024E-4</v>
      </c>
      <c r="BQ44" s="458">
        <v>5.5670973187041482E-3</v>
      </c>
      <c r="BR44" s="458">
        <v>0</v>
      </c>
      <c r="BS44" s="458">
        <v>0</v>
      </c>
      <c r="BT44" s="458">
        <v>3.2296090558237928E-5</v>
      </c>
      <c r="BU44" s="458">
        <v>0</v>
      </c>
      <c r="BV44" s="458">
        <v>0</v>
      </c>
      <c r="BW44" s="458">
        <v>0</v>
      </c>
      <c r="BX44" s="458">
        <v>0</v>
      </c>
      <c r="BY44" s="458">
        <v>0</v>
      </c>
      <c r="BZ44" s="458">
        <v>0</v>
      </c>
      <c r="CA44" s="458">
        <v>0</v>
      </c>
      <c r="CB44" s="458">
        <v>0</v>
      </c>
      <c r="CC44" s="458">
        <v>0</v>
      </c>
      <c r="CD44" s="458">
        <v>0</v>
      </c>
      <c r="CE44" s="458">
        <v>0</v>
      </c>
      <c r="CF44" s="458">
        <v>0</v>
      </c>
      <c r="CG44" s="458">
        <v>0</v>
      </c>
      <c r="CH44" s="458">
        <v>0</v>
      </c>
      <c r="CI44" s="458">
        <v>0</v>
      </c>
      <c r="CJ44" s="458">
        <v>0</v>
      </c>
      <c r="CK44" s="458">
        <v>0</v>
      </c>
      <c r="CL44" s="458">
        <v>0</v>
      </c>
      <c r="CM44" s="458">
        <v>0</v>
      </c>
      <c r="CN44" s="458">
        <v>0</v>
      </c>
      <c r="CO44" s="458">
        <v>2.4895501133990076E-6</v>
      </c>
      <c r="CP44" s="458">
        <v>0</v>
      </c>
      <c r="CQ44" s="458">
        <v>0</v>
      </c>
      <c r="CR44" s="458">
        <v>0</v>
      </c>
      <c r="CS44" s="458">
        <v>0</v>
      </c>
      <c r="CT44" s="458">
        <v>0</v>
      </c>
      <c r="CU44" s="458">
        <v>0</v>
      </c>
      <c r="CV44" s="458">
        <v>0</v>
      </c>
      <c r="CW44" s="458">
        <v>0</v>
      </c>
      <c r="CX44" s="458">
        <v>0</v>
      </c>
      <c r="CY44" s="458">
        <v>0</v>
      </c>
      <c r="CZ44" s="458">
        <v>0</v>
      </c>
      <c r="DA44" s="458">
        <v>1.6141268380869368E-5</v>
      </c>
      <c r="DB44" s="458">
        <v>2.0296944295036381E-5</v>
      </c>
      <c r="DC44" s="458">
        <v>0</v>
      </c>
      <c r="DD44" s="458">
        <v>0</v>
      </c>
      <c r="DE44" s="458">
        <v>0</v>
      </c>
      <c r="DF44" s="458">
        <v>3.5701535166012142E-5</v>
      </c>
      <c r="DG44" s="477">
        <v>0</v>
      </c>
      <c r="DH44" s="458">
        <v>2.1574973031283711E-4</v>
      </c>
      <c r="DI44" s="478">
        <v>2.2891755887784497E-3</v>
      </c>
    </row>
    <row r="45" spans="3:113" ht="13.5" customHeight="1" x14ac:dyDescent="0.15">
      <c r="C45" s="485" t="s">
        <v>670</v>
      </c>
      <c r="D45" s="486" t="s">
        <v>259</v>
      </c>
      <c r="E45" s="487">
        <v>0</v>
      </c>
      <c r="F45" s="488">
        <v>0</v>
      </c>
      <c r="G45" s="488">
        <v>0</v>
      </c>
      <c r="H45" s="488">
        <v>0</v>
      </c>
      <c r="I45" s="488">
        <v>0</v>
      </c>
      <c r="J45" s="488">
        <v>0</v>
      </c>
      <c r="K45" s="488">
        <v>0</v>
      </c>
      <c r="L45" s="488">
        <v>0</v>
      </c>
      <c r="M45" s="488">
        <v>0</v>
      </c>
      <c r="N45" s="488">
        <v>0</v>
      </c>
      <c r="O45" s="488">
        <v>0</v>
      </c>
      <c r="P45" s="488">
        <v>0</v>
      </c>
      <c r="Q45" s="488">
        <v>0</v>
      </c>
      <c r="R45" s="488">
        <v>0</v>
      </c>
      <c r="S45" s="488">
        <v>5.5173913831541931E-2</v>
      </c>
      <c r="T45" s="488">
        <v>0</v>
      </c>
      <c r="U45" s="488">
        <v>0</v>
      </c>
      <c r="V45" s="488">
        <v>0</v>
      </c>
      <c r="W45" s="488">
        <v>0</v>
      </c>
      <c r="X45" s="488">
        <v>0</v>
      </c>
      <c r="Y45" s="488">
        <v>0</v>
      </c>
      <c r="Z45" s="488">
        <v>0</v>
      </c>
      <c r="AA45" s="488">
        <v>0</v>
      </c>
      <c r="AB45" s="488">
        <v>0</v>
      </c>
      <c r="AC45" s="488">
        <v>0</v>
      </c>
      <c r="AD45" s="488">
        <v>0</v>
      </c>
      <c r="AE45" s="488">
        <v>0</v>
      </c>
      <c r="AF45" s="488">
        <v>0</v>
      </c>
      <c r="AG45" s="488">
        <v>6.6513685190727986E-5</v>
      </c>
      <c r="AH45" s="488">
        <v>0</v>
      </c>
      <c r="AI45" s="488">
        <v>0</v>
      </c>
      <c r="AJ45" s="488">
        <v>0</v>
      </c>
      <c r="AK45" s="488">
        <v>1.3915173104753424E-3</v>
      </c>
      <c r="AL45" s="488">
        <v>1.1494252873563218E-3</v>
      </c>
      <c r="AM45" s="488">
        <v>2.3822957808287883E-3</v>
      </c>
      <c r="AN45" s="488">
        <v>0</v>
      </c>
      <c r="AO45" s="488">
        <v>0</v>
      </c>
      <c r="AP45" s="488">
        <v>9.0171325518485117E-4</v>
      </c>
      <c r="AQ45" s="488">
        <v>0</v>
      </c>
      <c r="AR45" s="488">
        <v>0</v>
      </c>
      <c r="AS45" s="488">
        <v>1.5000721188518679E-3</v>
      </c>
      <c r="AT45" s="488">
        <v>8.8552587595344456E-2</v>
      </c>
      <c r="AU45" s="488">
        <v>5.973285581157381E-2</v>
      </c>
      <c r="AV45" s="488">
        <v>2.4354079041730467E-2</v>
      </c>
      <c r="AW45" s="488">
        <v>1.9391549315453685E-2</v>
      </c>
      <c r="AX45" s="488">
        <v>5.2586466513772096E-3</v>
      </c>
      <c r="AY45" s="488">
        <v>1.8842090718386111E-4</v>
      </c>
      <c r="AZ45" s="488">
        <v>4.7323588179619307E-3</v>
      </c>
      <c r="BA45" s="488">
        <v>9.1126809356689917E-3</v>
      </c>
      <c r="BB45" s="488">
        <v>2.4875621890547265E-2</v>
      </c>
      <c r="BC45" s="488">
        <v>0</v>
      </c>
      <c r="BD45" s="488">
        <v>9.2646207295888818E-3</v>
      </c>
      <c r="BE45" s="488">
        <v>1.3059945148230377E-3</v>
      </c>
      <c r="BF45" s="488">
        <v>8.8931214856414597E-4</v>
      </c>
      <c r="BG45" s="488">
        <v>0</v>
      </c>
      <c r="BH45" s="488">
        <v>4.5225035417196411E-3</v>
      </c>
      <c r="BI45" s="488">
        <v>1.0980559709463791E-2</v>
      </c>
      <c r="BJ45" s="488">
        <v>1.6528925619834711E-2</v>
      </c>
      <c r="BK45" s="488">
        <v>2.6872246696035242E-2</v>
      </c>
      <c r="BL45" s="488">
        <v>3.188097768331562E-3</v>
      </c>
      <c r="BM45" s="488">
        <v>0</v>
      </c>
      <c r="BN45" s="488">
        <v>2.1707350990906655E-4</v>
      </c>
      <c r="BO45" s="488">
        <v>6.1409385268127727E-4</v>
      </c>
      <c r="BP45" s="488">
        <v>4.1554287147964623E-4</v>
      </c>
      <c r="BQ45" s="488">
        <v>4.869181328312666E-5</v>
      </c>
      <c r="BR45" s="488">
        <v>0</v>
      </c>
      <c r="BS45" s="488">
        <v>0</v>
      </c>
      <c r="BT45" s="488">
        <v>0</v>
      </c>
      <c r="BU45" s="488">
        <v>0</v>
      </c>
      <c r="BV45" s="488">
        <v>0</v>
      </c>
      <c r="BW45" s="488">
        <v>0</v>
      </c>
      <c r="BX45" s="488">
        <v>0</v>
      </c>
      <c r="BY45" s="488">
        <v>0</v>
      </c>
      <c r="BZ45" s="488">
        <v>0</v>
      </c>
      <c r="CA45" s="488">
        <v>0</v>
      </c>
      <c r="CB45" s="488">
        <v>0</v>
      </c>
      <c r="CC45" s="488">
        <v>0</v>
      </c>
      <c r="CD45" s="488">
        <v>0</v>
      </c>
      <c r="CE45" s="488">
        <v>0</v>
      </c>
      <c r="CF45" s="488">
        <v>0</v>
      </c>
      <c r="CG45" s="488">
        <v>0</v>
      </c>
      <c r="CH45" s="488">
        <v>0</v>
      </c>
      <c r="CI45" s="488">
        <v>0</v>
      </c>
      <c r="CJ45" s="488">
        <v>0</v>
      </c>
      <c r="CK45" s="488">
        <v>0</v>
      </c>
      <c r="CL45" s="488">
        <v>0</v>
      </c>
      <c r="CM45" s="488">
        <v>0</v>
      </c>
      <c r="CN45" s="488">
        <v>0</v>
      </c>
      <c r="CO45" s="488">
        <v>3.2364151474187099E-5</v>
      </c>
      <c r="CP45" s="488">
        <v>0</v>
      </c>
      <c r="CQ45" s="488">
        <v>0</v>
      </c>
      <c r="CR45" s="488">
        <v>0</v>
      </c>
      <c r="CS45" s="488">
        <v>0</v>
      </c>
      <c r="CT45" s="488">
        <v>0</v>
      </c>
      <c r="CU45" s="488">
        <v>0</v>
      </c>
      <c r="CV45" s="488">
        <v>0</v>
      </c>
      <c r="CW45" s="488">
        <v>0</v>
      </c>
      <c r="CX45" s="488">
        <v>0</v>
      </c>
      <c r="CY45" s="488">
        <v>2.9913450416794074E-4</v>
      </c>
      <c r="CZ45" s="488">
        <v>0</v>
      </c>
      <c r="DA45" s="488">
        <v>0</v>
      </c>
      <c r="DB45" s="488">
        <v>0</v>
      </c>
      <c r="DC45" s="488">
        <v>0</v>
      </c>
      <c r="DD45" s="488">
        <v>0</v>
      </c>
      <c r="DE45" s="488">
        <v>0</v>
      </c>
      <c r="DF45" s="488">
        <v>0</v>
      </c>
      <c r="DG45" s="489">
        <v>0</v>
      </c>
      <c r="DH45" s="488">
        <v>3.8355507611171041E-4</v>
      </c>
      <c r="DI45" s="490">
        <v>3.1619902154412334E-3</v>
      </c>
    </row>
    <row r="46" spans="3:113" ht="13.5" customHeight="1" x14ac:dyDescent="0.15">
      <c r="C46" s="469" t="s">
        <v>671</v>
      </c>
      <c r="D46" s="475" t="s">
        <v>262</v>
      </c>
      <c r="E46" s="476">
        <v>0</v>
      </c>
      <c r="F46" s="458">
        <v>0</v>
      </c>
      <c r="G46" s="458">
        <v>0</v>
      </c>
      <c r="H46" s="458">
        <v>0</v>
      </c>
      <c r="I46" s="458">
        <v>0</v>
      </c>
      <c r="J46" s="458">
        <v>0</v>
      </c>
      <c r="K46" s="458">
        <v>0</v>
      </c>
      <c r="L46" s="458">
        <v>0</v>
      </c>
      <c r="M46" s="458">
        <v>0</v>
      </c>
      <c r="N46" s="458">
        <v>0</v>
      </c>
      <c r="O46" s="458">
        <v>0</v>
      </c>
      <c r="P46" s="458">
        <v>0</v>
      </c>
      <c r="Q46" s="458">
        <v>0</v>
      </c>
      <c r="R46" s="458">
        <v>0</v>
      </c>
      <c r="S46" s="458">
        <v>-1.8125464465026915E-5</v>
      </c>
      <c r="T46" s="458">
        <v>0</v>
      </c>
      <c r="U46" s="458">
        <v>0</v>
      </c>
      <c r="V46" s="458">
        <v>-9.562120812450541E-4</v>
      </c>
      <c r="W46" s="458">
        <v>0</v>
      </c>
      <c r="X46" s="458">
        <v>7.4976569821930648E-3</v>
      </c>
      <c r="Y46" s="458">
        <v>0</v>
      </c>
      <c r="Z46" s="458">
        <v>2.9365700861393895E-4</v>
      </c>
      <c r="AA46" s="458">
        <v>0</v>
      </c>
      <c r="AB46" s="458">
        <v>0</v>
      </c>
      <c r="AC46" s="458">
        <v>0</v>
      </c>
      <c r="AD46" s="458">
        <v>2.0116017964071854E-3</v>
      </c>
      <c r="AE46" s="458">
        <v>0</v>
      </c>
      <c r="AF46" s="458">
        <v>0</v>
      </c>
      <c r="AG46" s="458">
        <v>6.3188000931191596E-4</v>
      </c>
      <c r="AH46" s="458">
        <v>0</v>
      </c>
      <c r="AI46" s="458">
        <v>0</v>
      </c>
      <c r="AJ46" s="458">
        <v>2.5007814942169426E-3</v>
      </c>
      <c r="AK46" s="458">
        <v>0</v>
      </c>
      <c r="AL46" s="458">
        <v>3.0804597701149426E-2</v>
      </c>
      <c r="AM46" s="458">
        <v>9.0903391636887963E-3</v>
      </c>
      <c r="AN46" s="458">
        <v>0</v>
      </c>
      <c r="AO46" s="458">
        <v>9.6481824383588353E-3</v>
      </c>
      <c r="AP46" s="458">
        <v>2.7051397655545538E-3</v>
      </c>
      <c r="AQ46" s="458">
        <v>-3.1812686899535534E-4</v>
      </c>
      <c r="AR46" s="458">
        <v>0.33653846153846156</v>
      </c>
      <c r="AS46" s="458">
        <v>0.5987018606663782</v>
      </c>
      <c r="AT46" s="458">
        <v>-2.7349803993071385E-4</v>
      </c>
      <c r="AU46" s="458">
        <v>1.6664534873097374E-2</v>
      </c>
      <c r="AV46" s="458">
        <v>9.6912371833388254E-5</v>
      </c>
      <c r="AW46" s="458">
        <v>7.1781741589223313E-4</v>
      </c>
      <c r="AX46" s="458">
        <v>4.1103929699384562E-2</v>
      </c>
      <c r="AY46" s="458">
        <v>1.5827356203444334E-3</v>
      </c>
      <c r="AZ46" s="458">
        <v>2.1435832719879411E-2</v>
      </c>
      <c r="BA46" s="458">
        <v>1.0076667018119927E-2</v>
      </c>
      <c r="BB46" s="458">
        <v>8.2918739635157548E-4</v>
      </c>
      <c r="BC46" s="458">
        <v>9.1407678244972577E-4</v>
      </c>
      <c r="BD46" s="458">
        <v>0.1161937849835939</v>
      </c>
      <c r="BE46" s="458">
        <v>7.313569283009011E-3</v>
      </c>
      <c r="BF46" s="458">
        <v>-1.1203932580335698E-4</v>
      </c>
      <c r="BG46" s="458">
        <v>0</v>
      </c>
      <c r="BH46" s="458">
        <v>-4.5406662065458246E-4</v>
      </c>
      <c r="BI46" s="458">
        <v>4.4648579363383897E-3</v>
      </c>
      <c r="BJ46" s="458">
        <v>9.5359186268277173E-3</v>
      </c>
      <c r="BK46" s="458">
        <v>0</v>
      </c>
      <c r="BL46" s="458">
        <v>2.1253985122210415E-2</v>
      </c>
      <c r="BM46" s="458">
        <v>0</v>
      </c>
      <c r="BN46" s="458">
        <v>9.8361434177545779E-5</v>
      </c>
      <c r="BO46" s="458">
        <v>0</v>
      </c>
      <c r="BP46" s="458">
        <v>-7.840431537351815E-6</v>
      </c>
      <c r="BQ46" s="458">
        <v>0</v>
      </c>
      <c r="BR46" s="458">
        <v>0</v>
      </c>
      <c r="BS46" s="458">
        <v>0</v>
      </c>
      <c r="BT46" s="458">
        <v>1.6148045279118964E-5</v>
      </c>
      <c r="BU46" s="458">
        <v>0</v>
      </c>
      <c r="BV46" s="458">
        <v>0</v>
      </c>
      <c r="BW46" s="458">
        <v>0</v>
      </c>
      <c r="BX46" s="458">
        <v>0</v>
      </c>
      <c r="BY46" s="458">
        <v>0</v>
      </c>
      <c r="BZ46" s="458">
        <v>0</v>
      </c>
      <c r="CA46" s="458">
        <v>0</v>
      </c>
      <c r="CB46" s="458">
        <v>0</v>
      </c>
      <c r="CC46" s="458">
        <v>0</v>
      </c>
      <c r="CD46" s="458">
        <v>0</v>
      </c>
      <c r="CE46" s="458">
        <v>0</v>
      </c>
      <c r="CF46" s="458">
        <v>0</v>
      </c>
      <c r="CG46" s="458">
        <v>0</v>
      </c>
      <c r="CH46" s="458">
        <v>0</v>
      </c>
      <c r="CI46" s="458">
        <v>0</v>
      </c>
      <c r="CJ46" s="458">
        <v>0</v>
      </c>
      <c r="CK46" s="458">
        <v>0</v>
      </c>
      <c r="CL46" s="458">
        <v>0</v>
      </c>
      <c r="CM46" s="458">
        <v>0</v>
      </c>
      <c r="CN46" s="458">
        <v>2.8475425707614327E-4</v>
      </c>
      <c r="CO46" s="458">
        <v>4.9791002267980152E-6</v>
      </c>
      <c r="CP46" s="458">
        <v>0</v>
      </c>
      <c r="CQ46" s="458">
        <v>6.5321052975373959E-5</v>
      </c>
      <c r="CR46" s="458">
        <v>0</v>
      </c>
      <c r="CS46" s="458">
        <v>0</v>
      </c>
      <c r="CT46" s="458">
        <v>0</v>
      </c>
      <c r="CU46" s="458">
        <v>0</v>
      </c>
      <c r="CV46" s="458">
        <v>0</v>
      </c>
      <c r="CW46" s="458">
        <v>0</v>
      </c>
      <c r="CX46" s="458">
        <v>0</v>
      </c>
      <c r="CY46" s="458">
        <v>0</v>
      </c>
      <c r="CZ46" s="458">
        <v>0</v>
      </c>
      <c r="DA46" s="458">
        <v>0</v>
      </c>
      <c r="DB46" s="458">
        <v>0</v>
      </c>
      <c r="DC46" s="458">
        <v>0</v>
      </c>
      <c r="DD46" s="458">
        <v>0</v>
      </c>
      <c r="DE46" s="458">
        <v>0</v>
      </c>
      <c r="DF46" s="458">
        <v>1.7850767583006071E-5</v>
      </c>
      <c r="DG46" s="477">
        <v>0</v>
      </c>
      <c r="DH46" s="458">
        <v>1.0068320747932398E-3</v>
      </c>
      <c r="DI46" s="478">
        <v>3.7467252843139897E-3</v>
      </c>
    </row>
    <row r="47" spans="3:113" ht="13.5" customHeight="1" x14ac:dyDescent="0.15">
      <c r="C47" s="469" t="s">
        <v>672</v>
      </c>
      <c r="D47" s="475" t="s">
        <v>267</v>
      </c>
      <c r="E47" s="476">
        <v>0</v>
      </c>
      <c r="F47" s="458">
        <v>0</v>
      </c>
      <c r="G47" s="458">
        <v>0</v>
      </c>
      <c r="H47" s="458">
        <v>0</v>
      </c>
      <c r="I47" s="458">
        <v>0</v>
      </c>
      <c r="J47" s="458">
        <v>0</v>
      </c>
      <c r="K47" s="458">
        <v>0</v>
      </c>
      <c r="L47" s="458">
        <v>1.7174897708329825E-3</v>
      </c>
      <c r="M47" s="458">
        <v>6.9686411149825784E-3</v>
      </c>
      <c r="N47" s="458">
        <v>0</v>
      </c>
      <c r="O47" s="458">
        <v>0</v>
      </c>
      <c r="P47" s="458">
        <v>2.5959866047091195E-5</v>
      </c>
      <c r="Q47" s="458">
        <v>0</v>
      </c>
      <c r="R47" s="458">
        <v>4.1605029585798818E-4</v>
      </c>
      <c r="S47" s="458">
        <v>1.6766054630149897E-2</v>
      </c>
      <c r="T47" s="458">
        <v>0</v>
      </c>
      <c r="U47" s="458">
        <v>9.6683747462051627E-5</v>
      </c>
      <c r="V47" s="458">
        <v>2.0772883144289105E-3</v>
      </c>
      <c r="W47" s="458">
        <v>0</v>
      </c>
      <c r="X47" s="458">
        <v>0</v>
      </c>
      <c r="Y47" s="458">
        <v>0</v>
      </c>
      <c r="Z47" s="458">
        <v>0</v>
      </c>
      <c r="AA47" s="458">
        <v>0</v>
      </c>
      <c r="AB47" s="458">
        <v>0</v>
      </c>
      <c r="AC47" s="458">
        <v>1.9199970881560748E-3</v>
      </c>
      <c r="AD47" s="458">
        <v>1.3566616766467067E-3</v>
      </c>
      <c r="AE47" s="458">
        <v>0</v>
      </c>
      <c r="AF47" s="458">
        <v>0</v>
      </c>
      <c r="AG47" s="458">
        <v>2.0452958196148859E-3</v>
      </c>
      <c r="AH47" s="458">
        <v>4.9204526816467112E-4</v>
      </c>
      <c r="AI47" s="458">
        <v>0</v>
      </c>
      <c r="AJ47" s="458">
        <v>1.2503907471084713E-3</v>
      </c>
      <c r="AK47" s="458">
        <v>5.5660692419013693E-5</v>
      </c>
      <c r="AL47" s="458">
        <v>1.8390804597701149E-3</v>
      </c>
      <c r="AM47" s="458">
        <v>2.0688358096671057E-3</v>
      </c>
      <c r="AN47" s="458">
        <v>0</v>
      </c>
      <c r="AO47" s="458">
        <v>1.9491277653250171E-4</v>
      </c>
      <c r="AP47" s="458">
        <v>1.6394786457906387E-4</v>
      </c>
      <c r="AQ47" s="458">
        <v>0</v>
      </c>
      <c r="AR47" s="458">
        <v>0</v>
      </c>
      <c r="AS47" s="458">
        <v>2.0568296552718881E-2</v>
      </c>
      <c r="AT47" s="458">
        <v>4.2422584860364057E-2</v>
      </c>
      <c r="AU47" s="458">
        <v>3.0314104555338315E-2</v>
      </c>
      <c r="AV47" s="458">
        <v>2.60597367859981E-2</v>
      </c>
      <c r="AW47" s="458">
        <v>1.0667709917931289E-2</v>
      </c>
      <c r="AX47" s="458">
        <v>4.1991953730087024E-2</v>
      </c>
      <c r="AY47" s="458">
        <v>1.317690210905802E-2</v>
      </c>
      <c r="AZ47" s="458">
        <v>4.8901041118939954E-2</v>
      </c>
      <c r="BA47" s="458">
        <v>4.3876429034055822E-2</v>
      </c>
      <c r="BB47" s="458">
        <v>3.7313432835820892E-2</v>
      </c>
      <c r="BC47" s="458">
        <v>2.1023765996343691E-2</v>
      </c>
      <c r="BD47" s="458">
        <v>4.8253232966608765E-2</v>
      </c>
      <c r="BE47" s="458">
        <v>3.0952070001305995E-2</v>
      </c>
      <c r="BF47" s="458">
        <v>1.850749613114203E-2</v>
      </c>
      <c r="BG47" s="458">
        <v>0</v>
      </c>
      <c r="BH47" s="458">
        <v>9.2811217261796648E-3</v>
      </c>
      <c r="BI47" s="458">
        <v>2.292245246742149E-2</v>
      </c>
      <c r="BJ47" s="458">
        <v>2.9879211697393517E-2</v>
      </c>
      <c r="BK47" s="458">
        <v>1.1784140969162995E-2</v>
      </c>
      <c r="BL47" s="458">
        <v>1.47597118904239E-2</v>
      </c>
      <c r="BM47" s="458">
        <v>0</v>
      </c>
      <c r="BN47" s="458">
        <v>5.6337359368587425E-3</v>
      </c>
      <c r="BO47" s="458">
        <v>7.991195329696622E-3</v>
      </c>
      <c r="BP47" s="458">
        <v>3.3674653452926049E-3</v>
      </c>
      <c r="BQ47" s="458">
        <v>3.0302538466532494E-2</v>
      </c>
      <c r="BR47" s="458">
        <v>4.5540658700087439E-4</v>
      </c>
      <c r="BS47" s="458">
        <v>0</v>
      </c>
      <c r="BT47" s="458">
        <v>1.9377654334942754E-4</v>
      </c>
      <c r="BU47" s="458">
        <v>0</v>
      </c>
      <c r="BV47" s="458">
        <v>1.2675645718518978E-5</v>
      </c>
      <c r="BW47" s="458">
        <v>0</v>
      </c>
      <c r="BX47" s="458">
        <v>0</v>
      </c>
      <c r="BY47" s="458">
        <v>0</v>
      </c>
      <c r="BZ47" s="458">
        <v>0</v>
      </c>
      <c r="CA47" s="458">
        <v>0</v>
      </c>
      <c r="CB47" s="458">
        <v>0</v>
      </c>
      <c r="CC47" s="458">
        <v>0</v>
      </c>
      <c r="CD47" s="458">
        <v>0</v>
      </c>
      <c r="CE47" s="458">
        <v>0</v>
      </c>
      <c r="CF47" s="458">
        <v>0</v>
      </c>
      <c r="CG47" s="458">
        <v>0</v>
      </c>
      <c r="CH47" s="458">
        <v>1.943068104537064E-5</v>
      </c>
      <c r="CI47" s="458">
        <v>0</v>
      </c>
      <c r="CJ47" s="458">
        <v>0</v>
      </c>
      <c r="CK47" s="458">
        <v>0</v>
      </c>
      <c r="CL47" s="458">
        <v>0</v>
      </c>
      <c r="CM47" s="458">
        <v>0</v>
      </c>
      <c r="CN47" s="458">
        <v>5.1255766273705791E-4</v>
      </c>
      <c r="CO47" s="458">
        <v>2.638923120202948E-4</v>
      </c>
      <c r="CP47" s="458">
        <v>0</v>
      </c>
      <c r="CQ47" s="458">
        <v>1.1431184270690443E-4</v>
      </c>
      <c r="CR47" s="458">
        <v>2.3123745267538752E-3</v>
      </c>
      <c r="CS47" s="458">
        <v>0</v>
      </c>
      <c r="CT47" s="458">
        <v>1.509238696880188E-4</v>
      </c>
      <c r="CU47" s="458">
        <v>4.1710114702815432E-4</v>
      </c>
      <c r="CV47" s="458">
        <v>2.1815405312051192E-4</v>
      </c>
      <c r="CW47" s="458">
        <v>0</v>
      </c>
      <c r="CX47" s="458">
        <v>0</v>
      </c>
      <c r="CY47" s="458">
        <v>1.5422045548213834E-3</v>
      </c>
      <c r="CZ47" s="458">
        <v>2.9980692434072456E-5</v>
      </c>
      <c r="DA47" s="458">
        <v>7.1021580875825225E-4</v>
      </c>
      <c r="DB47" s="458">
        <v>3.1460263657306394E-4</v>
      </c>
      <c r="DC47" s="458">
        <v>7.537688442211055E-4</v>
      </c>
      <c r="DD47" s="458">
        <v>0</v>
      </c>
      <c r="DE47" s="458">
        <v>0</v>
      </c>
      <c r="DF47" s="458">
        <v>5.355230274901821E-4</v>
      </c>
      <c r="DG47" s="477">
        <v>9.6246390760346492E-4</v>
      </c>
      <c r="DH47" s="458">
        <v>1.1746374205921131E-3</v>
      </c>
      <c r="DI47" s="478">
        <v>4.7046955035310581E-3</v>
      </c>
    </row>
    <row r="48" spans="3:113" ht="13.5" customHeight="1" x14ac:dyDescent="0.15">
      <c r="C48" s="469" t="s">
        <v>673</v>
      </c>
      <c r="D48" s="475" t="s">
        <v>958</v>
      </c>
      <c r="E48" s="476">
        <v>0</v>
      </c>
      <c r="F48" s="458">
        <v>0</v>
      </c>
      <c r="G48" s="458">
        <v>0</v>
      </c>
      <c r="H48" s="458">
        <v>0</v>
      </c>
      <c r="I48" s="458">
        <v>3.6520786414267456E-4</v>
      </c>
      <c r="J48" s="458">
        <v>0</v>
      </c>
      <c r="K48" s="458">
        <v>0</v>
      </c>
      <c r="L48" s="458">
        <v>0</v>
      </c>
      <c r="M48" s="458">
        <v>0</v>
      </c>
      <c r="N48" s="458">
        <v>0</v>
      </c>
      <c r="O48" s="458">
        <v>0</v>
      </c>
      <c r="P48" s="458">
        <v>0</v>
      </c>
      <c r="Q48" s="458">
        <v>0</v>
      </c>
      <c r="R48" s="458">
        <v>1.3868343195266273E-4</v>
      </c>
      <c r="S48" s="458">
        <v>1.9575501622229072E-3</v>
      </c>
      <c r="T48" s="458">
        <v>0</v>
      </c>
      <c r="U48" s="458">
        <v>0</v>
      </c>
      <c r="V48" s="458">
        <v>0</v>
      </c>
      <c r="W48" s="458">
        <v>0</v>
      </c>
      <c r="X48" s="458">
        <v>0</v>
      </c>
      <c r="Y48" s="458">
        <v>0</v>
      </c>
      <c r="Z48" s="458">
        <v>0</v>
      </c>
      <c r="AA48" s="458">
        <v>0</v>
      </c>
      <c r="AB48" s="458">
        <v>0</v>
      </c>
      <c r="AC48" s="458">
        <v>0</v>
      </c>
      <c r="AD48" s="458">
        <v>0</v>
      </c>
      <c r="AE48" s="458">
        <v>0</v>
      </c>
      <c r="AF48" s="458">
        <v>0</v>
      </c>
      <c r="AG48" s="458">
        <v>0</v>
      </c>
      <c r="AH48" s="458">
        <v>0</v>
      </c>
      <c r="AI48" s="458">
        <v>0</v>
      </c>
      <c r="AJ48" s="458">
        <v>0</v>
      </c>
      <c r="AK48" s="458">
        <v>1.1132138483802739E-4</v>
      </c>
      <c r="AL48" s="458">
        <v>0</v>
      </c>
      <c r="AM48" s="458">
        <v>0</v>
      </c>
      <c r="AN48" s="458">
        <v>0</v>
      </c>
      <c r="AO48" s="458">
        <v>0</v>
      </c>
      <c r="AP48" s="458">
        <v>8.1973932289531933E-5</v>
      </c>
      <c r="AQ48" s="458">
        <v>0</v>
      </c>
      <c r="AR48" s="458">
        <v>0</v>
      </c>
      <c r="AS48" s="458">
        <v>0</v>
      </c>
      <c r="AT48" s="458">
        <v>2.3247333394110677E-2</v>
      </c>
      <c r="AU48" s="458">
        <v>9.3189833171926102E-4</v>
      </c>
      <c r="AV48" s="458">
        <v>4.554881476169248E-4</v>
      </c>
      <c r="AW48" s="458">
        <v>5.5888460604748073E-5</v>
      </c>
      <c r="AX48" s="458">
        <v>0</v>
      </c>
      <c r="AY48" s="458">
        <v>0</v>
      </c>
      <c r="AZ48" s="458">
        <v>3.5054509762680967E-5</v>
      </c>
      <c r="BA48" s="458">
        <v>0</v>
      </c>
      <c r="BB48" s="458">
        <v>0</v>
      </c>
      <c r="BC48" s="458">
        <v>0</v>
      </c>
      <c r="BD48" s="458">
        <v>0</v>
      </c>
      <c r="BE48" s="458">
        <v>0</v>
      </c>
      <c r="BF48" s="458">
        <v>0</v>
      </c>
      <c r="BG48" s="458">
        <v>0</v>
      </c>
      <c r="BH48" s="458">
        <v>0</v>
      </c>
      <c r="BI48" s="458">
        <v>0</v>
      </c>
      <c r="BJ48" s="458">
        <v>1.1443102352193261E-2</v>
      </c>
      <c r="BK48" s="458">
        <v>1.1013215859030837E-4</v>
      </c>
      <c r="BL48" s="458">
        <v>9.446215609871295E-3</v>
      </c>
      <c r="BM48" s="458">
        <v>0</v>
      </c>
      <c r="BN48" s="458">
        <v>7.260091374380577E-2</v>
      </c>
      <c r="BO48" s="458">
        <v>9.4227517784795989E-2</v>
      </c>
      <c r="BP48" s="458">
        <v>3.5638681553032681E-2</v>
      </c>
      <c r="BQ48" s="458">
        <v>6.4678958644419915E-2</v>
      </c>
      <c r="BR48" s="458">
        <v>0</v>
      </c>
      <c r="BS48" s="458">
        <v>0</v>
      </c>
      <c r="BT48" s="458">
        <v>0</v>
      </c>
      <c r="BU48" s="458">
        <v>0</v>
      </c>
      <c r="BV48" s="458">
        <v>0</v>
      </c>
      <c r="BW48" s="458">
        <v>0</v>
      </c>
      <c r="BX48" s="458">
        <v>0</v>
      </c>
      <c r="BY48" s="458">
        <v>8.6985516911434251E-5</v>
      </c>
      <c r="BZ48" s="458">
        <v>6.6706690681075312E-6</v>
      </c>
      <c r="CA48" s="458">
        <v>5.6881203606268306E-5</v>
      </c>
      <c r="CB48" s="458">
        <v>0</v>
      </c>
      <c r="CC48" s="458">
        <v>0</v>
      </c>
      <c r="CD48" s="458">
        <v>1.0489877268435959E-4</v>
      </c>
      <c r="CE48" s="458">
        <v>0</v>
      </c>
      <c r="CF48" s="458">
        <v>0</v>
      </c>
      <c r="CG48" s="458">
        <v>0</v>
      </c>
      <c r="CH48" s="458">
        <v>1.943068104537064E-5</v>
      </c>
      <c r="CI48" s="458">
        <v>0</v>
      </c>
      <c r="CJ48" s="458">
        <v>0</v>
      </c>
      <c r="CK48" s="458">
        <v>0</v>
      </c>
      <c r="CL48" s="458">
        <v>0</v>
      </c>
      <c r="CM48" s="458">
        <v>0</v>
      </c>
      <c r="CN48" s="458">
        <v>0</v>
      </c>
      <c r="CO48" s="458">
        <v>7.4686503401970233E-6</v>
      </c>
      <c r="CP48" s="458">
        <v>0</v>
      </c>
      <c r="CQ48" s="458">
        <v>0</v>
      </c>
      <c r="CR48" s="458">
        <v>0</v>
      </c>
      <c r="CS48" s="458">
        <v>0</v>
      </c>
      <c r="CT48" s="458">
        <v>0</v>
      </c>
      <c r="CU48" s="458">
        <v>0</v>
      </c>
      <c r="CV48" s="458">
        <v>0</v>
      </c>
      <c r="CW48" s="458">
        <v>8.8571997962844052E-5</v>
      </c>
      <c r="CX48" s="458">
        <v>0</v>
      </c>
      <c r="CY48" s="458">
        <v>1.9277556935267293E-4</v>
      </c>
      <c r="CZ48" s="458">
        <v>0</v>
      </c>
      <c r="DA48" s="458">
        <v>0</v>
      </c>
      <c r="DB48" s="458">
        <v>0</v>
      </c>
      <c r="DC48" s="458">
        <v>0</v>
      </c>
      <c r="DD48" s="458">
        <v>0</v>
      </c>
      <c r="DE48" s="458">
        <v>0</v>
      </c>
      <c r="DF48" s="458">
        <v>0</v>
      </c>
      <c r="DG48" s="477">
        <v>0</v>
      </c>
      <c r="DH48" s="458">
        <v>2.6369411482680093E-4</v>
      </c>
      <c r="DI48" s="478">
        <v>5.7345346271024519E-3</v>
      </c>
    </row>
    <row r="49" spans="3:113" ht="13.5" customHeight="1" x14ac:dyDescent="0.15">
      <c r="C49" s="469" t="s">
        <v>674</v>
      </c>
      <c r="D49" s="475" t="s">
        <v>279</v>
      </c>
      <c r="E49" s="476">
        <v>2.4648130658128124E-3</v>
      </c>
      <c r="F49" s="458">
        <v>5.8132775258690845E-4</v>
      </c>
      <c r="G49" s="458">
        <v>0</v>
      </c>
      <c r="H49" s="458">
        <v>1.0723860589812334E-3</v>
      </c>
      <c r="I49" s="458">
        <v>1.2782275244993609E-3</v>
      </c>
      <c r="J49" s="458">
        <v>0</v>
      </c>
      <c r="K49" s="458">
        <v>9.3457943925233638E-3</v>
      </c>
      <c r="L49" s="458">
        <v>3.1262803998495792E-3</v>
      </c>
      <c r="M49" s="458">
        <v>2.1282606648460305E-2</v>
      </c>
      <c r="N49" s="458">
        <v>0</v>
      </c>
      <c r="O49" s="458">
        <v>0</v>
      </c>
      <c r="P49" s="458">
        <v>9.0859531164819192E-5</v>
      </c>
      <c r="Q49" s="458">
        <v>2.0631503408683172E-3</v>
      </c>
      <c r="R49" s="458">
        <v>5.1312869822485209E-3</v>
      </c>
      <c r="S49" s="458">
        <v>7.8537637526961634E-2</v>
      </c>
      <c r="T49" s="458">
        <v>4.9291435613062228E-4</v>
      </c>
      <c r="U49" s="458">
        <v>1.3535724644687227E-3</v>
      </c>
      <c r="V49" s="458">
        <v>4.6161962542864678E-4</v>
      </c>
      <c r="W49" s="458">
        <v>0</v>
      </c>
      <c r="X49" s="458">
        <v>9.3720712277413302E-3</v>
      </c>
      <c r="Y49" s="458">
        <v>0</v>
      </c>
      <c r="Z49" s="458">
        <v>2.0066562255285827E-3</v>
      </c>
      <c r="AA49" s="458">
        <v>1.8941187612463301E-3</v>
      </c>
      <c r="AB49" s="458">
        <v>3.358146303240611E-4</v>
      </c>
      <c r="AC49" s="458">
        <v>2.1101768945184538E-2</v>
      </c>
      <c r="AD49" s="458">
        <v>1.6092814371257484E-2</v>
      </c>
      <c r="AE49" s="458">
        <v>0</v>
      </c>
      <c r="AF49" s="458">
        <v>1.3954786491766677E-4</v>
      </c>
      <c r="AG49" s="458">
        <v>2.0286673983172039E-3</v>
      </c>
      <c r="AH49" s="458">
        <v>3.2146957520091848E-2</v>
      </c>
      <c r="AI49" s="458">
        <v>2.9239766081871343E-3</v>
      </c>
      <c r="AJ49" s="458">
        <v>1.2503907471084713E-3</v>
      </c>
      <c r="AK49" s="458">
        <v>4.5085160859401089E-3</v>
      </c>
      <c r="AL49" s="458">
        <v>1.7011494252873564E-2</v>
      </c>
      <c r="AM49" s="458">
        <v>1.0657639019497209E-2</v>
      </c>
      <c r="AN49" s="458">
        <v>0</v>
      </c>
      <c r="AO49" s="458">
        <v>2.9236916479875256E-4</v>
      </c>
      <c r="AP49" s="458">
        <v>1.4509386015247152E-2</v>
      </c>
      <c r="AQ49" s="458">
        <v>1.908761213972132E-4</v>
      </c>
      <c r="AR49" s="458">
        <v>0</v>
      </c>
      <c r="AS49" s="458">
        <v>4.7598442232799658E-3</v>
      </c>
      <c r="AT49" s="458">
        <v>4.4063573099948336E-2</v>
      </c>
      <c r="AU49" s="458">
        <v>5.9915580974656019E-2</v>
      </c>
      <c r="AV49" s="458">
        <v>2.7426201228848875E-2</v>
      </c>
      <c r="AW49" s="458">
        <v>3.1601431443197242E-2</v>
      </c>
      <c r="AX49" s="458">
        <v>2.359827337240639E-2</v>
      </c>
      <c r="AY49" s="458">
        <v>1.0162167594116244E-2</v>
      </c>
      <c r="AZ49" s="458">
        <v>2.8113716829670139E-2</v>
      </c>
      <c r="BA49" s="458">
        <v>3.0802367790815022E-2</v>
      </c>
      <c r="BB49" s="458">
        <v>2.9021558872305141E-2</v>
      </c>
      <c r="BC49" s="458">
        <v>1.9195612431444242E-2</v>
      </c>
      <c r="BD49" s="458">
        <v>1.6213086276780544E-2</v>
      </c>
      <c r="BE49" s="458">
        <v>2.141831004309782E-2</v>
      </c>
      <c r="BF49" s="458">
        <v>3.8233419930395571E-2</v>
      </c>
      <c r="BG49" s="458">
        <v>0</v>
      </c>
      <c r="BH49" s="458">
        <v>7.2650659304733193E-3</v>
      </c>
      <c r="BI49" s="458">
        <v>8.993804742576373E-3</v>
      </c>
      <c r="BJ49" s="458">
        <v>3.3693579148124604E-2</v>
      </c>
      <c r="BK49" s="458">
        <v>6.9383259911894269E-3</v>
      </c>
      <c r="BL49" s="458">
        <v>2.4442082890541977E-2</v>
      </c>
      <c r="BM49" s="458">
        <v>0</v>
      </c>
      <c r="BN49" s="458">
        <v>1.6070223280455584E-2</v>
      </c>
      <c r="BO49" s="458">
        <v>6.7781605895300981E-2</v>
      </c>
      <c r="BP49" s="458">
        <v>6.9113404001756255E-3</v>
      </c>
      <c r="BQ49" s="458">
        <v>5.5346361098487307E-3</v>
      </c>
      <c r="BR49" s="458">
        <v>3.0056834742057709E-4</v>
      </c>
      <c r="BS49" s="458">
        <v>1.3229263130043656E-3</v>
      </c>
      <c r="BT49" s="458">
        <v>7.1051399228123436E-4</v>
      </c>
      <c r="BU49" s="458">
        <v>1.3958438748625966E-4</v>
      </c>
      <c r="BV49" s="458">
        <v>2.7590655513976309E-3</v>
      </c>
      <c r="BW49" s="458">
        <v>1.1117235884584563E-4</v>
      </c>
      <c r="BX49" s="458">
        <v>4.5306783558168249E-5</v>
      </c>
      <c r="BY49" s="458">
        <v>2.4645896458239705E-4</v>
      </c>
      <c r="BZ49" s="458">
        <v>3.6466324238987839E-4</v>
      </c>
      <c r="CA49" s="458">
        <v>4.8349023065328065E-4</v>
      </c>
      <c r="CB49" s="458">
        <v>1.4192302458054941E-3</v>
      </c>
      <c r="CC49" s="458">
        <v>0</v>
      </c>
      <c r="CD49" s="458">
        <v>7.3429140879051715E-4</v>
      </c>
      <c r="CE49" s="458">
        <v>0</v>
      </c>
      <c r="CF49" s="458">
        <v>0</v>
      </c>
      <c r="CG49" s="458">
        <v>2.5850340136054422E-3</v>
      </c>
      <c r="CH49" s="458">
        <v>4.1387350626639462E-3</v>
      </c>
      <c r="CI49" s="458">
        <v>3.136172614940726E-5</v>
      </c>
      <c r="CJ49" s="458">
        <v>5.8943888128565422E-4</v>
      </c>
      <c r="CK49" s="458">
        <v>1.1973180076628352E-4</v>
      </c>
      <c r="CL49" s="458">
        <v>2.2485143744311795E-4</v>
      </c>
      <c r="CM49" s="458">
        <v>3.603408824748212E-4</v>
      </c>
      <c r="CN49" s="458">
        <v>3.9865595990660059E-4</v>
      </c>
      <c r="CO49" s="458">
        <v>4.5060857052522038E-3</v>
      </c>
      <c r="CP49" s="458">
        <v>1.8420152398566987E-4</v>
      </c>
      <c r="CQ49" s="458">
        <v>2.1229342216996539E-4</v>
      </c>
      <c r="CR49" s="458">
        <v>3.208448302730848E-4</v>
      </c>
      <c r="CS49" s="458">
        <v>1.1717834544176236E-4</v>
      </c>
      <c r="CT49" s="458">
        <v>5.8213492593950106E-4</v>
      </c>
      <c r="CU49" s="458">
        <v>4.3606029007488864E-4</v>
      </c>
      <c r="CV49" s="458">
        <v>2.381515079898922E-3</v>
      </c>
      <c r="CW49" s="458">
        <v>1.3064369699519497E-3</v>
      </c>
      <c r="CX49" s="458">
        <v>0</v>
      </c>
      <c r="CY49" s="458">
        <v>3.6826781179786485E-3</v>
      </c>
      <c r="CZ49" s="458">
        <v>2.428436087159869E-4</v>
      </c>
      <c r="DA49" s="458">
        <v>1.1621713234225945E-3</v>
      </c>
      <c r="DB49" s="458">
        <v>2.5726376893958616E-3</v>
      </c>
      <c r="DC49" s="458">
        <v>3.8585786073223258E-3</v>
      </c>
      <c r="DD49" s="458">
        <v>1.3482767337996124E-4</v>
      </c>
      <c r="DE49" s="458">
        <v>0</v>
      </c>
      <c r="DF49" s="458">
        <v>5.5872902534808994E-3</v>
      </c>
      <c r="DG49" s="477">
        <v>4.0102662816811038E-4</v>
      </c>
      <c r="DH49" s="458">
        <v>2.7568021095529184E-3</v>
      </c>
      <c r="DI49" s="478">
        <v>8.6820052221516144E-3</v>
      </c>
    </row>
    <row r="50" spans="3:113" ht="13.5" customHeight="1" x14ac:dyDescent="0.15">
      <c r="C50" s="469" t="s">
        <v>675</v>
      </c>
      <c r="D50" s="475" t="s">
        <v>676</v>
      </c>
      <c r="E50" s="476">
        <v>0</v>
      </c>
      <c r="F50" s="458">
        <v>0</v>
      </c>
      <c r="G50" s="458">
        <v>0</v>
      </c>
      <c r="H50" s="458">
        <v>0</v>
      </c>
      <c r="I50" s="458">
        <v>0</v>
      </c>
      <c r="J50" s="458">
        <v>0</v>
      </c>
      <c r="K50" s="458">
        <v>4.3980208905992305E-3</v>
      </c>
      <c r="L50" s="458">
        <v>0</v>
      </c>
      <c r="M50" s="458">
        <v>0</v>
      </c>
      <c r="N50" s="458">
        <v>0</v>
      </c>
      <c r="O50" s="458">
        <v>0</v>
      </c>
      <c r="P50" s="458">
        <v>0</v>
      </c>
      <c r="Q50" s="458">
        <v>0</v>
      </c>
      <c r="R50" s="458">
        <v>4.6227810650887573E-5</v>
      </c>
      <c r="S50" s="458">
        <v>5.6188939841583438E-4</v>
      </c>
      <c r="T50" s="458">
        <v>0</v>
      </c>
      <c r="U50" s="458">
        <v>0</v>
      </c>
      <c r="V50" s="458">
        <v>0</v>
      </c>
      <c r="W50" s="458">
        <v>0</v>
      </c>
      <c r="X50" s="458">
        <v>0</v>
      </c>
      <c r="Y50" s="458">
        <v>0</v>
      </c>
      <c r="Z50" s="458">
        <v>0</v>
      </c>
      <c r="AA50" s="458">
        <v>0</v>
      </c>
      <c r="AB50" s="458">
        <v>0</v>
      </c>
      <c r="AC50" s="458">
        <v>0</v>
      </c>
      <c r="AD50" s="458">
        <v>4.6781437125748506E-5</v>
      </c>
      <c r="AE50" s="458">
        <v>0</v>
      </c>
      <c r="AF50" s="458">
        <v>0</v>
      </c>
      <c r="AG50" s="458">
        <v>4.3233895373973193E-4</v>
      </c>
      <c r="AH50" s="458">
        <v>0</v>
      </c>
      <c r="AI50" s="458">
        <v>0</v>
      </c>
      <c r="AJ50" s="458">
        <v>2.0944045014066895E-2</v>
      </c>
      <c r="AK50" s="458">
        <v>0</v>
      </c>
      <c r="AL50" s="458">
        <v>4.1379310344827587E-3</v>
      </c>
      <c r="AM50" s="458">
        <v>6.8961193655570183E-4</v>
      </c>
      <c r="AN50" s="458">
        <v>0</v>
      </c>
      <c r="AO50" s="458">
        <v>0</v>
      </c>
      <c r="AP50" s="458">
        <v>1.9673743749487661E-3</v>
      </c>
      <c r="AQ50" s="458">
        <v>0</v>
      </c>
      <c r="AR50" s="458">
        <v>0</v>
      </c>
      <c r="AS50" s="458">
        <v>5.7695081494302608E-5</v>
      </c>
      <c r="AT50" s="458">
        <v>1.0939921597228554E-3</v>
      </c>
      <c r="AU50" s="458">
        <v>8.2226323386993627E-4</v>
      </c>
      <c r="AV50" s="458">
        <v>0.16338456767390924</v>
      </c>
      <c r="AW50" s="458">
        <v>3.1683517619710465E-2</v>
      </c>
      <c r="AX50" s="458">
        <v>8.7566891375356181E-3</v>
      </c>
      <c r="AY50" s="458">
        <v>1.5952970141566909E-3</v>
      </c>
      <c r="AZ50" s="458">
        <v>2.1207978406421984E-3</v>
      </c>
      <c r="BA50" s="458">
        <v>9.1578677832838788E-3</v>
      </c>
      <c r="BB50" s="458">
        <v>2.1558872305140961E-2</v>
      </c>
      <c r="BC50" s="458">
        <v>2.2851919561243145E-3</v>
      </c>
      <c r="BD50" s="458">
        <v>0</v>
      </c>
      <c r="BE50" s="458">
        <v>4.1791824474337212E-3</v>
      </c>
      <c r="BF50" s="458">
        <v>1.1974202945233777E-3</v>
      </c>
      <c r="BG50" s="458">
        <v>0</v>
      </c>
      <c r="BH50" s="458">
        <v>1.1442478840495477E-3</v>
      </c>
      <c r="BI50" s="458">
        <v>1.108737449262978E-2</v>
      </c>
      <c r="BJ50" s="458">
        <v>2.6700572155117609E-2</v>
      </c>
      <c r="BK50" s="458">
        <v>1.2224669603524229E-2</v>
      </c>
      <c r="BL50" s="458">
        <v>2.3615539024678239E-4</v>
      </c>
      <c r="BM50" s="458">
        <v>0</v>
      </c>
      <c r="BN50" s="458">
        <v>1.0165145456210507E-2</v>
      </c>
      <c r="BO50" s="458">
        <v>7.0182154592145977E-4</v>
      </c>
      <c r="BP50" s="458">
        <v>3.1244119676346986E-3</v>
      </c>
      <c r="BQ50" s="458">
        <v>6.0702460559631244E-3</v>
      </c>
      <c r="BR50" s="458">
        <v>0</v>
      </c>
      <c r="BS50" s="458">
        <v>0</v>
      </c>
      <c r="BT50" s="458">
        <v>1.136822387649975E-2</v>
      </c>
      <c r="BU50" s="458">
        <v>0</v>
      </c>
      <c r="BV50" s="458">
        <v>4.2252152395063255E-6</v>
      </c>
      <c r="BW50" s="458">
        <v>0</v>
      </c>
      <c r="BX50" s="458">
        <v>0</v>
      </c>
      <c r="BY50" s="458">
        <v>0</v>
      </c>
      <c r="BZ50" s="458">
        <v>0</v>
      </c>
      <c r="CA50" s="458">
        <v>1.9908421262193908E-4</v>
      </c>
      <c r="CB50" s="458">
        <v>0</v>
      </c>
      <c r="CC50" s="458">
        <v>0</v>
      </c>
      <c r="CD50" s="458">
        <v>0</v>
      </c>
      <c r="CE50" s="458">
        <v>1.1637379262190155E-4</v>
      </c>
      <c r="CF50" s="458">
        <v>0</v>
      </c>
      <c r="CG50" s="458">
        <v>6.802721088435374E-5</v>
      </c>
      <c r="CH50" s="458">
        <v>2.7202953463518895E-4</v>
      </c>
      <c r="CI50" s="458">
        <v>3.136172614940726E-5</v>
      </c>
      <c r="CJ50" s="458">
        <v>0</v>
      </c>
      <c r="CK50" s="458">
        <v>0</v>
      </c>
      <c r="CL50" s="458">
        <v>0</v>
      </c>
      <c r="CM50" s="458">
        <v>0</v>
      </c>
      <c r="CN50" s="458">
        <v>5.6950851415228659E-5</v>
      </c>
      <c r="CO50" s="458">
        <v>3.9085936780364422E-4</v>
      </c>
      <c r="CP50" s="458">
        <v>0</v>
      </c>
      <c r="CQ50" s="458">
        <v>0</v>
      </c>
      <c r="CR50" s="458">
        <v>0</v>
      </c>
      <c r="CS50" s="458">
        <v>0</v>
      </c>
      <c r="CT50" s="458">
        <v>0</v>
      </c>
      <c r="CU50" s="458">
        <v>0</v>
      </c>
      <c r="CV50" s="458">
        <v>0</v>
      </c>
      <c r="CW50" s="458">
        <v>0</v>
      </c>
      <c r="CX50" s="458">
        <v>0</v>
      </c>
      <c r="CY50" s="458">
        <v>2.7998989590119254E-2</v>
      </c>
      <c r="CZ50" s="458">
        <v>1.0193435427584636E-4</v>
      </c>
      <c r="DA50" s="458">
        <v>0</v>
      </c>
      <c r="DB50" s="458">
        <v>0</v>
      </c>
      <c r="DC50" s="458">
        <v>0</v>
      </c>
      <c r="DD50" s="458">
        <v>0</v>
      </c>
      <c r="DE50" s="458">
        <v>0</v>
      </c>
      <c r="DF50" s="458">
        <v>1.9635844341306675E-4</v>
      </c>
      <c r="DG50" s="477">
        <v>0</v>
      </c>
      <c r="DH50" s="458">
        <v>0</v>
      </c>
      <c r="DI50" s="478">
        <v>5.7566388447442031E-3</v>
      </c>
    </row>
    <row r="51" spans="3:113" ht="13.5" customHeight="1" x14ac:dyDescent="0.15">
      <c r="C51" s="469" t="s">
        <v>677</v>
      </c>
      <c r="D51" s="475" t="s">
        <v>678</v>
      </c>
      <c r="E51" s="476">
        <v>0</v>
      </c>
      <c r="F51" s="458">
        <v>0</v>
      </c>
      <c r="G51" s="458">
        <v>0</v>
      </c>
      <c r="H51" s="458">
        <v>1.7873100983020553E-4</v>
      </c>
      <c r="I51" s="458">
        <v>0</v>
      </c>
      <c r="J51" s="458">
        <v>0</v>
      </c>
      <c r="K51" s="458">
        <v>5.4975261132490382E-4</v>
      </c>
      <c r="L51" s="458">
        <v>0</v>
      </c>
      <c r="M51" s="458">
        <v>0</v>
      </c>
      <c r="N51" s="458">
        <v>0</v>
      </c>
      <c r="O51" s="458">
        <v>0</v>
      </c>
      <c r="P51" s="458">
        <v>0</v>
      </c>
      <c r="Q51" s="458">
        <v>0</v>
      </c>
      <c r="R51" s="458">
        <v>9.2455621301775146E-5</v>
      </c>
      <c r="S51" s="458">
        <v>4.1688568269561909E-4</v>
      </c>
      <c r="T51" s="458">
        <v>0</v>
      </c>
      <c r="U51" s="458">
        <v>0</v>
      </c>
      <c r="V51" s="458">
        <v>0</v>
      </c>
      <c r="W51" s="458">
        <v>0</v>
      </c>
      <c r="X51" s="458">
        <v>0</v>
      </c>
      <c r="Y51" s="458">
        <v>0</v>
      </c>
      <c r="Z51" s="458">
        <v>0</v>
      </c>
      <c r="AA51" s="458">
        <v>0</v>
      </c>
      <c r="AB51" s="458">
        <v>0</v>
      </c>
      <c r="AC51" s="458">
        <v>0</v>
      </c>
      <c r="AD51" s="458">
        <v>0</v>
      </c>
      <c r="AE51" s="458">
        <v>0</v>
      </c>
      <c r="AF51" s="458">
        <v>1.3954786491766677E-4</v>
      </c>
      <c r="AG51" s="458">
        <v>3.3755695234294458E-3</v>
      </c>
      <c r="AH51" s="458">
        <v>0</v>
      </c>
      <c r="AI51" s="458">
        <v>0</v>
      </c>
      <c r="AJ51" s="458">
        <v>0</v>
      </c>
      <c r="AK51" s="458">
        <v>5.5660692419013693E-5</v>
      </c>
      <c r="AL51" s="458">
        <v>4.3678160919540226E-3</v>
      </c>
      <c r="AM51" s="458">
        <v>2.0061438154347689E-3</v>
      </c>
      <c r="AN51" s="458">
        <v>0</v>
      </c>
      <c r="AO51" s="458">
        <v>0</v>
      </c>
      <c r="AP51" s="458">
        <v>2.0493483072382981E-3</v>
      </c>
      <c r="AQ51" s="458">
        <v>3.817522427944264E-4</v>
      </c>
      <c r="AR51" s="458">
        <v>0</v>
      </c>
      <c r="AS51" s="458">
        <v>4.0386557046011827E-4</v>
      </c>
      <c r="AT51" s="458">
        <v>2.4310936882730117E-4</v>
      </c>
      <c r="AU51" s="458">
        <v>8.5880826648637785E-4</v>
      </c>
      <c r="AV51" s="458">
        <v>6.6191149962204175E-3</v>
      </c>
      <c r="AW51" s="458">
        <v>0.23445383875131207</v>
      </c>
      <c r="AX51" s="458">
        <v>1.6602188400089576E-3</v>
      </c>
      <c r="AY51" s="458">
        <v>3.8312251127385097E-3</v>
      </c>
      <c r="AZ51" s="458">
        <v>2.208434115048901E-3</v>
      </c>
      <c r="BA51" s="458">
        <v>5.2868611709418444E-3</v>
      </c>
      <c r="BB51" s="458">
        <v>1.2437810945273632E-3</v>
      </c>
      <c r="BC51" s="458">
        <v>1.8281535648994515E-3</v>
      </c>
      <c r="BD51" s="458">
        <v>3.8602586373287008E-4</v>
      </c>
      <c r="BE51" s="458">
        <v>1.0447956118584303E-3</v>
      </c>
      <c r="BF51" s="458">
        <v>8.7530723283872635E-4</v>
      </c>
      <c r="BG51" s="458">
        <v>0</v>
      </c>
      <c r="BH51" s="458">
        <v>3.2692796687129936E-4</v>
      </c>
      <c r="BI51" s="458">
        <v>8.9724417859431745E-4</v>
      </c>
      <c r="BJ51" s="458">
        <v>5.0858232676414495E-3</v>
      </c>
      <c r="BK51" s="458">
        <v>2.092511013215859E-3</v>
      </c>
      <c r="BL51" s="458">
        <v>1.180776951233912E-4</v>
      </c>
      <c r="BM51" s="458">
        <v>0</v>
      </c>
      <c r="BN51" s="458">
        <v>2.3742415146304155E-5</v>
      </c>
      <c r="BO51" s="458">
        <v>1.1165342776023223E-4</v>
      </c>
      <c r="BP51" s="458">
        <v>1.8032992535909178E-4</v>
      </c>
      <c r="BQ51" s="458">
        <v>0</v>
      </c>
      <c r="BR51" s="458">
        <v>0</v>
      </c>
      <c r="BS51" s="458">
        <v>0</v>
      </c>
      <c r="BT51" s="458">
        <v>3.0681286030326027E-4</v>
      </c>
      <c r="BU51" s="458">
        <v>0</v>
      </c>
      <c r="BV51" s="458">
        <v>2.816810159670884E-6</v>
      </c>
      <c r="BW51" s="458">
        <v>0</v>
      </c>
      <c r="BX51" s="458">
        <v>0</v>
      </c>
      <c r="BY51" s="458">
        <v>0</v>
      </c>
      <c r="BZ51" s="458">
        <v>0</v>
      </c>
      <c r="CA51" s="458">
        <v>2.8440601803134153E-5</v>
      </c>
      <c r="CB51" s="458">
        <v>1.296100681100908E-5</v>
      </c>
      <c r="CC51" s="458">
        <v>0</v>
      </c>
      <c r="CD51" s="458">
        <v>0</v>
      </c>
      <c r="CE51" s="458">
        <v>0</v>
      </c>
      <c r="CF51" s="458">
        <v>0</v>
      </c>
      <c r="CG51" s="458">
        <v>6.802721088435374E-5</v>
      </c>
      <c r="CH51" s="458">
        <v>1.3601476731759448E-4</v>
      </c>
      <c r="CI51" s="458">
        <v>3.136172614940726E-5</v>
      </c>
      <c r="CJ51" s="458">
        <v>0</v>
      </c>
      <c r="CK51" s="458">
        <v>0</v>
      </c>
      <c r="CL51" s="458">
        <v>0</v>
      </c>
      <c r="CM51" s="458">
        <v>1.8017044123741059E-5</v>
      </c>
      <c r="CN51" s="458">
        <v>0</v>
      </c>
      <c r="CO51" s="458">
        <v>2.4895501133990077E-5</v>
      </c>
      <c r="CP51" s="458">
        <v>0</v>
      </c>
      <c r="CQ51" s="458">
        <v>0</v>
      </c>
      <c r="CR51" s="458">
        <v>0</v>
      </c>
      <c r="CS51" s="458">
        <v>0</v>
      </c>
      <c r="CT51" s="458">
        <v>0</v>
      </c>
      <c r="CU51" s="458">
        <v>0</v>
      </c>
      <c r="CV51" s="458">
        <v>0</v>
      </c>
      <c r="CW51" s="458">
        <v>1.771439959256881E-4</v>
      </c>
      <c r="CX51" s="458">
        <v>0</v>
      </c>
      <c r="CY51" s="458">
        <v>4.3706874775649121E-2</v>
      </c>
      <c r="CZ51" s="458">
        <v>5.9961384868144918E-6</v>
      </c>
      <c r="DA51" s="458">
        <v>0</v>
      </c>
      <c r="DB51" s="458">
        <v>0</v>
      </c>
      <c r="DC51" s="458">
        <v>0</v>
      </c>
      <c r="DD51" s="458">
        <v>0</v>
      </c>
      <c r="DE51" s="458">
        <v>0</v>
      </c>
      <c r="DF51" s="458">
        <v>7.1403070332024283E-5</v>
      </c>
      <c r="DG51" s="477">
        <v>0</v>
      </c>
      <c r="DH51" s="458">
        <v>0</v>
      </c>
      <c r="DI51" s="478">
        <v>1.7301925373987056E-2</v>
      </c>
    </row>
    <row r="52" spans="3:113" ht="13.5" customHeight="1" x14ac:dyDescent="0.15">
      <c r="C52" s="469" t="s">
        <v>679</v>
      </c>
      <c r="D52" s="475" t="s">
        <v>680</v>
      </c>
      <c r="E52" s="476">
        <v>0</v>
      </c>
      <c r="F52" s="458">
        <v>0</v>
      </c>
      <c r="G52" s="458">
        <v>1.8053800324968405E-4</v>
      </c>
      <c r="H52" s="458">
        <v>0</v>
      </c>
      <c r="I52" s="458">
        <v>0</v>
      </c>
      <c r="J52" s="458">
        <v>0</v>
      </c>
      <c r="K52" s="458">
        <v>0</v>
      </c>
      <c r="L52" s="458">
        <v>0</v>
      </c>
      <c r="M52" s="458">
        <v>0</v>
      </c>
      <c r="N52" s="458">
        <v>0</v>
      </c>
      <c r="O52" s="458">
        <v>0</v>
      </c>
      <c r="P52" s="458">
        <v>0</v>
      </c>
      <c r="Q52" s="458">
        <v>0</v>
      </c>
      <c r="R52" s="458">
        <v>0</v>
      </c>
      <c r="S52" s="458">
        <v>0</v>
      </c>
      <c r="T52" s="458">
        <v>0</v>
      </c>
      <c r="U52" s="458">
        <v>0</v>
      </c>
      <c r="V52" s="458">
        <v>0</v>
      </c>
      <c r="W52" s="458">
        <v>0</v>
      </c>
      <c r="X52" s="458">
        <v>0</v>
      </c>
      <c r="Y52" s="458">
        <v>0</v>
      </c>
      <c r="Z52" s="458">
        <v>0</v>
      </c>
      <c r="AA52" s="458">
        <v>0</v>
      </c>
      <c r="AB52" s="458">
        <v>0</v>
      </c>
      <c r="AC52" s="458">
        <v>0</v>
      </c>
      <c r="AD52" s="458">
        <v>0</v>
      </c>
      <c r="AE52" s="458">
        <v>0</v>
      </c>
      <c r="AF52" s="458">
        <v>0</v>
      </c>
      <c r="AG52" s="458">
        <v>0</v>
      </c>
      <c r="AH52" s="458">
        <v>0</v>
      </c>
      <c r="AI52" s="458">
        <v>0</v>
      </c>
      <c r="AJ52" s="458">
        <v>0</v>
      </c>
      <c r="AK52" s="458">
        <v>0</v>
      </c>
      <c r="AL52" s="458">
        <v>0</v>
      </c>
      <c r="AM52" s="458">
        <v>0</v>
      </c>
      <c r="AN52" s="458">
        <v>0</v>
      </c>
      <c r="AO52" s="458">
        <v>0</v>
      </c>
      <c r="AP52" s="458">
        <v>0</v>
      </c>
      <c r="AQ52" s="458">
        <v>0</v>
      </c>
      <c r="AR52" s="458">
        <v>0</v>
      </c>
      <c r="AS52" s="458">
        <v>0</v>
      </c>
      <c r="AT52" s="458">
        <v>3.0388671103412646E-5</v>
      </c>
      <c r="AU52" s="458">
        <v>0</v>
      </c>
      <c r="AV52" s="458">
        <v>2.6747814626015159E-3</v>
      </c>
      <c r="AW52" s="458">
        <v>3.6344964537025231E-3</v>
      </c>
      <c r="AX52" s="458">
        <v>8.1690488876533768E-2</v>
      </c>
      <c r="AY52" s="458">
        <v>1.0049115049805927E-4</v>
      </c>
      <c r="AZ52" s="458">
        <v>0</v>
      </c>
      <c r="BA52" s="458">
        <v>2.1689686855146028E-3</v>
      </c>
      <c r="BB52" s="458">
        <v>0</v>
      </c>
      <c r="BC52" s="458">
        <v>4.5703839122486289E-4</v>
      </c>
      <c r="BD52" s="458">
        <v>0</v>
      </c>
      <c r="BE52" s="458">
        <v>1.5671934177876453E-3</v>
      </c>
      <c r="BF52" s="458">
        <v>1.0153563900929226E-3</v>
      </c>
      <c r="BG52" s="458">
        <v>0</v>
      </c>
      <c r="BH52" s="458">
        <v>1.9978931308801628E-4</v>
      </c>
      <c r="BI52" s="458">
        <v>3.8453321939756462E-4</v>
      </c>
      <c r="BJ52" s="458">
        <v>6.3572790845518119E-4</v>
      </c>
      <c r="BK52" s="458">
        <v>4.405286343612335E-4</v>
      </c>
      <c r="BL52" s="458">
        <v>3.5423308537017357E-4</v>
      </c>
      <c r="BM52" s="458">
        <v>0</v>
      </c>
      <c r="BN52" s="458">
        <v>3.7987864234086648E-4</v>
      </c>
      <c r="BO52" s="458">
        <v>0</v>
      </c>
      <c r="BP52" s="458">
        <v>3.9202157686759078E-5</v>
      </c>
      <c r="BQ52" s="458">
        <v>0</v>
      </c>
      <c r="BR52" s="458">
        <v>0</v>
      </c>
      <c r="BS52" s="458">
        <v>0</v>
      </c>
      <c r="BT52" s="458">
        <v>1.1303631695383273E-4</v>
      </c>
      <c r="BU52" s="458">
        <v>1.7448048435782457E-5</v>
      </c>
      <c r="BV52" s="458">
        <v>9.3940618825023978E-4</v>
      </c>
      <c r="BW52" s="458">
        <v>9.2643632371538018E-6</v>
      </c>
      <c r="BX52" s="458">
        <v>0</v>
      </c>
      <c r="BY52" s="458">
        <v>0</v>
      </c>
      <c r="BZ52" s="458">
        <v>0</v>
      </c>
      <c r="CA52" s="458">
        <v>0</v>
      </c>
      <c r="CB52" s="458">
        <v>0</v>
      </c>
      <c r="CC52" s="458">
        <v>0</v>
      </c>
      <c r="CD52" s="458">
        <v>0</v>
      </c>
      <c r="CE52" s="458">
        <v>0</v>
      </c>
      <c r="CF52" s="458">
        <v>0</v>
      </c>
      <c r="CG52" s="458">
        <v>6.802721088435374E-5</v>
      </c>
      <c r="CH52" s="458">
        <v>1.1658408627222384E-4</v>
      </c>
      <c r="CI52" s="458">
        <v>3.136172614940726E-5</v>
      </c>
      <c r="CJ52" s="458">
        <v>1.3550319110015041E-5</v>
      </c>
      <c r="CK52" s="458">
        <v>0</v>
      </c>
      <c r="CL52" s="458">
        <v>0</v>
      </c>
      <c r="CM52" s="458">
        <v>1.4413635298992847E-4</v>
      </c>
      <c r="CN52" s="458">
        <v>1.4237712853807163E-3</v>
      </c>
      <c r="CO52" s="458">
        <v>4.6405214113757502E-3</v>
      </c>
      <c r="CP52" s="458">
        <v>0</v>
      </c>
      <c r="CQ52" s="458">
        <v>0</v>
      </c>
      <c r="CR52" s="458">
        <v>1.5994114789113275E-2</v>
      </c>
      <c r="CS52" s="458">
        <v>8.9055542535739392E-3</v>
      </c>
      <c r="CT52" s="458">
        <v>3.3311054095427005E-3</v>
      </c>
      <c r="CU52" s="458">
        <v>2.4362498815053558E-3</v>
      </c>
      <c r="CV52" s="458">
        <v>0</v>
      </c>
      <c r="CW52" s="458">
        <v>2.4689444432142776E-3</v>
      </c>
      <c r="CX52" s="458">
        <v>0</v>
      </c>
      <c r="CY52" s="458">
        <v>1.2051796801255035E-2</v>
      </c>
      <c r="CZ52" s="458">
        <v>1.5889766990058403E-4</v>
      </c>
      <c r="DA52" s="458">
        <v>3.2282536761738735E-5</v>
      </c>
      <c r="DB52" s="458">
        <v>0</v>
      </c>
      <c r="DC52" s="458">
        <v>1.7946877243359657E-5</v>
      </c>
      <c r="DD52" s="458">
        <v>2.5448723350467682E-3</v>
      </c>
      <c r="DE52" s="458">
        <v>9.4463395434269213E-3</v>
      </c>
      <c r="DF52" s="458">
        <v>4.6411995715815778E-4</v>
      </c>
      <c r="DG52" s="477">
        <v>2.3419955085017645E-2</v>
      </c>
      <c r="DH52" s="458">
        <v>0</v>
      </c>
      <c r="DI52" s="478">
        <v>3.1749145394175575E-3</v>
      </c>
    </row>
    <row r="53" spans="3:113" ht="13.5" customHeight="1" x14ac:dyDescent="0.15">
      <c r="C53" s="469" t="s">
        <v>681</v>
      </c>
      <c r="D53" s="475" t="s">
        <v>682</v>
      </c>
      <c r="E53" s="476">
        <v>0</v>
      </c>
      <c r="F53" s="458">
        <v>0</v>
      </c>
      <c r="G53" s="458">
        <v>0</v>
      </c>
      <c r="H53" s="458">
        <v>0</v>
      </c>
      <c r="I53" s="458">
        <v>0</v>
      </c>
      <c r="J53" s="458">
        <v>0</v>
      </c>
      <c r="K53" s="458">
        <v>0</v>
      </c>
      <c r="L53" s="458">
        <v>0</v>
      </c>
      <c r="M53" s="458">
        <v>0</v>
      </c>
      <c r="N53" s="458">
        <v>0</v>
      </c>
      <c r="O53" s="458">
        <v>0</v>
      </c>
      <c r="P53" s="458">
        <v>0</v>
      </c>
      <c r="Q53" s="458">
        <v>0</v>
      </c>
      <c r="R53" s="458">
        <v>0</v>
      </c>
      <c r="S53" s="458">
        <v>0</v>
      </c>
      <c r="T53" s="458">
        <v>0</v>
      </c>
      <c r="U53" s="458">
        <v>0</v>
      </c>
      <c r="V53" s="458">
        <v>0</v>
      </c>
      <c r="W53" s="458">
        <v>0</v>
      </c>
      <c r="X53" s="458">
        <v>0</v>
      </c>
      <c r="Y53" s="458">
        <v>0</v>
      </c>
      <c r="Z53" s="458">
        <v>0</v>
      </c>
      <c r="AA53" s="458">
        <v>0</v>
      </c>
      <c r="AB53" s="458">
        <v>0</v>
      </c>
      <c r="AC53" s="458">
        <v>0</v>
      </c>
      <c r="AD53" s="458">
        <v>0</v>
      </c>
      <c r="AE53" s="458">
        <v>0</v>
      </c>
      <c r="AF53" s="458">
        <v>0</v>
      </c>
      <c r="AG53" s="458">
        <v>0</v>
      </c>
      <c r="AH53" s="458">
        <v>0</v>
      </c>
      <c r="AI53" s="458">
        <v>0</v>
      </c>
      <c r="AJ53" s="458">
        <v>0</v>
      </c>
      <c r="AK53" s="458">
        <v>0</v>
      </c>
      <c r="AL53" s="458">
        <v>0</v>
      </c>
      <c r="AM53" s="458">
        <v>0</v>
      </c>
      <c r="AN53" s="458">
        <v>0</v>
      </c>
      <c r="AO53" s="458">
        <v>0</v>
      </c>
      <c r="AP53" s="458">
        <v>0</v>
      </c>
      <c r="AQ53" s="458">
        <v>0</v>
      </c>
      <c r="AR53" s="458">
        <v>0</v>
      </c>
      <c r="AS53" s="458">
        <v>0</v>
      </c>
      <c r="AT53" s="458">
        <v>0</v>
      </c>
      <c r="AU53" s="458">
        <v>1.4618013046576643E-4</v>
      </c>
      <c r="AV53" s="458">
        <v>2.1029984687845251E-3</v>
      </c>
      <c r="AW53" s="458">
        <v>1.3430695689078522E-3</v>
      </c>
      <c r="AX53" s="458">
        <v>4.4972625694010088E-2</v>
      </c>
      <c r="AY53" s="458">
        <v>0.14889020085668705</v>
      </c>
      <c r="AZ53" s="458">
        <v>5.2143583271987939E-2</v>
      </c>
      <c r="BA53" s="458">
        <v>6.6906659035110186E-2</v>
      </c>
      <c r="BB53" s="458">
        <v>0.13640132669983415</v>
      </c>
      <c r="BC53" s="458">
        <v>0.22714808043875687</v>
      </c>
      <c r="BD53" s="458">
        <v>2.3354564755838639E-2</v>
      </c>
      <c r="BE53" s="458">
        <v>0.13817421966827739</v>
      </c>
      <c r="BF53" s="458">
        <v>0.20546611860763128</v>
      </c>
      <c r="BG53" s="458">
        <v>0</v>
      </c>
      <c r="BH53" s="458">
        <v>0</v>
      </c>
      <c r="BI53" s="458">
        <v>1.2240974150822474E-2</v>
      </c>
      <c r="BJ53" s="458">
        <v>0</v>
      </c>
      <c r="BK53" s="458">
        <v>3.4140969162995594E-3</v>
      </c>
      <c r="BL53" s="458">
        <v>5.90388475616956E-3</v>
      </c>
      <c r="BM53" s="458">
        <v>0</v>
      </c>
      <c r="BN53" s="458">
        <v>0</v>
      </c>
      <c r="BO53" s="458">
        <v>0</v>
      </c>
      <c r="BP53" s="458">
        <v>0</v>
      </c>
      <c r="BQ53" s="458">
        <v>0</v>
      </c>
      <c r="BR53" s="458">
        <v>0</v>
      </c>
      <c r="BS53" s="458">
        <v>0</v>
      </c>
      <c r="BT53" s="458">
        <v>0</v>
      </c>
      <c r="BU53" s="458">
        <v>0</v>
      </c>
      <c r="BV53" s="458">
        <v>0</v>
      </c>
      <c r="BW53" s="458">
        <v>0</v>
      </c>
      <c r="BX53" s="458">
        <v>0</v>
      </c>
      <c r="BY53" s="458">
        <v>0</v>
      </c>
      <c r="BZ53" s="458">
        <v>0</v>
      </c>
      <c r="CA53" s="458">
        <v>0</v>
      </c>
      <c r="CB53" s="458">
        <v>0</v>
      </c>
      <c r="CC53" s="458">
        <v>0</v>
      </c>
      <c r="CD53" s="458">
        <v>0</v>
      </c>
      <c r="CE53" s="458">
        <v>0</v>
      </c>
      <c r="CF53" s="458">
        <v>0</v>
      </c>
      <c r="CG53" s="458">
        <v>0</v>
      </c>
      <c r="CH53" s="458">
        <v>0</v>
      </c>
      <c r="CI53" s="458">
        <v>0</v>
      </c>
      <c r="CJ53" s="458">
        <v>0</v>
      </c>
      <c r="CK53" s="458">
        <v>0</v>
      </c>
      <c r="CL53" s="458">
        <v>0</v>
      </c>
      <c r="CM53" s="458">
        <v>0</v>
      </c>
      <c r="CN53" s="458">
        <v>0</v>
      </c>
      <c r="CO53" s="458">
        <v>0</v>
      </c>
      <c r="CP53" s="458">
        <v>0</v>
      </c>
      <c r="CQ53" s="458">
        <v>3.2660526487686979E-5</v>
      </c>
      <c r="CR53" s="458">
        <v>0</v>
      </c>
      <c r="CS53" s="458">
        <v>0</v>
      </c>
      <c r="CT53" s="458">
        <v>0</v>
      </c>
      <c r="CU53" s="458">
        <v>0</v>
      </c>
      <c r="CV53" s="458">
        <v>0</v>
      </c>
      <c r="CW53" s="458">
        <v>0</v>
      </c>
      <c r="CX53" s="458">
        <v>0</v>
      </c>
      <c r="CY53" s="458">
        <v>7.7774971083664594E-3</v>
      </c>
      <c r="CZ53" s="458">
        <v>0</v>
      </c>
      <c r="DA53" s="458">
        <v>0</v>
      </c>
      <c r="DB53" s="458">
        <v>0</v>
      </c>
      <c r="DC53" s="458">
        <v>0</v>
      </c>
      <c r="DD53" s="458">
        <v>0</v>
      </c>
      <c r="DE53" s="458">
        <v>0</v>
      </c>
      <c r="DF53" s="458">
        <v>0</v>
      </c>
      <c r="DG53" s="477">
        <v>0</v>
      </c>
      <c r="DH53" s="458">
        <v>0</v>
      </c>
      <c r="DI53" s="478">
        <v>7.1585052379144589E-3</v>
      </c>
    </row>
    <row r="54" spans="3:113" ht="13.5" customHeight="1" x14ac:dyDescent="0.15">
      <c r="C54" s="469" t="s">
        <v>683</v>
      </c>
      <c r="D54" s="475" t="s">
        <v>684</v>
      </c>
      <c r="E54" s="476">
        <v>0</v>
      </c>
      <c r="F54" s="458">
        <v>0</v>
      </c>
      <c r="G54" s="458">
        <v>0</v>
      </c>
      <c r="H54" s="458">
        <v>0</v>
      </c>
      <c r="I54" s="458">
        <v>0</v>
      </c>
      <c r="J54" s="458">
        <v>0</v>
      </c>
      <c r="K54" s="458">
        <v>0</v>
      </c>
      <c r="L54" s="458">
        <v>0</v>
      </c>
      <c r="M54" s="458">
        <v>0</v>
      </c>
      <c r="N54" s="458">
        <v>0</v>
      </c>
      <c r="O54" s="458">
        <v>0</v>
      </c>
      <c r="P54" s="458">
        <v>0</v>
      </c>
      <c r="Q54" s="458">
        <v>0</v>
      </c>
      <c r="R54" s="458">
        <v>0</v>
      </c>
      <c r="S54" s="458">
        <v>1.8125464465026915E-5</v>
      </c>
      <c r="T54" s="458">
        <v>0</v>
      </c>
      <c r="U54" s="458">
        <v>0</v>
      </c>
      <c r="V54" s="458">
        <v>1.6486415193880244E-4</v>
      </c>
      <c r="W54" s="458">
        <v>0</v>
      </c>
      <c r="X54" s="458">
        <v>0</v>
      </c>
      <c r="Y54" s="458">
        <v>0</v>
      </c>
      <c r="Z54" s="458">
        <v>0</v>
      </c>
      <c r="AA54" s="458">
        <v>0</v>
      </c>
      <c r="AB54" s="458">
        <v>0</v>
      </c>
      <c r="AC54" s="458">
        <v>9.0995122661425354E-6</v>
      </c>
      <c r="AD54" s="458">
        <v>0</v>
      </c>
      <c r="AE54" s="458">
        <v>0</v>
      </c>
      <c r="AF54" s="458">
        <v>0</v>
      </c>
      <c r="AG54" s="458">
        <v>0</v>
      </c>
      <c r="AH54" s="458">
        <v>0</v>
      </c>
      <c r="AI54" s="458">
        <v>0</v>
      </c>
      <c r="AJ54" s="458">
        <v>0</v>
      </c>
      <c r="AK54" s="458">
        <v>0</v>
      </c>
      <c r="AL54" s="458">
        <v>0</v>
      </c>
      <c r="AM54" s="458">
        <v>0</v>
      </c>
      <c r="AN54" s="458">
        <v>0</v>
      </c>
      <c r="AO54" s="458">
        <v>0</v>
      </c>
      <c r="AP54" s="458">
        <v>0</v>
      </c>
      <c r="AQ54" s="458">
        <v>0</v>
      </c>
      <c r="AR54" s="458">
        <v>0</v>
      </c>
      <c r="AS54" s="458">
        <v>0</v>
      </c>
      <c r="AT54" s="458">
        <v>0</v>
      </c>
      <c r="AU54" s="458">
        <v>1.114623494801469E-3</v>
      </c>
      <c r="AV54" s="458">
        <v>1.2676138235807183E-2</v>
      </c>
      <c r="AW54" s="458">
        <v>3.5366916476442141E-3</v>
      </c>
      <c r="AX54" s="458">
        <v>4.573709855522351E-2</v>
      </c>
      <c r="AY54" s="458">
        <v>0.15326156590335263</v>
      </c>
      <c r="AZ54" s="458">
        <v>0.25153363480211727</v>
      </c>
      <c r="BA54" s="458">
        <v>5.1181636065129307E-2</v>
      </c>
      <c r="BB54" s="458">
        <v>3.0679933665008291E-2</v>
      </c>
      <c r="BC54" s="458">
        <v>0.17778793418647165</v>
      </c>
      <c r="BD54" s="458">
        <v>1.7950202663578461E-2</v>
      </c>
      <c r="BE54" s="458">
        <v>0.1632493143528797</v>
      </c>
      <c r="BF54" s="458">
        <v>0.12710161266604578</v>
      </c>
      <c r="BG54" s="458">
        <v>0</v>
      </c>
      <c r="BH54" s="458">
        <v>5.9936793926404887E-4</v>
      </c>
      <c r="BI54" s="458">
        <v>1.1386455885494553E-2</v>
      </c>
      <c r="BJ54" s="458">
        <v>6.3572790845518121E-3</v>
      </c>
      <c r="BK54" s="458">
        <v>1.211453744493392E-3</v>
      </c>
      <c r="BL54" s="458">
        <v>1.7711654268508679E-3</v>
      </c>
      <c r="BM54" s="458">
        <v>0</v>
      </c>
      <c r="BN54" s="458">
        <v>5.664261899189705E-4</v>
      </c>
      <c r="BO54" s="458">
        <v>2.1533161068044789E-4</v>
      </c>
      <c r="BP54" s="458">
        <v>3.9202157686759078E-5</v>
      </c>
      <c r="BQ54" s="458">
        <v>0</v>
      </c>
      <c r="BR54" s="458">
        <v>0</v>
      </c>
      <c r="BS54" s="458">
        <v>0</v>
      </c>
      <c r="BT54" s="458">
        <v>1.6148045279118964E-5</v>
      </c>
      <c r="BU54" s="458">
        <v>0</v>
      </c>
      <c r="BV54" s="458">
        <v>2.6759696516873395E-5</v>
      </c>
      <c r="BW54" s="458">
        <v>4.1689634567192107E-5</v>
      </c>
      <c r="BX54" s="458">
        <v>0</v>
      </c>
      <c r="BY54" s="458">
        <v>0</v>
      </c>
      <c r="BZ54" s="458">
        <v>0</v>
      </c>
      <c r="CA54" s="458">
        <v>2.8440601803134153E-5</v>
      </c>
      <c r="CB54" s="458">
        <v>0</v>
      </c>
      <c r="CC54" s="458">
        <v>0</v>
      </c>
      <c r="CD54" s="458">
        <v>0</v>
      </c>
      <c r="CE54" s="458">
        <v>0</v>
      </c>
      <c r="CF54" s="458">
        <v>0</v>
      </c>
      <c r="CG54" s="458">
        <v>0</v>
      </c>
      <c r="CH54" s="458">
        <v>0</v>
      </c>
      <c r="CI54" s="458">
        <v>0</v>
      </c>
      <c r="CJ54" s="458">
        <v>5.3523760484559411E-4</v>
      </c>
      <c r="CK54" s="458">
        <v>1.3769157088122604E-3</v>
      </c>
      <c r="CL54" s="458">
        <v>6.1031104448846293E-4</v>
      </c>
      <c r="CM54" s="458">
        <v>2.8827270597985694E-4</v>
      </c>
      <c r="CN54" s="458">
        <v>3.6448544905746342E-3</v>
      </c>
      <c r="CO54" s="458">
        <v>2.3003443047806831E-3</v>
      </c>
      <c r="CP54" s="458">
        <v>1.8796073876088763E-5</v>
      </c>
      <c r="CQ54" s="458">
        <v>1.8943105362858449E-3</v>
      </c>
      <c r="CR54" s="458">
        <v>0</v>
      </c>
      <c r="CS54" s="458">
        <v>0</v>
      </c>
      <c r="CT54" s="458">
        <v>1.0780276406287058E-5</v>
      </c>
      <c r="CU54" s="458">
        <v>0</v>
      </c>
      <c r="CV54" s="458">
        <v>0</v>
      </c>
      <c r="CW54" s="458">
        <v>1.1071499745355507E-5</v>
      </c>
      <c r="CX54" s="458">
        <v>0</v>
      </c>
      <c r="CY54" s="458">
        <v>3.6547588975896404E-2</v>
      </c>
      <c r="CZ54" s="458">
        <v>1.7988415460443474E-5</v>
      </c>
      <c r="DA54" s="458">
        <v>0</v>
      </c>
      <c r="DB54" s="458">
        <v>0</v>
      </c>
      <c r="DC54" s="458">
        <v>0</v>
      </c>
      <c r="DD54" s="458">
        <v>0</v>
      </c>
      <c r="DE54" s="458">
        <v>0</v>
      </c>
      <c r="DF54" s="458">
        <v>1.9635844341306675E-4</v>
      </c>
      <c r="DG54" s="477">
        <v>3.2082130253448832E-2</v>
      </c>
      <c r="DH54" s="458">
        <v>0</v>
      </c>
      <c r="DI54" s="478">
        <v>8.1537989721659591E-3</v>
      </c>
    </row>
    <row r="55" spans="3:113" ht="13.5" customHeight="1" x14ac:dyDescent="0.15">
      <c r="C55" s="469" t="s">
        <v>685</v>
      </c>
      <c r="D55" s="475" t="s">
        <v>686</v>
      </c>
      <c r="E55" s="476">
        <v>0</v>
      </c>
      <c r="F55" s="458">
        <v>0</v>
      </c>
      <c r="G55" s="458">
        <v>0</v>
      </c>
      <c r="H55" s="458">
        <v>0</v>
      </c>
      <c r="I55" s="458">
        <v>1.0956235924280235E-3</v>
      </c>
      <c r="J55" s="458">
        <v>0</v>
      </c>
      <c r="K55" s="458">
        <v>0</v>
      </c>
      <c r="L55" s="458">
        <v>0</v>
      </c>
      <c r="M55" s="458">
        <v>0</v>
      </c>
      <c r="N55" s="458">
        <v>0</v>
      </c>
      <c r="O55" s="458">
        <v>0</v>
      </c>
      <c r="P55" s="458">
        <v>0</v>
      </c>
      <c r="Q55" s="458">
        <v>0</v>
      </c>
      <c r="R55" s="458">
        <v>0</v>
      </c>
      <c r="S55" s="458">
        <v>1.6312918018524225E-4</v>
      </c>
      <c r="T55" s="458">
        <v>0</v>
      </c>
      <c r="U55" s="458">
        <v>0</v>
      </c>
      <c r="V55" s="458">
        <v>0</v>
      </c>
      <c r="W55" s="458">
        <v>0</v>
      </c>
      <c r="X55" s="458">
        <v>0</v>
      </c>
      <c r="Y55" s="458">
        <v>0</v>
      </c>
      <c r="Z55" s="458">
        <v>0</v>
      </c>
      <c r="AA55" s="458">
        <v>0</v>
      </c>
      <c r="AB55" s="458">
        <v>0</v>
      </c>
      <c r="AC55" s="458">
        <v>0</v>
      </c>
      <c r="AD55" s="458">
        <v>0</v>
      </c>
      <c r="AE55" s="458">
        <v>0</v>
      </c>
      <c r="AF55" s="458">
        <v>0</v>
      </c>
      <c r="AG55" s="458">
        <v>0</v>
      </c>
      <c r="AH55" s="458">
        <v>0</v>
      </c>
      <c r="AI55" s="458">
        <v>0</v>
      </c>
      <c r="AJ55" s="458">
        <v>0</v>
      </c>
      <c r="AK55" s="458">
        <v>0</v>
      </c>
      <c r="AL55" s="458">
        <v>0</v>
      </c>
      <c r="AM55" s="458">
        <v>0</v>
      </c>
      <c r="AN55" s="458">
        <v>0</v>
      </c>
      <c r="AO55" s="458">
        <v>0</v>
      </c>
      <c r="AP55" s="458">
        <v>0</v>
      </c>
      <c r="AQ55" s="458">
        <v>0</v>
      </c>
      <c r="AR55" s="458">
        <v>0</v>
      </c>
      <c r="AS55" s="458">
        <v>0</v>
      </c>
      <c r="AT55" s="458">
        <v>3.9505272434436439E-4</v>
      </c>
      <c r="AU55" s="458">
        <v>3.6545032616441608E-5</v>
      </c>
      <c r="AV55" s="458">
        <v>1.0796038222239452E-2</v>
      </c>
      <c r="AW55" s="458">
        <v>9.7193526020444704E-3</v>
      </c>
      <c r="AX55" s="458">
        <v>6.2856657477548435E-3</v>
      </c>
      <c r="AY55" s="458">
        <v>0</v>
      </c>
      <c r="AZ55" s="458">
        <v>9.8152627335506702E-4</v>
      </c>
      <c r="BA55" s="458">
        <v>0.12158274464912412</v>
      </c>
      <c r="BB55" s="458">
        <v>1.285240464344942E-2</v>
      </c>
      <c r="BC55" s="458">
        <v>1.0968921389396709E-2</v>
      </c>
      <c r="BD55" s="458">
        <v>2.1231422505307855E-3</v>
      </c>
      <c r="BE55" s="458">
        <v>9.1419616037612637E-3</v>
      </c>
      <c r="BF55" s="458">
        <v>8.1158486628806707E-3</v>
      </c>
      <c r="BG55" s="458">
        <v>0</v>
      </c>
      <c r="BH55" s="458">
        <v>8.5546151331323331E-3</v>
      </c>
      <c r="BI55" s="458">
        <v>3.6210211493270666E-2</v>
      </c>
      <c r="BJ55" s="458">
        <v>2.4157660521296885E-2</v>
      </c>
      <c r="BK55" s="458">
        <v>4.7356828193832598E-3</v>
      </c>
      <c r="BL55" s="458">
        <v>0</v>
      </c>
      <c r="BM55" s="458">
        <v>0</v>
      </c>
      <c r="BN55" s="458">
        <v>2.038455928989828E-3</v>
      </c>
      <c r="BO55" s="458">
        <v>3.5729096883274315E-3</v>
      </c>
      <c r="BP55" s="458">
        <v>8.8596876372075515E-4</v>
      </c>
      <c r="BQ55" s="458">
        <v>4.3822631954814001E-3</v>
      </c>
      <c r="BR55" s="458">
        <v>0</v>
      </c>
      <c r="BS55" s="458">
        <v>0</v>
      </c>
      <c r="BT55" s="458">
        <v>0</v>
      </c>
      <c r="BU55" s="458">
        <v>0</v>
      </c>
      <c r="BV55" s="458">
        <v>0</v>
      </c>
      <c r="BW55" s="458">
        <v>0</v>
      </c>
      <c r="BX55" s="458">
        <v>0</v>
      </c>
      <c r="BY55" s="458">
        <v>0</v>
      </c>
      <c r="BZ55" s="458">
        <v>0</v>
      </c>
      <c r="CA55" s="458">
        <v>1.1376240721253661E-4</v>
      </c>
      <c r="CB55" s="458">
        <v>0</v>
      </c>
      <c r="CC55" s="458">
        <v>9.3063944236084612E-6</v>
      </c>
      <c r="CD55" s="458">
        <v>0</v>
      </c>
      <c r="CE55" s="458">
        <v>0</v>
      </c>
      <c r="CF55" s="458">
        <v>0</v>
      </c>
      <c r="CG55" s="458">
        <v>0</v>
      </c>
      <c r="CH55" s="458">
        <v>0</v>
      </c>
      <c r="CI55" s="458">
        <v>0</v>
      </c>
      <c r="CJ55" s="458">
        <v>1.3550319110015041E-5</v>
      </c>
      <c r="CK55" s="458">
        <v>0</v>
      </c>
      <c r="CL55" s="458">
        <v>0</v>
      </c>
      <c r="CM55" s="458">
        <v>0</v>
      </c>
      <c r="CN55" s="458">
        <v>0</v>
      </c>
      <c r="CO55" s="458">
        <v>2.4895501133990076E-6</v>
      </c>
      <c r="CP55" s="458">
        <v>0</v>
      </c>
      <c r="CQ55" s="458">
        <v>0</v>
      </c>
      <c r="CR55" s="458">
        <v>0</v>
      </c>
      <c r="CS55" s="458">
        <v>0</v>
      </c>
      <c r="CT55" s="458">
        <v>0</v>
      </c>
      <c r="CU55" s="458">
        <v>0</v>
      </c>
      <c r="CV55" s="458">
        <v>0</v>
      </c>
      <c r="CW55" s="458">
        <v>0</v>
      </c>
      <c r="CX55" s="458">
        <v>0</v>
      </c>
      <c r="CY55" s="458">
        <v>1.6552109230626055E-2</v>
      </c>
      <c r="CZ55" s="458">
        <v>0</v>
      </c>
      <c r="DA55" s="458">
        <v>0</v>
      </c>
      <c r="DB55" s="458">
        <v>0</v>
      </c>
      <c r="DC55" s="458">
        <v>0</v>
      </c>
      <c r="DD55" s="458">
        <v>0</v>
      </c>
      <c r="DE55" s="458">
        <v>0</v>
      </c>
      <c r="DF55" s="458">
        <v>5.3552302749018209E-5</v>
      </c>
      <c r="DG55" s="477">
        <v>0</v>
      </c>
      <c r="DH55" s="458">
        <v>4.7944384513963801E-5</v>
      </c>
      <c r="DI55" s="478">
        <v>2.8086850973968601E-3</v>
      </c>
    </row>
    <row r="56" spans="3:113" ht="13.5" customHeight="1" x14ac:dyDescent="0.15">
      <c r="C56" s="479" t="s">
        <v>687</v>
      </c>
      <c r="D56" s="480" t="s">
        <v>688</v>
      </c>
      <c r="E56" s="481">
        <v>0</v>
      </c>
      <c r="F56" s="482">
        <v>0</v>
      </c>
      <c r="G56" s="482">
        <v>0</v>
      </c>
      <c r="H56" s="482">
        <v>0</v>
      </c>
      <c r="I56" s="482">
        <v>0</v>
      </c>
      <c r="J56" s="482">
        <v>0</v>
      </c>
      <c r="K56" s="482">
        <v>0</v>
      </c>
      <c r="L56" s="482">
        <v>0</v>
      </c>
      <c r="M56" s="482">
        <v>0</v>
      </c>
      <c r="N56" s="482">
        <v>0</v>
      </c>
      <c r="O56" s="482">
        <v>0</v>
      </c>
      <c r="P56" s="482">
        <v>0</v>
      </c>
      <c r="Q56" s="482">
        <v>0</v>
      </c>
      <c r="R56" s="482">
        <v>0</v>
      </c>
      <c r="S56" s="482">
        <v>0</v>
      </c>
      <c r="T56" s="482">
        <v>0</v>
      </c>
      <c r="U56" s="482">
        <v>0</v>
      </c>
      <c r="V56" s="482">
        <v>0</v>
      </c>
      <c r="W56" s="482">
        <v>0</v>
      </c>
      <c r="X56" s="482">
        <v>0</v>
      </c>
      <c r="Y56" s="482">
        <v>0</v>
      </c>
      <c r="Z56" s="482">
        <v>0</v>
      </c>
      <c r="AA56" s="482">
        <v>0</v>
      </c>
      <c r="AB56" s="482">
        <v>0</v>
      </c>
      <c r="AC56" s="482">
        <v>0</v>
      </c>
      <c r="AD56" s="482">
        <v>0</v>
      </c>
      <c r="AE56" s="482">
        <v>0</v>
      </c>
      <c r="AF56" s="482">
        <v>0</v>
      </c>
      <c r="AG56" s="482">
        <v>0</v>
      </c>
      <c r="AH56" s="482">
        <v>0</v>
      </c>
      <c r="AI56" s="482">
        <v>0</v>
      </c>
      <c r="AJ56" s="482">
        <v>0</v>
      </c>
      <c r="AK56" s="482">
        <v>0</v>
      </c>
      <c r="AL56" s="482">
        <v>0</v>
      </c>
      <c r="AM56" s="482">
        <v>0</v>
      </c>
      <c r="AN56" s="482">
        <v>0</v>
      </c>
      <c r="AO56" s="482">
        <v>0</v>
      </c>
      <c r="AP56" s="482">
        <v>0</v>
      </c>
      <c r="AQ56" s="482">
        <v>0</v>
      </c>
      <c r="AR56" s="482">
        <v>0</v>
      </c>
      <c r="AS56" s="482">
        <v>0</v>
      </c>
      <c r="AT56" s="482">
        <v>0</v>
      </c>
      <c r="AU56" s="482">
        <v>0</v>
      </c>
      <c r="AV56" s="482">
        <v>0</v>
      </c>
      <c r="AW56" s="482">
        <v>0</v>
      </c>
      <c r="AX56" s="482">
        <v>0</v>
      </c>
      <c r="AY56" s="482">
        <v>0</v>
      </c>
      <c r="AZ56" s="482">
        <v>0</v>
      </c>
      <c r="BA56" s="482">
        <v>0</v>
      </c>
      <c r="BB56" s="482">
        <v>7.545605306799337E-2</v>
      </c>
      <c r="BC56" s="482">
        <v>0</v>
      </c>
      <c r="BD56" s="482">
        <v>0</v>
      </c>
      <c r="BE56" s="482">
        <v>0</v>
      </c>
      <c r="BF56" s="482">
        <v>0</v>
      </c>
      <c r="BG56" s="482">
        <v>0</v>
      </c>
      <c r="BH56" s="482">
        <v>0</v>
      </c>
      <c r="BI56" s="482">
        <v>0</v>
      </c>
      <c r="BJ56" s="482">
        <v>0</v>
      </c>
      <c r="BK56" s="482">
        <v>0</v>
      </c>
      <c r="BL56" s="482">
        <v>0</v>
      </c>
      <c r="BM56" s="482">
        <v>0</v>
      </c>
      <c r="BN56" s="482">
        <v>3.5681458191302814E-3</v>
      </c>
      <c r="BO56" s="482">
        <v>0</v>
      </c>
      <c r="BP56" s="482">
        <v>0</v>
      </c>
      <c r="BQ56" s="482">
        <v>0</v>
      </c>
      <c r="BR56" s="482">
        <v>0</v>
      </c>
      <c r="BS56" s="482">
        <v>0</v>
      </c>
      <c r="BT56" s="482">
        <v>0</v>
      </c>
      <c r="BU56" s="482">
        <v>0</v>
      </c>
      <c r="BV56" s="482">
        <v>0</v>
      </c>
      <c r="BW56" s="482">
        <v>0</v>
      </c>
      <c r="BX56" s="482">
        <v>0</v>
      </c>
      <c r="BY56" s="482">
        <v>0</v>
      </c>
      <c r="BZ56" s="482">
        <v>0</v>
      </c>
      <c r="CA56" s="482">
        <v>0</v>
      </c>
      <c r="CB56" s="482">
        <v>3.2402517027522696E-5</v>
      </c>
      <c r="CC56" s="482">
        <v>0</v>
      </c>
      <c r="CD56" s="482">
        <v>0</v>
      </c>
      <c r="CE56" s="482">
        <v>0</v>
      </c>
      <c r="CF56" s="482">
        <v>0</v>
      </c>
      <c r="CG56" s="482">
        <v>0</v>
      </c>
      <c r="CH56" s="482">
        <v>1.943068104537064E-5</v>
      </c>
      <c r="CI56" s="482">
        <v>0</v>
      </c>
      <c r="CJ56" s="482">
        <v>0</v>
      </c>
      <c r="CK56" s="482">
        <v>0</v>
      </c>
      <c r="CL56" s="482">
        <v>0</v>
      </c>
      <c r="CM56" s="482">
        <v>0</v>
      </c>
      <c r="CN56" s="482">
        <v>5.6950851415228654E-4</v>
      </c>
      <c r="CO56" s="482">
        <v>4.7799362177260949E-4</v>
      </c>
      <c r="CP56" s="482">
        <v>0</v>
      </c>
      <c r="CQ56" s="482">
        <v>0</v>
      </c>
      <c r="CR56" s="482">
        <v>0</v>
      </c>
      <c r="CS56" s="482">
        <v>0</v>
      </c>
      <c r="CT56" s="482">
        <v>0</v>
      </c>
      <c r="CU56" s="482">
        <v>0</v>
      </c>
      <c r="CV56" s="482">
        <v>0</v>
      </c>
      <c r="CW56" s="482">
        <v>1.3285799694426608E-4</v>
      </c>
      <c r="CX56" s="482">
        <v>0</v>
      </c>
      <c r="CY56" s="482">
        <v>4.5202547296488826E-3</v>
      </c>
      <c r="CZ56" s="482">
        <v>1.4990346217036228E-5</v>
      </c>
      <c r="DA56" s="482">
        <v>0</v>
      </c>
      <c r="DB56" s="482">
        <v>0</v>
      </c>
      <c r="DC56" s="482">
        <v>0</v>
      </c>
      <c r="DD56" s="482">
        <v>1.0112075503497093E-4</v>
      </c>
      <c r="DE56" s="482">
        <v>0</v>
      </c>
      <c r="DF56" s="482">
        <v>0</v>
      </c>
      <c r="DG56" s="483">
        <v>0</v>
      </c>
      <c r="DH56" s="482">
        <v>0</v>
      </c>
      <c r="DI56" s="484">
        <v>2.5909041989920716E-4</v>
      </c>
    </row>
    <row r="57" spans="3:113" ht="13.5" customHeight="1" x14ac:dyDescent="0.15">
      <c r="C57" s="469" t="s">
        <v>689</v>
      </c>
      <c r="D57" s="475" t="s">
        <v>690</v>
      </c>
      <c r="E57" s="476">
        <v>0</v>
      </c>
      <c r="F57" s="458">
        <v>0</v>
      </c>
      <c r="G57" s="458">
        <v>0</v>
      </c>
      <c r="H57" s="458">
        <v>0</v>
      </c>
      <c r="I57" s="458">
        <v>0</v>
      </c>
      <c r="J57" s="458">
        <v>0</v>
      </c>
      <c r="K57" s="458">
        <v>0</v>
      </c>
      <c r="L57" s="458">
        <v>0</v>
      </c>
      <c r="M57" s="458">
        <v>0</v>
      </c>
      <c r="N57" s="458">
        <v>0</v>
      </c>
      <c r="O57" s="458">
        <v>0</v>
      </c>
      <c r="P57" s="458">
        <v>0</v>
      </c>
      <c r="Q57" s="458">
        <v>0</v>
      </c>
      <c r="R57" s="458">
        <v>0</v>
      </c>
      <c r="S57" s="458">
        <v>0</v>
      </c>
      <c r="T57" s="458">
        <v>0</v>
      </c>
      <c r="U57" s="458">
        <v>0</v>
      </c>
      <c r="V57" s="458">
        <v>0</v>
      </c>
      <c r="W57" s="458">
        <v>0</v>
      </c>
      <c r="X57" s="458">
        <v>0</v>
      </c>
      <c r="Y57" s="458">
        <v>0</v>
      </c>
      <c r="Z57" s="458">
        <v>0</v>
      </c>
      <c r="AA57" s="458">
        <v>0</v>
      </c>
      <c r="AB57" s="458">
        <v>0</v>
      </c>
      <c r="AC57" s="458">
        <v>0</v>
      </c>
      <c r="AD57" s="458">
        <v>0</v>
      </c>
      <c r="AE57" s="458">
        <v>0</v>
      </c>
      <c r="AF57" s="458">
        <v>0</v>
      </c>
      <c r="AG57" s="458">
        <v>0</v>
      </c>
      <c r="AH57" s="458">
        <v>0</v>
      </c>
      <c r="AI57" s="458">
        <v>0</v>
      </c>
      <c r="AJ57" s="458">
        <v>0</v>
      </c>
      <c r="AK57" s="458">
        <v>0</v>
      </c>
      <c r="AL57" s="458">
        <v>0</v>
      </c>
      <c r="AM57" s="458">
        <v>0</v>
      </c>
      <c r="AN57" s="458">
        <v>0</v>
      </c>
      <c r="AO57" s="458">
        <v>0</v>
      </c>
      <c r="AP57" s="458">
        <v>0</v>
      </c>
      <c r="AQ57" s="458">
        <v>0</v>
      </c>
      <c r="AR57" s="458">
        <v>0</v>
      </c>
      <c r="AS57" s="458">
        <v>0</v>
      </c>
      <c r="AT57" s="458">
        <v>0</v>
      </c>
      <c r="AU57" s="458">
        <v>0</v>
      </c>
      <c r="AV57" s="458">
        <v>9.0128505805051073E-4</v>
      </c>
      <c r="AW57" s="458">
        <v>2.8922278362957126E-3</v>
      </c>
      <c r="AX57" s="458">
        <v>6.7953143218971287E-4</v>
      </c>
      <c r="AY57" s="458">
        <v>2.6378927005740559E-4</v>
      </c>
      <c r="AZ57" s="458">
        <v>0</v>
      </c>
      <c r="BA57" s="458">
        <v>8.7361238722115948E-3</v>
      </c>
      <c r="BB57" s="458">
        <v>0</v>
      </c>
      <c r="BC57" s="458">
        <v>5.0274223034734916E-2</v>
      </c>
      <c r="BD57" s="458">
        <v>0</v>
      </c>
      <c r="BE57" s="458">
        <v>1.0447956118584303E-3</v>
      </c>
      <c r="BF57" s="458">
        <v>1.8906636229316489E-4</v>
      </c>
      <c r="BG57" s="458">
        <v>0</v>
      </c>
      <c r="BH57" s="458">
        <v>0</v>
      </c>
      <c r="BI57" s="458">
        <v>0</v>
      </c>
      <c r="BJ57" s="458">
        <v>5.0858232676414495E-3</v>
      </c>
      <c r="BK57" s="458">
        <v>0</v>
      </c>
      <c r="BL57" s="458">
        <v>0</v>
      </c>
      <c r="BM57" s="458">
        <v>0</v>
      </c>
      <c r="BN57" s="458">
        <v>1.5262981165481242E-4</v>
      </c>
      <c r="BO57" s="458">
        <v>4.7851469040099532E-5</v>
      </c>
      <c r="BP57" s="458">
        <v>2.5089380919525808E-4</v>
      </c>
      <c r="BQ57" s="458">
        <v>1.0225280789456599E-3</v>
      </c>
      <c r="BR57" s="458">
        <v>0</v>
      </c>
      <c r="BS57" s="458">
        <v>0</v>
      </c>
      <c r="BT57" s="458">
        <v>0</v>
      </c>
      <c r="BU57" s="458">
        <v>0</v>
      </c>
      <c r="BV57" s="458">
        <v>0</v>
      </c>
      <c r="BW57" s="458">
        <v>0</v>
      </c>
      <c r="BX57" s="458">
        <v>0</v>
      </c>
      <c r="BY57" s="458">
        <v>0</v>
      </c>
      <c r="BZ57" s="458">
        <v>0</v>
      </c>
      <c r="CA57" s="458">
        <v>2.8440601803134153E-5</v>
      </c>
      <c r="CB57" s="458">
        <v>0</v>
      </c>
      <c r="CC57" s="458">
        <v>0</v>
      </c>
      <c r="CD57" s="458">
        <v>0</v>
      </c>
      <c r="CE57" s="458">
        <v>0</v>
      </c>
      <c r="CF57" s="458">
        <v>0</v>
      </c>
      <c r="CG57" s="458">
        <v>0</v>
      </c>
      <c r="CH57" s="458">
        <v>0</v>
      </c>
      <c r="CI57" s="458">
        <v>0</v>
      </c>
      <c r="CJ57" s="458">
        <v>0</v>
      </c>
      <c r="CK57" s="458">
        <v>0</v>
      </c>
      <c r="CL57" s="458">
        <v>1.070721130681514E-5</v>
      </c>
      <c r="CM57" s="458">
        <v>0</v>
      </c>
      <c r="CN57" s="458">
        <v>0</v>
      </c>
      <c r="CO57" s="458">
        <v>9.2611264218443083E-4</v>
      </c>
      <c r="CP57" s="458">
        <v>0</v>
      </c>
      <c r="CQ57" s="458">
        <v>0</v>
      </c>
      <c r="CR57" s="458">
        <v>6.4168966054616958E-5</v>
      </c>
      <c r="CS57" s="458">
        <v>0</v>
      </c>
      <c r="CT57" s="458">
        <v>0</v>
      </c>
      <c r="CU57" s="458">
        <v>0</v>
      </c>
      <c r="CV57" s="458">
        <v>0</v>
      </c>
      <c r="CW57" s="458">
        <v>0</v>
      </c>
      <c r="CX57" s="458">
        <v>0</v>
      </c>
      <c r="CY57" s="458">
        <v>1.5621468550992461E-3</v>
      </c>
      <c r="CZ57" s="458">
        <v>4.7969107894515934E-5</v>
      </c>
      <c r="DA57" s="458">
        <v>0</v>
      </c>
      <c r="DB57" s="458">
        <v>0</v>
      </c>
      <c r="DC57" s="458">
        <v>0</v>
      </c>
      <c r="DD57" s="458">
        <v>0</v>
      </c>
      <c r="DE57" s="458">
        <v>0</v>
      </c>
      <c r="DF57" s="458">
        <v>0</v>
      </c>
      <c r="DG57" s="477">
        <v>0</v>
      </c>
      <c r="DH57" s="458">
        <v>0</v>
      </c>
      <c r="DI57" s="478">
        <v>4.1333679109328066E-4</v>
      </c>
    </row>
    <row r="58" spans="3:113" ht="13.5" customHeight="1" x14ac:dyDescent="0.15">
      <c r="C58" s="469" t="s">
        <v>691</v>
      </c>
      <c r="D58" s="475" t="s">
        <v>692</v>
      </c>
      <c r="E58" s="476">
        <v>0</v>
      </c>
      <c r="F58" s="458">
        <v>0</v>
      </c>
      <c r="G58" s="458">
        <v>0</v>
      </c>
      <c r="H58" s="458">
        <v>0</v>
      </c>
      <c r="I58" s="458">
        <v>8.5215168299957388E-4</v>
      </c>
      <c r="J58" s="458">
        <v>0</v>
      </c>
      <c r="K58" s="458">
        <v>0</v>
      </c>
      <c r="L58" s="458">
        <v>0</v>
      </c>
      <c r="M58" s="458">
        <v>0</v>
      </c>
      <c r="N58" s="458">
        <v>0</v>
      </c>
      <c r="O58" s="458">
        <v>0</v>
      </c>
      <c r="P58" s="458">
        <v>0</v>
      </c>
      <c r="Q58" s="458">
        <v>0</v>
      </c>
      <c r="R58" s="458">
        <v>0</v>
      </c>
      <c r="S58" s="458">
        <v>3.0813289590545759E-4</v>
      </c>
      <c r="T58" s="458">
        <v>0</v>
      </c>
      <c r="U58" s="458">
        <v>0</v>
      </c>
      <c r="V58" s="458">
        <v>2.1432339752044315E-4</v>
      </c>
      <c r="W58" s="458">
        <v>0</v>
      </c>
      <c r="X58" s="458">
        <v>0</v>
      </c>
      <c r="Y58" s="458">
        <v>0</v>
      </c>
      <c r="Z58" s="458">
        <v>0</v>
      </c>
      <c r="AA58" s="458">
        <v>0</v>
      </c>
      <c r="AB58" s="458">
        <v>0</v>
      </c>
      <c r="AC58" s="458">
        <v>9.0995122661425354E-6</v>
      </c>
      <c r="AD58" s="458">
        <v>0</v>
      </c>
      <c r="AE58" s="458">
        <v>0</v>
      </c>
      <c r="AF58" s="458">
        <v>0</v>
      </c>
      <c r="AG58" s="458">
        <v>3.3256842595363993E-5</v>
      </c>
      <c r="AH58" s="458">
        <v>0</v>
      </c>
      <c r="AI58" s="458">
        <v>0</v>
      </c>
      <c r="AJ58" s="458">
        <v>0</v>
      </c>
      <c r="AK58" s="458">
        <v>0</v>
      </c>
      <c r="AL58" s="458">
        <v>0</v>
      </c>
      <c r="AM58" s="458">
        <v>1.2538398846467306E-4</v>
      </c>
      <c r="AN58" s="458">
        <v>0</v>
      </c>
      <c r="AO58" s="458">
        <v>0</v>
      </c>
      <c r="AP58" s="458">
        <v>0</v>
      </c>
      <c r="AQ58" s="458">
        <v>0</v>
      </c>
      <c r="AR58" s="458">
        <v>0</v>
      </c>
      <c r="AS58" s="458">
        <v>0</v>
      </c>
      <c r="AT58" s="458">
        <v>0</v>
      </c>
      <c r="AU58" s="458">
        <v>2.1927019569864967E-4</v>
      </c>
      <c r="AV58" s="458">
        <v>1.5021417634175178E-3</v>
      </c>
      <c r="AW58" s="458">
        <v>1.2784485363336122E-3</v>
      </c>
      <c r="AX58" s="458">
        <v>4.563671323001367E-3</v>
      </c>
      <c r="AY58" s="458">
        <v>1.0212413169365274E-2</v>
      </c>
      <c r="AZ58" s="458">
        <v>6.9057384232481507E-3</v>
      </c>
      <c r="BA58" s="458">
        <v>9.5494871292795703E-3</v>
      </c>
      <c r="BB58" s="458">
        <v>9.1210613598673301E-3</v>
      </c>
      <c r="BC58" s="458">
        <v>3.6563071297989031E-3</v>
      </c>
      <c r="BD58" s="458">
        <v>5.9061957151129128E-2</v>
      </c>
      <c r="BE58" s="458">
        <v>7.7053676374559225E-3</v>
      </c>
      <c r="BF58" s="458">
        <v>2.1147422745383631E-3</v>
      </c>
      <c r="BG58" s="458">
        <v>0</v>
      </c>
      <c r="BH58" s="458">
        <v>6.0844927167714048E-3</v>
      </c>
      <c r="BI58" s="458">
        <v>3.6744285409100619E-3</v>
      </c>
      <c r="BJ58" s="458">
        <v>0</v>
      </c>
      <c r="BK58" s="458">
        <v>6.277533039647577E-3</v>
      </c>
      <c r="BL58" s="458">
        <v>1.4169323414806943E-3</v>
      </c>
      <c r="BM58" s="458">
        <v>0</v>
      </c>
      <c r="BN58" s="458">
        <v>4.6772557838219179E-3</v>
      </c>
      <c r="BO58" s="458">
        <v>4.11522633744856E-3</v>
      </c>
      <c r="BP58" s="458">
        <v>1.2427083986702627E-3</v>
      </c>
      <c r="BQ58" s="458">
        <v>1.8340583003311043E-3</v>
      </c>
      <c r="BR58" s="458">
        <v>4.5540658700087441E-6</v>
      </c>
      <c r="BS58" s="458">
        <v>0</v>
      </c>
      <c r="BT58" s="458">
        <v>2.4222067918678445E-4</v>
      </c>
      <c r="BU58" s="458">
        <v>0</v>
      </c>
      <c r="BV58" s="458">
        <v>1.9999352133663275E-4</v>
      </c>
      <c r="BW58" s="458">
        <v>4.6321816185769009E-6</v>
      </c>
      <c r="BX58" s="458">
        <v>7.9286871226794429E-5</v>
      </c>
      <c r="BY58" s="458">
        <v>2.8995172303811416E-5</v>
      </c>
      <c r="BZ58" s="458">
        <v>0</v>
      </c>
      <c r="CA58" s="458">
        <v>3.4128722163760986E-4</v>
      </c>
      <c r="CB58" s="458">
        <v>1.944151021651362E-5</v>
      </c>
      <c r="CC58" s="458">
        <v>1.3028952193051846E-4</v>
      </c>
      <c r="CD58" s="458">
        <v>0</v>
      </c>
      <c r="CE58" s="458">
        <v>0</v>
      </c>
      <c r="CF58" s="458">
        <v>0</v>
      </c>
      <c r="CG58" s="458">
        <v>6.802721088435374E-5</v>
      </c>
      <c r="CH58" s="458">
        <v>3.6918293986204216E-4</v>
      </c>
      <c r="CI58" s="458">
        <v>0</v>
      </c>
      <c r="CJ58" s="458">
        <v>0</v>
      </c>
      <c r="CK58" s="458">
        <v>6.5852490421455941E-4</v>
      </c>
      <c r="CL58" s="458">
        <v>3.2121633920445419E-5</v>
      </c>
      <c r="CM58" s="458">
        <v>0</v>
      </c>
      <c r="CN58" s="458">
        <v>7.4036106839797254E-4</v>
      </c>
      <c r="CO58" s="458">
        <v>6.0247112744255991E-4</v>
      </c>
      <c r="CP58" s="458">
        <v>8.5710096874964752E-4</v>
      </c>
      <c r="CQ58" s="458">
        <v>8.0018289894833101E-4</v>
      </c>
      <c r="CR58" s="458">
        <v>2.5209236664313806E-5</v>
      </c>
      <c r="CS58" s="458">
        <v>5.8589172720881181E-5</v>
      </c>
      <c r="CT58" s="458">
        <v>0</v>
      </c>
      <c r="CU58" s="458">
        <v>0</v>
      </c>
      <c r="CV58" s="458">
        <v>0</v>
      </c>
      <c r="CW58" s="458">
        <v>5.5357498726777526E-5</v>
      </c>
      <c r="CX58" s="458">
        <v>0</v>
      </c>
      <c r="CY58" s="458">
        <v>5.052049403725222E-3</v>
      </c>
      <c r="CZ58" s="458">
        <v>7.4951731085181144E-5</v>
      </c>
      <c r="DA58" s="458">
        <v>6.456507352347747E-5</v>
      </c>
      <c r="DB58" s="458">
        <v>2.5371180368795479E-5</v>
      </c>
      <c r="DC58" s="458">
        <v>1.7946877243359657E-5</v>
      </c>
      <c r="DD58" s="458">
        <v>4.0448302013988371E-4</v>
      </c>
      <c r="DE58" s="458">
        <v>0</v>
      </c>
      <c r="DF58" s="458">
        <v>1.0710460549803642E-4</v>
      </c>
      <c r="DG58" s="477">
        <v>0</v>
      </c>
      <c r="DH58" s="458">
        <v>1.917775380558552E-4</v>
      </c>
      <c r="DI58" s="478">
        <v>1.0495275797222431E-3</v>
      </c>
    </row>
    <row r="59" spans="3:113" ht="13.5" customHeight="1" x14ac:dyDescent="0.15">
      <c r="C59" s="469" t="s">
        <v>693</v>
      </c>
      <c r="D59" s="475" t="s">
        <v>959</v>
      </c>
      <c r="E59" s="476">
        <v>0</v>
      </c>
      <c r="F59" s="458">
        <v>0</v>
      </c>
      <c r="G59" s="458">
        <v>0</v>
      </c>
      <c r="H59" s="458">
        <v>0</v>
      </c>
      <c r="I59" s="458">
        <v>6.0867977357112422E-5</v>
      </c>
      <c r="J59" s="458">
        <v>0</v>
      </c>
      <c r="K59" s="458">
        <v>0</v>
      </c>
      <c r="L59" s="458">
        <v>0</v>
      </c>
      <c r="M59" s="458">
        <v>0</v>
      </c>
      <c r="N59" s="458">
        <v>0</v>
      </c>
      <c r="O59" s="458">
        <v>0</v>
      </c>
      <c r="P59" s="458">
        <v>0</v>
      </c>
      <c r="Q59" s="458">
        <v>0</v>
      </c>
      <c r="R59" s="458">
        <v>0</v>
      </c>
      <c r="S59" s="458">
        <v>0</v>
      </c>
      <c r="T59" s="458">
        <v>0</v>
      </c>
      <c r="U59" s="458">
        <v>0</v>
      </c>
      <c r="V59" s="458">
        <v>0</v>
      </c>
      <c r="W59" s="458">
        <v>0</v>
      </c>
      <c r="X59" s="458">
        <v>0</v>
      </c>
      <c r="Y59" s="458">
        <v>0</v>
      </c>
      <c r="Z59" s="458">
        <v>0</v>
      </c>
      <c r="AA59" s="458">
        <v>0</v>
      </c>
      <c r="AB59" s="458">
        <v>0</v>
      </c>
      <c r="AC59" s="458">
        <v>1.0009463492756789E-4</v>
      </c>
      <c r="AD59" s="458">
        <v>0</v>
      </c>
      <c r="AE59" s="458">
        <v>0</v>
      </c>
      <c r="AF59" s="458">
        <v>0</v>
      </c>
      <c r="AG59" s="458">
        <v>0</v>
      </c>
      <c r="AH59" s="458">
        <v>0</v>
      </c>
      <c r="AI59" s="458">
        <v>0</v>
      </c>
      <c r="AJ59" s="458">
        <v>3.1259768677711783E-4</v>
      </c>
      <c r="AK59" s="458">
        <v>0</v>
      </c>
      <c r="AL59" s="458">
        <v>0</v>
      </c>
      <c r="AM59" s="458">
        <v>0</v>
      </c>
      <c r="AN59" s="458">
        <v>0</v>
      </c>
      <c r="AO59" s="458">
        <v>0</v>
      </c>
      <c r="AP59" s="458">
        <v>0</v>
      </c>
      <c r="AQ59" s="458">
        <v>0</v>
      </c>
      <c r="AR59" s="458">
        <v>0</v>
      </c>
      <c r="AS59" s="458">
        <v>0</v>
      </c>
      <c r="AT59" s="458">
        <v>9.116601331023795E-5</v>
      </c>
      <c r="AU59" s="458">
        <v>0</v>
      </c>
      <c r="AV59" s="458">
        <v>2.703855174151532E-3</v>
      </c>
      <c r="AW59" s="458">
        <v>7.5100118937630221E-5</v>
      </c>
      <c r="AX59" s="458">
        <v>4.6331688558389512E-5</v>
      </c>
      <c r="AY59" s="458">
        <v>6.2806969061287034E-5</v>
      </c>
      <c r="AZ59" s="458">
        <v>3.5054509762680967E-5</v>
      </c>
      <c r="BA59" s="458">
        <v>3.0124565076591708E-5</v>
      </c>
      <c r="BB59" s="458">
        <v>0</v>
      </c>
      <c r="BC59" s="458">
        <v>0</v>
      </c>
      <c r="BD59" s="458">
        <v>0</v>
      </c>
      <c r="BE59" s="458">
        <v>2.5466893039049237E-2</v>
      </c>
      <c r="BF59" s="458">
        <v>8.4029494352517734E-5</v>
      </c>
      <c r="BG59" s="458">
        <v>0</v>
      </c>
      <c r="BH59" s="458">
        <v>9.1176577427440151E-3</v>
      </c>
      <c r="BI59" s="458">
        <v>0</v>
      </c>
      <c r="BJ59" s="458">
        <v>4.4500953591862687E-3</v>
      </c>
      <c r="BK59" s="458">
        <v>0</v>
      </c>
      <c r="BL59" s="458">
        <v>0</v>
      </c>
      <c r="BM59" s="458">
        <v>0</v>
      </c>
      <c r="BN59" s="458">
        <v>1.3465341161546785E-3</v>
      </c>
      <c r="BO59" s="458">
        <v>3.8281175232079625E-4</v>
      </c>
      <c r="BP59" s="458">
        <v>1.79153860628489E-3</v>
      </c>
      <c r="BQ59" s="458">
        <v>4.690644679607869E-3</v>
      </c>
      <c r="BR59" s="458">
        <v>9.1081317400174883E-6</v>
      </c>
      <c r="BS59" s="458">
        <v>0</v>
      </c>
      <c r="BT59" s="458">
        <v>0</v>
      </c>
      <c r="BU59" s="458">
        <v>3.4896096871564914E-5</v>
      </c>
      <c r="BV59" s="458">
        <v>2.2111959753416438E-4</v>
      </c>
      <c r="BW59" s="458">
        <v>9.7275813990114929E-5</v>
      </c>
      <c r="BX59" s="458">
        <v>2.0388052601175711E-4</v>
      </c>
      <c r="BY59" s="458">
        <v>7.2487930759528545E-5</v>
      </c>
      <c r="BZ59" s="458">
        <v>0</v>
      </c>
      <c r="CA59" s="458">
        <v>1.1376240721253661E-4</v>
      </c>
      <c r="CB59" s="458">
        <v>1.5553208173210896E-4</v>
      </c>
      <c r="CC59" s="458">
        <v>0</v>
      </c>
      <c r="CD59" s="458">
        <v>0</v>
      </c>
      <c r="CE59" s="458">
        <v>0</v>
      </c>
      <c r="CF59" s="458">
        <v>0</v>
      </c>
      <c r="CG59" s="458">
        <v>0</v>
      </c>
      <c r="CH59" s="458">
        <v>3.3032157777130087E-4</v>
      </c>
      <c r="CI59" s="458">
        <v>0</v>
      </c>
      <c r="CJ59" s="458">
        <v>0</v>
      </c>
      <c r="CK59" s="458">
        <v>1.1973180076628352E-4</v>
      </c>
      <c r="CL59" s="458">
        <v>2.8909470528400876E-4</v>
      </c>
      <c r="CM59" s="458">
        <v>1.8017044123741059E-5</v>
      </c>
      <c r="CN59" s="458">
        <v>2.2780340566091464E-4</v>
      </c>
      <c r="CO59" s="458">
        <v>2.4920396635124066E-3</v>
      </c>
      <c r="CP59" s="458">
        <v>3.007371820174202E-5</v>
      </c>
      <c r="CQ59" s="458">
        <v>1.5785921135715375E-4</v>
      </c>
      <c r="CR59" s="458">
        <v>1.833399030131913E-5</v>
      </c>
      <c r="CS59" s="458">
        <v>0</v>
      </c>
      <c r="CT59" s="458">
        <v>2.1560552812574116E-5</v>
      </c>
      <c r="CU59" s="458">
        <v>0</v>
      </c>
      <c r="CV59" s="458">
        <v>5.453851328012798E-5</v>
      </c>
      <c r="CW59" s="458">
        <v>9.9643497708199559E-5</v>
      </c>
      <c r="CX59" s="458">
        <v>2.5351112913856919E-4</v>
      </c>
      <c r="CY59" s="458">
        <v>9.0405094592977656E-4</v>
      </c>
      <c r="CZ59" s="458">
        <v>4.796910789451593E-4</v>
      </c>
      <c r="DA59" s="458">
        <v>0</v>
      </c>
      <c r="DB59" s="458">
        <v>8.1187777180145523E-5</v>
      </c>
      <c r="DC59" s="458">
        <v>0</v>
      </c>
      <c r="DD59" s="458">
        <v>1.8538805089744669E-4</v>
      </c>
      <c r="DE59" s="458">
        <v>0</v>
      </c>
      <c r="DF59" s="458">
        <v>3.5701535166012142E-5</v>
      </c>
      <c r="DG59" s="477">
        <v>0</v>
      </c>
      <c r="DH59" s="458">
        <v>0</v>
      </c>
      <c r="DI59" s="478">
        <v>4.7518028526036412E-4</v>
      </c>
    </row>
    <row r="60" spans="3:113" ht="13.5" customHeight="1" x14ac:dyDescent="0.15">
      <c r="C60" s="469" t="s">
        <v>694</v>
      </c>
      <c r="D60" s="475" t="s">
        <v>695</v>
      </c>
      <c r="E60" s="476">
        <v>0</v>
      </c>
      <c r="F60" s="458">
        <v>0</v>
      </c>
      <c r="G60" s="458">
        <v>0</v>
      </c>
      <c r="H60" s="458">
        <v>0</v>
      </c>
      <c r="I60" s="458">
        <v>0</v>
      </c>
      <c r="J60" s="458">
        <v>0</v>
      </c>
      <c r="K60" s="458">
        <v>0</v>
      </c>
      <c r="L60" s="458">
        <v>0</v>
      </c>
      <c r="M60" s="458">
        <v>0</v>
      </c>
      <c r="N60" s="458">
        <v>0</v>
      </c>
      <c r="O60" s="458">
        <v>0</v>
      </c>
      <c r="P60" s="458">
        <v>0</v>
      </c>
      <c r="Q60" s="458">
        <v>0</v>
      </c>
      <c r="R60" s="458">
        <v>0</v>
      </c>
      <c r="S60" s="458">
        <v>0</v>
      </c>
      <c r="T60" s="458">
        <v>0</v>
      </c>
      <c r="U60" s="458">
        <v>0</v>
      </c>
      <c r="V60" s="458">
        <v>0</v>
      </c>
      <c r="W60" s="458">
        <v>0</v>
      </c>
      <c r="X60" s="458">
        <v>0</v>
      </c>
      <c r="Y60" s="458">
        <v>0</v>
      </c>
      <c r="Z60" s="458">
        <v>0</v>
      </c>
      <c r="AA60" s="458">
        <v>0</v>
      </c>
      <c r="AB60" s="458">
        <v>0</v>
      </c>
      <c r="AC60" s="458">
        <v>0</v>
      </c>
      <c r="AD60" s="458">
        <v>0</v>
      </c>
      <c r="AE60" s="458">
        <v>0</v>
      </c>
      <c r="AF60" s="458">
        <v>0</v>
      </c>
      <c r="AG60" s="458">
        <v>0</v>
      </c>
      <c r="AH60" s="458">
        <v>0</v>
      </c>
      <c r="AI60" s="458">
        <v>0</v>
      </c>
      <c r="AJ60" s="458">
        <v>0</v>
      </c>
      <c r="AK60" s="458">
        <v>0</v>
      </c>
      <c r="AL60" s="458">
        <v>0</v>
      </c>
      <c r="AM60" s="458">
        <v>0</v>
      </c>
      <c r="AN60" s="458">
        <v>0</v>
      </c>
      <c r="AO60" s="458">
        <v>0</v>
      </c>
      <c r="AP60" s="458">
        <v>0</v>
      </c>
      <c r="AQ60" s="458">
        <v>0</v>
      </c>
      <c r="AR60" s="458">
        <v>0</v>
      </c>
      <c r="AS60" s="458">
        <v>0</v>
      </c>
      <c r="AT60" s="458">
        <v>0</v>
      </c>
      <c r="AU60" s="458">
        <v>0</v>
      </c>
      <c r="AV60" s="458">
        <v>0</v>
      </c>
      <c r="AW60" s="458">
        <v>6.287451818034158E-5</v>
      </c>
      <c r="AX60" s="458">
        <v>0</v>
      </c>
      <c r="AY60" s="458">
        <v>0</v>
      </c>
      <c r="AZ60" s="458">
        <v>0</v>
      </c>
      <c r="BA60" s="458">
        <v>0</v>
      </c>
      <c r="BB60" s="458">
        <v>0</v>
      </c>
      <c r="BC60" s="458">
        <v>0</v>
      </c>
      <c r="BD60" s="458">
        <v>0</v>
      </c>
      <c r="BE60" s="458">
        <v>0</v>
      </c>
      <c r="BF60" s="458">
        <v>5.5011308969448273E-2</v>
      </c>
      <c r="BG60" s="458">
        <v>0</v>
      </c>
      <c r="BH60" s="458">
        <v>0</v>
      </c>
      <c r="BI60" s="458">
        <v>0</v>
      </c>
      <c r="BJ60" s="458">
        <v>0</v>
      </c>
      <c r="BK60" s="458">
        <v>0</v>
      </c>
      <c r="BL60" s="458">
        <v>0</v>
      </c>
      <c r="BM60" s="458">
        <v>0</v>
      </c>
      <c r="BN60" s="458">
        <v>0</v>
      </c>
      <c r="BO60" s="458">
        <v>0</v>
      </c>
      <c r="BP60" s="458">
        <v>0</v>
      </c>
      <c r="BQ60" s="458">
        <v>0</v>
      </c>
      <c r="BR60" s="458">
        <v>0</v>
      </c>
      <c r="BS60" s="458">
        <v>0</v>
      </c>
      <c r="BT60" s="458">
        <v>0</v>
      </c>
      <c r="BU60" s="458">
        <v>0</v>
      </c>
      <c r="BV60" s="458">
        <v>0</v>
      </c>
      <c r="BW60" s="458">
        <v>0</v>
      </c>
      <c r="BX60" s="458">
        <v>0</v>
      </c>
      <c r="BY60" s="458">
        <v>0</v>
      </c>
      <c r="BZ60" s="458">
        <v>0</v>
      </c>
      <c r="CA60" s="458">
        <v>0</v>
      </c>
      <c r="CB60" s="458">
        <v>0</v>
      </c>
      <c r="CC60" s="458">
        <v>0</v>
      </c>
      <c r="CD60" s="458">
        <v>0</v>
      </c>
      <c r="CE60" s="458">
        <v>0</v>
      </c>
      <c r="CF60" s="458">
        <v>0</v>
      </c>
      <c r="CG60" s="458">
        <v>0</v>
      </c>
      <c r="CH60" s="458">
        <v>0</v>
      </c>
      <c r="CI60" s="458">
        <v>0</v>
      </c>
      <c r="CJ60" s="458">
        <v>8.8077074215097762E-5</v>
      </c>
      <c r="CK60" s="458">
        <v>5.9865900383141759E-5</v>
      </c>
      <c r="CL60" s="458">
        <v>0</v>
      </c>
      <c r="CM60" s="458">
        <v>0</v>
      </c>
      <c r="CN60" s="458">
        <v>0</v>
      </c>
      <c r="CO60" s="458">
        <v>0</v>
      </c>
      <c r="CP60" s="458">
        <v>0</v>
      </c>
      <c r="CQ60" s="458">
        <v>0</v>
      </c>
      <c r="CR60" s="458">
        <v>0</v>
      </c>
      <c r="CS60" s="458">
        <v>0</v>
      </c>
      <c r="CT60" s="458">
        <v>0</v>
      </c>
      <c r="CU60" s="458">
        <v>0</v>
      </c>
      <c r="CV60" s="458">
        <v>0</v>
      </c>
      <c r="CW60" s="458">
        <v>2.6571599388853216E-3</v>
      </c>
      <c r="CX60" s="458">
        <v>0</v>
      </c>
      <c r="CY60" s="458">
        <v>9.3064067963359348E-4</v>
      </c>
      <c r="CZ60" s="458">
        <v>0</v>
      </c>
      <c r="DA60" s="458">
        <v>0</v>
      </c>
      <c r="DB60" s="458">
        <v>0</v>
      </c>
      <c r="DC60" s="458">
        <v>0</v>
      </c>
      <c r="DD60" s="458">
        <v>0</v>
      </c>
      <c r="DE60" s="458">
        <v>0</v>
      </c>
      <c r="DF60" s="458">
        <v>0</v>
      </c>
      <c r="DG60" s="477">
        <v>0</v>
      </c>
      <c r="DH60" s="458">
        <v>0</v>
      </c>
      <c r="DI60" s="478">
        <v>1.0008499856805737E-3</v>
      </c>
    </row>
    <row r="61" spans="3:113" ht="13.5" customHeight="1" x14ac:dyDescent="0.15">
      <c r="C61" s="469" t="s">
        <v>696</v>
      </c>
      <c r="D61" s="475" t="s">
        <v>317</v>
      </c>
      <c r="E61" s="476">
        <v>0</v>
      </c>
      <c r="F61" s="458">
        <v>0</v>
      </c>
      <c r="G61" s="458">
        <v>0</v>
      </c>
      <c r="H61" s="458">
        <v>0</v>
      </c>
      <c r="I61" s="458">
        <v>0</v>
      </c>
      <c r="J61" s="458">
        <v>0</v>
      </c>
      <c r="K61" s="458">
        <v>0</v>
      </c>
      <c r="L61" s="458">
        <v>0</v>
      </c>
      <c r="M61" s="458">
        <v>0</v>
      </c>
      <c r="N61" s="458">
        <v>0</v>
      </c>
      <c r="O61" s="458">
        <v>0</v>
      </c>
      <c r="P61" s="458">
        <v>0</v>
      </c>
      <c r="Q61" s="458">
        <v>0</v>
      </c>
      <c r="R61" s="458">
        <v>0</v>
      </c>
      <c r="S61" s="458">
        <v>0</v>
      </c>
      <c r="T61" s="458">
        <v>0</v>
      </c>
      <c r="U61" s="458">
        <v>0</v>
      </c>
      <c r="V61" s="458">
        <v>0</v>
      </c>
      <c r="W61" s="458">
        <v>0</v>
      </c>
      <c r="X61" s="458">
        <v>0</v>
      </c>
      <c r="Y61" s="458">
        <v>0</v>
      </c>
      <c r="Z61" s="458">
        <v>0</v>
      </c>
      <c r="AA61" s="458">
        <v>0</v>
      </c>
      <c r="AB61" s="458">
        <v>0</v>
      </c>
      <c r="AC61" s="458">
        <v>0</v>
      </c>
      <c r="AD61" s="458">
        <v>0</v>
      </c>
      <c r="AE61" s="458">
        <v>0</v>
      </c>
      <c r="AF61" s="458">
        <v>0</v>
      </c>
      <c r="AG61" s="458">
        <v>0</v>
      </c>
      <c r="AH61" s="458">
        <v>0</v>
      </c>
      <c r="AI61" s="458">
        <v>0</v>
      </c>
      <c r="AJ61" s="458">
        <v>0</v>
      </c>
      <c r="AK61" s="458">
        <v>0</v>
      </c>
      <c r="AL61" s="458">
        <v>0</v>
      </c>
      <c r="AM61" s="458">
        <v>0</v>
      </c>
      <c r="AN61" s="458">
        <v>0</v>
      </c>
      <c r="AO61" s="458">
        <v>0</v>
      </c>
      <c r="AP61" s="458">
        <v>0</v>
      </c>
      <c r="AQ61" s="458">
        <v>0</v>
      </c>
      <c r="AR61" s="458">
        <v>0</v>
      </c>
      <c r="AS61" s="458">
        <v>0</v>
      </c>
      <c r="AT61" s="458">
        <v>0</v>
      </c>
      <c r="AU61" s="458">
        <v>0</v>
      </c>
      <c r="AV61" s="458">
        <v>0</v>
      </c>
      <c r="AW61" s="458">
        <v>0</v>
      </c>
      <c r="AX61" s="458">
        <v>0</v>
      </c>
      <c r="AY61" s="458">
        <v>0</v>
      </c>
      <c r="AZ61" s="458">
        <v>0</v>
      </c>
      <c r="BA61" s="458">
        <v>0</v>
      </c>
      <c r="BB61" s="458">
        <v>0</v>
      </c>
      <c r="BC61" s="458">
        <v>0</v>
      </c>
      <c r="BD61" s="458">
        <v>0</v>
      </c>
      <c r="BE61" s="458">
        <v>0</v>
      </c>
      <c r="BF61" s="458">
        <v>0</v>
      </c>
      <c r="BG61" s="458">
        <v>0</v>
      </c>
      <c r="BH61" s="458">
        <v>0</v>
      </c>
      <c r="BI61" s="458">
        <v>0</v>
      </c>
      <c r="BJ61" s="458">
        <v>0</v>
      </c>
      <c r="BK61" s="458">
        <v>0</v>
      </c>
      <c r="BL61" s="458">
        <v>0</v>
      </c>
      <c r="BM61" s="458">
        <v>0</v>
      </c>
      <c r="BN61" s="458">
        <v>0</v>
      </c>
      <c r="BO61" s="458">
        <v>0</v>
      </c>
      <c r="BP61" s="458">
        <v>0</v>
      </c>
      <c r="BQ61" s="458">
        <v>0</v>
      </c>
      <c r="BR61" s="458">
        <v>0</v>
      </c>
      <c r="BS61" s="458">
        <v>0</v>
      </c>
      <c r="BT61" s="458">
        <v>0</v>
      </c>
      <c r="BU61" s="458">
        <v>0</v>
      </c>
      <c r="BV61" s="458">
        <v>0</v>
      </c>
      <c r="BW61" s="458">
        <v>0</v>
      </c>
      <c r="BX61" s="458">
        <v>0</v>
      </c>
      <c r="BY61" s="458">
        <v>0</v>
      </c>
      <c r="BZ61" s="458">
        <v>0</v>
      </c>
      <c r="CA61" s="458">
        <v>0</v>
      </c>
      <c r="CB61" s="458">
        <v>0</v>
      </c>
      <c r="CC61" s="458">
        <v>0</v>
      </c>
      <c r="CD61" s="458">
        <v>0</v>
      </c>
      <c r="CE61" s="458">
        <v>0</v>
      </c>
      <c r="CF61" s="458">
        <v>0</v>
      </c>
      <c r="CG61" s="458">
        <v>0</v>
      </c>
      <c r="CH61" s="458">
        <v>0</v>
      </c>
      <c r="CI61" s="458">
        <v>0</v>
      </c>
      <c r="CJ61" s="458">
        <v>0</v>
      </c>
      <c r="CK61" s="458">
        <v>0</v>
      </c>
      <c r="CL61" s="458">
        <v>0</v>
      </c>
      <c r="CM61" s="458">
        <v>0</v>
      </c>
      <c r="CN61" s="458">
        <v>0</v>
      </c>
      <c r="CO61" s="458">
        <v>0</v>
      </c>
      <c r="CP61" s="458">
        <v>0</v>
      </c>
      <c r="CQ61" s="458">
        <v>0</v>
      </c>
      <c r="CR61" s="458">
        <v>0</v>
      </c>
      <c r="CS61" s="458">
        <v>0</v>
      </c>
      <c r="CT61" s="458">
        <v>0</v>
      </c>
      <c r="CU61" s="458">
        <v>0</v>
      </c>
      <c r="CV61" s="458">
        <v>0</v>
      </c>
      <c r="CW61" s="458">
        <v>0</v>
      </c>
      <c r="CX61" s="458">
        <v>0</v>
      </c>
      <c r="CY61" s="458">
        <v>0</v>
      </c>
      <c r="CZ61" s="458">
        <v>0</v>
      </c>
      <c r="DA61" s="458">
        <v>0</v>
      </c>
      <c r="DB61" s="458">
        <v>0</v>
      </c>
      <c r="DC61" s="458">
        <v>0</v>
      </c>
      <c r="DD61" s="458">
        <v>0</v>
      </c>
      <c r="DE61" s="458">
        <v>0</v>
      </c>
      <c r="DF61" s="458">
        <v>0</v>
      </c>
      <c r="DG61" s="477">
        <v>0</v>
      </c>
      <c r="DH61" s="458">
        <v>0</v>
      </c>
      <c r="DI61" s="478">
        <v>0</v>
      </c>
    </row>
    <row r="62" spans="3:113" ht="13.5" customHeight="1" x14ac:dyDescent="0.15">
      <c r="C62" s="469" t="s">
        <v>697</v>
      </c>
      <c r="D62" s="475" t="s">
        <v>698</v>
      </c>
      <c r="E62" s="476">
        <v>0</v>
      </c>
      <c r="F62" s="458">
        <v>0</v>
      </c>
      <c r="G62" s="458">
        <v>0</v>
      </c>
      <c r="H62" s="458">
        <v>0</v>
      </c>
      <c r="I62" s="458">
        <v>0</v>
      </c>
      <c r="J62" s="458">
        <v>0</v>
      </c>
      <c r="K62" s="458">
        <v>0</v>
      </c>
      <c r="L62" s="458">
        <v>0</v>
      </c>
      <c r="M62" s="458">
        <v>0</v>
      </c>
      <c r="N62" s="458">
        <v>0</v>
      </c>
      <c r="O62" s="458">
        <v>0</v>
      </c>
      <c r="P62" s="458">
        <v>0</v>
      </c>
      <c r="Q62" s="458">
        <v>0</v>
      </c>
      <c r="R62" s="458">
        <v>0</v>
      </c>
      <c r="S62" s="458">
        <v>0</v>
      </c>
      <c r="T62" s="458">
        <v>0</v>
      </c>
      <c r="U62" s="458">
        <v>0</v>
      </c>
      <c r="V62" s="458">
        <v>0</v>
      </c>
      <c r="W62" s="458">
        <v>0</v>
      </c>
      <c r="X62" s="458">
        <v>0</v>
      </c>
      <c r="Y62" s="458">
        <v>0</v>
      </c>
      <c r="Z62" s="458">
        <v>0</v>
      </c>
      <c r="AA62" s="458">
        <v>0</v>
      </c>
      <c r="AB62" s="458">
        <v>0</v>
      </c>
      <c r="AC62" s="458">
        <v>0</v>
      </c>
      <c r="AD62" s="458">
        <v>0</v>
      </c>
      <c r="AE62" s="458">
        <v>0</v>
      </c>
      <c r="AF62" s="458">
        <v>0</v>
      </c>
      <c r="AG62" s="458">
        <v>0</v>
      </c>
      <c r="AH62" s="458">
        <v>0</v>
      </c>
      <c r="AI62" s="458">
        <v>0</v>
      </c>
      <c r="AJ62" s="458">
        <v>0</v>
      </c>
      <c r="AK62" s="458">
        <v>0</v>
      </c>
      <c r="AL62" s="458">
        <v>0</v>
      </c>
      <c r="AM62" s="458">
        <v>0</v>
      </c>
      <c r="AN62" s="458">
        <v>0</v>
      </c>
      <c r="AO62" s="458">
        <v>0</v>
      </c>
      <c r="AP62" s="458">
        <v>0</v>
      </c>
      <c r="AQ62" s="458">
        <v>0</v>
      </c>
      <c r="AR62" s="458">
        <v>0</v>
      </c>
      <c r="AS62" s="458">
        <v>0</v>
      </c>
      <c r="AT62" s="458">
        <v>0</v>
      </c>
      <c r="AU62" s="458">
        <v>0</v>
      </c>
      <c r="AV62" s="458">
        <v>0</v>
      </c>
      <c r="AW62" s="458">
        <v>0</v>
      </c>
      <c r="AX62" s="458">
        <v>0</v>
      </c>
      <c r="AY62" s="458">
        <v>0</v>
      </c>
      <c r="AZ62" s="458">
        <v>0</v>
      </c>
      <c r="BA62" s="458">
        <v>0</v>
      </c>
      <c r="BB62" s="458">
        <v>0</v>
      </c>
      <c r="BC62" s="458">
        <v>0</v>
      </c>
      <c r="BD62" s="458">
        <v>0</v>
      </c>
      <c r="BE62" s="458">
        <v>0</v>
      </c>
      <c r="BF62" s="458">
        <v>0</v>
      </c>
      <c r="BG62" s="458">
        <v>0</v>
      </c>
      <c r="BH62" s="458">
        <v>4.9511424316175667E-2</v>
      </c>
      <c r="BI62" s="458">
        <v>0</v>
      </c>
      <c r="BJ62" s="458">
        <v>0</v>
      </c>
      <c r="BK62" s="458">
        <v>0</v>
      </c>
      <c r="BL62" s="458">
        <v>0</v>
      </c>
      <c r="BM62" s="458">
        <v>0</v>
      </c>
      <c r="BN62" s="458">
        <v>0</v>
      </c>
      <c r="BO62" s="458">
        <v>0</v>
      </c>
      <c r="BP62" s="458">
        <v>0</v>
      </c>
      <c r="BQ62" s="458">
        <v>0</v>
      </c>
      <c r="BR62" s="458">
        <v>0</v>
      </c>
      <c r="BS62" s="458">
        <v>0</v>
      </c>
      <c r="BT62" s="458">
        <v>0</v>
      </c>
      <c r="BU62" s="458">
        <v>0</v>
      </c>
      <c r="BV62" s="458">
        <v>0</v>
      </c>
      <c r="BW62" s="458">
        <v>0</v>
      </c>
      <c r="BX62" s="458">
        <v>0</v>
      </c>
      <c r="BY62" s="458">
        <v>0</v>
      </c>
      <c r="BZ62" s="458">
        <v>0</v>
      </c>
      <c r="CA62" s="458">
        <v>0</v>
      </c>
      <c r="CB62" s="458">
        <v>0</v>
      </c>
      <c r="CC62" s="458">
        <v>0</v>
      </c>
      <c r="CD62" s="458">
        <v>0</v>
      </c>
      <c r="CE62" s="458">
        <v>0</v>
      </c>
      <c r="CF62" s="458">
        <v>0</v>
      </c>
      <c r="CG62" s="458">
        <v>0</v>
      </c>
      <c r="CH62" s="458">
        <v>0</v>
      </c>
      <c r="CI62" s="458">
        <v>0</v>
      </c>
      <c r="CJ62" s="458">
        <v>0</v>
      </c>
      <c r="CK62" s="458">
        <v>0</v>
      </c>
      <c r="CL62" s="458">
        <v>0</v>
      </c>
      <c r="CM62" s="458">
        <v>0</v>
      </c>
      <c r="CN62" s="458">
        <v>0</v>
      </c>
      <c r="CO62" s="458">
        <v>4.0081756825724024E-4</v>
      </c>
      <c r="CP62" s="458">
        <v>0</v>
      </c>
      <c r="CQ62" s="458">
        <v>0</v>
      </c>
      <c r="CR62" s="458">
        <v>0</v>
      </c>
      <c r="CS62" s="458">
        <v>0</v>
      </c>
      <c r="CT62" s="458">
        <v>0</v>
      </c>
      <c r="CU62" s="458">
        <v>0</v>
      </c>
      <c r="CV62" s="458">
        <v>0</v>
      </c>
      <c r="CW62" s="458">
        <v>0</v>
      </c>
      <c r="CX62" s="458">
        <v>0</v>
      </c>
      <c r="CY62" s="458">
        <v>4.2277676589068964E-3</v>
      </c>
      <c r="CZ62" s="458">
        <v>0</v>
      </c>
      <c r="DA62" s="458">
        <v>0</v>
      </c>
      <c r="DB62" s="458">
        <v>0</v>
      </c>
      <c r="DC62" s="458">
        <v>0</v>
      </c>
      <c r="DD62" s="458">
        <v>0</v>
      </c>
      <c r="DE62" s="458">
        <v>0</v>
      </c>
      <c r="DF62" s="458">
        <v>0</v>
      </c>
      <c r="DG62" s="477">
        <v>0</v>
      </c>
      <c r="DH62" s="458">
        <v>0</v>
      </c>
      <c r="DI62" s="478">
        <v>4.255363866223342E-4</v>
      </c>
    </row>
    <row r="63" spans="3:113" ht="13.5" customHeight="1" x14ac:dyDescent="0.15">
      <c r="C63" s="469" t="s">
        <v>699</v>
      </c>
      <c r="D63" s="475" t="s">
        <v>700</v>
      </c>
      <c r="E63" s="476">
        <v>0</v>
      </c>
      <c r="F63" s="458">
        <v>0</v>
      </c>
      <c r="G63" s="458">
        <v>0</v>
      </c>
      <c r="H63" s="458">
        <v>0</v>
      </c>
      <c r="I63" s="458">
        <v>0</v>
      </c>
      <c r="J63" s="458">
        <v>0</v>
      </c>
      <c r="K63" s="458">
        <v>0</v>
      </c>
      <c r="L63" s="458">
        <v>0</v>
      </c>
      <c r="M63" s="458">
        <v>0</v>
      </c>
      <c r="N63" s="458">
        <v>0</v>
      </c>
      <c r="O63" s="458">
        <v>0</v>
      </c>
      <c r="P63" s="458">
        <v>0</v>
      </c>
      <c r="Q63" s="458">
        <v>0</v>
      </c>
      <c r="R63" s="458">
        <v>0</v>
      </c>
      <c r="S63" s="458">
        <v>0</v>
      </c>
      <c r="T63" s="458">
        <v>0</v>
      </c>
      <c r="U63" s="458">
        <v>0</v>
      </c>
      <c r="V63" s="458">
        <v>0</v>
      </c>
      <c r="W63" s="458">
        <v>0</v>
      </c>
      <c r="X63" s="458">
        <v>0</v>
      </c>
      <c r="Y63" s="458">
        <v>0</v>
      </c>
      <c r="Z63" s="458">
        <v>0</v>
      </c>
      <c r="AA63" s="458">
        <v>0</v>
      </c>
      <c r="AB63" s="458">
        <v>0</v>
      </c>
      <c r="AC63" s="458">
        <v>0</v>
      </c>
      <c r="AD63" s="458">
        <v>0</v>
      </c>
      <c r="AE63" s="458">
        <v>0</v>
      </c>
      <c r="AF63" s="458">
        <v>0</v>
      </c>
      <c r="AG63" s="458">
        <v>0</v>
      </c>
      <c r="AH63" s="458">
        <v>0</v>
      </c>
      <c r="AI63" s="458">
        <v>0</v>
      </c>
      <c r="AJ63" s="458">
        <v>0</v>
      </c>
      <c r="AK63" s="458">
        <v>0</v>
      </c>
      <c r="AL63" s="458">
        <v>0</v>
      </c>
      <c r="AM63" s="458">
        <v>0</v>
      </c>
      <c r="AN63" s="458">
        <v>0</v>
      </c>
      <c r="AO63" s="458">
        <v>0</v>
      </c>
      <c r="AP63" s="458">
        <v>0</v>
      </c>
      <c r="AQ63" s="458">
        <v>0</v>
      </c>
      <c r="AR63" s="458">
        <v>0</v>
      </c>
      <c r="AS63" s="458">
        <v>0</v>
      </c>
      <c r="AT63" s="458">
        <v>0</v>
      </c>
      <c r="AU63" s="458">
        <v>0</v>
      </c>
      <c r="AV63" s="458">
        <v>0</v>
      </c>
      <c r="AW63" s="458">
        <v>1.5805955264780315E-3</v>
      </c>
      <c r="AX63" s="458">
        <v>0</v>
      </c>
      <c r="AY63" s="458">
        <v>0</v>
      </c>
      <c r="AZ63" s="458">
        <v>0</v>
      </c>
      <c r="BA63" s="458">
        <v>0</v>
      </c>
      <c r="BB63" s="458">
        <v>0</v>
      </c>
      <c r="BC63" s="458">
        <v>0</v>
      </c>
      <c r="BD63" s="458">
        <v>0</v>
      </c>
      <c r="BE63" s="458">
        <v>0</v>
      </c>
      <c r="BF63" s="458">
        <v>0</v>
      </c>
      <c r="BG63" s="458">
        <v>0</v>
      </c>
      <c r="BH63" s="458">
        <v>0.51098841221984093</v>
      </c>
      <c r="BI63" s="458">
        <v>0.38545182653279214</v>
      </c>
      <c r="BJ63" s="458">
        <v>0</v>
      </c>
      <c r="BK63" s="458">
        <v>7.7533039647577087E-2</v>
      </c>
      <c r="BL63" s="458">
        <v>0</v>
      </c>
      <c r="BM63" s="458">
        <v>0</v>
      </c>
      <c r="BN63" s="458">
        <v>0</v>
      </c>
      <c r="BO63" s="458">
        <v>0</v>
      </c>
      <c r="BP63" s="458">
        <v>0</v>
      </c>
      <c r="BQ63" s="458">
        <v>0</v>
      </c>
      <c r="BR63" s="458">
        <v>0</v>
      </c>
      <c r="BS63" s="458">
        <v>0</v>
      </c>
      <c r="BT63" s="458">
        <v>0</v>
      </c>
      <c r="BU63" s="458">
        <v>0</v>
      </c>
      <c r="BV63" s="458">
        <v>0</v>
      </c>
      <c r="BW63" s="458">
        <v>0</v>
      </c>
      <c r="BX63" s="458">
        <v>0</v>
      </c>
      <c r="BY63" s="458">
        <v>0</v>
      </c>
      <c r="BZ63" s="458">
        <v>0</v>
      </c>
      <c r="CA63" s="458">
        <v>0</v>
      </c>
      <c r="CB63" s="458">
        <v>0</v>
      </c>
      <c r="CC63" s="458">
        <v>1.4890231077773538E-4</v>
      </c>
      <c r="CD63" s="458">
        <v>0</v>
      </c>
      <c r="CE63" s="458">
        <v>0</v>
      </c>
      <c r="CF63" s="458">
        <v>0</v>
      </c>
      <c r="CG63" s="458">
        <v>0</v>
      </c>
      <c r="CH63" s="458">
        <v>0</v>
      </c>
      <c r="CI63" s="458">
        <v>0</v>
      </c>
      <c r="CJ63" s="458">
        <v>0</v>
      </c>
      <c r="CK63" s="458">
        <v>0</v>
      </c>
      <c r="CL63" s="458">
        <v>0</v>
      </c>
      <c r="CM63" s="458">
        <v>0</v>
      </c>
      <c r="CN63" s="458">
        <v>0</v>
      </c>
      <c r="CO63" s="458">
        <v>0</v>
      </c>
      <c r="CP63" s="458">
        <v>0</v>
      </c>
      <c r="CQ63" s="458">
        <v>0</v>
      </c>
      <c r="CR63" s="458">
        <v>0</v>
      </c>
      <c r="CS63" s="458">
        <v>0</v>
      </c>
      <c r="CT63" s="458">
        <v>0</v>
      </c>
      <c r="CU63" s="458">
        <v>0</v>
      </c>
      <c r="CV63" s="458">
        <v>0</v>
      </c>
      <c r="CW63" s="458">
        <v>0</v>
      </c>
      <c r="CX63" s="458">
        <v>0</v>
      </c>
      <c r="CY63" s="458">
        <v>0.17071938524535676</v>
      </c>
      <c r="CZ63" s="458">
        <v>0</v>
      </c>
      <c r="DA63" s="458">
        <v>0</v>
      </c>
      <c r="DB63" s="458">
        <v>0</v>
      </c>
      <c r="DC63" s="458">
        <v>0</v>
      </c>
      <c r="DD63" s="458">
        <v>0</v>
      </c>
      <c r="DE63" s="458">
        <v>0</v>
      </c>
      <c r="DF63" s="458">
        <v>0</v>
      </c>
      <c r="DG63" s="477">
        <v>0</v>
      </c>
      <c r="DH63" s="458">
        <v>0</v>
      </c>
      <c r="DI63" s="478">
        <v>8.875990869871021E-3</v>
      </c>
    </row>
    <row r="64" spans="3:113" ht="13.5" customHeight="1" x14ac:dyDescent="0.15">
      <c r="C64" s="469" t="s">
        <v>701</v>
      </c>
      <c r="D64" s="475" t="s">
        <v>322</v>
      </c>
      <c r="E64" s="476">
        <v>0</v>
      </c>
      <c r="F64" s="458">
        <v>0</v>
      </c>
      <c r="G64" s="458">
        <v>0</v>
      </c>
      <c r="H64" s="458">
        <v>0</v>
      </c>
      <c r="I64" s="458">
        <v>4.9546533568689516E-2</v>
      </c>
      <c r="J64" s="458">
        <v>0</v>
      </c>
      <c r="K64" s="458">
        <v>0</v>
      </c>
      <c r="L64" s="458">
        <v>0</v>
      </c>
      <c r="M64" s="458">
        <v>0</v>
      </c>
      <c r="N64" s="458">
        <v>0</v>
      </c>
      <c r="O64" s="458">
        <v>0</v>
      </c>
      <c r="P64" s="458">
        <v>0</v>
      </c>
      <c r="Q64" s="458">
        <v>0</v>
      </c>
      <c r="R64" s="458">
        <v>0</v>
      </c>
      <c r="S64" s="458">
        <v>0</v>
      </c>
      <c r="T64" s="458">
        <v>0</v>
      </c>
      <c r="U64" s="458">
        <v>0</v>
      </c>
      <c r="V64" s="458">
        <v>0</v>
      </c>
      <c r="W64" s="458">
        <v>0</v>
      </c>
      <c r="X64" s="458">
        <v>0</v>
      </c>
      <c r="Y64" s="458">
        <v>0</v>
      </c>
      <c r="Z64" s="458">
        <v>0</v>
      </c>
      <c r="AA64" s="458">
        <v>0</v>
      </c>
      <c r="AB64" s="458">
        <v>0</v>
      </c>
      <c r="AC64" s="458">
        <v>0</v>
      </c>
      <c r="AD64" s="458">
        <v>0</v>
      </c>
      <c r="AE64" s="458">
        <v>0</v>
      </c>
      <c r="AF64" s="458">
        <v>0</v>
      </c>
      <c r="AG64" s="458">
        <v>0</v>
      </c>
      <c r="AH64" s="458">
        <v>0</v>
      </c>
      <c r="AI64" s="458">
        <v>0</v>
      </c>
      <c r="AJ64" s="458">
        <v>0</v>
      </c>
      <c r="AK64" s="458">
        <v>0</v>
      </c>
      <c r="AL64" s="458">
        <v>0</v>
      </c>
      <c r="AM64" s="458">
        <v>0</v>
      </c>
      <c r="AN64" s="458">
        <v>0</v>
      </c>
      <c r="AO64" s="458">
        <v>0</v>
      </c>
      <c r="AP64" s="458">
        <v>0</v>
      </c>
      <c r="AQ64" s="458">
        <v>0</v>
      </c>
      <c r="AR64" s="458">
        <v>0</v>
      </c>
      <c r="AS64" s="458">
        <v>0</v>
      </c>
      <c r="AT64" s="458">
        <v>0</v>
      </c>
      <c r="AU64" s="458">
        <v>0</v>
      </c>
      <c r="AV64" s="458">
        <v>0</v>
      </c>
      <c r="AW64" s="458">
        <v>0</v>
      </c>
      <c r="AX64" s="458">
        <v>0</v>
      </c>
      <c r="AY64" s="458">
        <v>0</v>
      </c>
      <c r="AZ64" s="458">
        <v>0</v>
      </c>
      <c r="BA64" s="458">
        <v>0</v>
      </c>
      <c r="BB64" s="458">
        <v>0</v>
      </c>
      <c r="BC64" s="458">
        <v>0</v>
      </c>
      <c r="BD64" s="458">
        <v>0</v>
      </c>
      <c r="BE64" s="458">
        <v>0</v>
      </c>
      <c r="BF64" s="458">
        <v>0</v>
      </c>
      <c r="BG64" s="458">
        <v>0</v>
      </c>
      <c r="BH64" s="458">
        <v>0</v>
      </c>
      <c r="BI64" s="458">
        <v>0</v>
      </c>
      <c r="BJ64" s="458">
        <v>0.16465352828989194</v>
      </c>
      <c r="BK64" s="458">
        <v>0</v>
      </c>
      <c r="BL64" s="458">
        <v>0</v>
      </c>
      <c r="BM64" s="458">
        <v>0</v>
      </c>
      <c r="BN64" s="458">
        <v>0</v>
      </c>
      <c r="BO64" s="458">
        <v>0</v>
      </c>
      <c r="BP64" s="458">
        <v>0</v>
      </c>
      <c r="BQ64" s="458">
        <v>0</v>
      </c>
      <c r="BR64" s="458">
        <v>0</v>
      </c>
      <c r="BS64" s="458">
        <v>0</v>
      </c>
      <c r="BT64" s="458">
        <v>0</v>
      </c>
      <c r="BU64" s="458">
        <v>0</v>
      </c>
      <c r="BV64" s="458">
        <v>0</v>
      </c>
      <c r="BW64" s="458">
        <v>0</v>
      </c>
      <c r="BX64" s="458">
        <v>0</v>
      </c>
      <c r="BY64" s="458">
        <v>0</v>
      </c>
      <c r="BZ64" s="458">
        <v>0</v>
      </c>
      <c r="CA64" s="458">
        <v>0</v>
      </c>
      <c r="CB64" s="458">
        <v>0</v>
      </c>
      <c r="CC64" s="458">
        <v>0</v>
      </c>
      <c r="CD64" s="458">
        <v>2.1189552082240638E-2</v>
      </c>
      <c r="CE64" s="458">
        <v>0</v>
      </c>
      <c r="CF64" s="458">
        <v>0</v>
      </c>
      <c r="CG64" s="458">
        <v>0</v>
      </c>
      <c r="CH64" s="458">
        <v>2.1179442339453996E-3</v>
      </c>
      <c r="CI64" s="458">
        <v>0</v>
      </c>
      <c r="CJ64" s="458">
        <v>0</v>
      </c>
      <c r="CK64" s="458">
        <v>0</v>
      </c>
      <c r="CL64" s="458">
        <v>0</v>
      </c>
      <c r="CM64" s="458">
        <v>0</v>
      </c>
      <c r="CN64" s="458">
        <v>0</v>
      </c>
      <c r="CO64" s="458">
        <v>1.4812823174724095E-3</v>
      </c>
      <c r="CP64" s="458">
        <v>4.1351362527395281E-5</v>
      </c>
      <c r="CQ64" s="458">
        <v>2.1773684325124656E-4</v>
      </c>
      <c r="CR64" s="458">
        <v>0</v>
      </c>
      <c r="CS64" s="458">
        <v>0</v>
      </c>
      <c r="CT64" s="458">
        <v>0</v>
      </c>
      <c r="CU64" s="458">
        <v>0</v>
      </c>
      <c r="CV64" s="458">
        <v>0</v>
      </c>
      <c r="CW64" s="458">
        <v>1.1071499745355507E-5</v>
      </c>
      <c r="CX64" s="458">
        <v>0</v>
      </c>
      <c r="CY64" s="458">
        <v>0</v>
      </c>
      <c r="CZ64" s="458">
        <v>0</v>
      </c>
      <c r="DA64" s="458">
        <v>0</v>
      </c>
      <c r="DB64" s="458">
        <v>0</v>
      </c>
      <c r="DC64" s="458">
        <v>0</v>
      </c>
      <c r="DD64" s="458">
        <v>1.6853459172495154E-5</v>
      </c>
      <c r="DE64" s="458">
        <v>0</v>
      </c>
      <c r="DF64" s="458">
        <v>0</v>
      </c>
      <c r="DG64" s="477">
        <v>0</v>
      </c>
      <c r="DH64" s="458">
        <v>0</v>
      </c>
      <c r="DI64" s="478">
        <v>2.454413674756126E-4</v>
      </c>
    </row>
    <row r="65" spans="3:113" ht="13.5" customHeight="1" x14ac:dyDescent="0.15">
      <c r="C65" s="485" t="s">
        <v>702</v>
      </c>
      <c r="D65" s="486" t="s">
        <v>329</v>
      </c>
      <c r="E65" s="487">
        <v>0</v>
      </c>
      <c r="F65" s="488">
        <v>0</v>
      </c>
      <c r="G65" s="488">
        <v>0</v>
      </c>
      <c r="H65" s="488">
        <v>0</v>
      </c>
      <c r="I65" s="488">
        <v>0</v>
      </c>
      <c r="J65" s="488">
        <v>0</v>
      </c>
      <c r="K65" s="488">
        <v>0</v>
      </c>
      <c r="L65" s="488">
        <v>0</v>
      </c>
      <c r="M65" s="488">
        <v>0</v>
      </c>
      <c r="N65" s="488">
        <v>0</v>
      </c>
      <c r="O65" s="488">
        <v>0</v>
      </c>
      <c r="P65" s="488">
        <v>0</v>
      </c>
      <c r="Q65" s="488">
        <v>0</v>
      </c>
      <c r="R65" s="488">
        <v>0</v>
      </c>
      <c r="S65" s="488">
        <v>0</v>
      </c>
      <c r="T65" s="488">
        <v>0</v>
      </c>
      <c r="U65" s="488">
        <v>0</v>
      </c>
      <c r="V65" s="488">
        <v>0</v>
      </c>
      <c r="W65" s="488">
        <v>0</v>
      </c>
      <c r="X65" s="488">
        <v>0</v>
      </c>
      <c r="Y65" s="488">
        <v>0</v>
      </c>
      <c r="Z65" s="488">
        <v>0</v>
      </c>
      <c r="AA65" s="488">
        <v>0</v>
      </c>
      <c r="AB65" s="488">
        <v>0</v>
      </c>
      <c r="AC65" s="488">
        <v>0</v>
      </c>
      <c r="AD65" s="488">
        <v>0</v>
      </c>
      <c r="AE65" s="488">
        <v>0</v>
      </c>
      <c r="AF65" s="488">
        <v>0</v>
      </c>
      <c r="AG65" s="488">
        <v>0</v>
      </c>
      <c r="AH65" s="488">
        <v>0</v>
      </c>
      <c r="AI65" s="488">
        <v>0</v>
      </c>
      <c r="AJ65" s="488">
        <v>0</v>
      </c>
      <c r="AK65" s="488">
        <v>0</v>
      </c>
      <c r="AL65" s="488">
        <v>0</v>
      </c>
      <c r="AM65" s="488">
        <v>0</v>
      </c>
      <c r="AN65" s="488">
        <v>0</v>
      </c>
      <c r="AO65" s="488">
        <v>0</v>
      </c>
      <c r="AP65" s="488">
        <v>0</v>
      </c>
      <c r="AQ65" s="488">
        <v>0</v>
      </c>
      <c r="AR65" s="488">
        <v>0</v>
      </c>
      <c r="AS65" s="488">
        <v>0</v>
      </c>
      <c r="AT65" s="488">
        <v>0</v>
      </c>
      <c r="AU65" s="488">
        <v>0</v>
      </c>
      <c r="AV65" s="488">
        <v>0</v>
      </c>
      <c r="AW65" s="488">
        <v>0</v>
      </c>
      <c r="AX65" s="488">
        <v>0</v>
      </c>
      <c r="AY65" s="488">
        <v>0</v>
      </c>
      <c r="AZ65" s="488">
        <v>0</v>
      </c>
      <c r="BA65" s="488">
        <v>0</v>
      </c>
      <c r="BB65" s="488">
        <v>0</v>
      </c>
      <c r="BC65" s="488">
        <v>0</v>
      </c>
      <c r="BD65" s="488">
        <v>0</v>
      </c>
      <c r="BE65" s="488">
        <v>0</v>
      </c>
      <c r="BF65" s="488">
        <v>0</v>
      </c>
      <c r="BG65" s="488">
        <v>0</v>
      </c>
      <c r="BH65" s="488">
        <v>0</v>
      </c>
      <c r="BI65" s="488">
        <v>0</v>
      </c>
      <c r="BJ65" s="488">
        <v>0</v>
      </c>
      <c r="BK65" s="488">
        <v>0.24041850220264316</v>
      </c>
      <c r="BL65" s="488">
        <v>0</v>
      </c>
      <c r="BM65" s="488">
        <v>0</v>
      </c>
      <c r="BN65" s="488">
        <v>0</v>
      </c>
      <c r="BO65" s="488">
        <v>0</v>
      </c>
      <c r="BP65" s="488">
        <v>0</v>
      </c>
      <c r="BQ65" s="488">
        <v>0</v>
      </c>
      <c r="BR65" s="488">
        <v>0</v>
      </c>
      <c r="BS65" s="488">
        <v>0</v>
      </c>
      <c r="BT65" s="488">
        <v>0</v>
      </c>
      <c r="BU65" s="488">
        <v>0</v>
      </c>
      <c r="BV65" s="488">
        <v>0</v>
      </c>
      <c r="BW65" s="488">
        <v>0</v>
      </c>
      <c r="BX65" s="488">
        <v>0</v>
      </c>
      <c r="BY65" s="488">
        <v>0</v>
      </c>
      <c r="BZ65" s="488">
        <v>0</v>
      </c>
      <c r="CA65" s="488">
        <v>7.7642842922556243E-2</v>
      </c>
      <c r="CB65" s="488">
        <v>0</v>
      </c>
      <c r="CC65" s="488">
        <v>0</v>
      </c>
      <c r="CD65" s="488">
        <v>0</v>
      </c>
      <c r="CE65" s="488">
        <v>0.15035494006749681</v>
      </c>
      <c r="CF65" s="488">
        <v>0</v>
      </c>
      <c r="CG65" s="488">
        <v>0</v>
      </c>
      <c r="CH65" s="488">
        <v>8.7438064704167882E-4</v>
      </c>
      <c r="CI65" s="488">
        <v>0</v>
      </c>
      <c r="CJ65" s="488">
        <v>0</v>
      </c>
      <c r="CK65" s="488">
        <v>0</v>
      </c>
      <c r="CL65" s="488">
        <v>0</v>
      </c>
      <c r="CM65" s="488">
        <v>0</v>
      </c>
      <c r="CN65" s="488">
        <v>0</v>
      </c>
      <c r="CO65" s="488">
        <v>8.3001600780722908E-3</v>
      </c>
      <c r="CP65" s="488">
        <v>0</v>
      </c>
      <c r="CQ65" s="488">
        <v>0</v>
      </c>
      <c r="CR65" s="488">
        <v>0</v>
      </c>
      <c r="CS65" s="488">
        <v>0</v>
      </c>
      <c r="CT65" s="488">
        <v>0</v>
      </c>
      <c r="CU65" s="488">
        <v>0</v>
      </c>
      <c r="CV65" s="488">
        <v>0</v>
      </c>
      <c r="CW65" s="488">
        <v>0</v>
      </c>
      <c r="CX65" s="488">
        <v>0</v>
      </c>
      <c r="CY65" s="488">
        <v>3.8821011207572755E-3</v>
      </c>
      <c r="CZ65" s="488">
        <v>8.9942077302217372E-6</v>
      </c>
      <c r="DA65" s="488">
        <v>0</v>
      </c>
      <c r="DB65" s="488">
        <v>0</v>
      </c>
      <c r="DC65" s="488">
        <v>0</v>
      </c>
      <c r="DD65" s="488">
        <v>0</v>
      </c>
      <c r="DE65" s="488">
        <v>0</v>
      </c>
      <c r="DF65" s="488">
        <v>6.9617993573723672E-4</v>
      </c>
      <c r="DG65" s="489">
        <v>0</v>
      </c>
      <c r="DH65" s="488">
        <v>0</v>
      </c>
      <c r="DI65" s="490">
        <v>1.2332462411053173E-3</v>
      </c>
    </row>
    <row r="66" spans="3:113" ht="13.5" customHeight="1" x14ac:dyDescent="0.15">
      <c r="C66" s="469" t="s">
        <v>703</v>
      </c>
      <c r="D66" s="475" t="s">
        <v>464</v>
      </c>
      <c r="E66" s="476">
        <v>0</v>
      </c>
      <c r="F66" s="458">
        <v>0</v>
      </c>
      <c r="G66" s="458">
        <v>1.8053800324968405E-4</v>
      </c>
      <c r="H66" s="458">
        <v>1.7873100983020553E-4</v>
      </c>
      <c r="I66" s="458">
        <v>8.9475926714955266E-3</v>
      </c>
      <c r="J66" s="458">
        <v>0</v>
      </c>
      <c r="K66" s="458">
        <v>5.4975261132490382E-4</v>
      </c>
      <c r="L66" s="458">
        <v>5.612711669388832E-4</v>
      </c>
      <c r="M66" s="458">
        <v>6.5919578114700061E-4</v>
      </c>
      <c r="N66" s="458">
        <v>8.9525514771709937E-4</v>
      </c>
      <c r="O66" s="458">
        <v>0</v>
      </c>
      <c r="P66" s="458">
        <v>1.3758729004958335E-3</v>
      </c>
      <c r="Q66" s="458">
        <v>2.1393972012917116E-2</v>
      </c>
      <c r="R66" s="458">
        <v>8.7832840236686395E-4</v>
      </c>
      <c r="S66" s="458">
        <v>7.9027025067517354E-3</v>
      </c>
      <c r="T66" s="458">
        <v>9.8582871226124457E-4</v>
      </c>
      <c r="U66" s="458">
        <v>2.9005124238615487E-4</v>
      </c>
      <c r="V66" s="458">
        <v>4.9459245581640725E-5</v>
      </c>
      <c r="W66" s="458">
        <v>0</v>
      </c>
      <c r="X66" s="458">
        <v>0</v>
      </c>
      <c r="Y66" s="458">
        <v>0</v>
      </c>
      <c r="Z66" s="458">
        <v>1.4682850430696947E-4</v>
      </c>
      <c r="AA66" s="458">
        <v>1.8941187612463303E-4</v>
      </c>
      <c r="AB66" s="458">
        <v>9.5147478591817321E-4</v>
      </c>
      <c r="AC66" s="458">
        <v>1.3649268399213801E-4</v>
      </c>
      <c r="AD66" s="458">
        <v>4.6781437125748503E-4</v>
      </c>
      <c r="AE66" s="458">
        <v>0</v>
      </c>
      <c r="AF66" s="458">
        <v>2.7909572983533354E-4</v>
      </c>
      <c r="AG66" s="458">
        <v>1.9954105557218397E-4</v>
      </c>
      <c r="AH66" s="458">
        <v>1.6401508938822371E-4</v>
      </c>
      <c r="AI66" s="458">
        <v>2.9239766081871343E-3</v>
      </c>
      <c r="AJ66" s="458">
        <v>3.1259768677711783E-4</v>
      </c>
      <c r="AK66" s="458">
        <v>1.6698207725704108E-4</v>
      </c>
      <c r="AL66" s="458">
        <v>4.3678160919540226E-3</v>
      </c>
      <c r="AM66" s="458">
        <v>2.0688358096671057E-3</v>
      </c>
      <c r="AN66" s="458">
        <v>0</v>
      </c>
      <c r="AO66" s="458">
        <v>1.8516713770587662E-3</v>
      </c>
      <c r="AP66" s="458">
        <v>3.6068530207394047E-3</v>
      </c>
      <c r="AQ66" s="458">
        <v>0</v>
      </c>
      <c r="AR66" s="458">
        <v>0</v>
      </c>
      <c r="AS66" s="458">
        <v>2.192413096783499E-3</v>
      </c>
      <c r="AT66" s="458">
        <v>3.0388671103412646E-5</v>
      </c>
      <c r="AU66" s="458">
        <v>1.0963509784932484E-4</v>
      </c>
      <c r="AV66" s="458">
        <v>9.6912371833388254E-6</v>
      </c>
      <c r="AW66" s="458">
        <v>1.8163749696543125E-4</v>
      </c>
      <c r="AX66" s="458">
        <v>2.8648427425270848E-3</v>
      </c>
      <c r="AY66" s="458">
        <v>4.5221017724126668E-4</v>
      </c>
      <c r="AZ66" s="458">
        <v>1.08668980264311E-3</v>
      </c>
      <c r="BA66" s="458">
        <v>1.129671190372189E-3</v>
      </c>
      <c r="BB66" s="458">
        <v>0</v>
      </c>
      <c r="BC66" s="458">
        <v>1.8281535648994515E-3</v>
      </c>
      <c r="BD66" s="458">
        <v>7.7205172746574015E-4</v>
      </c>
      <c r="BE66" s="458">
        <v>1.697792869269949E-3</v>
      </c>
      <c r="BF66" s="458">
        <v>8.9631460642685583E-4</v>
      </c>
      <c r="BG66" s="458">
        <v>0</v>
      </c>
      <c r="BH66" s="458">
        <v>5.2671727995931561E-4</v>
      </c>
      <c r="BI66" s="458">
        <v>4.913480025635548E-4</v>
      </c>
      <c r="BJ66" s="458">
        <v>6.3572790845518119E-4</v>
      </c>
      <c r="BK66" s="458">
        <v>3.303964757709251E-4</v>
      </c>
      <c r="BL66" s="458">
        <v>2.3261305939308065E-2</v>
      </c>
      <c r="BM66" s="458">
        <v>0</v>
      </c>
      <c r="BN66" s="458">
        <v>1.3702765313009825E-3</v>
      </c>
      <c r="BO66" s="458">
        <v>4.4661371104092896E-3</v>
      </c>
      <c r="BP66" s="458">
        <v>3.3557046979865771E-3</v>
      </c>
      <c r="BQ66" s="458">
        <v>3.018892423553853E-3</v>
      </c>
      <c r="BR66" s="458">
        <v>1.3662197610026232E-5</v>
      </c>
      <c r="BS66" s="458">
        <v>0</v>
      </c>
      <c r="BT66" s="458">
        <v>7.7510617339771016E-4</v>
      </c>
      <c r="BU66" s="458">
        <v>4.0130511402299652E-4</v>
      </c>
      <c r="BV66" s="458">
        <v>3.2815838360165798E-4</v>
      </c>
      <c r="BW66" s="458">
        <v>1.7602290150592226E-4</v>
      </c>
      <c r="BX66" s="458">
        <v>2.2653391779084125E-5</v>
      </c>
      <c r="BY66" s="458">
        <v>1.4497586151905708E-5</v>
      </c>
      <c r="BZ66" s="458">
        <v>0</v>
      </c>
      <c r="CA66" s="458">
        <v>2.8440601803134153E-5</v>
      </c>
      <c r="CB66" s="458">
        <v>2.9162265324770426E-4</v>
      </c>
      <c r="CC66" s="458">
        <v>9.3063944236084612E-6</v>
      </c>
      <c r="CD66" s="458">
        <v>0</v>
      </c>
      <c r="CE66" s="458">
        <v>0</v>
      </c>
      <c r="CF66" s="458">
        <v>0</v>
      </c>
      <c r="CG66" s="458">
        <v>0</v>
      </c>
      <c r="CH66" s="458">
        <v>1.3601476731759448E-4</v>
      </c>
      <c r="CI66" s="458">
        <v>6.272345229881452E-5</v>
      </c>
      <c r="CJ66" s="458">
        <v>1.991896909172211E-3</v>
      </c>
      <c r="CK66" s="458">
        <v>1.6163793103448276E-3</v>
      </c>
      <c r="CL66" s="458">
        <v>1.3566036725734783E-2</v>
      </c>
      <c r="CM66" s="458">
        <v>7.0266472082590133E-4</v>
      </c>
      <c r="CN66" s="458">
        <v>6.8341021698274393E-3</v>
      </c>
      <c r="CO66" s="458">
        <v>1.282118308400489E-3</v>
      </c>
      <c r="CP66" s="458">
        <v>2.6314503426524269E-3</v>
      </c>
      <c r="CQ66" s="458">
        <v>8.0399329370522792E-3</v>
      </c>
      <c r="CR66" s="458">
        <v>2.2917487876648914E-4</v>
      </c>
      <c r="CS66" s="458">
        <v>1.7576751816264356E-4</v>
      </c>
      <c r="CT66" s="458">
        <v>3.1370604342295335E-3</v>
      </c>
      <c r="CU66" s="458">
        <v>1.5356905867854773E-3</v>
      </c>
      <c r="CV66" s="458">
        <v>4.7993891686512625E-3</v>
      </c>
      <c r="CW66" s="458">
        <v>9.5547042802418009E-3</v>
      </c>
      <c r="CX66" s="458">
        <v>1.8759823556254119E-3</v>
      </c>
      <c r="CY66" s="458">
        <v>9.971150138931358E-4</v>
      </c>
      <c r="CZ66" s="458">
        <v>2.317507525153801E-3</v>
      </c>
      <c r="DA66" s="458">
        <v>2.4050489887495361E-3</v>
      </c>
      <c r="DB66" s="458">
        <v>1.9688035966185292E-3</v>
      </c>
      <c r="DC66" s="458">
        <v>4.1457286432160807E-3</v>
      </c>
      <c r="DD66" s="458">
        <v>4.8875031600235947E-3</v>
      </c>
      <c r="DE66" s="458">
        <v>0</v>
      </c>
      <c r="DF66" s="458">
        <v>8.0328454123527303E-3</v>
      </c>
      <c r="DG66" s="477">
        <v>0.12888995829323066</v>
      </c>
      <c r="DH66" s="458">
        <v>3.1163849934076469E-4</v>
      </c>
      <c r="DI66" s="478">
        <v>1.8415349845143649E-3</v>
      </c>
    </row>
    <row r="67" spans="3:113" ht="13.5" customHeight="1" x14ac:dyDescent="0.15">
      <c r="C67" s="469" t="s">
        <v>704</v>
      </c>
      <c r="D67" s="475" t="s">
        <v>705</v>
      </c>
      <c r="E67" s="476">
        <v>1.8428508903273365E-4</v>
      </c>
      <c r="F67" s="458">
        <v>1.6277177072433438E-3</v>
      </c>
      <c r="G67" s="458">
        <v>0</v>
      </c>
      <c r="H67" s="458">
        <v>2.1447721179624667E-3</v>
      </c>
      <c r="I67" s="458">
        <v>0</v>
      </c>
      <c r="J67" s="458">
        <v>0</v>
      </c>
      <c r="K67" s="458">
        <v>0</v>
      </c>
      <c r="L67" s="458">
        <v>3.367627001633299E-5</v>
      </c>
      <c r="M67" s="458">
        <v>9.4170825878142953E-4</v>
      </c>
      <c r="N67" s="458">
        <v>4.0286481647269473E-2</v>
      </c>
      <c r="O67" s="458">
        <v>0</v>
      </c>
      <c r="P67" s="458">
        <v>2.7257859349445756E-4</v>
      </c>
      <c r="Q67" s="458">
        <v>0</v>
      </c>
      <c r="R67" s="458">
        <v>4.2529585798816568E-3</v>
      </c>
      <c r="S67" s="458">
        <v>0</v>
      </c>
      <c r="T67" s="458">
        <v>3.1546518792359826E-2</v>
      </c>
      <c r="U67" s="458">
        <v>0</v>
      </c>
      <c r="V67" s="458">
        <v>0</v>
      </c>
      <c r="W67" s="458">
        <v>2.5700934579439252E-2</v>
      </c>
      <c r="X67" s="458">
        <v>1.8744142455482662E-3</v>
      </c>
      <c r="Y67" s="458">
        <v>0</v>
      </c>
      <c r="Z67" s="458">
        <v>2.4471417384494911E-4</v>
      </c>
      <c r="AA67" s="458">
        <v>0</v>
      </c>
      <c r="AB67" s="458">
        <v>2.6305479375384787E-3</v>
      </c>
      <c r="AC67" s="458">
        <v>0</v>
      </c>
      <c r="AD67" s="458">
        <v>0</v>
      </c>
      <c r="AE67" s="458">
        <v>0</v>
      </c>
      <c r="AF67" s="458">
        <v>0</v>
      </c>
      <c r="AG67" s="458">
        <v>4.8554990189231435E-3</v>
      </c>
      <c r="AH67" s="458">
        <v>0</v>
      </c>
      <c r="AI67" s="458">
        <v>0</v>
      </c>
      <c r="AJ67" s="458">
        <v>1.5004688965301657E-2</v>
      </c>
      <c r="AK67" s="458">
        <v>1.0018924635422464E-3</v>
      </c>
      <c r="AL67" s="458">
        <v>9.655172413793104E-3</v>
      </c>
      <c r="AM67" s="458">
        <v>8.7768791925271143E-4</v>
      </c>
      <c r="AN67" s="458">
        <v>0</v>
      </c>
      <c r="AO67" s="458">
        <v>4.8728194133125426E-4</v>
      </c>
      <c r="AP67" s="458">
        <v>7.5416017706369373E-3</v>
      </c>
      <c r="AQ67" s="458">
        <v>6.3625373799071071E-5</v>
      </c>
      <c r="AR67" s="458">
        <v>5.7692307692307696E-2</v>
      </c>
      <c r="AS67" s="458">
        <v>2.8241742391461128E-2</v>
      </c>
      <c r="AT67" s="458">
        <v>0</v>
      </c>
      <c r="AU67" s="458">
        <v>2.7408774462331207E-4</v>
      </c>
      <c r="AV67" s="458">
        <v>0</v>
      </c>
      <c r="AW67" s="458">
        <v>0</v>
      </c>
      <c r="AX67" s="458">
        <v>0</v>
      </c>
      <c r="AY67" s="458">
        <v>1.2561393812257407E-4</v>
      </c>
      <c r="AZ67" s="458">
        <v>0</v>
      </c>
      <c r="BA67" s="458">
        <v>0</v>
      </c>
      <c r="BB67" s="458">
        <v>0</v>
      </c>
      <c r="BC67" s="458">
        <v>0</v>
      </c>
      <c r="BD67" s="458">
        <v>1.9301293186643504E-4</v>
      </c>
      <c r="BE67" s="458">
        <v>0</v>
      </c>
      <c r="BF67" s="458">
        <v>0</v>
      </c>
      <c r="BG67" s="458">
        <v>0</v>
      </c>
      <c r="BH67" s="458">
        <v>0</v>
      </c>
      <c r="BI67" s="458">
        <v>3.2044434949797052E-4</v>
      </c>
      <c r="BJ67" s="458">
        <v>0</v>
      </c>
      <c r="BK67" s="458">
        <v>0</v>
      </c>
      <c r="BL67" s="458">
        <v>2.3615539024678239E-4</v>
      </c>
      <c r="BM67" s="458">
        <v>0</v>
      </c>
      <c r="BN67" s="458">
        <v>0</v>
      </c>
      <c r="BO67" s="458">
        <v>0</v>
      </c>
      <c r="BP67" s="458">
        <v>2.7441510380731357E-4</v>
      </c>
      <c r="BQ67" s="458">
        <v>1.6230604427708888E-5</v>
      </c>
      <c r="BR67" s="458">
        <v>3.666023025357039E-3</v>
      </c>
      <c r="BS67" s="458">
        <v>3.1750231512104776E-3</v>
      </c>
      <c r="BT67" s="458">
        <v>0</v>
      </c>
      <c r="BU67" s="458">
        <v>0</v>
      </c>
      <c r="BV67" s="458">
        <v>0</v>
      </c>
      <c r="BW67" s="458">
        <v>0</v>
      </c>
      <c r="BX67" s="458">
        <v>0</v>
      </c>
      <c r="BY67" s="458">
        <v>0</v>
      </c>
      <c r="BZ67" s="458">
        <v>0</v>
      </c>
      <c r="CA67" s="458">
        <v>0</v>
      </c>
      <c r="CB67" s="458">
        <v>2.0737610897614527E-4</v>
      </c>
      <c r="CC67" s="458">
        <v>0</v>
      </c>
      <c r="CD67" s="458">
        <v>0</v>
      </c>
      <c r="CE67" s="458">
        <v>0</v>
      </c>
      <c r="CF67" s="458">
        <v>0</v>
      </c>
      <c r="CG67" s="458">
        <v>0</v>
      </c>
      <c r="CH67" s="458">
        <v>0</v>
      </c>
      <c r="CI67" s="458">
        <v>0</v>
      </c>
      <c r="CJ67" s="458">
        <v>0</v>
      </c>
      <c r="CK67" s="458">
        <v>0</v>
      </c>
      <c r="CL67" s="458">
        <v>0</v>
      </c>
      <c r="CM67" s="458">
        <v>0</v>
      </c>
      <c r="CN67" s="458">
        <v>0</v>
      </c>
      <c r="CO67" s="458">
        <v>0</v>
      </c>
      <c r="CP67" s="458">
        <v>0</v>
      </c>
      <c r="CQ67" s="458">
        <v>0</v>
      </c>
      <c r="CR67" s="458">
        <v>0</v>
      </c>
      <c r="CS67" s="458">
        <v>0</v>
      </c>
      <c r="CT67" s="458">
        <v>0</v>
      </c>
      <c r="CU67" s="458">
        <v>0</v>
      </c>
      <c r="CV67" s="458">
        <v>0</v>
      </c>
      <c r="CW67" s="458">
        <v>0</v>
      </c>
      <c r="CX67" s="458">
        <v>0</v>
      </c>
      <c r="CY67" s="458">
        <v>0</v>
      </c>
      <c r="CZ67" s="458">
        <v>0</v>
      </c>
      <c r="DA67" s="458">
        <v>0</v>
      </c>
      <c r="DB67" s="458">
        <v>7.1039305032627339E-5</v>
      </c>
      <c r="DC67" s="458">
        <v>0</v>
      </c>
      <c r="DD67" s="458">
        <v>0</v>
      </c>
      <c r="DE67" s="458">
        <v>0</v>
      </c>
      <c r="DF67" s="458">
        <v>0</v>
      </c>
      <c r="DG67" s="477">
        <v>0</v>
      </c>
      <c r="DH67" s="458">
        <v>0</v>
      </c>
      <c r="DI67" s="478">
        <v>3.6816205121341887E-4</v>
      </c>
    </row>
    <row r="68" spans="3:113" ht="13.5" customHeight="1" x14ac:dyDescent="0.15">
      <c r="C68" s="469" t="s">
        <v>706</v>
      </c>
      <c r="D68" s="475" t="s">
        <v>587</v>
      </c>
      <c r="E68" s="476">
        <v>0</v>
      </c>
      <c r="F68" s="458">
        <v>0</v>
      </c>
      <c r="G68" s="458">
        <v>0</v>
      </c>
      <c r="H68" s="458">
        <v>0</v>
      </c>
      <c r="I68" s="458">
        <v>0</v>
      </c>
      <c r="J68" s="458">
        <v>0</v>
      </c>
      <c r="K68" s="458">
        <v>0</v>
      </c>
      <c r="L68" s="458">
        <v>0</v>
      </c>
      <c r="M68" s="458">
        <v>0</v>
      </c>
      <c r="N68" s="458">
        <v>0</v>
      </c>
      <c r="O68" s="458">
        <v>0</v>
      </c>
      <c r="P68" s="458">
        <v>0</v>
      </c>
      <c r="Q68" s="458">
        <v>0</v>
      </c>
      <c r="R68" s="458">
        <v>0</v>
      </c>
      <c r="S68" s="458">
        <v>0</v>
      </c>
      <c r="T68" s="458">
        <v>0</v>
      </c>
      <c r="U68" s="458">
        <v>0</v>
      </c>
      <c r="V68" s="458">
        <v>0</v>
      </c>
      <c r="W68" s="458">
        <v>0</v>
      </c>
      <c r="X68" s="458">
        <v>0</v>
      </c>
      <c r="Y68" s="458">
        <v>0</v>
      </c>
      <c r="Z68" s="458">
        <v>0</v>
      </c>
      <c r="AA68" s="458">
        <v>0</v>
      </c>
      <c r="AB68" s="458">
        <v>0</v>
      </c>
      <c r="AC68" s="458">
        <v>0</v>
      </c>
      <c r="AD68" s="458">
        <v>0</v>
      </c>
      <c r="AE68" s="458">
        <v>0</v>
      </c>
      <c r="AF68" s="458">
        <v>0</v>
      </c>
      <c r="AG68" s="458">
        <v>0</v>
      </c>
      <c r="AH68" s="458">
        <v>0</v>
      </c>
      <c r="AI68" s="458">
        <v>0</v>
      </c>
      <c r="AJ68" s="458">
        <v>0</v>
      </c>
      <c r="AK68" s="458">
        <v>0</v>
      </c>
      <c r="AL68" s="458">
        <v>0</v>
      </c>
      <c r="AM68" s="458">
        <v>0</v>
      </c>
      <c r="AN68" s="458">
        <v>0</v>
      </c>
      <c r="AO68" s="458">
        <v>0</v>
      </c>
      <c r="AP68" s="458">
        <v>0</v>
      </c>
      <c r="AQ68" s="458">
        <v>0</v>
      </c>
      <c r="AR68" s="458">
        <v>0</v>
      </c>
      <c r="AS68" s="458">
        <v>0</v>
      </c>
      <c r="AT68" s="458">
        <v>0</v>
      </c>
      <c r="AU68" s="458">
        <v>0</v>
      </c>
      <c r="AV68" s="458">
        <v>0</v>
      </c>
      <c r="AW68" s="458">
        <v>0</v>
      </c>
      <c r="AX68" s="458">
        <v>0</v>
      </c>
      <c r="AY68" s="458">
        <v>0</v>
      </c>
      <c r="AZ68" s="458">
        <v>0</v>
      </c>
      <c r="BA68" s="458">
        <v>0</v>
      </c>
      <c r="BB68" s="458">
        <v>0</v>
      </c>
      <c r="BC68" s="458">
        <v>0</v>
      </c>
      <c r="BD68" s="458">
        <v>0</v>
      </c>
      <c r="BE68" s="458">
        <v>0</v>
      </c>
      <c r="BF68" s="458">
        <v>0</v>
      </c>
      <c r="BG68" s="458">
        <v>0</v>
      </c>
      <c r="BH68" s="458">
        <v>0</v>
      </c>
      <c r="BI68" s="458">
        <v>0</v>
      </c>
      <c r="BJ68" s="458">
        <v>0</v>
      </c>
      <c r="BK68" s="458">
        <v>0</v>
      </c>
      <c r="BL68" s="458">
        <v>0</v>
      </c>
      <c r="BM68" s="458">
        <v>0</v>
      </c>
      <c r="BN68" s="458">
        <v>0</v>
      </c>
      <c r="BO68" s="458">
        <v>0</v>
      </c>
      <c r="BP68" s="458">
        <v>0</v>
      </c>
      <c r="BQ68" s="458">
        <v>0</v>
      </c>
      <c r="BR68" s="458">
        <v>0</v>
      </c>
      <c r="BS68" s="458">
        <v>0</v>
      </c>
      <c r="BT68" s="458">
        <v>0</v>
      </c>
      <c r="BU68" s="458">
        <v>0</v>
      </c>
      <c r="BV68" s="458">
        <v>0</v>
      </c>
      <c r="BW68" s="458">
        <v>0</v>
      </c>
      <c r="BX68" s="458">
        <v>0</v>
      </c>
      <c r="BY68" s="458">
        <v>0</v>
      </c>
      <c r="BZ68" s="458">
        <v>0</v>
      </c>
      <c r="CA68" s="458">
        <v>0</v>
      </c>
      <c r="CB68" s="458">
        <v>0</v>
      </c>
      <c r="CC68" s="458">
        <v>0</v>
      </c>
      <c r="CD68" s="458">
        <v>0</v>
      </c>
      <c r="CE68" s="458">
        <v>0</v>
      </c>
      <c r="CF68" s="458">
        <v>0</v>
      </c>
      <c r="CG68" s="458">
        <v>0</v>
      </c>
      <c r="CH68" s="458">
        <v>0</v>
      </c>
      <c r="CI68" s="458">
        <v>0</v>
      </c>
      <c r="CJ68" s="458">
        <v>0</v>
      </c>
      <c r="CK68" s="458">
        <v>0</v>
      </c>
      <c r="CL68" s="458">
        <v>0</v>
      </c>
      <c r="CM68" s="458">
        <v>0</v>
      </c>
      <c r="CN68" s="458">
        <v>0</v>
      </c>
      <c r="CO68" s="458">
        <v>0</v>
      </c>
      <c r="CP68" s="458">
        <v>0</v>
      </c>
      <c r="CQ68" s="458">
        <v>0</v>
      </c>
      <c r="CR68" s="458">
        <v>0</v>
      </c>
      <c r="CS68" s="458">
        <v>0</v>
      </c>
      <c r="CT68" s="458">
        <v>0</v>
      </c>
      <c r="CU68" s="458">
        <v>0</v>
      </c>
      <c r="CV68" s="458">
        <v>0</v>
      </c>
      <c r="CW68" s="458">
        <v>0</v>
      </c>
      <c r="CX68" s="458">
        <v>0</v>
      </c>
      <c r="CY68" s="458">
        <v>0</v>
      </c>
      <c r="CZ68" s="458">
        <v>0</v>
      </c>
      <c r="DA68" s="458">
        <v>0</v>
      </c>
      <c r="DB68" s="458">
        <v>0</v>
      </c>
      <c r="DC68" s="458">
        <v>0</v>
      </c>
      <c r="DD68" s="458">
        <v>0</v>
      </c>
      <c r="DE68" s="458">
        <v>0</v>
      </c>
      <c r="DF68" s="458">
        <v>0</v>
      </c>
      <c r="DG68" s="477">
        <v>0</v>
      </c>
      <c r="DH68" s="458">
        <v>0</v>
      </c>
      <c r="DI68" s="478">
        <v>0</v>
      </c>
    </row>
    <row r="69" spans="3:113" ht="13.5" customHeight="1" x14ac:dyDescent="0.15">
      <c r="C69" s="469" t="s">
        <v>707</v>
      </c>
      <c r="D69" s="475" t="s">
        <v>354</v>
      </c>
      <c r="E69" s="476">
        <v>2.4417774296837209E-3</v>
      </c>
      <c r="F69" s="458">
        <v>3.4879665155214509E-3</v>
      </c>
      <c r="G69" s="458">
        <v>8.1242101462357819E-3</v>
      </c>
      <c r="H69" s="458">
        <v>3.5746201966041106E-4</v>
      </c>
      <c r="I69" s="458">
        <v>1.2173595471422484E-4</v>
      </c>
      <c r="J69" s="458">
        <v>0</v>
      </c>
      <c r="K69" s="458">
        <v>3.2985156679494229E-3</v>
      </c>
      <c r="L69" s="458">
        <v>7.8577963371443641E-4</v>
      </c>
      <c r="M69" s="458">
        <v>1.5067332140502872E-3</v>
      </c>
      <c r="N69" s="458">
        <v>4.4762757385854966E-3</v>
      </c>
      <c r="O69" s="458">
        <v>0</v>
      </c>
      <c r="P69" s="458">
        <v>5.1789932763946934E-3</v>
      </c>
      <c r="Q69" s="458">
        <v>2.28740581270183E-3</v>
      </c>
      <c r="R69" s="458">
        <v>8.3210059171597635E-4</v>
      </c>
      <c r="S69" s="458">
        <v>2.5919414184988492E-3</v>
      </c>
      <c r="T69" s="458">
        <v>9.48860135551448E-3</v>
      </c>
      <c r="U69" s="458">
        <v>4.7375036256405295E-3</v>
      </c>
      <c r="V69" s="458">
        <v>2.1102611448166712E-3</v>
      </c>
      <c r="W69" s="458">
        <v>2.9205607476635513E-3</v>
      </c>
      <c r="X69" s="458">
        <v>2.8116213683223993E-3</v>
      </c>
      <c r="Y69" s="458">
        <v>0</v>
      </c>
      <c r="Z69" s="458">
        <v>5.8241973375097889E-3</v>
      </c>
      <c r="AA69" s="458">
        <v>6.0611800359882569E-3</v>
      </c>
      <c r="AB69" s="458">
        <v>1.2145295796720211E-2</v>
      </c>
      <c r="AC69" s="458">
        <v>1.7289073305670815E-3</v>
      </c>
      <c r="AD69" s="458">
        <v>3.6957335329341318E-3</v>
      </c>
      <c r="AE69" s="458">
        <v>0</v>
      </c>
      <c r="AF69" s="458">
        <v>6.8378453809656708E-3</v>
      </c>
      <c r="AG69" s="458">
        <v>5.1381821809837374E-3</v>
      </c>
      <c r="AH69" s="458">
        <v>4.1003772347055932E-3</v>
      </c>
      <c r="AI69" s="458">
        <v>0</v>
      </c>
      <c r="AJ69" s="458">
        <v>9.3779306033135354E-4</v>
      </c>
      <c r="AK69" s="458">
        <v>3.5622843148168763E-3</v>
      </c>
      <c r="AL69" s="458">
        <v>5.5172413793103444E-3</v>
      </c>
      <c r="AM69" s="458">
        <v>6.7707353770923451E-3</v>
      </c>
      <c r="AN69" s="458">
        <v>0</v>
      </c>
      <c r="AO69" s="458">
        <v>3.0211480362537764E-3</v>
      </c>
      <c r="AP69" s="458">
        <v>6.6398885154520864E-3</v>
      </c>
      <c r="AQ69" s="458">
        <v>2.5450149519628427E-3</v>
      </c>
      <c r="AR69" s="458">
        <v>0</v>
      </c>
      <c r="AS69" s="458">
        <v>5.0483196307514787E-3</v>
      </c>
      <c r="AT69" s="458">
        <v>5.4699607986142765E-3</v>
      </c>
      <c r="AU69" s="458">
        <v>4.5133115281305392E-3</v>
      </c>
      <c r="AV69" s="458">
        <v>2.4809567189347393E-3</v>
      </c>
      <c r="AW69" s="458">
        <v>2.5900808461512934E-3</v>
      </c>
      <c r="AX69" s="458">
        <v>2.1698674141512422E-3</v>
      </c>
      <c r="AY69" s="458">
        <v>2.4494717933901946E-3</v>
      </c>
      <c r="AZ69" s="458">
        <v>5.3458127388088476E-3</v>
      </c>
      <c r="BA69" s="458">
        <v>2.7112108568932538E-3</v>
      </c>
      <c r="BB69" s="458">
        <v>1.658374792703151E-3</v>
      </c>
      <c r="BC69" s="458">
        <v>1.8281535648994515E-3</v>
      </c>
      <c r="BD69" s="458">
        <v>2.1231422505307855E-3</v>
      </c>
      <c r="BE69" s="458">
        <v>6.5299725741151885E-4</v>
      </c>
      <c r="BF69" s="458">
        <v>2.4018430469094653E-3</v>
      </c>
      <c r="BG69" s="458">
        <v>0</v>
      </c>
      <c r="BH69" s="458">
        <v>1.0897598895709979E-3</v>
      </c>
      <c r="BI69" s="458">
        <v>7.2634052552873318E-4</v>
      </c>
      <c r="BJ69" s="458">
        <v>3.1786395422759061E-3</v>
      </c>
      <c r="BK69" s="458">
        <v>1.8722466960352422E-3</v>
      </c>
      <c r="BL69" s="458">
        <v>1.7711654268508679E-3</v>
      </c>
      <c r="BM69" s="458">
        <v>2.5581990278843696E-4</v>
      </c>
      <c r="BN69" s="458">
        <v>8.7846936041325371E-4</v>
      </c>
      <c r="BO69" s="458">
        <v>1.4833955402430855E-3</v>
      </c>
      <c r="BP69" s="458">
        <v>5.8019193376403439E-4</v>
      </c>
      <c r="BQ69" s="458">
        <v>3.7330390183730445E-4</v>
      </c>
      <c r="BR69" s="458">
        <v>1.3133925969105217E-2</v>
      </c>
      <c r="BS69" s="458">
        <v>3.8232570445826168E-2</v>
      </c>
      <c r="BT69" s="458">
        <v>4.576356032102314E-2</v>
      </c>
      <c r="BU69" s="458">
        <v>2.9836162825188002E-3</v>
      </c>
      <c r="BV69" s="458">
        <v>3.8252281968330602E-3</v>
      </c>
      <c r="BW69" s="458">
        <v>3.664055660294329E-3</v>
      </c>
      <c r="BX69" s="458">
        <v>5.4254873310906476E-3</v>
      </c>
      <c r="BY69" s="458">
        <v>1.678820476390681E-2</v>
      </c>
      <c r="BZ69" s="458">
        <v>1.5827274142263134E-2</v>
      </c>
      <c r="CA69" s="458">
        <v>2.0619436307272261E-2</v>
      </c>
      <c r="CB69" s="458">
        <v>8.100629256880675E-4</v>
      </c>
      <c r="CC69" s="458">
        <v>1.8240533070272583E-2</v>
      </c>
      <c r="CD69" s="458">
        <v>2.7273680897933494E-3</v>
      </c>
      <c r="CE69" s="458">
        <v>0</v>
      </c>
      <c r="CF69" s="458">
        <v>0</v>
      </c>
      <c r="CG69" s="458">
        <v>1.2653061224489797E-2</v>
      </c>
      <c r="CH69" s="458">
        <v>1.5641698241523366E-2</v>
      </c>
      <c r="CI69" s="458">
        <v>1.9444270212632504E-3</v>
      </c>
      <c r="CJ69" s="458">
        <v>4.9661919538205122E-3</v>
      </c>
      <c r="CK69" s="458">
        <v>2.4125957854406129E-2</v>
      </c>
      <c r="CL69" s="458">
        <v>1.0064778628406231E-3</v>
      </c>
      <c r="CM69" s="458">
        <v>8.9544709294993065E-3</v>
      </c>
      <c r="CN69" s="458">
        <v>1.7654763938720884E-3</v>
      </c>
      <c r="CO69" s="458">
        <v>7.7723754540317018E-3</v>
      </c>
      <c r="CP69" s="458">
        <v>1.0131083819211843E-2</v>
      </c>
      <c r="CQ69" s="458">
        <v>3.9464802839288436E-3</v>
      </c>
      <c r="CR69" s="458">
        <v>2.6332193570269601E-3</v>
      </c>
      <c r="CS69" s="458">
        <v>3.4567611905319895E-3</v>
      </c>
      <c r="CT69" s="458">
        <v>4.4845949850154162E-3</v>
      </c>
      <c r="CU69" s="458">
        <v>2.8154327424400418E-3</v>
      </c>
      <c r="CV69" s="458">
        <v>1.7452324249640954E-3</v>
      </c>
      <c r="CW69" s="458">
        <v>2.9450189322645644E-3</v>
      </c>
      <c r="CX69" s="458">
        <v>2.5351112913856919E-4</v>
      </c>
      <c r="CY69" s="458">
        <v>1.0237047475969527E-3</v>
      </c>
      <c r="CZ69" s="458">
        <v>1.6369458069003561E-3</v>
      </c>
      <c r="DA69" s="458">
        <v>2.7762981615095314E-3</v>
      </c>
      <c r="DB69" s="458">
        <v>1.7201660290043334E-3</v>
      </c>
      <c r="DC69" s="458">
        <v>3.1407035175879399E-3</v>
      </c>
      <c r="DD69" s="458">
        <v>6.7750905873430519E-3</v>
      </c>
      <c r="DE69" s="458">
        <v>7.8719496195224351E-4</v>
      </c>
      <c r="DF69" s="458">
        <v>3.3916458407711532E-3</v>
      </c>
      <c r="DG69" s="477">
        <v>0</v>
      </c>
      <c r="DH69" s="458">
        <v>1.4599065084501978E-2</v>
      </c>
      <c r="DI69" s="478">
        <v>5.1397741480424539E-3</v>
      </c>
    </row>
    <row r="70" spans="3:113" ht="13.5" customHeight="1" x14ac:dyDescent="0.15">
      <c r="C70" s="469" t="s">
        <v>708</v>
      </c>
      <c r="D70" s="475" t="s">
        <v>357</v>
      </c>
      <c r="E70" s="476">
        <v>0</v>
      </c>
      <c r="F70" s="458">
        <v>0</v>
      </c>
      <c r="G70" s="458">
        <v>0</v>
      </c>
      <c r="H70" s="458">
        <v>0</v>
      </c>
      <c r="I70" s="458">
        <v>0</v>
      </c>
      <c r="J70" s="458">
        <v>0</v>
      </c>
      <c r="K70" s="458">
        <v>0</v>
      </c>
      <c r="L70" s="458">
        <v>0</v>
      </c>
      <c r="M70" s="458">
        <v>0</v>
      </c>
      <c r="N70" s="458">
        <v>0</v>
      </c>
      <c r="O70" s="458">
        <v>0</v>
      </c>
      <c r="P70" s="458">
        <v>0</v>
      </c>
      <c r="Q70" s="458">
        <v>0</v>
      </c>
      <c r="R70" s="458">
        <v>0</v>
      </c>
      <c r="S70" s="458">
        <v>0</v>
      </c>
      <c r="T70" s="458">
        <v>0</v>
      </c>
      <c r="U70" s="458">
        <v>0</v>
      </c>
      <c r="V70" s="458">
        <v>0</v>
      </c>
      <c r="W70" s="458">
        <v>0</v>
      </c>
      <c r="X70" s="458">
        <v>0</v>
      </c>
      <c r="Y70" s="458">
        <v>0</v>
      </c>
      <c r="Z70" s="458">
        <v>0</v>
      </c>
      <c r="AA70" s="458">
        <v>0</v>
      </c>
      <c r="AB70" s="458">
        <v>0</v>
      </c>
      <c r="AC70" s="458">
        <v>0</v>
      </c>
      <c r="AD70" s="458">
        <v>0</v>
      </c>
      <c r="AE70" s="458">
        <v>0</v>
      </c>
      <c r="AF70" s="458">
        <v>0</v>
      </c>
      <c r="AG70" s="458">
        <v>0</v>
      </c>
      <c r="AH70" s="458">
        <v>0</v>
      </c>
      <c r="AI70" s="458">
        <v>0</v>
      </c>
      <c r="AJ70" s="458">
        <v>0</v>
      </c>
      <c r="AK70" s="458">
        <v>0</v>
      </c>
      <c r="AL70" s="458">
        <v>0</v>
      </c>
      <c r="AM70" s="458">
        <v>0</v>
      </c>
      <c r="AN70" s="458">
        <v>0</v>
      </c>
      <c r="AO70" s="458">
        <v>0</v>
      </c>
      <c r="AP70" s="458">
        <v>0</v>
      </c>
      <c r="AQ70" s="458">
        <v>0</v>
      </c>
      <c r="AR70" s="458">
        <v>0</v>
      </c>
      <c r="AS70" s="458">
        <v>0</v>
      </c>
      <c r="AT70" s="458">
        <v>0</v>
      </c>
      <c r="AU70" s="458">
        <v>0</v>
      </c>
      <c r="AV70" s="458">
        <v>0</v>
      </c>
      <c r="AW70" s="458">
        <v>0</v>
      </c>
      <c r="AX70" s="458">
        <v>0</v>
      </c>
      <c r="AY70" s="458">
        <v>0</v>
      </c>
      <c r="AZ70" s="458">
        <v>0</v>
      </c>
      <c r="BA70" s="458">
        <v>0</v>
      </c>
      <c r="BB70" s="458">
        <v>0</v>
      </c>
      <c r="BC70" s="458">
        <v>0</v>
      </c>
      <c r="BD70" s="458">
        <v>0</v>
      </c>
      <c r="BE70" s="458">
        <v>0</v>
      </c>
      <c r="BF70" s="458">
        <v>0</v>
      </c>
      <c r="BG70" s="458">
        <v>0</v>
      </c>
      <c r="BH70" s="458">
        <v>0</v>
      </c>
      <c r="BI70" s="458">
        <v>0</v>
      </c>
      <c r="BJ70" s="458">
        <v>0</v>
      </c>
      <c r="BK70" s="458">
        <v>0</v>
      </c>
      <c r="BL70" s="458">
        <v>0</v>
      </c>
      <c r="BM70" s="458">
        <v>0</v>
      </c>
      <c r="BN70" s="458">
        <v>0</v>
      </c>
      <c r="BO70" s="458">
        <v>0</v>
      </c>
      <c r="BP70" s="458">
        <v>0</v>
      </c>
      <c r="BQ70" s="458">
        <v>0</v>
      </c>
      <c r="BR70" s="458">
        <v>0</v>
      </c>
      <c r="BS70" s="458">
        <v>0</v>
      </c>
      <c r="BT70" s="458">
        <v>0</v>
      </c>
      <c r="BU70" s="458">
        <v>0</v>
      </c>
      <c r="BV70" s="458">
        <v>0</v>
      </c>
      <c r="BW70" s="458">
        <v>0</v>
      </c>
      <c r="BX70" s="458">
        <v>0</v>
      </c>
      <c r="BY70" s="458">
        <v>0</v>
      </c>
      <c r="BZ70" s="458">
        <v>0</v>
      </c>
      <c r="CA70" s="458">
        <v>0</v>
      </c>
      <c r="CB70" s="458">
        <v>0</v>
      </c>
      <c r="CC70" s="458">
        <v>0</v>
      </c>
      <c r="CD70" s="458">
        <v>0</v>
      </c>
      <c r="CE70" s="458">
        <v>0</v>
      </c>
      <c r="CF70" s="458">
        <v>0</v>
      </c>
      <c r="CG70" s="458">
        <v>0</v>
      </c>
      <c r="CH70" s="458">
        <v>0</v>
      </c>
      <c r="CI70" s="458">
        <v>0</v>
      </c>
      <c r="CJ70" s="458">
        <v>0</v>
      </c>
      <c r="CK70" s="458">
        <v>0</v>
      </c>
      <c r="CL70" s="458">
        <v>0</v>
      </c>
      <c r="CM70" s="458">
        <v>0</v>
      </c>
      <c r="CN70" s="458">
        <v>0</v>
      </c>
      <c r="CO70" s="458">
        <v>0</v>
      </c>
      <c r="CP70" s="458">
        <v>0</v>
      </c>
      <c r="CQ70" s="458">
        <v>0</v>
      </c>
      <c r="CR70" s="458">
        <v>0</v>
      </c>
      <c r="CS70" s="458">
        <v>0</v>
      </c>
      <c r="CT70" s="458">
        <v>0</v>
      </c>
      <c r="CU70" s="458">
        <v>0</v>
      </c>
      <c r="CV70" s="458">
        <v>0</v>
      </c>
      <c r="CW70" s="458">
        <v>0</v>
      </c>
      <c r="CX70" s="458">
        <v>0</v>
      </c>
      <c r="CY70" s="458">
        <v>0</v>
      </c>
      <c r="CZ70" s="458">
        <v>0</v>
      </c>
      <c r="DA70" s="458">
        <v>0</v>
      </c>
      <c r="DB70" s="458">
        <v>0</v>
      </c>
      <c r="DC70" s="458">
        <v>0</v>
      </c>
      <c r="DD70" s="458">
        <v>0</v>
      </c>
      <c r="DE70" s="458">
        <v>0</v>
      </c>
      <c r="DF70" s="458">
        <v>0</v>
      </c>
      <c r="DG70" s="477">
        <v>0</v>
      </c>
      <c r="DH70" s="458">
        <v>0</v>
      </c>
      <c r="DI70" s="478">
        <v>0</v>
      </c>
    </row>
    <row r="71" spans="3:113" ht="13.5" customHeight="1" x14ac:dyDescent="0.15">
      <c r="C71" s="469" t="s">
        <v>709</v>
      </c>
      <c r="D71" s="475" t="s">
        <v>360</v>
      </c>
      <c r="E71" s="476">
        <v>0</v>
      </c>
      <c r="F71" s="458">
        <v>0</v>
      </c>
      <c r="G71" s="458">
        <v>0</v>
      </c>
      <c r="H71" s="458">
        <v>0</v>
      </c>
      <c r="I71" s="458">
        <v>0</v>
      </c>
      <c r="J71" s="458">
        <v>0</v>
      </c>
      <c r="K71" s="458">
        <v>0</v>
      </c>
      <c r="L71" s="458">
        <v>0</v>
      </c>
      <c r="M71" s="458">
        <v>0</v>
      </c>
      <c r="N71" s="458">
        <v>0</v>
      </c>
      <c r="O71" s="458">
        <v>0</v>
      </c>
      <c r="P71" s="458">
        <v>0</v>
      </c>
      <c r="Q71" s="458">
        <v>0</v>
      </c>
      <c r="R71" s="458">
        <v>0</v>
      </c>
      <c r="S71" s="458">
        <v>0</v>
      </c>
      <c r="T71" s="458">
        <v>0</v>
      </c>
      <c r="U71" s="458">
        <v>0</v>
      </c>
      <c r="V71" s="458">
        <v>0</v>
      </c>
      <c r="W71" s="458">
        <v>0</v>
      </c>
      <c r="X71" s="458">
        <v>0</v>
      </c>
      <c r="Y71" s="458">
        <v>0</v>
      </c>
      <c r="Z71" s="458">
        <v>0</v>
      </c>
      <c r="AA71" s="458">
        <v>0</v>
      </c>
      <c r="AB71" s="458">
        <v>0</v>
      </c>
      <c r="AC71" s="458">
        <v>0</v>
      </c>
      <c r="AD71" s="458">
        <v>0</v>
      </c>
      <c r="AE71" s="458">
        <v>0</v>
      </c>
      <c r="AF71" s="458">
        <v>0</v>
      </c>
      <c r="AG71" s="458">
        <v>0</v>
      </c>
      <c r="AH71" s="458">
        <v>0</v>
      </c>
      <c r="AI71" s="458">
        <v>0</v>
      </c>
      <c r="AJ71" s="458">
        <v>0</v>
      </c>
      <c r="AK71" s="458">
        <v>0</v>
      </c>
      <c r="AL71" s="458">
        <v>0</v>
      </c>
      <c r="AM71" s="458">
        <v>0</v>
      </c>
      <c r="AN71" s="458">
        <v>0</v>
      </c>
      <c r="AO71" s="458">
        <v>0</v>
      </c>
      <c r="AP71" s="458">
        <v>0</v>
      </c>
      <c r="AQ71" s="458">
        <v>0</v>
      </c>
      <c r="AR71" s="458">
        <v>0</v>
      </c>
      <c r="AS71" s="458">
        <v>0</v>
      </c>
      <c r="AT71" s="458">
        <v>0</v>
      </c>
      <c r="AU71" s="458">
        <v>0</v>
      </c>
      <c r="AV71" s="458">
        <v>0</v>
      </c>
      <c r="AW71" s="458">
        <v>0</v>
      </c>
      <c r="AX71" s="458">
        <v>0</v>
      </c>
      <c r="AY71" s="458">
        <v>0</v>
      </c>
      <c r="AZ71" s="458">
        <v>0</v>
      </c>
      <c r="BA71" s="458">
        <v>0</v>
      </c>
      <c r="BB71" s="458">
        <v>0</v>
      </c>
      <c r="BC71" s="458">
        <v>0</v>
      </c>
      <c r="BD71" s="458">
        <v>0</v>
      </c>
      <c r="BE71" s="458">
        <v>0</v>
      </c>
      <c r="BF71" s="458">
        <v>0</v>
      </c>
      <c r="BG71" s="458">
        <v>0</v>
      </c>
      <c r="BH71" s="458">
        <v>0</v>
      </c>
      <c r="BI71" s="458">
        <v>0</v>
      </c>
      <c r="BJ71" s="458">
        <v>0</v>
      </c>
      <c r="BK71" s="458">
        <v>0</v>
      </c>
      <c r="BL71" s="458">
        <v>0</v>
      </c>
      <c r="BM71" s="458">
        <v>0</v>
      </c>
      <c r="BN71" s="458">
        <v>0</v>
      </c>
      <c r="BO71" s="458">
        <v>0</v>
      </c>
      <c r="BP71" s="458">
        <v>0</v>
      </c>
      <c r="BQ71" s="458">
        <v>0</v>
      </c>
      <c r="BR71" s="458">
        <v>0</v>
      </c>
      <c r="BS71" s="458">
        <v>0</v>
      </c>
      <c r="BT71" s="458">
        <v>0</v>
      </c>
      <c r="BU71" s="458">
        <v>0</v>
      </c>
      <c r="BV71" s="458">
        <v>0</v>
      </c>
      <c r="BW71" s="458">
        <v>0</v>
      </c>
      <c r="BX71" s="458">
        <v>0</v>
      </c>
      <c r="BY71" s="458">
        <v>0</v>
      </c>
      <c r="BZ71" s="458">
        <v>0</v>
      </c>
      <c r="CA71" s="458">
        <v>0</v>
      </c>
      <c r="CB71" s="458">
        <v>0</v>
      </c>
      <c r="CC71" s="458">
        <v>0</v>
      </c>
      <c r="CD71" s="458">
        <v>0</v>
      </c>
      <c r="CE71" s="458">
        <v>0</v>
      </c>
      <c r="CF71" s="458">
        <v>0</v>
      </c>
      <c r="CG71" s="458">
        <v>0</v>
      </c>
      <c r="CH71" s="458">
        <v>0</v>
      </c>
      <c r="CI71" s="458">
        <v>0</v>
      </c>
      <c r="CJ71" s="458">
        <v>0</v>
      </c>
      <c r="CK71" s="458">
        <v>0</v>
      </c>
      <c r="CL71" s="458">
        <v>0</v>
      </c>
      <c r="CM71" s="458">
        <v>0</v>
      </c>
      <c r="CN71" s="458">
        <v>0</v>
      </c>
      <c r="CO71" s="458">
        <v>0</v>
      </c>
      <c r="CP71" s="458">
        <v>0</v>
      </c>
      <c r="CQ71" s="458">
        <v>0</v>
      </c>
      <c r="CR71" s="458">
        <v>0</v>
      </c>
      <c r="CS71" s="458">
        <v>0</v>
      </c>
      <c r="CT71" s="458">
        <v>0</v>
      </c>
      <c r="CU71" s="458">
        <v>0</v>
      </c>
      <c r="CV71" s="458">
        <v>0</v>
      </c>
      <c r="CW71" s="458">
        <v>0</v>
      </c>
      <c r="CX71" s="458">
        <v>0</v>
      </c>
      <c r="CY71" s="458">
        <v>0</v>
      </c>
      <c r="CZ71" s="458">
        <v>0</v>
      </c>
      <c r="DA71" s="458">
        <v>0</v>
      </c>
      <c r="DB71" s="458">
        <v>0</v>
      </c>
      <c r="DC71" s="458">
        <v>0</v>
      </c>
      <c r="DD71" s="458">
        <v>0</v>
      </c>
      <c r="DE71" s="458">
        <v>0</v>
      </c>
      <c r="DF71" s="458">
        <v>0</v>
      </c>
      <c r="DG71" s="477">
        <v>0</v>
      </c>
      <c r="DH71" s="458">
        <v>0</v>
      </c>
      <c r="DI71" s="478">
        <v>0</v>
      </c>
    </row>
    <row r="72" spans="3:113" ht="13.5" customHeight="1" x14ac:dyDescent="0.15">
      <c r="C72" s="469" t="s">
        <v>710</v>
      </c>
      <c r="D72" s="475" t="s">
        <v>364</v>
      </c>
      <c r="E72" s="476">
        <v>5.7589090322729261E-3</v>
      </c>
      <c r="F72" s="458">
        <v>1.7323567027089874E-2</v>
      </c>
      <c r="G72" s="458">
        <v>7.6909189384365403E-2</v>
      </c>
      <c r="H72" s="458">
        <v>9.6514745308310997E-3</v>
      </c>
      <c r="I72" s="458">
        <v>2.1303792074989347E-3</v>
      </c>
      <c r="J72" s="458">
        <v>0</v>
      </c>
      <c r="K72" s="458">
        <v>2.5838372732270479E-2</v>
      </c>
      <c r="L72" s="458">
        <v>1.4783882537170183E-2</v>
      </c>
      <c r="M72" s="458">
        <v>1.8269140220359734E-2</v>
      </c>
      <c r="N72" s="458">
        <v>6.2667860340196958E-3</v>
      </c>
      <c r="O72" s="458">
        <v>0</v>
      </c>
      <c r="P72" s="458">
        <v>5.5619013005892892E-2</v>
      </c>
      <c r="Q72" s="458">
        <v>2.1035163257983495E-2</v>
      </c>
      <c r="R72" s="458">
        <v>2.1311020710059171E-2</v>
      </c>
      <c r="S72" s="458">
        <v>1.3159087201609541E-2</v>
      </c>
      <c r="T72" s="458">
        <v>0.1150955021565003</v>
      </c>
      <c r="U72" s="458">
        <v>1.9336749492410325E-2</v>
      </c>
      <c r="V72" s="458">
        <v>3.3319045106831972E-2</v>
      </c>
      <c r="W72" s="458">
        <v>7.476635514018691E-2</v>
      </c>
      <c r="X72" s="458">
        <v>0.25492033739456421</v>
      </c>
      <c r="Y72" s="458">
        <v>0</v>
      </c>
      <c r="Z72" s="458">
        <v>5.3054032889584962E-2</v>
      </c>
      <c r="AA72" s="458">
        <v>1.6573539160905388E-2</v>
      </c>
      <c r="AB72" s="458">
        <v>8.2442491744557006E-2</v>
      </c>
      <c r="AC72" s="458">
        <v>1.4750309383417049E-2</v>
      </c>
      <c r="AD72" s="458">
        <v>1.2209955089820359E-2</v>
      </c>
      <c r="AE72" s="458">
        <v>0</v>
      </c>
      <c r="AF72" s="458">
        <v>2.6793190064192018E-2</v>
      </c>
      <c r="AG72" s="458">
        <v>3.5335395257574245E-2</v>
      </c>
      <c r="AH72" s="458">
        <v>3.7887485648679678E-2</v>
      </c>
      <c r="AI72" s="458">
        <v>3.8011695906432746E-2</v>
      </c>
      <c r="AJ72" s="458">
        <v>0.14692091278524538</v>
      </c>
      <c r="AK72" s="458">
        <v>5.4714460647890463E-2</v>
      </c>
      <c r="AL72" s="458">
        <v>4.8735632183908043E-2</v>
      </c>
      <c r="AM72" s="458">
        <v>4.3320168014544545E-2</v>
      </c>
      <c r="AN72" s="458">
        <v>0</v>
      </c>
      <c r="AO72" s="458">
        <v>3.1673326186531528E-2</v>
      </c>
      <c r="AP72" s="458">
        <v>0.16780063939667186</v>
      </c>
      <c r="AQ72" s="458">
        <v>1.8642234523127823E-2</v>
      </c>
      <c r="AR72" s="458">
        <v>3.8461538461538464E-2</v>
      </c>
      <c r="AS72" s="458">
        <v>3.6290206259916344E-2</v>
      </c>
      <c r="AT72" s="458">
        <v>1.1486917677089981E-2</v>
      </c>
      <c r="AU72" s="458">
        <v>3.1666270762146655E-2</v>
      </c>
      <c r="AV72" s="458">
        <v>1.9353400655127632E-2</v>
      </c>
      <c r="AW72" s="458">
        <v>1.1575897402758445E-2</v>
      </c>
      <c r="AX72" s="458">
        <v>1.1482536814387533E-2</v>
      </c>
      <c r="AY72" s="458">
        <v>4.6364104561042091E-2</v>
      </c>
      <c r="AZ72" s="458">
        <v>4.0733340344235286E-2</v>
      </c>
      <c r="BA72" s="458">
        <v>9.4892379991263869E-3</v>
      </c>
      <c r="BB72" s="458">
        <v>8.291873963515755E-3</v>
      </c>
      <c r="BC72" s="458">
        <v>5.9414990859232176E-3</v>
      </c>
      <c r="BD72" s="458">
        <v>1.5634047481181239E-2</v>
      </c>
      <c r="BE72" s="458">
        <v>1.005615776413739E-2</v>
      </c>
      <c r="BF72" s="458">
        <v>8.2488953622721576E-3</v>
      </c>
      <c r="BG72" s="458">
        <v>0</v>
      </c>
      <c r="BH72" s="458">
        <v>6.2842820298594209E-3</v>
      </c>
      <c r="BI72" s="458">
        <v>1.4719077120273446E-2</v>
      </c>
      <c r="BJ72" s="458">
        <v>1.9071837253655435E-2</v>
      </c>
      <c r="BK72" s="458">
        <v>1.9933920704845814E-2</v>
      </c>
      <c r="BL72" s="458">
        <v>1.7239343488015115E-2</v>
      </c>
      <c r="BM72" s="458">
        <v>4.2721923765668968E-2</v>
      </c>
      <c r="BN72" s="458">
        <v>3.1238234785351607E-3</v>
      </c>
      <c r="BO72" s="458">
        <v>2.2410438000446615E-3</v>
      </c>
      <c r="BP72" s="458">
        <v>2.258044282757323E-3</v>
      </c>
      <c r="BQ72" s="458">
        <v>4.3498019866259818E-3</v>
      </c>
      <c r="BR72" s="458">
        <v>0.12014991984844069</v>
      </c>
      <c r="BS72" s="458">
        <v>2.0373065220267231E-2</v>
      </c>
      <c r="BT72" s="458">
        <v>7.4846189868716398E-2</v>
      </c>
      <c r="BU72" s="458">
        <v>9.6295779317083385E-2</v>
      </c>
      <c r="BV72" s="458">
        <v>3.0875056160152559E-2</v>
      </c>
      <c r="BW72" s="458">
        <v>6.7954104344523144E-3</v>
      </c>
      <c r="BX72" s="458">
        <v>2.005957842037899E-2</v>
      </c>
      <c r="BY72" s="458">
        <v>7.6982182466619311E-3</v>
      </c>
      <c r="BZ72" s="458">
        <v>0</v>
      </c>
      <c r="CA72" s="458">
        <v>6.0151872813628736E-2</v>
      </c>
      <c r="CB72" s="458">
        <v>6.4221788748549989E-3</v>
      </c>
      <c r="CC72" s="458">
        <v>2.6057904386103691E-3</v>
      </c>
      <c r="CD72" s="458">
        <v>7.3429140879051715E-4</v>
      </c>
      <c r="CE72" s="458">
        <v>2.9093448155475387E-3</v>
      </c>
      <c r="CF72" s="458">
        <v>0</v>
      </c>
      <c r="CG72" s="458">
        <v>6.9047619047619052E-2</v>
      </c>
      <c r="CH72" s="458">
        <v>1.6146895948703003E-2</v>
      </c>
      <c r="CI72" s="458">
        <v>7.6522611804553725E-3</v>
      </c>
      <c r="CJ72" s="458">
        <v>1.1829428583043131E-2</v>
      </c>
      <c r="CK72" s="458">
        <v>8.9200191570881233E-3</v>
      </c>
      <c r="CL72" s="458">
        <v>3.6083302103967021E-3</v>
      </c>
      <c r="CM72" s="458">
        <v>5.5492495901122464E-3</v>
      </c>
      <c r="CN72" s="458">
        <v>7.0619055754883534E-3</v>
      </c>
      <c r="CO72" s="458">
        <v>1.2773881631850309E-2</v>
      </c>
      <c r="CP72" s="458">
        <v>2.206283151575299E-2</v>
      </c>
      <c r="CQ72" s="458">
        <v>1.2421886907483616E-2</v>
      </c>
      <c r="CR72" s="458">
        <v>1.000348345815725E-2</v>
      </c>
      <c r="CS72" s="458">
        <v>2.8298570424185609E-2</v>
      </c>
      <c r="CT72" s="458">
        <v>2.3899872792738405E-2</v>
      </c>
      <c r="CU72" s="458">
        <v>1.745189117451891E-2</v>
      </c>
      <c r="CV72" s="458">
        <v>4.1994655225698549E-3</v>
      </c>
      <c r="CW72" s="458">
        <v>6.5653993489958153E-3</v>
      </c>
      <c r="CX72" s="458">
        <v>5.3237337119099526E-3</v>
      </c>
      <c r="CY72" s="458">
        <v>4.4870175625191114E-3</v>
      </c>
      <c r="CZ72" s="458">
        <v>5.9511674481633825E-3</v>
      </c>
      <c r="DA72" s="458">
        <v>6.1482091262731423E-2</v>
      </c>
      <c r="DB72" s="458">
        <v>2.4615119193805372E-2</v>
      </c>
      <c r="DC72" s="458">
        <v>3.2986360373295047E-2</v>
      </c>
      <c r="DD72" s="458">
        <v>3.904946490267127E-2</v>
      </c>
      <c r="DE72" s="458">
        <v>8.659144581474678E-3</v>
      </c>
      <c r="DF72" s="458">
        <v>2.2295608711174579E-2</v>
      </c>
      <c r="DG72" s="477">
        <v>0</v>
      </c>
      <c r="DH72" s="458">
        <v>3.8355507611171043E-3</v>
      </c>
      <c r="DI72" s="478">
        <v>1.9468621855176789E-2</v>
      </c>
    </row>
    <row r="73" spans="3:113" ht="13.5" customHeight="1" x14ac:dyDescent="0.15">
      <c r="C73" s="469" t="s">
        <v>711</v>
      </c>
      <c r="D73" s="475" t="s">
        <v>366</v>
      </c>
      <c r="E73" s="476">
        <v>0</v>
      </c>
      <c r="F73" s="458">
        <v>0</v>
      </c>
      <c r="G73" s="458">
        <v>0</v>
      </c>
      <c r="H73" s="458">
        <v>0</v>
      </c>
      <c r="I73" s="458">
        <v>0</v>
      </c>
      <c r="J73" s="458">
        <v>0</v>
      </c>
      <c r="K73" s="458">
        <v>0</v>
      </c>
      <c r="L73" s="458">
        <v>6.0056014862460501E-4</v>
      </c>
      <c r="M73" s="458">
        <v>7.5336660702514358E-4</v>
      </c>
      <c r="N73" s="458">
        <v>8.9525514771709937E-4</v>
      </c>
      <c r="O73" s="458">
        <v>0</v>
      </c>
      <c r="P73" s="458">
        <v>3.7512006438046781E-3</v>
      </c>
      <c r="Q73" s="458">
        <v>5.8306422676713307E-4</v>
      </c>
      <c r="R73" s="458">
        <v>0</v>
      </c>
      <c r="S73" s="458">
        <v>1.6312918018524225E-4</v>
      </c>
      <c r="T73" s="458">
        <v>1.1090573012939001E-3</v>
      </c>
      <c r="U73" s="458">
        <v>4.8341873731025815E-4</v>
      </c>
      <c r="V73" s="458">
        <v>1.6486415193880244E-4</v>
      </c>
      <c r="W73" s="458">
        <v>4.0887850467289715E-3</v>
      </c>
      <c r="X73" s="458">
        <v>3.7488284910965324E-3</v>
      </c>
      <c r="Y73" s="458">
        <v>0</v>
      </c>
      <c r="Z73" s="458">
        <v>5.38371182458888E-4</v>
      </c>
      <c r="AA73" s="458">
        <v>4.7352969031158251E-4</v>
      </c>
      <c r="AB73" s="458">
        <v>3.358146303240611E-4</v>
      </c>
      <c r="AC73" s="458">
        <v>1.1374390332678167E-3</v>
      </c>
      <c r="AD73" s="458">
        <v>1.0291916167664672E-3</v>
      </c>
      <c r="AE73" s="458">
        <v>0</v>
      </c>
      <c r="AF73" s="458">
        <v>2.7909572983533354E-4</v>
      </c>
      <c r="AG73" s="458">
        <v>1.0974758056470119E-3</v>
      </c>
      <c r="AH73" s="458">
        <v>6.5606035755289482E-4</v>
      </c>
      <c r="AI73" s="458">
        <v>0</v>
      </c>
      <c r="AJ73" s="458">
        <v>2.8133791809940609E-3</v>
      </c>
      <c r="AK73" s="458">
        <v>1.1132138483802739E-4</v>
      </c>
      <c r="AL73" s="458">
        <v>4.1379310344827587E-3</v>
      </c>
      <c r="AM73" s="458">
        <v>5.0153595385869223E-4</v>
      </c>
      <c r="AN73" s="458">
        <v>0</v>
      </c>
      <c r="AO73" s="458">
        <v>1.6567586005262645E-3</v>
      </c>
      <c r="AP73" s="458">
        <v>3.9347487498975322E-3</v>
      </c>
      <c r="AQ73" s="458">
        <v>3.1812686899535534E-4</v>
      </c>
      <c r="AR73" s="458">
        <v>0</v>
      </c>
      <c r="AS73" s="458">
        <v>8.0773114092023653E-4</v>
      </c>
      <c r="AT73" s="458">
        <v>5.1660740875801505E-4</v>
      </c>
      <c r="AU73" s="458">
        <v>7.3090065232883216E-4</v>
      </c>
      <c r="AV73" s="458">
        <v>2.9073711550016478E-4</v>
      </c>
      <c r="AW73" s="458">
        <v>2.2704687120678906E-4</v>
      </c>
      <c r="AX73" s="458">
        <v>3.0115597562953181E-4</v>
      </c>
      <c r="AY73" s="458">
        <v>5.9038550917609822E-4</v>
      </c>
      <c r="AZ73" s="458">
        <v>3.1549058786412872E-4</v>
      </c>
      <c r="BA73" s="458">
        <v>2.259342380744378E-4</v>
      </c>
      <c r="BB73" s="458">
        <v>0</v>
      </c>
      <c r="BC73" s="458">
        <v>0</v>
      </c>
      <c r="BD73" s="458">
        <v>3.8602586373287008E-4</v>
      </c>
      <c r="BE73" s="458">
        <v>0</v>
      </c>
      <c r="BF73" s="458">
        <v>1.4004915725419621E-4</v>
      </c>
      <c r="BG73" s="458">
        <v>0</v>
      </c>
      <c r="BH73" s="458">
        <v>1.1079225543971811E-3</v>
      </c>
      <c r="BI73" s="458">
        <v>6.6225165562913907E-4</v>
      </c>
      <c r="BJ73" s="458">
        <v>0</v>
      </c>
      <c r="BK73" s="458">
        <v>7.709251101321586E-4</v>
      </c>
      <c r="BL73" s="458">
        <v>2.3615539024678239E-4</v>
      </c>
      <c r="BM73" s="458">
        <v>5.1163980557687391E-4</v>
      </c>
      <c r="BN73" s="458">
        <v>1.6619690602412909E-4</v>
      </c>
      <c r="BO73" s="458">
        <v>2.0735636584043131E-4</v>
      </c>
      <c r="BP73" s="458">
        <v>1.1760647306027724E-4</v>
      </c>
      <c r="BQ73" s="458">
        <v>1.6230604427708889E-4</v>
      </c>
      <c r="BR73" s="458">
        <v>2.3225735937044594E-3</v>
      </c>
      <c r="BS73" s="458">
        <v>1.1906336817039292E-3</v>
      </c>
      <c r="BT73" s="458">
        <v>3.2296090558237928E-4</v>
      </c>
      <c r="BU73" s="458">
        <v>7.6771413117442816E-4</v>
      </c>
      <c r="BV73" s="458">
        <v>1.0929223419523029E-3</v>
      </c>
      <c r="BW73" s="458">
        <v>4.771147067134208E-4</v>
      </c>
      <c r="BX73" s="458">
        <v>6.6827505748298167E-4</v>
      </c>
      <c r="BY73" s="458">
        <v>1.3047827536715137E-4</v>
      </c>
      <c r="BZ73" s="458">
        <v>0</v>
      </c>
      <c r="CA73" s="458">
        <v>4.5504962885014645E-4</v>
      </c>
      <c r="CB73" s="458">
        <v>1.8793459875963165E-4</v>
      </c>
      <c r="CC73" s="458">
        <v>5.5838366541650767E-5</v>
      </c>
      <c r="CD73" s="458">
        <v>0</v>
      </c>
      <c r="CE73" s="458">
        <v>1.1637379262190155E-4</v>
      </c>
      <c r="CF73" s="458">
        <v>0</v>
      </c>
      <c r="CG73" s="458">
        <v>2.0408163265306123E-4</v>
      </c>
      <c r="CH73" s="458">
        <v>2.1373749149907704E-4</v>
      </c>
      <c r="CI73" s="458">
        <v>2.8225553534466538E-4</v>
      </c>
      <c r="CJ73" s="458">
        <v>3.3198281819536848E-4</v>
      </c>
      <c r="CK73" s="458">
        <v>7.1839080459770114E-4</v>
      </c>
      <c r="CL73" s="458">
        <v>1.1777932437496654E-4</v>
      </c>
      <c r="CM73" s="458">
        <v>3.7835792659856227E-4</v>
      </c>
      <c r="CN73" s="458">
        <v>3.9865595990660059E-4</v>
      </c>
      <c r="CO73" s="458">
        <v>6.7964718095792911E-4</v>
      </c>
      <c r="CP73" s="458">
        <v>6.5410337088788893E-4</v>
      </c>
      <c r="CQ73" s="458">
        <v>8.2740000435473689E-4</v>
      </c>
      <c r="CR73" s="458">
        <v>4.1022303299201557E-4</v>
      </c>
      <c r="CS73" s="458">
        <v>1.4647293180220296E-3</v>
      </c>
      <c r="CT73" s="458">
        <v>1.3798753800047434E-3</v>
      </c>
      <c r="CU73" s="458">
        <v>1.2987012987012987E-3</v>
      </c>
      <c r="CV73" s="458">
        <v>3.2723107968076788E-4</v>
      </c>
      <c r="CW73" s="458">
        <v>5.5357498726777526E-5</v>
      </c>
      <c r="CX73" s="458">
        <v>5.0702225827713839E-5</v>
      </c>
      <c r="CY73" s="458">
        <v>3.1242937101984926E-4</v>
      </c>
      <c r="CZ73" s="458">
        <v>3.807547939127202E-4</v>
      </c>
      <c r="DA73" s="458">
        <v>5.3911836392103694E-3</v>
      </c>
      <c r="DB73" s="458">
        <v>3.3439215726072439E-3</v>
      </c>
      <c r="DC73" s="458">
        <v>2.1895190236898778E-3</v>
      </c>
      <c r="DD73" s="458">
        <v>5.8987107103733037E-4</v>
      </c>
      <c r="DE73" s="458">
        <v>5.2479664130149564E-4</v>
      </c>
      <c r="DF73" s="458">
        <v>8.032845412352731E-4</v>
      </c>
      <c r="DG73" s="477">
        <v>0</v>
      </c>
      <c r="DH73" s="458">
        <v>9.5888769027927602E-5</v>
      </c>
      <c r="DI73" s="478">
        <v>6.7472218440884442E-4</v>
      </c>
    </row>
    <row r="74" spans="3:113" ht="13.5" customHeight="1" x14ac:dyDescent="0.15">
      <c r="C74" s="469" t="s">
        <v>712</v>
      </c>
      <c r="D74" s="475" t="s">
        <v>369</v>
      </c>
      <c r="E74" s="476">
        <v>2.3035636129091706E-5</v>
      </c>
      <c r="F74" s="458">
        <v>1.511452156725962E-3</v>
      </c>
      <c r="G74" s="458">
        <v>1.2637660227477884E-3</v>
      </c>
      <c r="H74" s="458">
        <v>3.5746201966041106E-4</v>
      </c>
      <c r="I74" s="458">
        <v>6.0867977357112422E-5</v>
      </c>
      <c r="J74" s="458">
        <v>0</v>
      </c>
      <c r="K74" s="458">
        <v>5.4975261132490382E-4</v>
      </c>
      <c r="L74" s="458">
        <v>2.0374143359881461E-3</v>
      </c>
      <c r="M74" s="458">
        <v>4.331857990394576E-3</v>
      </c>
      <c r="N74" s="458">
        <v>0</v>
      </c>
      <c r="O74" s="458">
        <v>0</v>
      </c>
      <c r="P74" s="458">
        <v>3.7122608447340412E-3</v>
      </c>
      <c r="Q74" s="458">
        <v>1.5697883028345891E-3</v>
      </c>
      <c r="R74" s="458">
        <v>6.9341715976331357E-4</v>
      </c>
      <c r="S74" s="458">
        <v>7.6126950753113048E-4</v>
      </c>
      <c r="T74" s="458">
        <v>5.4220579174368453E-3</v>
      </c>
      <c r="U74" s="458">
        <v>1.1602049695446195E-3</v>
      </c>
      <c r="V74" s="458">
        <v>4.7810604062252705E-4</v>
      </c>
      <c r="W74" s="458">
        <v>2.9205607476635513E-3</v>
      </c>
      <c r="X74" s="458">
        <v>9.372071227741331E-4</v>
      </c>
      <c r="Y74" s="458">
        <v>0</v>
      </c>
      <c r="Z74" s="458">
        <v>2.9855129209083791E-3</v>
      </c>
      <c r="AA74" s="458">
        <v>1.4205890709347475E-3</v>
      </c>
      <c r="AB74" s="458">
        <v>3.8618682487267029E-3</v>
      </c>
      <c r="AC74" s="458">
        <v>4.7681444274586884E-3</v>
      </c>
      <c r="AD74" s="458">
        <v>9.824101796407185E-4</v>
      </c>
      <c r="AE74" s="458">
        <v>0</v>
      </c>
      <c r="AF74" s="458">
        <v>5.5819145967066707E-4</v>
      </c>
      <c r="AG74" s="458">
        <v>8.3142106488409988E-4</v>
      </c>
      <c r="AH74" s="458">
        <v>8.2007544694111863E-4</v>
      </c>
      <c r="AI74" s="458">
        <v>0</v>
      </c>
      <c r="AJ74" s="458">
        <v>9.3779306033135354E-4</v>
      </c>
      <c r="AK74" s="458">
        <v>1.2801959256373149E-3</v>
      </c>
      <c r="AL74" s="458">
        <v>1.3793103448275861E-3</v>
      </c>
      <c r="AM74" s="458">
        <v>8.7768791925271143E-4</v>
      </c>
      <c r="AN74" s="458">
        <v>0</v>
      </c>
      <c r="AO74" s="458">
        <v>1.8516713770587662E-3</v>
      </c>
      <c r="AP74" s="458">
        <v>9.8368718747438304E-4</v>
      </c>
      <c r="AQ74" s="458">
        <v>2.5450149519628428E-4</v>
      </c>
      <c r="AR74" s="458">
        <v>0</v>
      </c>
      <c r="AS74" s="458">
        <v>6.9234097793163135E-4</v>
      </c>
      <c r="AT74" s="458">
        <v>3.9505272434436439E-4</v>
      </c>
      <c r="AU74" s="458">
        <v>6.57810587095949E-4</v>
      </c>
      <c r="AV74" s="458">
        <v>6.0085670536700719E-4</v>
      </c>
      <c r="AW74" s="458">
        <v>5.3094037574510672E-4</v>
      </c>
      <c r="AX74" s="458">
        <v>1.6833846842881522E-3</v>
      </c>
      <c r="AY74" s="458">
        <v>1.3063849564747705E-3</v>
      </c>
      <c r="AZ74" s="458">
        <v>2.0156343113541557E-3</v>
      </c>
      <c r="BA74" s="458">
        <v>5.8742901899353829E-4</v>
      </c>
      <c r="BB74" s="458">
        <v>4.1459369817578774E-4</v>
      </c>
      <c r="BC74" s="458">
        <v>0</v>
      </c>
      <c r="BD74" s="458">
        <v>1.3510905230650454E-3</v>
      </c>
      <c r="BE74" s="458">
        <v>5.2239780592921515E-4</v>
      </c>
      <c r="BF74" s="458">
        <v>3.2911551954736113E-4</v>
      </c>
      <c r="BG74" s="458">
        <v>0</v>
      </c>
      <c r="BH74" s="458">
        <v>3.8141596134984925E-4</v>
      </c>
      <c r="BI74" s="458">
        <v>2.3499252296517838E-4</v>
      </c>
      <c r="BJ74" s="458">
        <v>0</v>
      </c>
      <c r="BK74" s="458">
        <v>2.2026431718061675E-4</v>
      </c>
      <c r="BL74" s="458">
        <v>4.7231078049356478E-4</v>
      </c>
      <c r="BM74" s="458">
        <v>1.7907393195190585E-3</v>
      </c>
      <c r="BN74" s="458">
        <v>8.4455162448996205E-4</v>
      </c>
      <c r="BO74" s="458">
        <v>1.8422815580438319E-3</v>
      </c>
      <c r="BP74" s="458">
        <v>7.3308034874239477E-4</v>
      </c>
      <c r="BQ74" s="458">
        <v>1.2010647276504576E-3</v>
      </c>
      <c r="BR74" s="458">
        <v>3.7798746721072571E-4</v>
      </c>
      <c r="BS74" s="458">
        <v>2.3812673634078583E-3</v>
      </c>
      <c r="BT74" s="458">
        <v>7.5072262502624054E-2</v>
      </c>
      <c r="BU74" s="458">
        <v>1.2213633905047721E-2</v>
      </c>
      <c r="BV74" s="458">
        <v>4.2674673919013894E-3</v>
      </c>
      <c r="BW74" s="458">
        <v>1.7370681069663379E-3</v>
      </c>
      <c r="BX74" s="458">
        <v>2.2087056984607021E-3</v>
      </c>
      <c r="BY74" s="458">
        <v>3.0444930919001987E-4</v>
      </c>
      <c r="BZ74" s="458">
        <v>0</v>
      </c>
      <c r="CA74" s="458">
        <v>1.1888171553710077E-2</v>
      </c>
      <c r="CB74" s="458">
        <v>1.6460478649981531E-3</v>
      </c>
      <c r="CC74" s="458">
        <v>2.0604357253869134E-2</v>
      </c>
      <c r="CD74" s="458">
        <v>1.0489877268435959E-4</v>
      </c>
      <c r="CE74" s="458">
        <v>3.4912137786570463E-4</v>
      </c>
      <c r="CF74" s="458">
        <v>0</v>
      </c>
      <c r="CG74" s="458">
        <v>2.1088435374149658E-3</v>
      </c>
      <c r="CH74" s="458">
        <v>5.2268532012047023E-3</v>
      </c>
      <c r="CI74" s="458">
        <v>6.585962491375525E-4</v>
      </c>
      <c r="CJ74" s="458">
        <v>4.7697123267252941E-3</v>
      </c>
      <c r="CK74" s="458">
        <v>8.381226053639847E-4</v>
      </c>
      <c r="CL74" s="458">
        <v>2.3555864874993308E-4</v>
      </c>
      <c r="CM74" s="458">
        <v>1.9098066771165523E-3</v>
      </c>
      <c r="CN74" s="458">
        <v>1.3668204339654878E-3</v>
      </c>
      <c r="CO74" s="458">
        <v>4.5060857052522038E-3</v>
      </c>
      <c r="CP74" s="458">
        <v>8.1011078405942571E-3</v>
      </c>
      <c r="CQ74" s="458">
        <v>1.3314607964813726E-2</v>
      </c>
      <c r="CR74" s="458">
        <v>4.542246097151815E-3</v>
      </c>
      <c r="CS74" s="458">
        <v>5.0972580267166631E-3</v>
      </c>
      <c r="CT74" s="458">
        <v>5.6273042840818436E-3</v>
      </c>
      <c r="CU74" s="458">
        <v>1.1432363257180776E-2</v>
      </c>
      <c r="CV74" s="458">
        <v>2.9269002127002017E-3</v>
      </c>
      <c r="CW74" s="458">
        <v>6.2000398573990837E-4</v>
      </c>
      <c r="CX74" s="458">
        <v>1.521066774831415E-4</v>
      </c>
      <c r="CY74" s="458">
        <v>1.2563649175053513E-3</v>
      </c>
      <c r="CZ74" s="458">
        <v>1.331142744072817E-3</v>
      </c>
      <c r="DA74" s="458">
        <v>1.6141268380869368E-2</v>
      </c>
      <c r="DB74" s="458">
        <v>1.1031389224352274E-2</v>
      </c>
      <c r="DC74" s="458">
        <v>1.870064608758076E-2</v>
      </c>
      <c r="DD74" s="458">
        <v>5.7807364961658383E-3</v>
      </c>
      <c r="DE74" s="458">
        <v>1.8367882445552348E-3</v>
      </c>
      <c r="DF74" s="458">
        <v>7.4616208496965366E-3</v>
      </c>
      <c r="DG74" s="477">
        <v>0</v>
      </c>
      <c r="DH74" s="458">
        <v>1.1266930360781494E-3</v>
      </c>
      <c r="DI74" s="478">
        <v>3.9542391963824459E-3</v>
      </c>
    </row>
    <row r="75" spans="3:113" ht="13.5" customHeight="1" x14ac:dyDescent="0.15">
      <c r="C75" s="469" t="s">
        <v>713</v>
      </c>
      <c r="D75" s="475" t="s">
        <v>371</v>
      </c>
      <c r="E75" s="476">
        <v>0</v>
      </c>
      <c r="F75" s="458">
        <v>5.8132775258690845E-4</v>
      </c>
      <c r="G75" s="458">
        <v>7.221520129987362E-4</v>
      </c>
      <c r="H75" s="458">
        <v>0</v>
      </c>
      <c r="I75" s="458">
        <v>0</v>
      </c>
      <c r="J75" s="458">
        <v>0</v>
      </c>
      <c r="K75" s="458">
        <v>1.0995052226498076E-3</v>
      </c>
      <c r="L75" s="458">
        <v>1.3302126656451533E-3</v>
      </c>
      <c r="M75" s="458">
        <v>6.5919578114700061E-4</v>
      </c>
      <c r="N75" s="458">
        <v>8.9525514771709937E-4</v>
      </c>
      <c r="O75" s="458">
        <v>0</v>
      </c>
      <c r="P75" s="458">
        <v>1.8171906232963838E-4</v>
      </c>
      <c r="Q75" s="458">
        <v>5.3821313240043052E-4</v>
      </c>
      <c r="R75" s="458">
        <v>2.3113905325443786E-4</v>
      </c>
      <c r="S75" s="458">
        <v>3.6250928930053834E-4</v>
      </c>
      <c r="T75" s="458">
        <v>2.3413431916204561E-3</v>
      </c>
      <c r="U75" s="458">
        <v>8.7015372715846466E-4</v>
      </c>
      <c r="V75" s="458">
        <v>7.9134792930625161E-4</v>
      </c>
      <c r="W75" s="458">
        <v>9.9299065420560741E-3</v>
      </c>
      <c r="X75" s="458">
        <v>7.4976569821930648E-3</v>
      </c>
      <c r="Y75" s="458">
        <v>0</v>
      </c>
      <c r="Z75" s="458">
        <v>6.4604541895066561E-3</v>
      </c>
      <c r="AA75" s="458">
        <v>5.6823562837389908E-4</v>
      </c>
      <c r="AB75" s="458">
        <v>7.0521072368052839E-3</v>
      </c>
      <c r="AC75" s="458">
        <v>3.6671034432554416E-3</v>
      </c>
      <c r="AD75" s="458">
        <v>3.4150449101796407E-3</v>
      </c>
      <c r="AE75" s="458">
        <v>0</v>
      </c>
      <c r="AF75" s="458">
        <v>0</v>
      </c>
      <c r="AG75" s="458">
        <v>8.3142106488409993E-5</v>
      </c>
      <c r="AH75" s="458">
        <v>1.6401508938822371E-4</v>
      </c>
      <c r="AI75" s="458">
        <v>0</v>
      </c>
      <c r="AJ75" s="458">
        <v>1.5629884338855893E-3</v>
      </c>
      <c r="AK75" s="458">
        <v>4.5085160859401089E-3</v>
      </c>
      <c r="AL75" s="458">
        <v>4.5977011494252872E-4</v>
      </c>
      <c r="AM75" s="458">
        <v>5.0780515328192593E-3</v>
      </c>
      <c r="AN75" s="458">
        <v>0</v>
      </c>
      <c r="AO75" s="458">
        <v>0</v>
      </c>
      <c r="AP75" s="458">
        <v>8.1973932289531933E-5</v>
      </c>
      <c r="AQ75" s="458">
        <v>0</v>
      </c>
      <c r="AR75" s="458">
        <v>0</v>
      </c>
      <c r="AS75" s="458">
        <v>0</v>
      </c>
      <c r="AT75" s="458">
        <v>1.2155468441365059E-4</v>
      </c>
      <c r="AU75" s="458">
        <v>9.136258154110402E-5</v>
      </c>
      <c r="AV75" s="458">
        <v>3.1011958986684241E-4</v>
      </c>
      <c r="AW75" s="458">
        <v>4.0169831059662678E-5</v>
      </c>
      <c r="AX75" s="458">
        <v>2.3397502721986701E-3</v>
      </c>
      <c r="AY75" s="458">
        <v>1.3691919255360576E-3</v>
      </c>
      <c r="AZ75" s="458">
        <v>8.9388999894836471E-4</v>
      </c>
      <c r="BA75" s="458">
        <v>3.3137021584250879E-4</v>
      </c>
      <c r="BB75" s="458">
        <v>0</v>
      </c>
      <c r="BC75" s="458">
        <v>0</v>
      </c>
      <c r="BD75" s="458">
        <v>3.8602586373287008E-4</v>
      </c>
      <c r="BE75" s="458">
        <v>0</v>
      </c>
      <c r="BF75" s="458">
        <v>4.0614255603716907E-4</v>
      </c>
      <c r="BG75" s="458">
        <v>0</v>
      </c>
      <c r="BH75" s="458">
        <v>1.4530131860946639E-4</v>
      </c>
      <c r="BI75" s="458">
        <v>4.2725913266396069E-5</v>
      </c>
      <c r="BJ75" s="458">
        <v>1.9071837253655435E-3</v>
      </c>
      <c r="BK75" s="458">
        <v>1.1013215859030837E-4</v>
      </c>
      <c r="BL75" s="458">
        <v>1.180776951233912E-4</v>
      </c>
      <c r="BM75" s="458">
        <v>0</v>
      </c>
      <c r="BN75" s="458">
        <v>8.3776807730530367E-4</v>
      </c>
      <c r="BO75" s="458">
        <v>7.1777203560149298E-4</v>
      </c>
      <c r="BP75" s="458">
        <v>5.1315624411967633E-3</v>
      </c>
      <c r="BQ75" s="458">
        <v>6.2325521002402125E-3</v>
      </c>
      <c r="BR75" s="458">
        <v>1.0879663363450889E-2</v>
      </c>
      <c r="BS75" s="458">
        <v>2.2489747321074215E-3</v>
      </c>
      <c r="BT75" s="458">
        <v>2.5998352899381529E-3</v>
      </c>
      <c r="BU75" s="458">
        <v>0</v>
      </c>
      <c r="BV75" s="458">
        <v>1.5464287776593153E-3</v>
      </c>
      <c r="BW75" s="458">
        <v>4.5256414413496326E-3</v>
      </c>
      <c r="BX75" s="458">
        <v>7.9286871226794429E-5</v>
      </c>
      <c r="BY75" s="458">
        <v>4.3492758455717126E-5</v>
      </c>
      <c r="BZ75" s="458">
        <v>0</v>
      </c>
      <c r="CA75" s="458">
        <v>4.7040755382383892E-2</v>
      </c>
      <c r="CB75" s="458">
        <v>3.2532127095632789E-3</v>
      </c>
      <c r="CC75" s="458">
        <v>0</v>
      </c>
      <c r="CD75" s="458">
        <v>3.0420644078464282E-3</v>
      </c>
      <c r="CE75" s="458">
        <v>1.0473641335971139E-3</v>
      </c>
      <c r="CF75" s="458">
        <v>0</v>
      </c>
      <c r="CG75" s="458">
        <v>3.0612244897959182E-3</v>
      </c>
      <c r="CH75" s="458">
        <v>1.3174001748761294E-2</v>
      </c>
      <c r="CI75" s="458">
        <v>2.0698739258608796E-3</v>
      </c>
      <c r="CJ75" s="458">
        <v>1.032534316183146E-2</v>
      </c>
      <c r="CK75" s="458">
        <v>4.3702107279693482E-3</v>
      </c>
      <c r="CL75" s="458">
        <v>2.4626586005674822E-4</v>
      </c>
      <c r="CM75" s="458">
        <v>4.3781417220690776E-3</v>
      </c>
      <c r="CN75" s="458">
        <v>2.1071815023634604E-3</v>
      </c>
      <c r="CO75" s="458">
        <v>2.6399189402483078E-2</v>
      </c>
      <c r="CP75" s="458">
        <v>9.5220910256265667E-3</v>
      </c>
      <c r="CQ75" s="458">
        <v>4.7629934461210178E-3</v>
      </c>
      <c r="CR75" s="458">
        <v>4.5468295947271448E-3</v>
      </c>
      <c r="CS75" s="458">
        <v>1.7986876025310523E-2</v>
      </c>
      <c r="CT75" s="458">
        <v>4.8942454884543241E-3</v>
      </c>
      <c r="CU75" s="458">
        <v>4.3321641861787845E-3</v>
      </c>
      <c r="CV75" s="458">
        <v>5.453851328012798E-5</v>
      </c>
      <c r="CW75" s="458">
        <v>7.8607648192024094E-4</v>
      </c>
      <c r="CX75" s="458">
        <v>1.521066774831415E-4</v>
      </c>
      <c r="CY75" s="458">
        <v>3.9951074889984974E-3</v>
      </c>
      <c r="CZ75" s="458">
        <v>1.5769844220322113E-3</v>
      </c>
      <c r="DA75" s="458">
        <v>5.7027101189611483E-2</v>
      </c>
      <c r="DB75" s="458">
        <v>2.0641992348052002E-2</v>
      </c>
      <c r="DC75" s="458">
        <v>1.0211773151471645E-2</v>
      </c>
      <c r="DD75" s="458">
        <v>1.3887250358136007E-2</v>
      </c>
      <c r="DE75" s="458">
        <v>2.6239832065074782E-4</v>
      </c>
      <c r="DF75" s="458">
        <v>1.8064976794002142E-2</v>
      </c>
      <c r="DG75" s="477">
        <v>0</v>
      </c>
      <c r="DH75" s="458">
        <v>1.2561428742658516E-2</v>
      </c>
      <c r="DI75" s="478">
        <v>5.1289032213333967E-3</v>
      </c>
    </row>
    <row r="76" spans="3:113" ht="13.5" customHeight="1" x14ac:dyDescent="0.15">
      <c r="C76" s="479" t="s">
        <v>714</v>
      </c>
      <c r="D76" s="480" t="s">
        <v>465</v>
      </c>
      <c r="E76" s="481">
        <v>3.9552187233650456E-2</v>
      </c>
      <c r="F76" s="482">
        <v>4.1739332635740027E-2</v>
      </c>
      <c r="G76" s="482">
        <v>3.8996208701931753E-2</v>
      </c>
      <c r="H76" s="482">
        <v>1.7694369973190349E-2</v>
      </c>
      <c r="I76" s="482">
        <v>3.5486030799196544E-2</v>
      </c>
      <c r="J76" s="482">
        <v>0</v>
      </c>
      <c r="K76" s="482">
        <v>1.2094557449147883E-2</v>
      </c>
      <c r="L76" s="482">
        <v>7.4166371999304023E-2</v>
      </c>
      <c r="M76" s="482">
        <v>4.8121292023731048E-2</v>
      </c>
      <c r="N76" s="482">
        <v>3.8495971351835273E-2</v>
      </c>
      <c r="O76" s="482">
        <v>0</v>
      </c>
      <c r="P76" s="482">
        <v>5.6955946107318085E-2</v>
      </c>
      <c r="Q76" s="482">
        <v>9.346968066020811E-2</v>
      </c>
      <c r="R76" s="482">
        <v>6.4302884615384609E-2</v>
      </c>
      <c r="S76" s="482">
        <v>5.6478947273023869E-2</v>
      </c>
      <c r="T76" s="482">
        <v>8.3302526186075171E-2</v>
      </c>
      <c r="U76" s="482">
        <v>7.067581939475974E-2</v>
      </c>
      <c r="V76" s="482">
        <v>4.9788973885518333E-2</v>
      </c>
      <c r="W76" s="482">
        <v>2.27803738317757E-2</v>
      </c>
      <c r="X76" s="482">
        <v>1.3120899718837863E-2</v>
      </c>
      <c r="Y76" s="482">
        <v>0</v>
      </c>
      <c r="Z76" s="482">
        <v>2.3541503523884105E-2</v>
      </c>
      <c r="AA76" s="482">
        <v>3.2484136755374565E-2</v>
      </c>
      <c r="AB76" s="482">
        <v>5.5073599373146022E-2</v>
      </c>
      <c r="AC76" s="482">
        <v>5.4888257989371768E-2</v>
      </c>
      <c r="AD76" s="482">
        <v>6.3201721556886234E-2</v>
      </c>
      <c r="AE76" s="482">
        <v>0</v>
      </c>
      <c r="AF76" s="482">
        <v>2.2885849846497348E-2</v>
      </c>
      <c r="AG76" s="482">
        <v>5.9247065083640957E-2</v>
      </c>
      <c r="AH76" s="482">
        <v>3.7559455469903233E-2</v>
      </c>
      <c r="AI76" s="482">
        <v>8.4795321637426896E-2</v>
      </c>
      <c r="AJ76" s="482">
        <v>3.5636136292591436E-2</v>
      </c>
      <c r="AK76" s="482">
        <v>3.1949237448513856E-2</v>
      </c>
      <c r="AL76" s="482">
        <v>3.8850574712643679E-2</v>
      </c>
      <c r="AM76" s="482">
        <v>3.0719077173844901E-2</v>
      </c>
      <c r="AN76" s="482">
        <v>0</v>
      </c>
      <c r="AO76" s="482">
        <v>1.695741155832765E-2</v>
      </c>
      <c r="AP76" s="482">
        <v>3.4920895155340602E-2</v>
      </c>
      <c r="AQ76" s="482">
        <v>4.0974740726601767E-2</v>
      </c>
      <c r="AR76" s="482">
        <v>9.6153846153846159E-3</v>
      </c>
      <c r="AS76" s="482">
        <v>4.2636665224289633E-2</v>
      </c>
      <c r="AT76" s="482">
        <v>2.9598565654723918E-2</v>
      </c>
      <c r="AU76" s="482">
        <v>2.8194492663584703E-2</v>
      </c>
      <c r="AV76" s="482">
        <v>3.8164092027988296E-2</v>
      </c>
      <c r="AW76" s="482">
        <v>3.0873134940941616E-2</v>
      </c>
      <c r="AX76" s="482">
        <v>5.0277604033945683E-2</v>
      </c>
      <c r="AY76" s="482">
        <v>5.618711452222739E-2</v>
      </c>
      <c r="AZ76" s="482">
        <v>3.9366214463490729E-2</v>
      </c>
      <c r="BA76" s="482">
        <v>5.247699236342275E-2</v>
      </c>
      <c r="BB76" s="482">
        <v>5.8457711442786067E-2</v>
      </c>
      <c r="BC76" s="482">
        <v>4.2504570383912248E-2</v>
      </c>
      <c r="BD76" s="482">
        <v>4.9025284694074502E-2</v>
      </c>
      <c r="BE76" s="482">
        <v>4.5971006921770925E-2</v>
      </c>
      <c r="BF76" s="482">
        <v>4.2743002793980689E-2</v>
      </c>
      <c r="BG76" s="482">
        <v>0</v>
      </c>
      <c r="BH76" s="482">
        <v>1.3058956010025791E-2</v>
      </c>
      <c r="BI76" s="482">
        <v>4.7041230506302073E-2</v>
      </c>
      <c r="BJ76" s="482">
        <v>6.2937062937062943E-2</v>
      </c>
      <c r="BK76" s="482">
        <v>2.8744493392070483E-2</v>
      </c>
      <c r="BL76" s="482">
        <v>7.7104734915574444E-2</v>
      </c>
      <c r="BM76" s="482">
        <v>5.8838577641340496E-3</v>
      </c>
      <c r="BN76" s="482">
        <v>5.4108964118427166E-2</v>
      </c>
      <c r="BO76" s="482">
        <v>6.1576865409768082E-2</v>
      </c>
      <c r="BP76" s="482">
        <v>3.7641911810826066E-2</v>
      </c>
      <c r="BQ76" s="482">
        <v>3.2282672206712978E-2</v>
      </c>
      <c r="BR76" s="482">
        <v>3.0466700670358495E-3</v>
      </c>
      <c r="BS76" s="482">
        <v>6.6146315650218281E-3</v>
      </c>
      <c r="BT76" s="482">
        <v>1.8715584478498876E-2</v>
      </c>
      <c r="BU76" s="482">
        <v>1.7465496484218239E-2</v>
      </c>
      <c r="BV76" s="482">
        <v>9.6095478597172206E-3</v>
      </c>
      <c r="BW76" s="482">
        <v>5.2899514084148213E-3</v>
      </c>
      <c r="BX76" s="482">
        <v>1.5970641204254307E-3</v>
      </c>
      <c r="BY76" s="482">
        <v>4.3202806732679008E-3</v>
      </c>
      <c r="BZ76" s="482">
        <v>6.7596113223489652E-4</v>
      </c>
      <c r="CA76" s="482">
        <v>2.3890105514632692E-3</v>
      </c>
      <c r="CB76" s="482">
        <v>1.2027814320616425E-2</v>
      </c>
      <c r="CC76" s="482">
        <v>8.4436916605399565E-2</v>
      </c>
      <c r="CD76" s="482">
        <v>4.1959509073743835E-3</v>
      </c>
      <c r="CE76" s="482">
        <v>2.2111020598161294E-3</v>
      </c>
      <c r="CF76" s="482">
        <v>0</v>
      </c>
      <c r="CG76" s="482">
        <v>7.1428571428571426E-3</v>
      </c>
      <c r="CH76" s="482">
        <v>1.0881181385407558E-2</v>
      </c>
      <c r="CI76" s="482">
        <v>3.66932195948065E-3</v>
      </c>
      <c r="CJ76" s="482">
        <v>5.1965473786907681E-3</v>
      </c>
      <c r="CK76" s="482">
        <v>3.7715517241379312E-3</v>
      </c>
      <c r="CL76" s="482">
        <v>1.1424594464371754E-2</v>
      </c>
      <c r="CM76" s="482">
        <v>5.27899392825613E-3</v>
      </c>
      <c r="CN76" s="482">
        <v>2.6766900165157471E-2</v>
      </c>
      <c r="CO76" s="482">
        <v>9.2138249696897268E-3</v>
      </c>
      <c r="CP76" s="482">
        <v>8.5935649761477821E-3</v>
      </c>
      <c r="CQ76" s="482">
        <v>2.7532823829120125E-2</v>
      </c>
      <c r="CR76" s="482">
        <v>5.1791230852438877E-2</v>
      </c>
      <c r="CS76" s="482">
        <v>2.882587297867354E-2</v>
      </c>
      <c r="CT76" s="482">
        <v>2.5139604579461416E-2</v>
      </c>
      <c r="CU76" s="482">
        <v>2.0381078775239359E-2</v>
      </c>
      <c r="CV76" s="482">
        <v>3.6377188357845362E-2</v>
      </c>
      <c r="CW76" s="482">
        <v>1.7426540599189567E-2</v>
      </c>
      <c r="CX76" s="482">
        <v>5.2730314860822388E-3</v>
      </c>
      <c r="CY76" s="482">
        <v>5.6210697049869043E-2</v>
      </c>
      <c r="CZ76" s="482">
        <v>8.3316344274287357E-3</v>
      </c>
      <c r="DA76" s="482">
        <v>6.0465191354736658E-2</v>
      </c>
      <c r="DB76" s="482">
        <v>0.10220018876158195</v>
      </c>
      <c r="DC76" s="482">
        <v>4.2534099066762386E-2</v>
      </c>
      <c r="DD76" s="482">
        <v>1.8050054773742309E-2</v>
      </c>
      <c r="DE76" s="482">
        <v>3.3849383363946474E-2</v>
      </c>
      <c r="DF76" s="482">
        <v>2.6115672973937878E-2</v>
      </c>
      <c r="DG76" s="483">
        <v>0.23885145973692654</v>
      </c>
      <c r="DH76" s="482">
        <v>4.0752726836869235E-3</v>
      </c>
      <c r="DI76" s="484">
        <v>2.997742591674827E-2</v>
      </c>
    </row>
    <row r="77" spans="3:113" ht="13.5" customHeight="1" x14ac:dyDescent="0.15">
      <c r="C77" s="469" t="s">
        <v>715</v>
      </c>
      <c r="D77" s="475" t="s">
        <v>466</v>
      </c>
      <c r="E77" s="476">
        <v>3.7087374167837643E-3</v>
      </c>
      <c r="F77" s="458">
        <v>5.115684222764795E-3</v>
      </c>
      <c r="G77" s="458">
        <v>1.2096046217728832E-2</v>
      </c>
      <c r="H77" s="458">
        <v>1.1796246648793566E-2</v>
      </c>
      <c r="I77" s="458">
        <v>9.9823482865664375E-3</v>
      </c>
      <c r="J77" s="458">
        <v>0</v>
      </c>
      <c r="K77" s="458">
        <v>6.1572292468389224E-2</v>
      </c>
      <c r="L77" s="458">
        <v>4.3498515437763443E-3</v>
      </c>
      <c r="M77" s="458">
        <v>1.6103211225162443E-2</v>
      </c>
      <c r="N77" s="458">
        <v>5.3715308863025966E-3</v>
      </c>
      <c r="O77" s="458">
        <v>0</v>
      </c>
      <c r="P77" s="458">
        <v>2.4311414553100905E-2</v>
      </c>
      <c r="Q77" s="458">
        <v>2.0048439181916039E-2</v>
      </c>
      <c r="R77" s="458">
        <v>8.2285502958579886E-3</v>
      </c>
      <c r="S77" s="458">
        <v>1.3412843704119918E-2</v>
      </c>
      <c r="T77" s="458">
        <v>9.3653727664818245E-3</v>
      </c>
      <c r="U77" s="458">
        <v>9.2816397563569557E-3</v>
      </c>
      <c r="V77" s="458">
        <v>1.2101028752308098E-2</v>
      </c>
      <c r="W77" s="458">
        <v>1.2266355140186916E-2</v>
      </c>
      <c r="X77" s="458">
        <v>9.3720712277413302E-3</v>
      </c>
      <c r="Y77" s="458">
        <v>0</v>
      </c>
      <c r="Z77" s="458">
        <v>1.0326938136256852E-2</v>
      </c>
      <c r="AA77" s="458">
        <v>4.3564731508665593E-3</v>
      </c>
      <c r="AB77" s="458">
        <v>6.380477976157161E-3</v>
      </c>
      <c r="AC77" s="458">
        <v>9.1177112906748198E-3</v>
      </c>
      <c r="AD77" s="458">
        <v>6.2219311377245505E-3</v>
      </c>
      <c r="AE77" s="458">
        <v>0</v>
      </c>
      <c r="AF77" s="458">
        <v>1.5350265140943343E-3</v>
      </c>
      <c r="AG77" s="458">
        <v>4.4065316438857294E-3</v>
      </c>
      <c r="AH77" s="458">
        <v>6.2325733967525014E-3</v>
      </c>
      <c r="AI77" s="458">
        <v>5.8479532163742687E-3</v>
      </c>
      <c r="AJ77" s="458">
        <v>7.1897467958737101E-3</v>
      </c>
      <c r="AK77" s="458">
        <v>8.6830680173661367E-3</v>
      </c>
      <c r="AL77" s="458">
        <v>1.8620689655172412E-2</v>
      </c>
      <c r="AM77" s="458">
        <v>1.7741834367751237E-2</v>
      </c>
      <c r="AN77" s="458">
        <v>0</v>
      </c>
      <c r="AO77" s="458">
        <v>5.944839684241302E-3</v>
      </c>
      <c r="AP77" s="458">
        <v>8.9351586195589808E-3</v>
      </c>
      <c r="AQ77" s="458">
        <v>7.3169179868931731E-3</v>
      </c>
      <c r="AR77" s="458">
        <v>0</v>
      </c>
      <c r="AS77" s="458">
        <v>6.8368671570748591E-3</v>
      </c>
      <c r="AT77" s="458">
        <v>1.3948400036466406E-2</v>
      </c>
      <c r="AU77" s="458">
        <v>1.0141246551062548E-2</v>
      </c>
      <c r="AV77" s="458">
        <v>7.0552206694706647E-3</v>
      </c>
      <c r="AW77" s="458">
        <v>6.517991718028744E-3</v>
      </c>
      <c r="AX77" s="458">
        <v>1.5482505926595162E-2</v>
      </c>
      <c r="AY77" s="458">
        <v>7.8759939202853943E-3</v>
      </c>
      <c r="AZ77" s="458">
        <v>7.5016650892137269E-3</v>
      </c>
      <c r="BA77" s="458">
        <v>7.907698332605323E-3</v>
      </c>
      <c r="BB77" s="458">
        <v>7.8772802653399674E-3</v>
      </c>
      <c r="BC77" s="458">
        <v>9.140767824497258E-3</v>
      </c>
      <c r="BD77" s="458">
        <v>9.0716077977224478E-3</v>
      </c>
      <c r="BE77" s="458">
        <v>6.1381742196682772E-3</v>
      </c>
      <c r="BF77" s="458">
        <v>1.0069534406576708E-2</v>
      </c>
      <c r="BG77" s="458">
        <v>0</v>
      </c>
      <c r="BH77" s="458">
        <v>3.6870209597152093E-3</v>
      </c>
      <c r="BI77" s="458">
        <v>4.0162358470412305E-3</v>
      </c>
      <c r="BJ77" s="458">
        <v>1.1443102352193261E-2</v>
      </c>
      <c r="BK77" s="458">
        <v>9.6916299559471359E-3</v>
      </c>
      <c r="BL77" s="458">
        <v>3.8611406305348921E-2</v>
      </c>
      <c r="BM77" s="458">
        <v>3.0698388334612432E-3</v>
      </c>
      <c r="BN77" s="458">
        <v>1.0511106362628081E-2</v>
      </c>
      <c r="BO77" s="458">
        <v>5.3832902670111977E-3</v>
      </c>
      <c r="BP77" s="458">
        <v>1.4563601580630997E-2</v>
      </c>
      <c r="BQ77" s="458">
        <v>1.5419074206323444E-2</v>
      </c>
      <c r="BR77" s="458">
        <v>1.7496721072573593E-2</v>
      </c>
      <c r="BS77" s="458">
        <v>5.2917052520174623E-3</v>
      </c>
      <c r="BT77" s="458">
        <v>1.7956626350380287E-2</v>
      </c>
      <c r="BU77" s="458">
        <v>2.4531956100710135E-2</v>
      </c>
      <c r="BV77" s="458">
        <v>1.8930372678068175E-2</v>
      </c>
      <c r="BW77" s="458">
        <v>8.1915499742913914E-2</v>
      </c>
      <c r="BX77" s="458">
        <v>0.10309558598661185</v>
      </c>
      <c r="BY77" s="458">
        <v>7.2661901793351413E-2</v>
      </c>
      <c r="BZ77" s="458">
        <v>7.0571231627865605E-2</v>
      </c>
      <c r="CA77" s="458">
        <v>6.6351924006711985E-2</v>
      </c>
      <c r="CB77" s="458">
        <v>1.5086611928014568E-2</v>
      </c>
      <c r="CC77" s="458">
        <v>4.8253655086409872E-2</v>
      </c>
      <c r="CD77" s="458">
        <v>2.874226371551453E-2</v>
      </c>
      <c r="CE77" s="458">
        <v>2.5369486791574539E-2</v>
      </c>
      <c r="CF77" s="458">
        <v>0</v>
      </c>
      <c r="CG77" s="458">
        <v>7.2108843537414969E-3</v>
      </c>
      <c r="CH77" s="458">
        <v>1.6049742543476148E-2</v>
      </c>
      <c r="CI77" s="458">
        <v>4.7042589224110897E-4</v>
      </c>
      <c r="CJ77" s="458">
        <v>8.8551335383948299E-3</v>
      </c>
      <c r="CK77" s="458">
        <v>5.5076628352490418E-3</v>
      </c>
      <c r="CL77" s="458">
        <v>3.2549922372718024E-3</v>
      </c>
      <c r="CM77" s="458">
        <v>3.7835792659856224E-3</v>
      </c>
      <c r="CN77" s="458">
        <v>4.726920667463979E-3</v>
      </c>
      <c r="CO77" s="458">
        <v>1.9204389574759947E-2</v>
      </c>
      <c r="CP77" s="458">
        <v>1.3476784969155643E-2</v>
      </c>
      <c r="CQ77" s="458">
        <v>2.0412829054804365E-3</v>
      </c>
      <c r="CR77" s="458">
        <v>4.2832784841456816E-3</v>
      </c>
      <c r="CS77" s="458">
        <v>2.1677993906726038E-2</v>
      </c>
      <c r="CT77" s="458">
        <v>1.7701213859123349E-2</v>
      </c>
      <c r="CU77" s="458">
        <v>9.858754384301829E-3</v>
      </c>
      <c r="CV77" s="458">
        <v>2.4415074445070628E-2</v>
      </c>
      <c r="CW77" s="458">
        <v>5.9531454130776554E-2</v>
      </c>
      <c r="CX77" s="458">
        <v>2.3830046139025505E-3</v>
      </c>
      <c r="CY77" s="458">
        <v>9.3462913968916598E-3</v>
      </c>
      <c r="CZ77" s="458">
        <v>4.0354012016261525E-3</v>
      </c>
      <c r="DA77" s="458">
        <v>3.0071182993559632E-2</v>
      </c>
      <c r="DB77" s="458">
        <v>1.0229659924698337E-2</v>
      </c>
      <c r="DC77" s="458">
        <v>4.522613065326633E-3</v>
      </c>
      <c r="DD77" s="458">
        <v>1.3988371113170979E-2</v>
      </c>
      <c r="DE77" s="458">
        <v>1.7843085804250852E-2</v>
      </c>
      <c r="DF77" s="458">
        <v>9.1931453052481252E-3</v>
      </c>
      <c r="DG77" s="477">
        <v>0</v>
      </c>
      <c r="DH77" s="458">
        <v>3.4615845619081868E-2</v>
      </c>
      <c r="DI77" s="478">
        <v>1.911990668396513E-2</v>
      </c>
    </row>
    <row r="78" spans="3:113" ht="13.5" customHeight="1" x14ac:dyDescent="0.15">
      <c r="C78" s="469" t="s">
        <v>716</v>
      </c>
      <c r="D78" s="475" t="s">
        <v>384</v>
      </c>
      <c r="E78" s="476">
        <v>4.6071272258183412E-5</v>
      </c>
      <c r="F78" s="458">
        <v>0</v>
      </c>
      <c r="G78" s="458">
        <v>1.4443040259974724E-3</v>
      </c>
      <c r="H78" s="458">
        <v>8.9365504915102768E-4</v>
      </c>
      <c r="I78" s="458">
        <v>3.0433988678556212E-4</v>
      </c>
      <c r="J78" s="458">
        <v>0</v>
      </c>
      <c r="K78" s="458">
        <v>3.2985156679494229E-3</v>
      </c>
      <c r="L78" s="458">
        <v>1.9981253543024241E-3</v>
      </c>
      <c r="M78" s="458">
        <v>1.977587343441002E-3</v>
      </c>
      <c r="N78" s="458">
        <v>0</v>
      </c>
      <c r="O78" s="458">
        <v>0</v>
      </c>
      <c r="P78" s="458">
        <v>1.7522909581786559E-3</v>
      </c>
      <c r="Q78" s="458">
        <v>3.2741298887692858E-3</v>
      </c>
      <c r="R78" s="458">
        <v>1.0632396449704142E-3</v>
      </c>
      <c r="S78" s="458">
        <v>3.4075873194250603E-3</v>
      </c>
      <c r="T78" s="458">
        <v>9.8582871226124457E-4</v>
      </c>
      <c r="U78" s="458">
        <v>1.2568887170066711E-3</v>
      </c>
      <c r="V78" s="458">
        <v>2.9840411500923238E-3</v>
      </c>
      <c r="W78" s="458">
        <v>1.1682242990654205E-3</v>
      </c>
      <c r="X78" s="458">
        <v>1.8744142455482662E-3</v>
      </c>
      <c r="Y78" s="458">
        <v>0</v>
      </c>
      <c r="Z78" s="458">
        <v>1.076742364917776E-3</v>
      </c>
      <c r="AA78" s="458">
        <v>1.3258831328724311E-3</v>
      </c>
      <c r="AB78" s="458">
        <v>1.6790731516203056E-3</v>
      </c>
      <c r="AC78" s="458">
        <v>3.4760136856664481E-3</v>
      </c>
      <c r="AD78" s="458">
        <v>7.0172155688622755E-4</v>
      </c>
      <c r="AE78" s="458">
        <v>0</v>
      </c>
      <c r="AF78" s="458">
        <v>9.768350544236673E-4</v>
      </c>
      <c r="AG78" s="458">
        <v>2.4610063520569356E-3</v>
      </c>
      <c r="AH78" s="458">
        <v>2.2962112514351321E-3</v>
      </c>
      <c r="AI78" s="458">
        <v>0</v>
      </c>
      <c r="AJ78" s="458">
        <v>3.4385745545482964E-3</v>
      </c>
      <c r="AK78" s="458">
        <v>3.1726594678837803E-3</v>
      </c>
      <c r="AL78" s="458">
        <v>2.0689655172413794E-3</v>
      </c>
      <c r="AM78" s="458">
        <v>2.0061438154347689E-3</v>
      </c>
      <c r="AN78" s="458">
        <v>0</v>
      </c>
      <c r="AO78" s="458">
        <v>7.7965110613000682E-4</v>
      </c>
      <c r="AP78" s="458">
        <v>1.5575047135011066E-3</v>
      </c>
      <c r="AQ78" s="458">
        <v>6.9987911178978179E-4</v>
      </c>
      <c r="AR78" s="458">
        <v>0</v>
      </c>
      <c r="AS78" s="458">
        <v>1.4712245781047166E-3</v>
      </c>
      <c r="AT78" s="458">
        <v>3.7378065457197556E-3</v>
      </c>
      <c r="AU78" s="458">
        <v>1.8272516308220806E-3</v>
      </c>
      <c r="AV78" s="458">
        <v>2.2192933149845911E-3</v>
      </c>
      <c r="AW78" s="458">
        <v>1.1422204136095388E-3</v>
      </c>
      <c r="AX78" s="458">
        <v>1.1351263696805431E-3</v>
      </c>
      <c r="AY78" s="458">
        <v>7.2856084111092966E-4</v>
      </c>
      <c r="AZ78" s="458">
        <v>1.0341080379990886E-3</v>
      </c>
      <c r="BA78" s="458">
        <v>1.5212905363678811E-3</v>
      </c>
      <c r="BB78" s="458">
        <v>2.4875621890547263E-3</v>
      </c>
      <c r="BC78" s="458">
        <v>9.1407678244972577E-4</v>
      </c>
      <c r="BD78" s="458">
        <v>2.5091681142636558E-3</v>
      </c>
      <c r="BE78" s="458">
        <v>2.8731879326106828E-3</v>
      </c>
      <c r="BF78" s="458">
        <v>1.9466832858333275E-3</v>
      </c>
      <c r="BG78" s="458">
        <v>0</v>
      </c>
      <c r="BH78" s="458">
        <v>3.8141596134984925E-4</v>
      </c>
      <c r="BI78" s="458">
        <v>2.5635547959837642E-4</v>
      </c>
      <c r="BJ78" s="458">
        <v>4.4500953591862687E-3</v>
      </c>
      <c r="BK78" s="458">
        <v>1.3215859030837004E-3</v>
      </c>
      <c r="BL78" s="458">
        <v>9.4462156098712956E-4</v>
      </c>
      <c r="BM78" s="458">
        <v>2.5581990278843696E-4</v>
      </c>
      <c r="BN78" s="458">
        <v>4.3889550284739393E-3</v>
      </c>
      <c r="BO78" s="458">
        <v>1.6588509267234505E-3</v>
      </c>
      <c r="BP78" s="458">
        <v>1.0035752367810323E-3</v>
      </c>
      <c r="BQ78" s="458">
        <v>1.0712198922287865E-3</v>
      </c>
      <c r="BR78" s="458">
        <v>2.919156222675605E-3</v>
      </c>
      <c r="BS78" s="458">
        <v>6.0854610398200816E-3</v>
      </c>
      <c r="BT78" s="458">
        <v>6.2977376588563955E-4</v>
      </c>
      <c r="BU78" s="458">
        <v>9.0729851866068782E-4</v>
      </c>
      <c r="BV78" s="458">
        <v>1.940218837981305E-2</v>
      </c>
      <c r="BW78" s="458">
        <v>1.061232808815968E-2</v>
      </c>
      <c r="BX78" s="458">
        <v>2.5858846715824526E-2</v>
      </c>
      <c r="BY78" s="458">
        <v>0.13115966191629094</v>
      </c>
      <c r="BZ78" s="458">
        <v>1.4779979098570253E-2</v>
      </c>
      <c r="CA78" s="458">
        <v>1.3935894883535735E-3</v>
      </c>
      <c r="CB78" s="458">
        <v>6.4610618952880257E-3</v>
      </c>
      <c r="CC78" s="458">
        <v>1.2647390021683899E-2</v>
      </c>
      <c r="CD78" s="458">
        <v>4.7833840344067971E-2</v>
      </c>
      <c r="CE78" s="458">
        <v>2.6765972303037355E-3</v>
      </c>
      <c r="CF78" s="458">
        <v>0</v>
      </c>
      <c r="CG78" s="458">
        <v>4.9115646258503398E-2</v>
      </c>
      <c r="CH78" s="458">
        <v>1.820654813951229E-2</v>
      </c>
      <c r="CI78" s="458">
        <v>8.93809195258107E-3</v>
      </c>
      <c r="CJ78" s="458">
        <v>8.1843927424490853E-3</v>
      </c>
      <c r="CK78" s="458">
        <v>4.8491379310344829E-3</v>
      </c>
      <c r="CL78" s="458">
        <v>1.9958241875903421E-2</v>
      </c>
      <c r="CM78" s="458">
        <v>3.279102030520873E-2</v>
      </c>
      <c r="CN78" s="458">
        <v>1.3497351785409192E-2</v>
      </c>
      <c r="CO78" s="458">
        <v>1.8572043845956597E-3</v>
      </c>
      <c r="CP78" s="458">
        <v>9.0972997560269614E-4</v>
      </c>
      <c r="CQ78" s="458">
        <v>8.3937553073355538E-3</v>
      </c>
      <c r="CR78" s="458">
        <v>1.2487739143985993E-2</v>
      </c>
      <c r="CS78" s="458">
        <v>6.0346847902507618E-3</v>
      </c>
      <c r="CT78" s="458">
        <v>3.0831590521980985E-3</v>
      </c>
      <c r="CU78" s="458">
        <v>4.142572755711442E-3</v>
      </c>
      <c r="CV78" s="458">
        <v>1.0235060992237352E-2</v>
      </c>
      <c r="CW78" s="458">
        <v>1.5024025154447422E-2</v>
      </c>
      <c r="CX78" s="458">
        <v>1.1154489682097045E-3</v>
      </c>
      <c r="CY78" s="458">
        <v>2.1138838294534482E-3</v>
      </c>
      <c r="CZ78" s="458">
        <v>6.6437214433904563E-3</v>
      </c>
      <c r="DA78" s="458">
        <v>8.2320468742433789E-3</v>
      </c>
      <c r="DB78" s="458">
        <v>3.0156184986350306E-2</v>
      </c>
      <c r="DC78" s="458">
        <v>1.8844221105527637E-2</v>
      </c>
      <c r="DD78" s="458">
        <v>3.707761017948934E-3</v>
      </c>
      <c r="DE78" s="458">
        <v>1.338231435318814E-2</v>
      </c>
      <c r="DF78" s="458">
        <v>1.0906818993216709E-2</v>
      </c>
      <c r="DG78" s="477">
        <v>0</v>
      </c>
      <c r="DH78" s="458">
        <v>1.0355987055016181E-2</v>
      </c>
      <c r="DI78" s="478">
        <v>8.7562898879968414E-3</v>
      </c>
    </row>
    <row r="79" spans="3:113" ht="13.5" customHeight="1" x14ac:dyDescent="0.15">
      <c r="C79" s="469" t="s">
        <v>717</v>
      </c>
      <c r="D79" s="475" t="s">
        <v>388</v>
      </c>
      <c r="E79" s="476">
        <v>0</v>
      </c>
      <c r="F79" s="458">
        <v>0</v>
      </c>
      <c r="G79" s="458">
        <v>0</v>
      </c>
      <c r="H79" s="458">
        <v>0</v>
      </c>
      <c r="I79" s="458">
        <v>0</v>
      </c>
      <c r="J79" s="458">
        <v>0</v>
      </c>
      <c r="K79" s="458">
        <v>0</v>
      </c>
      <c r="L79" s="458">
        <v>0</v>
      </c>
      <c r="M79" s="458">
        <v>0</v>
      </c>
      <c r="N79" s="458">
        <v>0</v>
      </c>
      <c r="O79" s="458">
        <v>0</v>
      </c>
      <c r="P79" s="458">
        <v>0</v>
      </c>
      <c r="Q79" s="458">
        <v>0</v>
      </c>
      <c r="R79" s="458">
        <v>0</v>
      </c>
      <c r="S79" s="458">
        <v>0</v>
      </c>
      <c r="T79" s="458">
        <v>0</v>
      </c>
      <c r="U79" s="458">
        <v>0</v>
      </c>
      <c r="V79" s="458">
        <v>0</v>
      </c>
      <c r="W79" s="458">
        <v>0</v>
      </c>
      <c r="X79" s="458">
        <v>0</v>
      </c>
      <c r="Y79" s="458">
        <v>0</v>
      </c>
      <c r="Z79" s="458">
        <v>0</v>
      </c>
      <c r="AA79" s="458">
        <v>0</v>
      </c>
      <c r="AB79" s="458">
        <v>0</v>
      </c>
      <c r="AC79" s="458">
        <v>0</v>
      </c>
      <c r="AD79" s="458">
        <v>0</v>
      </c>
      <c r="AE79" s="458">
        <v>0</v>
      </c>
      <c r="AF79" s="458">
        <v>0</v>
      </c>
      <c r="AG79" s="458">
        <v>0</v>
      </c>
      <c r="AH79" s="458">
        <v>0</v>
      </c>
      <c r="AI79" s="458">
        <v>0</v>
      </c>
      <c r="AJ79" s="458">
        <v>0</v>
      </c>
      <c r="AK79" s="458">
        <v>0</v>
      </c>
      <c r="AL79" s="458">
        <v>0</v>
      </c>
      <c r="AM79" s="458">
        <v>0</v>
      </c>
      <c r="AN79" s="458">
        <v>0</v>
      </c>
      <c r="AO79" s="458">
        <v>0</v>
      </c>
      <c r="AP79" s="458">
        <v>0</v>
      </c>
      <c r="AQ79" s="458">
        <v>0</v>
      </c>
      <c r="AR79" s="458">
        <v>0</v>
      </c>
      <c r="AS79" s="458">
        <v>0</v>
      </c>
      <c r="AT79" s="458">
        <v>0</v>
      </c>
      <c r="AU79" s="458">
        <v>0</v>
      </c>
      <c r="AV79" s="458">
        <v>0</v>
      </c>
      <c r="AW79" s="458">
        <v>0</v>
      </c>
      <c r="AX79" s="458">
        <v>0</v>
      </c>
      <c r="AY79" s="458">
        <v>0</v>
      </c>
      <c r="AZ79" s="458">
        <v>0</v>
      </c>
      <c r="BA79" s="458">
        <v>0</v>
      </c>
      <c r="BB79" s="458">
        <v>0</v>
      </c>
      <c r="BC79" s="458">
        <v>0</v>
      </c>
      <c r="BD79" s="458">
        <v>0</v>
      </c>
      <c r="BE79" s="458">
        <v>0</v>
      </c>
      <c r="BF79" s="458">
        <v>0</v>
      </c>
      <c r="BG79" s="458">
        <v>0</v>
      </c>
      <c r="BH79" s="458">
        <v>0</v>
      </c>
      <c r="BI79" s="458">
        <v>0</v>
      </c>
      <c r="BJ79" s="458">
        <v>0</v>
      </c>
      <c r="BK79" s="458">
        <v>0</v>
      </c>
      <c r="BL79" s="458">
        <v>0</v>
      </c>
      <c r="BM79" s="458">
        <v>0</v>
      </c>
      <c r="BN79" s="458">
        <v>0</v>
      </c>
      <c r="BO79" s="458">
        <v>0</v>
      </c>
      <c r="BP79" s="458">
        <v>0</v>
      </c>
      <c r="BQ79" s="458">
        <v>0</v>
      </c>
      <c r="BR79" s="458">
        <v>0</v>
      </c>
      <c r="BS79" s="458">
        <v>0</v>
      </c>
      <c r="BT79" s="458">
        <v>0</v>
      </c>
      <c r="BU79" s="458">
        <v>0</v>
      </c>
      <c r="BV79" s="458">
        <v>0</v>
      </c>
      <c r="BW79" s="458">
        <v>0</v>
      </c>
      <c r="BX79" s="458">
        <v>0</v>
      </c>
      <c r="BY79" s="458">
        <v>0</v>
      </c>
      <c r="BZ79" s="458">
        <v>0</v>
      </c>
      <c r="CA79" s="458">
        <v>0</v>
      </c>
      <c r="CB79" s="458">
        <v>0</v>
      </c>
      <c r="CC79" s="458">
        <v>0</v>
      </c>
      <c r="CD79" s="458">
        <v>0</v>
      </c>
      <c r="CE79" s="458">
        <v>0</v>
      </c>
      <c r="CF79" s="458">
        <v>0</v>
      </c>
      <c r="CG79" s="458">
        <v>0</v>
      </c>
      <c r="CH79" s="458">
        <v>0</v>
      </c>
      <c r="CI79" s="458">
        <v>0</v>
      </c>
      <c r="CJ79" s="458">
        <v>0</v>
      </c>
      <c r="CK79" s="458">
        <v>0</v>
      </c>
      <c r="CL79" s="458">
        <v>0</v>
      </c>
      <c r="CM79" s="458">
        <v>0</v>
      </c>
      <c r="CN79" s="458">
        <v>0</v>
      </c>
      <c r="CO79" s="458">
        <v>0</v>
      </c>
      <c r="CP79" s="458">
        <v>0</v>
      </c>
      <c r="CQ79" s="458">
        <v>0</v>
      </c>
      <c r="CR79" s="458">
        <v>0</v>
      </c>
      <c r="CS79" s="458">
        <v>0</v>
      </c>
      <c r="CT79" s="458">
        <v>0</v>
      </c>
      <c r="CU79" s="458">
        <v>0</v>
      </c>
      <c r="CV79" s="458">
        <v>0</v>
      </c>
      <c r="CW79" s="458">
        <v>0</v>
      </c>
      <c r="CX79" s="458">
        <v>0</v>
      </c>
      <c r="CY79" s="458">
        <v>0</v>
      </c>
      <c r="CZ79" s="458">
        <v>0</v>
      </c>
      <c r="DA79" s="458">
        <v>0</v>
      </c>
      <c r="DB79" s="458">
        <v>0</v>
      </c>
      <c r="DC79" s="458">
        <v>0</v>
      </c>
      <c r="DD79" s="458">
        <v>0</v>
      </c>
      <c r="DE79" s="458">
        <v>0</v>
      </c>
      <c r="DF79" s="458">
        <v>0</v>
      </c>
      <c r="DG79" s="477">
        <v>0</v>
      </c>
      <c r="DH79" s="458">
        <v>0</v>
      </c>
      <c r="DI79" s="478">
        <v>0</v>
      </c>
    </row>
    <row r="80" spans="3:113" ht="13.5" customHeight="1" x14ac:dyDescent="0.15">
      <c r="C80" s="469" t="s">
        <v>718</v>
      </c>
      <c r="D80" s="475" t="s">
        <v>719</v>
      </c>
      <c r="E80" s="476">
        <v>0</v>
      </c>
      <c r="F80" s="458">
        <v>0</v>
      </c>
      <c r="G80" s="458">
        <v>0</v>
      </c>
      <c r="H80" s="458">
        <v>0</v>
      </c>
      <c r="I80" s="458">
        <v>0</v>
      </c>
      <c r="J80" s="458">
        <v>0</v>
      </c>
      <c r="K80" s="458">
        <v>0</v>
      </c>
      <c r="L80" s="458">
        <v>0</v>
      </c>
      <c r="M80" s="458">
        <v>0</v>
      </c>
      <c r="N80" s="458">
        <v>0</v>
      </c>
      <c r="O80" s="458">
        <v>0</v>
      </c>
      <c r="P80" s="458">
        <v>0</v>
      </c>
      <c r="Q80" s="458">
        <v>0</v>
      </c>
      <c r="R80" s="458">
        <v>0</v>
      </c>
      <c r="S80" s="458">
        <v>0</v>
      </c>
      <c r="T80" s="458">
        <v>0</v>
      </c>
      <c r="U80" s="458">
        <v>0</v>
      </c>
      <c r="V80" s="458">
        <v>0</v>
      </c>
      <c r="W80" s="458">
        <v>0</v>
      </c>
      <c r="X80" s="458">
        <v>0</v>
      </c>
      <c r="Y80" s="458">
        <v>0</v>
      </c>
      <c r="Z80" s="458">
        <v>0</v>
      </c>
      <c r="AA80" s="458">
        <v>0</v>
      </c>
      <c r="AB80" s="458">
        <v>0</v>
      </c>
      <c r="AC80" s="458">
        <v>0</v>
      </c>
      <c r="AD80" s="458">
        <v>0</v>
      </c>
      <c r="AE80" s="458">
        <v>0</v>
      </c>
      <c r="AF80" s="458">
        <v>0</v>
      </c>
      <c r="AG80" s="458">
        <v>0</v>
      </c>
      <c r="AH80" s="458">
        <v>0</v>
      </c>
      <c r="AI80" s="458">
        <v>0</v>
      </c>
      <c r="AJ80" s="458">
        <v>0</v>
      </c>
      <c r="AK80" s="458">
        <v>0</v>
      </c>
      <c r="AL80" s="458">
        <v>0</v>
      </c>
      <c r="AM80" s="458">
        <v>0</v>
      </c>
      <c r="AN80" s="458">
        <v>0</v>
      </c>
      <c r="AO80" s="458">
        <v>0</v>
      </c>
      <c r="AP80" s="458">
        <v>0</v>
      </c>
      <c r="AQ80" s="458">
        <v>0</v>
      </c>
      <c r="AR80" s="458">
        <v>0</v>
      </c>
      <c r="AS80" s="458">
        <v>0</v>
      </c>
      <c r="AT80" s="458">
        <v>0</v>
      </c>
      <c r="AU80" s="458">
        <v>0</v>
      </c>
      <c r="AV80" s="458">
        <v>0</v>
      </c>
      <c r="AW80" s="458">
        <v>0</v>
      </c>
      <c r="AX80" s="458">
        <v>0</v>
      </c>
      <c r="AY80" s="458">
        <v>0</v>
      </c>
      <c r="AZ80" s="458">
        <v>0</v>
      </c>
      <c r="BA80" s="458">
        <v>0</v>
      </c>
      <c r="BB80" s="458">
        <v>0</v>
      </c>
      <c r="BC80" s="458">
        <v>0</v>
      </c>
      <c r="BD80" s="458">
        <v>0</v>
      </c>
      <c r="BE80" s="458">
        <v>0</v>
      </c>
      <c r="BF80" s="458">
        <v>0</v>
      </c>
      <c r="BG80" s="458">
        <v>0</v>
      </c>
      <c r="BH80" s="458">
        <v>0</v>
      </c>
      <c r="BI80" s="458">
        <v>0</v>
      </c>
      <c r="BJ80" s="458">
        <v>0</v>
      </c>
      <c r="BK80" s="458">
        <v>0</v>
      </c>
      <c r="BL80" s="458">
        <v>0</v>
      </c>
      <c r="BM80" s="458">
        <v>0</v>
      </c>
      <c r="BN80" s="458">
        <v>0</v>
      </c>
      <c r="BO80" s="458">
        <v>0</v>
      </c>
      <c r="BP80" s="458">
        <v>0</v>
      </c>
      <c r="BQ80" s="458">
        <v>0</v>
      </c>
      <c r="BR80" s="458">
        <v>0</v>
      </c>
      <c r="BS80" s="458">
        <v>0</v>
      </c>
      <c r="BT80" s="458">
        <v>0</v>
      </c>
      <c r="BU80" s="458">
        <v>0</v>
      </c>
      <c r="BV80" s="458">
        <v>0</v>
      </c>
      <c r="BW80" s="458">
        <v>0</v>
      </c>
      <c r="BX80" s="458">
        <v>0</v>
      </c>
      <c r="BY80" s="458">
        <v>0</v>
      </c>
      <c r="BZ80" s="458">
        <v>0</v>
      </c>
      <c r="CA80" s="458">
        <v>0</v>
      </c>
      <c r="CB80" s="458">
        <v>0</v>
      </c>
      <c r="CC80" s="458">
        <v>0</v>
      </c>
      <c r="CD80" s="458">
        <v>0</v>
      </c>
      <c r="CE80" s="458">
        <v>0</v>
      </c>
      <c r="CF80" s="458">
        <v>0</v>
      </c>
      <c r="CG80" s="458">
        <v>0</v>
      </c>
      <c r="CH80" s="458">
        <v>0</v>
      </c>
      <c r="CI80" s="458">
        <v>0</v>
      </c>
      <c r="CJ80" s="458">
        <v>0</v>
      </c>
      <c r="CK80" s="458">
        <v>0</v>
      </c>
      <c r="CL80" s="458">
        <v>0</v>
      </c>
      <c r="CM80" s="458">
        <v>0</v>
      </c>
      <c r="CN80" s="458">
        <v>0</v>
      </c>
      <c r="CO80" s="458">
        <v>0</v>
      </c>
      <c r="CP80" s="458">
        <v>0</v>
      </c>
      <c r="CQ80" s="458">
        <v>0</v>
      </c>
      <c r="CR80" s="458">
        <v>0</v>
      </c>
      <c r="CS80" s="458">
        <v>0</v>
      </c>
      <c r="CT80" s="458">
        <v>0</v>
      </c>
      <c r="CU80" s="458">
        <v>0</v>
      </c>
      <c r="CV80" s="458">
        <v>0</v>
      </c>
      <c r="CW80" s="458">
        <v>0</v>
      </c>
      <c r="CX80" s="458">
        <v>0</v>
      </c>
      <c r="CY80" s="458">
        <v>0</v>
      </c>
      <c r="CZ80" s="458">
        <v>0</v>
      </c>
      <c r="DA80" s="458">
        <v>0</v>
      </c>
      <c r="DB80" s="458">
        <v>0</v>
      </c>
      <c r="DC80" s="458">
        <v>0</v>
      </c>
      <c r="DD80" s="458">
        <v>0</v>
      </c>
      <c r="DE80" s="458">
        <v>0</v>
      </c>
      <c r="DF80" s="458">
        <v>0</v>
      </c>
      <c r="DG80" s="477">
        <v>0</v>
      </c>
      <c r="DH80" s="458">
        <v>0</v>
      </c>
      <c r="DI80" s="478">
        <v>0</v>
      </c>
    </row>
    <row r="81" spans="3:113" ht="13.5" customHeight="1" x14ac:dyDescent="0.15">
      <c r="C81" s="469" t="s">
        <v>720</v>
      </c>
      <c r="D81" s="475" t="s">
        <v>390</v>
      </c>
      <c r="E81" s="476">
        <v>6.9106908387275121E-5</v>
      </c>
      <c r="F81" s="458">
        <v>0</v>
      </c>
      <c r="G81" s="458">
        <v>1.8053800324968405E-4</v>
      </c>
      <c r="H81" s="458">
        <v>8.9365504915102768E-4</v>
      </c>
      <c r="I81" s="458">
        <v>4.2607584149978694E-4</v>
      </c>
      <c r="J81" s="458">
        <v>0</v>
      </c>
      <c r="K81" s="458">
        <v>1.6492578339747114E-3</v>
      </c>
      <c r="L81" s="458">
        <v>6.5668726531849329E-4</v>
      </c>
      <c r="M81" s="458">
        <v>9.4170825878142953E-4</v>
      </c>
      <c r="N81" s="458">
        <v>0</v>
      </c>
      <c r="O81" s="458">
        <v>0</v>
      </c>
      <c r="P81" s="458">
        <v>9.994548428130111E-4</v>
      </c>
      <c r="Q81" s="458">
        <v>1.5249372084678867E-3</v>
      </c>
      <c r="R81" s="458">
        <v>4.1605029585798818E-4</v>
      </c>
      <c r="S81" s="458">
        <v>1.3412843704119918E-3</v>
      </c>
      <c r="T81" s="458">
        <v>1.4787430683918669E-3</v>
      </c>
      <c r="U81" s="458">
        <v>1.3535724644687227E-3</v>
      </c>
      <c r="V81" s="458">
        <v>1.5991822738063836E-3</v>
      </c>
      <c r="W81" s="458">
        <v>5.8411214953271024E-4</v>
      </c>
      <c r="X81" s="458">
        <v>0</v>
      </c>
      <c r="Y81" s="458">
        <v>0</v>
      </c>
      <c r="Z81" s="458">
        <v>6.3625685199686767E-4</v>
      </c>
      <c r="AA81" s="458">
        <v>1.3258831328724311E-3</v>
      </c>
      <c r="AB81" s="458">
        <v>7.8356747075614261E-4</v>
      </c>
      <c r="AC81" s="458">
        <v>1.1010409842032466E-3</v>
      </c>
      <c r="AD81" s="458">
        <v>1.1695359281437125E-3</v>
      </c>
      <c r="AE81" s="458">
        <v>0</v>
      </c>
      <c r="AF81" s="458">
        <v>5.5819145967066707E-4</v>
      </c>
      <c r="AG81" s="458">
        <v>1.7792410788519738E-3</v>
      </c>
      <c r="AH81" s="458">
        <v>8.2007544694111863E-4</v>
      </c>
      <c r="AI81" s="458">
        <v>0</v>
      </c>
      <c r="AJ81" s="458">
        <v>6.2519537355423566E-4</v>
      </c>
      <c r="AK81" s="458">
        <v>1.0575531559612601E-3</v>
      </c>
      <c r="AL81" s="458">
        <v>1.1494252873563218E-3</v>
      </c>
      <c r="AM81" s="458">
        <v>2.3822957808287883E-3</v>
      </c>
      <c r="AN81" s="458">
        <v>0</v>
      </c>
      <c r="AO81" s="458">
        <v>5.8473832959750512E-4</v>
      </c>
      <c r="AP81" s="458">
        <v>9.8368718747438304E-4</v>
      </c>
      <c r="AQ81" s="458">
        <v>1.2725074759814214E-4</v>
      </c>
      <c r="AR81" s="458">
        <v>0</v>
      </c>
      <c r="AS81" s="458">
        <v>7.5003605942593394E-4</v>
      </c>
      <c r="AT81" s="458">
        <v>2.1879843194457108E-3</v>
      </c>
      <c r="AU81" s="458">
        <v>7.8571820125349458E-4</v>
      </c>
      <c r="AV81" s="458">
        <v>7.849902118504448E-4</v>
      </c>
      <c r="AW81" s="458">
        <v>8.5055250982850978E-4</v>
      </c>
      <c r="AX81" s="458">
        <v>1.0192971482845693E-3</v>
      </c>
      <c r="AY81" s="458">
        <v>1.9595774347121557E-3</v>
      </c>
      <c r="AZ81" s="458">
        <v>1.5599256844393032E-3</v>
      </c>
      <c r="BA81" s="458">
        <v>1.5514151014444728E-3</v>
      </c>
      <c r="BB81" s="458">
        <v>8.2918739635157548E-4</v>
      </c>
      <c r="BC81" s="458">
        <v>2.7422303473491772E-3</v>
      </c>
      <c r="BD81" s="458">
        <v>7.7205172746574015E-4</v>
      </c>
      <c r="BE81" s="458">
        <v>1.0447956118584303E-3</v>
      </c>
      <c r="BF81" s="458">
        <v>1.9186734543824883E-3</v>
      </c>
      <c r="BG81" s="458">
        <v>0</v>
      </c>
      <c r="BH81" s="458">
        <v>2.9060263721893278E-4</v>
      </c>
      <c r="BI81" s="458">
        <v>3.6317026276436659E-4</v>
      </c>
      <c r="BJ81" s="458">
        <v>1.9071837253655435E-3</v>
      </c>
      <c r="BK81" s="458">
        <v>7.709251101321586E-4</v>
      </c>
      <c r="BL81" s="458">
        <v>1.5350100366040855E-3</v>
      </c>
      <c r="BM81" s="458">
        <v>2.0465592223074956E-3</v>
      </c>
      <c r="BN81" s="458">
        <v>2.2589212124912239E-3</v>
      </c>
      <c r="BO81" s="458">
        <v>1.6189747025233674E-3</v>
      </c>
      <c r="BP81" s="458">
        <v>1.1368625729160132E-3</v>
      </c>
      <c r="BQ81" s="458">
        <v>8.6022203466857108E-4</v>
      </c>
      <c r="BR81" s="458">
        <v>4.8273098222092683E-4</v>
      </c>
      <c r="BS81" s="458">
        <v>6.6146315650218279E-4</v>
      </c>
      <c r="BT81" s="458">
        <v>2.196134157960179E-3</v>
      </c>
      <c r="BU81" s="458">
        <v>1.3958438748625967E-2</v>
      </c>
      <c r="BV81" s="458">
        <v>4.6364695228182746E-3</v>
      </c>
      <c r="BW81" s="458">
        <v>9.2782597820095323E-3</v>
      </c>
      <c r="BX81" s="458">
        <v>7.7021532048886015E-4</v>
      </c>
      <c r="BY81" s="458">
        <v>1.4497586151905709E-4</v>
      </c>
      <c r="BZ81" s="458">
        <v>0</v>
      </c>
      <c r="CA81" s="458">
        <v>2.5596541622820737E-4</v>
      </c>
      <c r="CB81" s="458">
        <v>1.4127497423999896E-3</v>
      </c>
      <c r="CC81" s="458">
        <v>2.4196625501381999E-4</v>
      </c>
      <c r="CD81" s="458">
        <v>1.5734815902653939E-3</v>
      </c>
      <c r="CE81" s="458">
        <v>5.8186896310950776E-4</v>
      </c>
      <c r="CF81" s="458">
        <v>0</v>
      </c>
      <c r="CG81" s="458">
        <v>9.5238095238095238E-4</v>
      </c>
      <c r="CH81" s="458">
        <v>2.215097639172253E-3</v>
      </c>
      <c r="CI81" s="458">
        <v>1.0976604152292543E-3</v>
      </c>
      <c r="CJ81" s="458">
        <v>1.6057128145367824E-3</v>
      </c>
      <c r="CK81" s="458">
        <v>2.4545019157088122E-3</v>
      </c>
      <c r="CL81" s="458">
        <v>7.7091921409069006E-4</v>
      </c>
      <c r="CM81" s="458">
        <v>1.7836873682503648E-3</v>
      </c>
      <c r="CN81" s="458">
        <v>1.3668204339654878E-3</v>
      </c>
      <c r="CO81" s="458">
        <v>6.6197137515279615E-3</v>
      </c>
      <c r="CP81" s="458">
        <v>2.4698041073180632E-3</v>
      </c>
      <c r="CQ81" s="458">
        <v>1.137130663879635E-2</v>
      </c>
      <c r="CR81" s="458">
        <v>1.4965119583451741E-3</v>
      </c>
      <c r="CS81" s="458">
        <v>4.9800796812749003E-3</v>
      </c>
      <c r="CT81" s="458">
        <v>1.131929022660141E-3</v>
      </c>
      <c r="CU81" s="458">
        <v>3.7918286093468573E-4</v>
      </c>
      <c r="CV81" s="458">
        <v>4.7812096642245536E-3</v>
      </c>
      <c r="CW81" s="458">
        <v>9.6322047784592904E-4</v>
      </c>
      <c r="CX81" s="458">
        <v>5.0702225827713838E-4</v>
      </c>
      <c r="CY81" s="458">
        <v>4.054934389832086E-4</v>
      </c>
      <c r="CZ81" s="458">
        <v>8.3346324966721431E-4</v>
      </c>
      <c r="DA81" s="458">
        <v>2.2597775733217116E-4</v>
      </c>
      <c r="DB81" s="458">
        <v>8.5754589646528713E-4</v>
      </c>
      <c r="DC81" s="458">
        <v>8.7939698492462315E-4</v>
      </c>
      <c r="DD81" s="458">
        <v>1.0449144686946997E-3</v>
      </c>
      <c r="DE81" s="458">
        <v>2.6239832065074782E-4</v>
      </c>
      <c r="DF81" s="458">
        <v>1.9278828989646554E-3</v>
      </c>
      <c r="DG81" s="477">
        <v>6.4164260506897658E-4</v>
      </c>
      <c r="DH81" s="458">
        <v>2.8766630708378283E-4</v>
      </c>
      <c r="DI81" s="478">
        <v>2.2163403798277637E-3</v>
      </c>
    </row>
    <row r="82" spans="3:113" ht="13.5" customHeight="1" x14ac:dyDescent="0.15">
      <c r="C82" s="469" t="s">
        <v>721</v>
      </c>
      <c r="D82" s="475" t="s">
        <v>722</v>
      </c>
      <c r="E82" s="476">
        <v>5.8971228490474767E-3</v>
      </c>
      <c r="F82" s="458">
        <v>4.0576677130566216E-2</v>
      </c>
      <c r="G82" s="458">
        <v>7.9436721429860992E-3</v>
      </c>
      <c r="H82" s="458">
        <v>3.3065236818588022E-2</v>
      </c>
      <c r="I82" s="458">
        <v>5.7215898715685682E-3</v>
      </c>
      <c r="J82" s="458">
        <v>0</v>
      </c>
      <c r="K82" s="458">
        <v>1.0445299615173173E-2</v>
      </c>
      <c r="L82" s="458">
        <v>2.2697805991008436E-2</v>
      </c>
      <c r="M82" s="458">
        <v>1.1771353234767868E-2</v>
      </c>
      <c r="N82" s="458">
        <v>2.954341987466428E-2</v>
      </c>
      <c r="O82" s="458">
        <v>0</v>
      </c>
      <c r="P82" s="458">
        <v>9.3455517769528307E-3</v>
      </c>
      <c r="Q82" s="458">
        <v>1.0629709364908504E-2</v>
      </c>
      <c r="R82" s="458">
        <v>2.3021449704142011E-2</v>
      </c>
      <c r="S82" s="458">
        <v>1.5968534193688714E-2</v>
      </c>
      <c r="T82" s="458">
        <v>3.0683918669131238E-2</v>
      </c>
      <c r="U82" s="458">
        <v>2.3784201875664702E-2</v>
      </c>
      <c r="V82" s="458">
        <v>1.3024268003165392E-2</v>
      </c>
      <c r="W82" s="458">
        <v>9.3457943925233638E-3</v>
      </c>
      <c r="X82" s="458">
        <v>3.7488284910965324E-3</v>
      </c>
      <c r="Y82" s="458">
        <v>0</v>
      </c>
      <c r="Z82" s="458">
        <v>9.2501957713390752E-3</v>
      </c>
      <c r="AA82" s="458">
        <v>1.2690595700350412E-2</v>
      </c>
      <c r="AB82" s="458">
        <v>1.6790731516203056E-2</v>
      </c>
      <c r="AC82" s="458">
        <v>1.4031447914391789E-2</v>
      </c>
      <c r="AD82" s="458">
        <v>1.6794535928143714E-2</v>
      </c>
      <c r="AE82" s="458">
        <v>0</v>
      </c>
      <c r="AF82" s="458">
        <v>5.4005023723137036E-2</v>
      </c>
      <c r="AG82" s="458">
        <v>9.262030662808873E-3</v>
      </c>
      <c r="AH82" s="458">
        <v>9.3488600951287526E-3</v>
      </c>
      <c r="AI82" s="458">
        <v>1.1695906432748537E-2</v>
      </c>
      <c r="AJ82" s="458">
        <v>1.625507971241013E-2</v>
      </c>
      <c r="AK82" s="458">
        <v>4.8035177557608819E-2</v>
      </c>
      <c r="AL82" s="458">
        <v>2.1149425287356322E-2</v>
      </c>
      <c r="AM82" s="458">
        <v>2.0312206131277037E-2</v>
      </c>
      <c r="AN82" s="458">
        <v>0</v>
      </c>
      <c r="AO82" s="458">
        <v>8.9659877204950784E-3</v>
      </c>
      <c r="AP82" s="458">
        <v>3.3773260103287156E-2</v>
      </c>
      <c r="AQ82" s="458">
        <v>1.730610167334733E-2</v>
      </c>
      <c r="AR82" s="458">
        <v>9.6153846153846159E-3</v>
      </c>
      <c r="AS82" s="458">
        <v>1.7308524448290782E-2</v>
      </c>
      <c r="AT82" s="458">
        <v>1.2641687179019661E-2</v>
      </c>
      <c r="AU82" s="458">
        <v>1.0780784621850274E-2</v>
      </c>
      <c r="AV82" s="458">
        <v>9.0806892407884789E-3</v>
      </c>
      <c r="AW82" s="458">
        <v>7.4628560051277666E-3</v>
      </c>
      <c r="AX82" s="458">
        <v>9.5983814796796931E-3</v>
      </c>
      <c r="AY82" s="458">
        <v>1.0036553655993669E-2</v>
      </c>
      <c r="AZ82" s="458">
        <v>8.4656641076874539E-3</v>
      </c>
      <c r="BA82" s="458">
        <v>1.0679158319651759E-2</v>
      </c>
      <c r="BB82" s="458">
        <v>9.5356550580431177E-3</v>
      </c>
      <c r="BC82" s="458">
        <v>6.3985374771480807E-3</v>
      </c>
      <c r="BD82" s="458">
        <v>1.2352827639451842E-2</v>
      </c>
      <c r="BE82" s="458">
        <v>7.5747681859736193E-3</v>
      </c>
      <c r="BF82" s="458">
        <v>1.3031574082502958E-2</v>
      </c>
      <c r="BG82" s="458">
        <v>0</v>
      </c>
      <c r="BH82" s="458">
        <v>1.333139598241854E-2</v>
      </c>
      <c r="BI82" s="458">
        <v>8.0751976073488579E-3</v>
      </c>
      <c r="BJ82" s="458">
        <v>1.3986013986013986E-2</v>
      </c>
      <c r="BK82" s="458">
        <v>6.9383259911894269E-3</v>
      </c>
      <c r="BL82" s="458">
        <v>1.5822411146534418E-2</v>
      </c>
      <c r="BM82" s="458">
        <v>0.50550012790995136</v>
      </c>
      <c r="BN82" s="458">
        <v>1.9797782458425336E-2</v>
      </c>
      <c r="BO82" s="458">
        <v>1.9467572654480493E-2</v>
      </c>
      <c r="BP82" s="458">
        <v>1.8605344038135858E-2</v>
      </c>
      <c r="BQ82" s="458">
        <v>1.8454197234305005E-2</v>
      </c>
      <c r="BR82" s="458">
        <v>4.7999854269892162E-3</v>
      </c>
      <c r="BS82" s="458">
        <v>1.6801164175155443E-2</v>
      </c>
      <c r="BT82" s="458">
        <v>1.0173268525844947E-2</v>
      </c>
      <c r="BU82" s="458">
        <v>3.6972414635423029E-2</v>
      </c>
      <c r="BV82" s="458">
        <v>4.7590007647639581E-3</v>
      </c>
      <c r="BW82" s="458">
        <v>8.6807083532131121E-3</v>
      </c>
      <c r="BX82" s="458">
        <v>8.8348227938428079E-4</v>
      </c>
      <c r="BY82" s="458">
        <v>8.4085999681053104E-4</v>
      </c>
      <c r="BZ82" s="458">
        <v>5.1141796188824408E-5</v>
      </c>
      <c r="CA82" s="458">
        <v>1.109183470322232E-3</v>
      </c>
      <c r="CB82" s="458">
        <v>3.434666804917406E-3</v>
      </c>
      <c r="CC82" s="458">
        <v>3.0524973709435753E-3</v>
      </c>
      <c r="CD82" s="458">
        <v>1.6783803629497535E-3</v>
      </c>
      <c r="CE82" s="458">
        <v>3.8403351565227512E-3</v>
      </c>
      <c r="CF82" s="458">
        <v>0</v>
      </c>
      <c r="CG82" s="458">
        <v>2.1768707482993197E-3</v>
      </c>
      <c r="CH82" s="458">
        <v>6.6258622364713882E-3</v>
      </c>
      <c r="CI82" s="458">
        <v>8.1320955905413037E-2</v>
      </c>
      <c r="CJ82" s="458">
        <v>4.7087358907302269E-3</v>
      </c>
      <c r="CK82" s="458">
        <v>4.1307471264367818E-3</v>
      </c>
      <c r="CL82" s="458">
        <v>7.1952459981797744E-3</v>
      </c>
      <c r="CM82" s="458">
        <v>7.0987153847539772E-3</v>
      </c>
      <c r="CN82" s="458">
        <v>1.3952958596731022E-2</v>
      </c>
      <c r="CO82" s="458">
        <v>6.2637080853119032E-3</v>
      </c>
      <c r="CP82" s="458">
        <v>2.9697796724220244E-3</v>
      </c>
      <c r="CQ82" s="458">
        <v>1.0048555316045028E-2</v>
      </c>
      <c r="CR82" s="458">
        <v>8.7040618955512572E-3</v>
      </c>
      <c r="CS82" s="458">
        <v>6.7377548629013358E-3</v>
      </c>
      <c r="CT82" s="458">
        <v>4.4630344322028415E-3</v>
      </c>
      <c r="CU82" s="458">
        <v>3.4221253199355388E-3</v>
      </c>
      <c r="CV82" s="458">
        <v>1.2053011434908284E-2</v>
      </c>
      <c r="CW82" s="458">
        <v>2.8896614335377872E-3</v>
      </c>
      <c r="CX82" s="458">
        <v>2.5858135172134055E-3</v>
      </c>
      <c r="CY82" s="458">
        <v>8.8410864565191382E-3</v>
      </c>
      <c r="CZ82" s="458">
        <v>2.8211831580462182E-3</v>
      </c>
      <c r="DA82" s="458">
        <v>7.2474295030103466E-3</v>
      </c>
      <c r="DB82" s="458">
        <v>1.2665293240102703E-2</v>
      </c>
      <c r="DC82" s="458">
        <v>3.4099066762383347E-3</v>
      </c>
      <c r="DD82" s="458">
        <v>3.2864245386365551E-3</v>
      </c>
      <c r="DE82" s="458">
        <v>5.5103647336657048E-3</v>
      </c>
      <c r="DF82" s="458">
        <v>1.5690824705462333E-2</v>
      </c>
      <c r="DG82" s="477">
        <v>4.7160731472569779E-2</v>
      </c>
      <c r="DH82" s="458">
        <v>2.6033800791082345E-2</v>
      </c>
      <c r="DI82" s="478">
        <v>9.4557736276874287E-3</v>
      </c>
    </row>
    <row r="83" spans="3:113" ht="13.5" customHeight="1" x14ac:dyDescent="0.15">
      <c r="C83" s="469" t="s">
        <v>723</v>
      </c>
      <c r="D83" s="475" t="s">
        <v>724</v>
      </c>
      <c r="E83" s="476">
        <v>4.1694501393655985E-2</v>
      </c>
      <c r="F83" s="458">
        <v>1.9765143587954889E-2</v>
      </c>
      <c r="G83" s="458">
        <v>1.8414876331467774E-2</v>
      </c>
      <c r="H83" s="458">
        <v>3.1099195710455763E-2</v>
      </c>
      <c r="I83" s="458">
        <v>3.0981800474770223E-2</v>
      </c>
      <c r="J83" s="458">
        <v>0</v>
      </c>
      <c r="K83" s="458">
        <v>0.28477185266630017</v>
      </c>
      <c r="L83" s="458">
        <v>7.1393692434625943E-3</v>
      </c>
      <c r="M83" s="458">
        <v>1.5161502966381015E-2</v>
      </c>
      <c r="N83" s="458">
        <v>8.057296329453895E-3</v>
      </c>
      <c r="O83" s="458">
        <v>0</v>
      </c>
      <c r="P83" s="458">
        <v>1.766568884504556E-2</v>
      </c>
      <c r="Q83" s="458">
        <v>1.1706135629709366E-2</v>
      </c>
      <c r="R83" s="458">
        <v>1.6734467455621301E-2</v>
      </c>
      <c r="S83" s="458">
        <v>8.2652117960522742E-3</v>
      </c>
      <c r="T83" s="458">
        <v>5.2988293284041898E-3</v>
      </c>
      <c r="U83" s="458">
        <v>4.4474523832543746E-3</v>
      </c>
      <c r="V83" s="458">
        <v>1.3881561593247164E-2</v>
      </c>
      <c r="W83" s="458">
        <v>4.6728971962616819E-3</v>
      </c>
      <c r="X83" s="458">
        <v>2.8116213683223993E-3</v>
      </c>
      <c r="Y83" s="458">
        <v>0</v>
      </c>
      <c r="Z83" s="458">
        <v>7.5371965544244321E-3</v>
      </c>
      <c r="AA83" s="458">
        <v>7.292357230798371E-3</v>
      </c>
      <c r="AB83" s="458">
        <v>5.5969105054010189E-3</v>
      </c>
      <c r="AC83" s="458">
        <v>2.3294751401324891E-3</v>
      </c>
      <c r="AD83" s="458">
        <v>3.274700598802395E-3</v>
      </c>
      <c r="AE83" s="458">
        <v>0</v>
      </c>
      <c r="AF83" s="458">
        <v>2.7909572983533354E-4</v>
      </c>
      <c r="AG83" s="458">
        <v>1.6794705510658819E-3</v>
      </c>
      <c r="AH83" s="458">
        <v>2.1321961620469083E-3</v>
      </c>
      <c r="AI83" s="458">
        <v>2.9239766081871343E-2</v>
      </c>
      <c r="AJ83" s="458">
        <v>6.2519537355423573E-3</v>
      </c>
      <c r="AK83" s="458">
        <v>4.6421017477457423E-2</v>
      </c>
      <c r="AL83" s="458">
        <v>4.827586206896552E-3</v>
      </c>
      <c r="AM83" s="458">
        <v>6.9086577644034863E-2</v>
      </c>
      <c r="AN83" s="458">
        <v>0</v>
      </c>
      <c r="AO83" s="458">
        <v>6.3346652373063054E-3</v>
      </c>
      <c r="AP83" s="458">
        <v>6.0660709894253626E-3</v>
      </c>
      <c r="AQ83" s="458">
        <v>4.4537761659349745E-3</v>
      </c>
      <c r="AR83" s="458">
        <v>0</v>
      </c>
      <c r="AS83" s="458">
        <v>6.5483917496033462E-3</v>
      </c>
      <c r="AT83" s="458">
        <v>1.1061476281642203E-2</v>
      </c>
      <c r="AU83" s="458">
        <v>1.0378789263069418E-2</v>
      </c>
      <c r="AV83" s="458">
        <v>7.2781191246874578E-3</v>
      </c>
      <c r="AW83" s="458">
        <v>5.8281185324388848E-3</v>
      </c>
      <c r="AX83" s="458">
        <v>1.3822287086586204E-2</v>
      </c>
      <c r="AY83" s="458">
        <v>4.6100315290984687E-3</v>
      </c>
      <c r="AZ83" s="458">
        <v>7.7119921477898136E-4</v>
      </c>
      <c r="BA83" s="458">
        <v>3.2233284631953125E-3</v>
      </c>
      <c r="BB83" s="458">
        <v>3.7313432835820895E-3</v>
      </c>
      <c r="BC83" s="458">
        <v>3.1992687385740404E-3</v>
      </c>
      <c r="BD83" s="458">
        <v>4.0532715691951361E-3</v>
      </c>
      <c r="BE83" s="458">
        <v>6.5299725741151885E-4</v>
      </c>
      <c r="BF83" s="458">
        <v>5.4058974700119744E-3</v>
      </c>
      <c r="BG83" s="458">
        <v>0</v>
      </c>
      <c r="BH83" s="458">
        <v>1.1624105488757311E-3</v>
      </c>
      <c r="BI83" s="458">
        <v>1.5381328775902585E-3</v>
      </c>
      <c r="BJ83" s="458">
        <v>0</v>
      </c>
      <c r="BK83" s="458">
        <v>6.6079295154185019E-4</v>
      </c>
      <c r="BL83" s="458">
        <v>4.3216436415161173E-2</v>
      </c>
      <c r="BM83" s="458">
        <v>1.5349194167306216E-2</v>
      </c>
      <c r="BN83" s="458">
        <v>2.006234079862701E-2</v>
      </c>
      <c r="BO83" s="458">
        <v>2.1485309599004691E-2</v>
      </c>
      <c r="BP83" s="458">
        <v>2.8288276986765351E-2</v>
      </c>
      <c r="BQ83" s="458">
        <v>1.1767188210088944E-2</v>
      </c>
      <c r="BR83" s="458">
        <v>3.6478067618770037E-3</v>
      </c>
      <c r="BS83" s="458">
        <v>5.0271199894165895E-3</v>
      </c>
      <c r="BT83" s="458">
        <v>9.3658662618889988E-3</v>
      </c>
      <c r="BU83" s="458">
        <v>2.2682462966517197E-2</v>
      </c>
      <c r="BV83" s="458">
        <v>4.0570516729739742E-2</v>
      </c>
      <c r="BW83" s="458">
        <v>1.019543174248776E-2</v>
      </c>
      <c r="BX83" s="458">
        <v>4.4740448763691144E-3</v>
      </c>
      <c r="BY83" s="458">
        <v>3.58090377952071E-3</v>
      </c>
      <c r="BZ83" s="458">
        <v>9.4945856402730525E-4</v>
      </c>
      <c r="CA83" s="458">
        <v>3.8963624470293792E-3</v>
      </c>
      <c r="CB83" s="458">
        <v>2.6375648860403477E-3</v>
      </c>
      <c r="CC83" s="458">
        <v>0</v>
      </c>
      <c r="CD83" s="458">
        <v>3.6714570439525859E-3</v>
      </c>
      <c r="CE83" s="458">
        <v>3.1420924007913419E-3</v>
      </c>
      <c r="CF83" s="458">
        <v>0</v>
      </c>
      <c r="CG83" s="458">
        <v>9.4557823129251695E-3</v>
      </c>
      <c r="CH83" s="458">
        <v>6.7035849606528709E-3</v>
      </c>
      <c r="CI83" s="458">
        <v>9.5653264755692149E-3</v>
      </c>
      <c r="CJ83" s="458">
        <v>6.9851895012127537E-3</v>
      </c>
      <c r="CK83" s="458">
        <v>5.4477969348659004E-3</v>
      </c>
      <c r="CL83" s="458">
        <v>1.4679586701643557E-2</v>
      </c>
      <c r="CM83" s="458">
        <v>1.0630056033007224E-3</v>
      </c>
      <c r="CN83" s="458">
        <v>1.6800501167492453E-2</v>
      </c>
      <c r="CO83" s="458">
        <v>1.4633575566559366E-2</v>
      </c>
      <c r="CP83" s="458">
        <v>1.6224770969839819E-2</v>
      </c>
      <c r="CQ83" s="458">
        <v>8.8564460992444534E-3</v>
      </c>
      <c r="CR83" s="458">
        <v>5.1793522601226542E-3</v>
      </c>
      <c r="CS83" s="458">
        <v>1.1483477853292711E-2</v>
      </c>
      <c r="CT83" s="458">
        <v>7.1688838101808929E-3</v>
      </c>
      <c r="CU83" s="458">
        <v>7.0717603564318891E-3</v>
      </c>
      <c r="CV83" s="458">
        <v>1.4761757594487975E-2</v>
      </c>
      <c r="CW83" s="458">
        <v>1.1436859236952238E-2</v>
      </c>
      <c r="CX83" s="458">
        <v>9.9883384880596251E-3</v>
      </c>
      <c r="CY83" s="458">
        <v>7.8572663094779102E-3</v>
      </c>
      <c r="CZ83" s="458">
        <v>6.7246693129624519E-3</v>
      </c>
      <c r="DA83" s="458">
        <v>6.2547414975868798E-2</v>
      </c>
      <c r="DB83" s="458">
        <v>6.0687863442158785E-3</v>
      </c>
      <c r="DC83" s="458">
        <v>2.0854271356783919E-2</v>
      </c>
      <c r="DD83" s="458">
        <v>3.2038425886913288E-2</v>
      </c>
      <c r="DE83" s="458">
        <v>1.3907110994489635E-2</v>
      </c>
      <c r="DF83" s="458">
        <v>3.6611924312745445E-2</v>
      </c>
      <c r="DG83" s="477">
        <v>0</v>
      </c>
      <c r="DH83" s="458">
        <v>8.4621838667146114E-3</v>
      </c>
      <c r="DI83" s="478">
        <v>1.2979040974093012E-2</v>
      </c>
    </row>
    <row r="84" spans="3:113" ht="13.5" customHeight="1" x14ac:dyDescent="0.15">
      <c r="C84" s="469" t="s">
        <v>725</v>
      </c>
      <c r="D84" s="475" t="s">
        <v>396</v>
      </c>
      <c r="E84" s="476">
        <v>1.1517818064545853E-3</v>
      </c>
      <c r="F84" s="458">
        <v>4.6506220206952676E-3</v>
      </c>
      <c r="G84" s="458">
        <v>7.221520129987362E-4</v>
      </c>
      <c r="H84" s="458">
        <v>7.1492403932082213E-4</v>
      </c>
      <c r="I84" s="458">
        <v>1.4608314565706982E-3</v>
      </c>
      <c r="J84" s="458">
        <v>0</v>
      </c>
      <c r="K84" s="458">
        <v>0</v>
      </c>
      <c r="L84" s="458">
        <v>1.2460219906043207E-3</v>
      </c>
      <c r="M84" s="458">
        <v>7.5336660702514358E-4</v>
      </c>
      <c r="N84" s="458">
        <v>2.6857654431512983E-3</v>
      </c>
      <c r="O84" s="458">
        <v>0</v>
      </c>
      <c r="P84" s="458">
        <v>4.9323745489473277E-4</v>
      </c>
      <c r="Q84" s="458">
        <v>2.2425547183351274E-4</v>
      </c>
      <c r="R84" s="458">
        <v>3.143491124260355E-3</v>
      </c>
      <c r="S84" s="458">
        <v>1.2144061191568035E-3</v>
      </c>
      <c r="T84" s="458">
        <v>3.6968576709796672E-3</v>
      </c>
      <c r="U84" s="458">
        <v>1.4502562119307744E-3</v>
      </c>
      <c r="V84" s="458">
        <v>6.7594302294908992E-4</v>
      </c>
      <c r="W84" s="458">
        <v>1.7523364485981308E-3</v>
      </c>
      <c r="X84" s="458">
        <v>1.8744142455482662E-3</v>
      </c>
      <c r="Y84" s="458">
        <v>0</v>
      </c>
      <c r="Z84" s="458">
        <v>1.7129992169146438E-3</v>
      </c>
      <c r="AA84" s="458">
        <v>1.9888246993086467E-3</v>
      </c>
      <c r="AB84" s="458">
        <v>3.3021771981866011E-3</v>
      </c>
      <c r="AC84" s="458">
        <v>1.037344398340249E-3</v>
      </c>
      <c r="AD84" s="458">
        <v>1.8712574850299401E-3</v>
      </c>
      <c r="AE84" s="458">
        <v>0</v>
      </c>
      <c r="AF84" s="458">
        <v>3.0700530281886685E-3</v>
      </c>
      <c r="AG84" s="458">
        <v>4.1571053244204994E-4</v>
      </c>
      <c r="AH84" s="458">
        <v>4.9204526816467112E-4</v>
      </c>
      <c r="AI84" s="458">
        <v>0</v>
      </c>
      <c r="AJ84" s="458">
        <v>1.8755861206627071E-3</v>
      </c>
      <c r="AK84" s="458">
        <v>1.0241567405098519E-2</v>
      </c>
      <c r="AL84" s="458">
        <v>2.0689655172413794E-3</v>
      </c>
      <c r="AM84" s="458">
        <v>5.579587486677951E-3</v>
      </c>
      <c r="AN84" s="458">
        <v>0</v>
      </c>
      <c r="AO84" s="458">
        <v>1.9491277653250171E-3</v>
      </c>
      <c r="AP84" s="458">
        <v>7.7055496352160012E-3</v>
      </c>
      <c r="AQ84" s="458">
        <v>4.4537761659349745E-3</v>
      </c>
      <c r="AR84" s="458">
        <v>9.6153846153846159E-3</v>
      </c>
      <c r="AS84" s="458">
        <v>8.6542622241453913E-4</v>
      </c>
      <c r="AT84" s="458">
        <v>2.3095390038593614E-3</v>
      </c>
      <c r="AU84" s="458">
        <v>1.8089791145138596E-3</v>
      </c>
      <c r="AV84" s="458">
        <v>1.1435659876339814E-3</v>
      </c>
      <c r="AW84" s="458">
        <v>1.0164713772488555E-3</v>
      </c>
      <c r="AX84" s="458">
        <v>6.486436398174531E-4</v>
      </c>
      <c r="AY84" s="458">
        <v>4.8989435867803893E-4</v>
      </c>
      <c r="AZ84" s="458">
        <v>5.0829039155887408E-4</v>
      </c>
      <c r="BA84" s="458">
        <v>7.8323869199138434E-4</v>
      </c>
      <c r="BB84" s="458">
        <v>8.2918739635157548E-4</v>
      </c>
      <c r="BC84" s="458">
        <v>0</v>
      </c>
      <c r="BD84" s="458">
        <v>5.7903879559930511E-4</v>
      </c>
      <c r="BE84" s="458">
        <v>3.9179835444691133E-4</v>
      </c>
      <c r="BF84" s="458">
        <v>3.6412780886091017E-4</v>
      </c>
      <c r="BG84" s="458">
        <v>0</v>
      </c>
      <c r="BH84" s="458">
        <v>2.9968396963202439E-3</v>
      </c>
      <c r="BI84" s="458">
        <v>1.3245033112582781E-3</v>
      </c>
      <c r="BJ84" s="458">
        <v>6.3572790845518119E-4</v>
      </c>
      <c r="BK84" s="458">
        <v>1.211453744493392E-3</v>
      </c>
      <c r="BL84" s="458">
        <v>5.9038847561695593E-4</v>
      </c>
      <c r="BM84" s="458">
        <v>0.11921207469941161</v>
      </c>
      <c r="BN84" s="458">
        <v>8.9203645478257035E-4</v>
      </c>
      <c r="BO84" s="458">
        <v>7.6562350464159251E-4</v>
      </c>
      <c r="BP84" s="458">
        <v>1.7523364485981308E-3</v>
      </c>
      <c r="BQ84" s="458">
        <v>1.9801337401804844E-3</v>
      </c>
      <c r="BR84" s="458">
        <v>2.8645074322354996E-3</v>
      </c>
      <c r="BS84" s="458">
        <v>3.1750231512104776E-3</v>
      </c>
      <c r="BT84" s="458">
        <v>4.5214526781533094E-4</v>
      </c>
      <c r="BU84" s="458">
        <v>5.5833754994503862E-4</v>
      </c>
      <c r="BV84" s="458">
        <v>1.8168425529877202E-4</v>
      </c>
      <c r="BW84" s="458">
        <v>2.6403435225888337E-4</v>
      </c>
      <c r="BX84" s="458">
        <v>1.2459365478496268E-4</v>
      </c>
      <c r="BY84" s="458">
        <v>8.6985516911434251E-5</v>
      </c>
      <c r="BZ84" s="458">
        <v>1.3341338136215062E-5</v>
      </c>
      <c r="CA84" s="458">
        <v>5.6881203606268306E-5</v>
      </c>
      <c r="CB84" s="458">
        <v>6.0981537045797715E-3</v>
      </c>
      <c r="CC84" s="458">
        <v>6.6168464351856159E-3</v>
      </c>
      <c r="CD84" s="458">
        <v>0.32623518304835836</v>
      </c>
      <c r="CE84" s="458">
        <v>1.7456068893285232E-3</v>
      </c>
      <c r="CF84" s="458">
        <v>0</v>
      </c>
      <c r="CG84" s="458">
        <v>1.3605442176870748E-4</v>
      </c>
      <c r="CH84" s="458">
        <v>8.938113280870495E-4</v>
      </c>
      <c r="CI84" s="458">
        <v>1.3799159505739195E-3</v>
      </c>
      <c r="CJ84" s="458">
        <v>1.287280315451429E-4</v>
      </c>
      <c r="CK84" s="458">
        <v>0</v>
      </c>
      <c r="CL84" s="458">
        <v>4.068740296589753E-4</v>
      </c>
      <c r="CM84" s="458">
        <v>1.4413635298992847E-4</v>
      </c>
      <c r="CN84" s="458">
        <v>4.5560681132182927E-4</v>
      </c>
      <c r="CO84" s="458">
        <v>2.589132117934968E-4</v>
      </c>
      <c r="CP84" s="458">
        <v>2.0299759786175864E-4</v>
      </c>
      <c r="CQ84" s="458">
        <v>4.0825658109608728E-4</v>
      </c>
      <c r="CR84" s="458">
        <v>2.1084088846517001E-4</v>
      </c>
      <c r="CS84" s="458">
        <v>5.8589172720881178E-4</v>
      </c>
      <c r="CT84" s="458">
        <v>1.7248442250059293E-4</v>
      </c>
      <c r="CU84" s="458">
        <v>1.706322874206086E-4</v>
      </c>
      <c r="CV84" s="458">
        <v>4.1812860181431456E-4</v>
      </c>
      <c r="CW84" s="458">
        <v>1.1071499745355505E-4</v>
      </c>
      <c r="CX84" s="458">
        <v>0</v>
      </c>
      <c r="CY84" s="458">
        <v>1.1832431498198545E-3</v>
      </c>
      <c r="CZ84" s="458">
        <v>1.2292083897969707E-4</v>
      </c>
      <c r="DA84" s="458">
        <v>4.5195551466434232E-4</v>
      </c>
      <c r="DB84" s="458">
        <v>3.6534499731065488E-4</v>
      </c>
      <c r="DC84" s="458">
        <v>2.512562814070352E-4</v>
      </c>
      <c r="DD84" s="458">
        <v>2.1909496924243702E-4</v>
      </c>
      <c r="DE84" s="458">
        <v>0</v>
      </c>
      <c r="DF84" s="458">
        <v>3.3916458407711532E-4</v>
      </c>
      <c r="DG84" s="477">
        <v>3.1280076997112606E-3</v>
      </c>
      <c r="DH84" s="458">
        <v>2.3972192256981902E-4</v>
      </c>
      <c r="DI84" s="478">
        <v>1.3171939529141512E-3</v>
      </c>
    </row>
    <row r="85" spans="3:113" ht="13.5" customHeight="1" x14ac:dyDescent="0.15">
      <c r="C85" s="485" t="s">
        <v>726</v>
      </c>
      <c r="D85" s="486" t="s">
        <v>401</v>
      </c>
      <c r="E85" s="487">
        <v>0</v>
      </c>
      <c r="F85" s="488">
        <v>0</v>
      </c>
      <c r="G85" s="488">
        <v>3.610760064993681E-4</v>
      </c>
      <c r="H85" s="488">
        <v>0</v>
      </c>
      <c r="I85" s="488">
        <v>1.2173595471422484E-4</v>
      </c>
      <c r="J85" s="488">
        <v>0</v>
      </c>
      <c r="K85" s="488">
        <v>5.4975261132490382E-4</v>
      </c>
      <c r="L85" s="488">
        <v>5.6127116693888317E-5</v>
      </c>
      <c r="M85" s="488">
        <v>1.883416517562859E-4</v>
      </c>
      <c r="N85" s="488">
        <v>0</v>
      </c>
      <c r="O85" s="488">
        <v>0</v>
      </c>
      <c r="P85" s="488">
        <v>4.6727758884764154E-4</v>
      </c>
      <c r="Q85" s="488">
        <v>8.5217079296734844E-4</v>
      </c>
      <c r="R85" s="488">
        <v>1.8491124260355029E-4</v>
      </c>
      <c r="S85" s="488">
        <v>7.2501857860107668E-4</v>
      </c>
      <c r="T85" s="488">
        <v>0</v>
      </c>
      <c r="U85" s="488">
        <v>1.9336749492410325E-4</v>
      </c>
      <c r="V85" s="488">
        <v>6.4297019256132949E-4</v>
      </c>
      <c r="W85" s="488">
        <v>0</v>
      </c>
      <c r="X85" s="488">
        <v>0</v>
      </c>
      <c r="Y85" s="488">
        <v>0</v>
      </c>
      <c r="Z85" s="488">
        <v>9.788566953797964E-5</v>
      </c>
      <c r="AA85" s="488">
        <v>3.0305900179941284E-3</v>
      </c>
      <c r="AB85" s="488">
        <v>5.5969105054010188E-5</v>
      </c>
      <c r="AC85" s="488">
        <v>2.8481473393026134E-3</v>
      </c>
      <c r="AD85" s="488">
        <v>3.7425149700598805E-4</v>
      </c>
      <c r="AE85" s="488">
        <v>0</v>
      </c>
      <c r="AF85" s="488">
        <v>1.3954786491766677E-4</v>
      </c>
      <c r="AG85" s="488">
        <v>3.3256842595363997E-4</v>
      </c>
      <c r="AH85" s="488">
        <v>4.9204526816467112E-4</v>
      </c>
      <c r="AI85" s="488">
        <v>0</v>
      </c>
      <c r="AJ85" s="488">
        <v>0</v>
      </c>
      <c r="AK85" s="488">
        <v>2.7830346209506846E-4</v>
      </c>
      <c r="AL85" s="488">
        <v>4.5977011494252872E-4</v>
      </c>
      <c r="AM85" s="488">
        <v>4.3884395962635571E-4</v>
      </c>
      <c r="AN85" s="488">
        <v>0</v>
      </c>
      <c r="AO85" s="488">
        <v>3.8982555306500341E-4</v>
      </c>
      <c r="AP85" s="488">
        <v>3.2789572915812773E-4</v>
      </c>
      <c r="AQ85" s="488">
        <v>1.2725074759814214E-4</v>
      </c>
      <c r="AR85" s="488">
        <v>0</v>
      </c>
      <c r="AS85" s="488">
        <v>2.5962786672436173E-4</v>
      </c>
      <c r="AT85" s="488">
        <v>9.1166013310237939E-4</v>
      </c>
      <c r="AU85" s="488">
        <v>6.2126555447950742E-4</v>
      </c>
      <c r="AV85" s="488">
        <v>7.2684278875041189E-4</v>
      </c>
      <c r="AW85" s="488">
        <v>5.4840551968409043E-4</v>
      </c>
      <c r="AX85" s="488">
        <v>1.3358970201002309E-3</v>
      </c>
      <c r="AY85" s="488">
        <v>2.1354369480837594E-4</v>
      </c>
      <c r="AZ85" s="488">
        <v>5.0829039155887408E-4</v>
      </c>
      <c r="BA85" s="488">
        <v>4.3680619361057975E-4</v>
      </c>
      <c r="BB85" s="488">
        <v>0</v>
      </c>
      <c r="BC85" s="488">
        <v>0</v>
      </c>
      <c r="BD85" s="488">
        <v>1.9301293186643504E-4</v>
      </c>
      <c r="BE85" s="488">
        <v>3.9179835444691133E-4</v>
      </c>
      <c r="BF85" s="488">
        <v>2.1707619374400415E-4</v>
      </c>
      <c r="BG85" s="488">
        <v>0</v>
      </c>
      <c r="BH85" s="488">
        <v>1.6346398343564968E-4</v>
      </c>
      <c r="BI85" s="488">
        <v>3.4180730613116855E-4</v>
      </c>
      <c r="BJ85" s="488">
        <v>0</v>
      </c>
      <c r="BK85" s="488">
        <v>1.1013215859030837E-4</v>
      </c>
      <c r="BL85" s="488">
        <v>3.5423308537017357E-4</v>
      </c>
      <c r="BM85" s="488">
        <v>0</v>
      </c>
      <c r="BN85" s="488">
        <v>1.0514498136220411E-4</v>
      </c>
      <c r="BO85" s="488">
        <v>2.1533161068044789E-4</v>
      </c>
      <c r="BP85" s="488">
        <v>9.4085178448221794E-5</v>
      </c>
      <c r="BQ85" s="488">
        <v>3.0838148412646888E-4</v>
      </c>
      <c r="BR85" s="488">
        <v>2.7779801807053335E-4</v>
      </c>
      <c r="BS85" s="488">
        <v>0</v>
      </c>
      <c r="BT85" s="488">
        <v>9.5273467146801878E-4</v>
      </c>
      <c r="BU85" s="488">
        <v>4.1351874792804428E-3</v>
      </c>
      <c r="BV85" s="488">
        <v>1.676002045004176E-3</v>
      </c>
      <c r="BW85" s="488">
        <v>9.3106850533395714E-4</v>
      </c>
      <c r="BX85" s="488">
        <v>1.3592035067450475E-4</v>
      </c>
      <c r="BY85" s="488">
        <v>1.1598068921524566E-4</v>
      </c>
      <c r="BZ85" s="488">
        <v>0</v>
      </c>
      <c r="CA85" s="488">
        <v>0</v>
      </c>
      <c r="CB85" s="488">
        <v>1.3609057151559533E-4</v>
      </c>
      <c r="CC85" s="488">
        <v>0</v>
      </c>
      <c r="CD85" s="488">
        <v>1.0489877268435959E-4</v>
      </c>
      <c r="CE85" s="488">
        <v>2.9093448155475387E-3</v>
      </c>
      <c r="CF85" s="488">
        <v>0</v>
      </c>
      <c r="CG85" s="488">
        <v>2.0408163265306123E-4</v>
      </c>
      <c r="CH85" s="488">
        <v>3.3032157777130087E-4</v>
      </c>
      <c r="CI85" s="488">
        <v>2.3740826695101299E-2</v>
      </c>
      <c r="CJ85" s="488">
        <v>1.2466293581213839E-3</v>
      </c>
      <c r="CK85" s="488">
        <v>3.5919540229885057E-3</v>
      </c>
      <c r="CL85" s="488">
        <v>2.3984153327265912E-3</v>
      </c>
      <c r="CM85" s="488">
        <v>9.9093742680575816E-4</v>
      </c>
      <c r="CN85" s="488">
        <v>7.5744632382254116E-3</v>
      </c>
      <c r="CO85" s="488">
        <v>9.4851859320502197E-4</v>
      </c>
      <c r="CP85" s="488">
        <v>1.2443000905970761E-3</v>
      </c>
      <c r="CQ85" s="488">
        <v>3.1027500163302631E-3</v>
      </c>
      <c r="CR85" s="488">
        <v>4.1480653056734531E-4</v>
      </c>
      <c r="CS85" s="488">
        <v>5.8589172720881181E-5</v>
      </c>
      <c r="CT85" s="488">
        <v>5.3901382031435286E-5</v>
      </c>
      <c r="CU85" s="488">
        <v>1.6115271589724144E-4</v>
      </c>
      <c r="CV85" s="488">
        <v>3.6722598941952844E-3</v>
      </c>
      <c r="CW85" s="488">
        <v>1.2510794712251722E-3</v>
      </c>
      <c r="CX85" s="488">
        <v>1.9266845814531258E-3</v>
      </c>
      <c r="CY85" s="488">
        <v>1.196538016671763E-4</v>
      </c>
      <c r="CZ85" s="488">
        <v>1.6399438761437635E-3</v>
      </c>
      <c r="DA85" s="488">
        <v>3.3896663599825672E-4</v>
      </c>
      <c r="DB85" s="488">
        <v>1.6237555436029105E-4</v>
      </c>
      <c r="DC85" s="488">
        <v>5.2045944005742997E-4</v>
      </c>
      <c r="DD85" s="488">
        <v>8.2581949945226252E-4</v>
      </c>
      <c r="DE85" s="488">
        <v>7.8719496195224351E-4</v>
      </c>
      <c r="DF85" s="488">
        <v>7.8543377365226702E-4</v>
      </c>
      <c r="DG85" s="489">
        <v>0</v>
      </c>
      <c r="DH85" s="488">
        <v>2.5650245714970636E-3</v>
      </c>
      <c r="DI85" s="490">
        <v>8.9057047362091119E-4</v>
      </c>
    </row>
    <row r="86" spans="3:113" ht="13.5" customHeight="1" x14ac:dyDescent="0.15">
      <c r="C86" s="469" t="s">
        <v>727</v>
      </c>
      <c r="D86" s="475" t="s">
        <v>728</v>
      </c>
      <c r="E86" s="476">
        <v>4.146414503236507E-4</v>
      </c>
      <c r="F86" s="458">
        <v>2.3253110103476338E-3</v>
      </c>
      <c r="G86" s="458">
        <v>3.610760064993681E-4</v>
      </c>
      <c r="H86" s="458">
        <v>1.7873100983020553E-4</v>
      </c>
      <c r="I86" s="458">
        <v>5.4781179621401176E-4</v>
      </c>
      <c r="J86" s="458">
        <v>0</v>
      </c>
      <c r="K86" s="458">
        <v>0</v>
      </c>
      <c r="L86" s="458">
        <v>1.7118770591635936E-3</v>
      </c>
      <c r="M86" s="458">
        <v>6.5919578114700061E-4</v>
      </c>
      <c r="N86" s="458">
        <v>1.7905102954341987E-3</v>
      </c>
      <c r="O86" s="458">
        <v>0</v>
      </c>
      <c r="P86" s="458">
        <v>5.4515718698891513E-4</v>
      </c>
      <c r="Q86" s="458">
        <v>5.8306422676713307E-4</v>
      </c>
      <c r="R86" s="458">
        <v>1.2943786982248522E-3</v>
      </c>
      <c r="S86" s="458">
        <v>8.7002229432129197E-4</v>
      </c>
      <c r="T86" s="458">
        <v>2.5878003696857672E-3</v>
      </c>
      <c r="U86" s="458">
        <v>1.836991201778981E-3</v>
      </c>
      <c r="V86" s="458">
        <v>1.2035083091532577E-3</v>
      </c>
      <c r="W86" s="458">
        <v>5.8411214953271024E-4</v>
      </c>
      <c r="X86" s="458">
        <v>0</v>
      </c>
      <c r="Y86" s="458">
        <v>0</v>
      </c>
      <c r="Z86" s="458">
        <v>7.3414252153484734E-4</v>
      </c>
      <c r="AA86" s="458">
        <v>9.4705938062316503E-4</v>
      </c>
      <c r="AB86" s="458">
        <v>1.2872894162422343E-3</v>
      </c>
      <c r="AC86" s="458">
        <v>8.0075707942054309E-4</v>
      </c>
      <c r="AD86" s="458">
        <v>1.1695359281437125E-3</v>
      </c>
      <c r="AE86" s="458">
        <v>0</v>
      </c>
      <c r="AF86" s="458">
        <v>3.0700530281886685E-3</v>
      </c>
      <c r="AG86" s="458">
        <v>5.1548106022814195E-4</v>
      </c>
      <c r="AH86" s="458">
        <v>4.9204526816467112E-4</v>
      </c>
      <c r="AI86" s="458">
        <v>0</v>
      </c>
      <c r="AJ86" s="458">
        <v>9.3779306033135354E-4</v>
      </c>
      <c r="AK86" s="458">
        <v>3.7292663920739173E-3</v>
      </c>
      <c r="AL86" s="458">
        <v>1.3793103448275861E-3</v>
      </c>
      <c r="AM86" s="458">
        <v>1.8180678327377594E-3</v>
      </c>
      <c r="AN86" s="458">
        <v>0</v>
      </c>
      <c r="AO86" s="458">
        <v>5.8473832959750512E-4</v>
      </c>
      <c r="AP86" s="458">
        <v>2.13132223952783E-3</v>
      </c>
      <c r="AQ86" s="458">
        <v>1.0180059807851371E-3</v>
      </c>
      <c r="AR86" s="458">
        <v>0</v>
      </c>
      <c r="AS86" s="458">
        <v>9.2312130390884172E-4</v>
      </c>
      <c r="AT86" s="458">
        <v>6.685507642750783E-4</v>
      </c>
      <c r="AU86" s="458">
        <v>6.2126555447950742E-4</v>
      </c>
      <c r="AV86" s="458">
        <v>5.0394433353361889E-4</v>
      </c>
      <c r="AW86" s="458">
        <v>4.4186814165628945E-4</v>
      </c>
      <c r="AX86" s="458">
        <v>5.4053636651454429E-4</v>
      </c>
      <c r="AY86" s="458">
        <v>5.2757854011481118E-4</v>
      </c>
      <c r="AZ86" s="458">
        <v>4.3818137203351212E-4</v>
      </c>
      <c r="BA86" s="458">
        <v>4.9705532376376313E-4</v>
      </c>
      <c r="BB86" s="458">
        <v>4.1459369817578774E-4</v>
      </c>
      <c r="BC86" s="458">
        <v>4.5703839122486289E-4</v>
      </c>
      <c r="BD86" s="458">
        <v>7.7205172746574015E-4</v>
      </c>
      <c r="BE86" s="458">
        <v>3.9179835444691133E-4</v>
      </c>
      <c r="BF86" s="458">
        <v>4.6916467680155734E-4</v>
      </c>
      <c r="BG86" s="458">
        <v>0</v>
      </c>
      <c r="BH86" s="458">
        <v>9.8078390061389817E-4</v>
      </c>
      <c r="BI86" s="458">
        <v>5.1271095919675283E-4</v>
      </c>
      <c r="BJ86" s="458">
        <v>0</v>
      </c>
      <c r="BK86" s="458">
        <v>4.405286343612335E-4</v>
      </c>
      <c r="BL86" s="458">
        <v>8.2654386586373835E-4</v>
      </c>
      <c r="BM86" s="458">
        <v>1.7907393195190585E-3</v>
      </c>
      <c r="BN86" s="458">
        <v>9.2934596429819114E-4</v>
      </c>
      <c r="BO86" s="458">
        <v>9.4905413596197406E-4</v>
      </c>
      <c r="BP86" s="458">
        <v>9.4085178448221794E-4</v>
      </c>
      <c r="BQ86" s="458">
        <v>9.5760566123482443E-4</v>
      </c>
      <c r="BR86" s="458">
        <v>3.3700087438064705E-4</v>
      </c>
      <c r="BS86" s="458">
        <v>1.0583410504034925E-3</v>
      </c>
      <c r="BT86" s="458">
        <v>2.4222067918678445E-4</v>
      </c>
      <c r="BU86" s="458">
        <v>2.0937658122938948E-4</v>
      </c>
      <c r="BV86" s="458">
        <v>1.3239007750453154E-4</v>
      </c>
      <c r="BW86" s="458">
        <v>1.2506890370157634E-4</v>
      </c>
      <c r="BX86" s="458">
        <v>7.9286871226794429E-5</v>
      </c>
      <c r="BY86" s="458">
        <v>7.2487930759528545E-5</v>
      </c>
      <c r="BZ86" s="458">
        <v>4.4471127120716875E-6</v>
      </c>
      <c r="CA86" s="458">
        <v>9.100992577002929E-4</v>
      </c>
      <c r="CB86" s="458">
        <v>1.0044780278532037E-3</v>
      </c>
      <c r="CC86" s="458">
        <v>5.2115808772207383E-4</v>
      </c>
      <c r="CD86" s="458">
        <v>3.1469631805307877E-4</v>
      </c>
      <c r="CE86" s="458">
        <v>5.8186896310950776E-4</v>
      </c>
      <c r="CF86" s="458">
        <v>0</v>
      </c>
      <c r="CG86" s="458">
        <v>6.802721088435374E-5</v>
      </c>
      <c r="CH86" s="458">
        <v>1.9430681045370639E-4</v>
      </c>
      <c r="CI86" s="458">
        <v>8.2481339772941097E-3</v>
      </c>
      <c r="CJ86" s="458">
        <v>1.0840255288012033E-4</v>
      </c>
      <c r="CK86" s="458">
        <v>1.1973180076628352E-4</v>
      </c>
      <c r="CL86" s="458">
        <v>4.068740296589753E-4</v>
      </c>
      <c r="CM86" s="458">
        <v>1.0810226474244635E-4</v>
      </c>
      <c r="CN86" s="458">
        <v>9.1121362264365855E-4</v>
      </c>
      <c r="CO86" s="458">
        <v>1.0954020498955633E-4</v>
      </c>
      <c r="CP86" s="458">
        <v>1.4660937623349235E-4</v>
      </c>
      <c r="CQ86" s="458">
        <v>3.0483158055174517E-4</v>
      </c>
      <c r="CR86" s="458">
        <v>5.7522894570388771E-4</v>
      </c>
      <c r="CS86" s="458">
        <v>4.6871338176704945E-4</v>
      </c>
      <c r="CT86" s="458">
        <v>2.6950691015717644E-4</v>
      </c>
      <c r="CU86" s="458">
        <v>2.2750971656081145E-4</v>
      </c>
      <c r="CV86" s="458">
        <v>4.1812860181431456E-4</v>
      </c>
      <c r="CW86" s="458">
        <v>9.9643497708199559E-5</v>
      </c>
      <c r="CX86" s="458">
        <v>6.5912893576027985E-4</v>
      </c>
      <c r="CY86" s="458">
        <v>5.9826900833588148E-4</v>
      </c>
      <c r="CZ86" s="458">
        <v>1.1092856200606809E-4</v>
      </c>
      <c r="DA86" s="458">
        <v>5.9722693009216666E-4</v>
      </c>
      <c r="DB86" s="458">
        <v>8.0172929965393713E-4</v>
      </c>
      <c r="DC86" s="458">
        <v>2.512562814070352E-4</v>
      </c>
      <c r="DD86" s="458">
        <v>1.1797421420746609E-4</v>
      </c>
      <c r="DE86" s="458">
        <v>2.6239832065074782E-4</v>
      </c>
      <c r="DF86" s="458">
        <v>1.9635844341306675E-4</v>
      </c>
      <c r="DG86" s="477">
        <v>3.1280076997112606E-3</v>
      </c>
      <c r="DH86" s="458">
        <v>7.1916576770945708E-5</v>
      </c>
      <c r="DI86" s="478">
        <v>5.0030420476574182E-4</v>
      </c>
    </row>
    <row r="87" spans="3:113" ht="13.5" customHeight="1" x14ac:dyDescent="0.15">
      <c r="C87" s="469" t="s">
        <v>729</v>
      </c>
      <c r="D87" s="475" t="s">
        <v>404</v>
      </c>
      <c r="E87" s="476">
        <v>1.7507083458109696E-3</v>
      </c>
      <c r="F87" s="458">
        <v>7.9060574351819558E-3</v>
      </c>
      <c r="G87" s="458">
        <v>1.6248420292471566E-3</v>
      </c>
      <c r="H87" s="458">
        <v>7.1492403932082213E-4</v>
      </c>
      <c r="I87" s="458">
        <v>2.6781910037129465E-3</v>
      </c>
      <c r="J87" s="458">
        <v>0</v>
      </c>
      <c r="K87" s="458">
        <v>5.4975261132490382E-4</v>
      </c>
      <c r="L87" s="458">
        <v>9.1880090027895173E-3</v>
      </c>
      <c r="M87" s="458">
        <v>3.4843205574912892E-3</v>
      </c>
      <c r="N87" s="458">
        <v>1.611459265890779E-2</v>
      </c>
      <c r="O87" s="458">
        <v>0</v>
      </c>
      <c r="P87" s="458">
        <v>2.7906856000623039E-3</v>
      </c>
      <c r="Q87" s="458">
        <v>2.9601722282023681E-3</v>
      </c>
      <c r="R87" s="458">
        <v>4.5765532544378698E-3</v>
      </c>
      <c r="S87" s="458">
        <v>3.063203494589549E-3</v>
      </c>
      <c r="T87" s="458">
        <v>1.1337030191004313E-2</v>
      </c>
      <c r="U87" s="458">
        <v>5.414289857874891E-3</v>
      </c>
      <c r="V87" s="458">
        <v>3.2972830387760486E-3</v>
      </c>
      <c r="W87" s="458">
        <v>6.4252336448598129E-3</v>
      </c>
      <c r="X87" s="458">
        <v>9.372071227741331E-4</v>
      </c>
      <c r="Y87" s="458">
        <v>0</v>
      </c>
      <c r="Z87" s="458">
        <v>1.9577133907595929E-3</v>
      </c>
      <c r="AA87" s="458">
        <v>2.1782365754332796E-3</v>
      </c>
      <c r="AB87" s="458">
        <v>6.1006324508871106E-3</v>
      </c>
      <c r="AC87" s="458">
        <v>2.8117492902380433E-3</v>
      </c>
      <c r="AD87" s="458">
        <v>3.6021706586826349E-3</v>
      </c>
      <c r="AE87" s="458">
        <v>0</v>
      </c>
      <c r="AF87" s="458">
        <v>9.210159084566006E-3</v>
      </c>
      <c r="AG87" s="458">
        <v>3.0097442548804418E-3</v>
      </c>
      <c r="AH87" s="458">
        <v>1.8041659832704609E-3</v>
      </c>
      <c r="AI87" s="458">
        <v>2.9239766081871343E-3</v>
      </c>
      <c r="AJ87" s="458">
        <v>7.1897467958737101E-3</v>
      </c>
      <c r="AK87" s="458">
        <v>7.2358900144717797E-3</v>
      </c>
      <c r="AL87" s="458">
        <v>8.0459770114942528E-3</v>
      </c>
      <c r="AM87" s="458">
        <v>8.2126512444360856E-3</v>
      </c>
      <c r="AN87" s="458">
        <v>0</v>
      </c>
      <c r="AO87" s="458">
        <v>2.631322483188773E-3</v>
      </c>
      <c r="AP87" s="458">
        <v>7.3776539060578733E-3</v>
      </c>
      <c r="AQ87" s="458">
        <v>3.8811478017433351E-3</v>
      </c>
      <c r="AR87" s="458">
        <v>9.6153846153846159E-3</v>
      </c>
      <c r="AS87" s="458">
        <v>9.9524015577672001E-3</v>
      </c>
      <c r="AT87" s="458">
        <v>2.5526483726866626E-3</v>
      </c>
      <c r="AU87" s="458">
        <v>2.9053300930071079E-3</v>
      </c>
      <c r="AV87" s="458">
        <v>2.1514546547012191E-3</v>
      </c>
      <c r="AW87" s="458">
        <v>1.6469630734461697E-3</v>
      </c>
      <c r="AX87" s="458">
        <v>3.6447594999266413E-3</v>
      </c>
      <c r="AY87" s="458">
        <v>2.2987350676431056E-3</v>
      </c>
      <c r="AZ87" s="458">
        <v>1.8403617625407508E-3</v>
      </c>
      <c r="BA87" s="458">
        <v>2.8768959648145078E-3</v>
      </c>
      <c r="BB87" s="458">
        <v>2.4875621890547263E-3</v>
      </c>
      <c r="BC87" s="458">
        <v>1.8281535648994515E-3</v>
      </c>
      <c r="BD87" s="458">
        <v>5.0183362285273116E-3</v>
      </c>
      <c r="BE87" s="458">
        <v>1.9589917722345565E-3</v>
      </c>
      <c r="BF87" s="458">
        <v>2.338820926145077E-3</v>
      </c>
      <c r="BG87" s="458">
        <v>0</v>
      </c>
      <c r="BH87" s="458">
        <v>2.4337970867085619E-3</v>
      </c>
      <c r="BI87" s="458">
        <v>1.7090365306558428E-3</v>
      </c>
      <c r="BJ87" s="458">
        <v>3.1786395422759061E-3</v>
      </c>
      <c r="BK87" s="458">
        <v>1.6519823788546256E-3</v>
      </c>
      <c r="BL87" s="458">
        <v>3.5423308537017358E-3</v>
      </c>
      <c r="BM87" s="458">
        <v>2.7628549501151189E-2</v>
      </c>
      <c r="BN87" s="458">
        <v>2.2724883068605405E-3</v>
      </c>
      <c r="BO87" s="458">
        <v>2.4962516349251924E-3</v>
      </c>
      <c r="BP87" s="458">
        <v>2.297246440444082E-3</v>
      </c>
      <c r="BQ87" s="458">
        <v>2.5482048951502956E-3</v>
      </c>
      <c r="BR87" s="458">
        <v>5.059567181579714E-3</v>
      </c>
      <c r="BS87" s="458">
        <v>1.9050138907262867E-2</v>
      </c>
      <c r="BT87" s="458">
        <v>9.3658662618889988E-4</v>
      </c>
      <c r="BU87" s="458">
        <v>6.9792193743129828E-4</v>
      </c>
      <c r="BV87" s="458">
        <v>5.7181246241318944E-4</v>
      </c>
      <c r="BW87" s="458">
        <v>6.5313760821934309E-4</v>
      </c>
      <c r="BX87" s="458">
        <v>5.3235470680847695E-4</v>
      </c>
      <c r="BY87" s="458">
        <v>3.9143482610145408E-4</v>
      </c>
      <c r="BZ87" s="458">
        <v>1.1117781780179219E-5</v>
      </c>
      <c r="CA87" s="458">
        <v>3.4128722163760986E-4</v>
      </c>
      <c r="CB87" s="458">
        <v>2.3329812259816342E-4</v>
      </c>
      <c r="CC87" s="458">
        <v>1.2377504583399254E-3</v>
      </c>
      <c r="CD87" s="458">
        <v>8.3919018147487676E-4</v>
      </c>
      <c r="CE87" s="458">
        <v>1.2801117188409169E-3</v>
      </c>
      <c r="CF87" s="458">
        <v>0</v>
      </c>
      <c r="CG87" s="458">
        <v>3.4013605442176868E-4</v>
      </c>
      <c r="CH87" s="458">
        <v>8.1608860390556691E-4</v>
      </c>
      <c r="CI87" s="458">
        <v>1.8817035689644359E-4</v>
      </c>
      <c r="CJ87" s="458">
        <v>6.5041531728072199E-4</v>
      </c>
      <c r="CK87" s="458">
        <v>9.5785440613026815E-4</v>
      </c>
      <c r="CL87" s="458">
        <v>1.3062797794314472E-3</v>
      </c>
      <c r="CM87" s="458">
        <v>8.2878402969208868E-4</v>
      </c>
      <c r="CN87" s="458">
        <v>2.8475425707614327E-3</v>
      </c>
      <c r="CO87" s="458">
        <v>4.66541691250974E-3</v>
      </c>
      <c r="CP87" s="458">
        <v>7.3680609594267948E-4</v>
      </c>
      <c r="CQ87" s="458">
        <v>1.1431184270690445E-3</v>
      </c>
      <c r="CR87" s="458">
        <v>1.0862889253531584E-3</v>
      </c>
      <c r="CS87" s="458">
        <v>1.8748535270681978E-3</v>
      </c>
      <c r="CT87" s="458">
        <v>9.8100515297212224E-4</v>
      </c>
      <c r="CU87" s="458">
        <v>7.4888615034600435E-4</v>
      </c>
      <c r="CV87" s="458">
        <v>1.7270529205373861E-3</v>
      </c>
      <c r="CW87" s="458">
        <v>3.321449923606652E-4</v>
      </c>
      <c r="CX87" s="458">
        <v>4.5632003244942452E-4</v>
      </c>
      <c r="CY87" s="458">
        <v>1.7216852573221479E-3</v>
      </c>
      <c r="CZ87" s="458">
        <v>4.3172197105064336E-4</v>
      </c>
      <c r="DA87" s="458">
        <v>2.5503204041773604E-3</v>
      </c>
      <c r="DB87" s="458">
        <v>2.8111267848625388E-3</v>
      </c>
      <c r="DC87" s="458">
        <v>8.9734386216798272E-4</v>
      </c>
      <c r="DD87" s="458">
        <v>4.0448302013988371E-4</v>
      </c>
      <c r="DE87" s="458">
        <v>7.8719496195224351E-4</v>
      </c>
      <c r="DF87" s="458">
        <v>7.3188147090324888E-4</v>
      </c>
      <c r="DG87" s="477">
        <v>7.5393006095604747E-3</v>
      </c>
      <c r="DH87" s="458">
        <v>2.3972192256981902E-4</v>
      </c>
      <c r="DI87" s="478">
        <v>1.9681208866376139E-3</v>
      </c>
    </row>
    <row r="88" spans="3:113" ht="13.5" customHeight="1" x14ac:dyDescent="0.15">
      <c r="C88" s="469" t="s">
        <v>730</v>
      </c>
      <c r="D88" s="475" t="s">
        <v>731</v>
      </c>
      <c r="E88" s="476">
        <v>0</v>
      </c>
      <c r="F88" s="458">
        <v>0</v>
      </c>
      <c r="G88" s="458">
        <v>1.8053800324968405E-4</v>
      </c>
      <c r="H88" s="458">
        <v>0</v>
      </c>
      <c r="I88" s="458">
        <v>4.0781544829265326E-3</v>
      </c>
      <c r="J88" s="458">
        <v>0</v>
      </c>
      <c r="K88" s="458">
        <v>0</v>
      </c>
      <c r="L88" s="458">
        <v>5.8933472528582733E-4</v>
      </c>
      <c r="M88" s="458">
        <v>2.5426122987098599E-3</v>
      </c>
      <c r="N88" s="458">
        <v>8.9525514771709937E-4</v>
      </c>
      <c r="O88" s="458">
        <v>0</v>
      </c>
      <c r="P88" s="458">
        <v>4.2833778977700474E-4</v>
      </c>
      <c r="Q88" s="458">
        <v>5.8306422676713307E-4</v>
      </c>
      <c r="R88" s="458">
        <v>3.6982248520710058E-4</v>
      </c>
      <c r="S88" s="458">
        <v>2.4469377027786336E-3</v>
      </c>
      <c r="T88" s="458">
        <v>4.1897720271102893E-3</v>
      </c>
      <c r="U88" s="458">
        <v>9.6683747462051627E-5</v>
      </c>
      <c r="V88" s="458">
        <v>2.7532313373780006E-3</v>
      </c>
      <c r="W88" s="458">
        <v>5.2570093457943922E-3</v>
      </c>
      <c r="X88" s="458">
        <v>9.372071227741331E-4</v>
      </c>
      <c r="Y88" s="458">
        <v>0</v>
      </c>
      <c r="Z88" s="458">
        <v>4.8942834768989823E-4</v>
      </c>
      <c r="AA88" s="458">
        <v>2.4623543896202292E-3</v>
      </c>
      <c r="AB88" s="458">
        <v>2.2387642021604076E-3</v>
      </c>
      <c r="AC88" s="458">
        <v>9.099512266142535E-4</v>
      </c>
      <c r="AD88" s="458">
        <v>1.2163173652694611E-3</v>
      </c>
      <c r="AE88" s="458">
        <v>0</v>
      </c>
      <c r="AF88" s="458">
        <v>0</v>
      </c>
      <c r="AG88" s="458">
        <v>2.5774053011407097E-3</v>
      </c>
      <c r="AH88" s="458">
        <v>2.4602263408233559E-3</v>
      </c>
      <c r="AI88" s="458">
        <v>2.9239766081871343E-3</v>
      </c>
      <c r="AJ88" s="458">
        <v>6.2519537355423573E-3</v>
      </c>
      <c r="AK88" s="458">
        <v>0</v>
      </c>
      <c r="AL88" s="458">
        <v>6.8965517241379309E-3</v>
      </c>
      <c r="AM88" s="458">
        <v>3.761519653940192E-4</v>
      </c>
      <c r="AN88" s="458">
        <v>0</v>
      </c>
      <c r="AO88" s="458">
        <v>4.2880810837150375E-3</v>
      </c>
      <c r="AP88" s="458">
        <v>1.6394786457906387E-4</v>
      </c>
      <c r="AQ88" s="458">
        <v>5.0900299039256856E-4</v>
      </c>
      <c r="AR88" s="458">
        <v>0</v>
      </c>
      <c r="AS88" s="458">
        <v>3.4617048896581565E-3</v>
      </c>
      <c r="AT88" s="458">
        <v>6.0777342206825293E-5</v>
      </c>
      <c r="AU88" s="458">
        <v>1.1877135600343524E-3</v>
      </c>
      <c r="AV88" s="458">
        <v>4.7487062198360244E-4</v>
      </c>
      <c r="AW88" s="458">
        <v>5.431659765023953E-4</v>
      </c>
      <c r="AX88" s="458">
        <v>3.3204376800179147E-4</v>
      </c>
      <c r="AY88" s="458">
        <v>5.0245575249029627E-4</v>
      </c>
      <c r="AZ88" s="458">
        <v>4.206541171521716E-4</v>
      </c>
      <c r="BA88" s="458">
        <v>4.5789338916419394E-3</v>
      </c>
      <c r="BB88" s="458">
        <v>4.1459369817578774E-4</v>
      </c>
      <c r="BC88" s="458">
        <v>1.3711151736745886E-3</v>
      </c>
      <c r="BD88" s="458">
        <v>1.5441034549314803E-3</v>
      </c>
      <c r="BE88" s="458">
        <v>0</v>
      </c>
      <c r="BF88" s="458">
        <v>3.1300986646312858E-3</v>
      </c>
      <c r="BG88" s="458">
        <v>0</v>
      </c>
      <c r="BH88" s="458">
        <v>7.8099458752588181E-4</v>
      </c>
      <c r="BI88" s="458">
        <v>2.0081179235206153E-3</v>
      </c>
      <c r="BJ88" s="458">
        <v>1.9071837253655435E-3</v>
      </c>
      <c r="BK88" s="458">
        <v>4.405286343612335E-4</v>
      </c>
      <c r="BL88" s="458">
        <v>1.8892431219742591E-3</v>
      </c>
      <c r="BM88" s="458">
        <v>5.1163980557687391E-4</v>
      </c>
      <c r="BN88" s="458">
        <v>0</v>
      </c>
      <c r="BO88" s="458">
        <v>0</v>
      </c>
      <c r="BP88" s="458">
        <v>2.7441510380731354E-5</v>
      </c>
      <c r="BQ88" s="458">
        <v>0</v>
      </c>
      <c r="BR88" s="458">
        <v>0</v>
      </c>
      <c r="BS88" s="458">
        <v>0</v>
      </c>
      <c r="BT88" s="458">
        <v>0</v>
      </c>
      <c r="BU88" s="458">
        <v>0</v>
      </c>
      <c r="BV88" s="458">
        <v>5.6406623447409453E-3</v>
      </c>
      <c r="BW88" s="458">
        <v>1.3896544855730704E-5</v>
      </c>
      <c r="BX88" s="458">
        <v>0</v>
      </c>
      <c r="BY88" s="458">
        <v>0</v>
      </c>
      <c r="BZ88" s="458">
        <v>0</v>
      </c>
      <c r="CA88" s="458">
        <v>3.1000255965416227E-3</v>
      </c>
      <c r="CB88" s="458">
        <v>2.5824806070935589E-2</v>
      </c>
      <c r="CC88" s="458">
        <v>0.12947986561566452</v>
      </c>
      <c r="CD88" s="458">
        <v>4.4581978390852824E-2</v>
      </c>
      <c r="CE88" s="458">
        <v>0.29011986500640058</v>
      </c>
      <c r="CF88" s="458">
        <v>0</v>
      </c>
      <c r="CG88" s="458">
        <v>1.8027210884353741E-2</v>
      </c>
      <c r="CH88" s="458">
        <v>3.890022345283202E-2</v>
      </c>
      <c r="CI88" s="458">
        <v>0</v>
      </c>
      <c r="CJ88" s="458">
        <v>0</v>
      </c>
      <c r="CK88" s="458">
        <v>0</v>
      </c>
      <c r="CL88" s="458">
        <v>0</v>
      </c>
      <c r="CM88" s="458">
        <v>0</v>
      </c>
      <c r="CN88" s="458">
        <v>1.7654763938720884E-3</v>
      </c>
      <c r="CO88" s="458">
        <v>2.5144456145329979E-4</v>
      </c>
      <c r="CP88" s="458">
        <v>0</v>
      </c>
      <c r="CQ88" s="458">
        <v>3.2660526487686979E-5</v>
      </c>
      <c r="CR88" s="458">
        <v>0</v>
      </c>
      <c r="CS88" s="458">
        <v>0</v>
      </c>
      <c r="CT88" s="458">
        <v>0</v>
      </c>
      <c r="CU88" s="458">
        <v>0</v>
      </c>
      <c r="CV88" s="458">
        <v>0</v>
      </c>
      <c r="CW88" s="458">
        <v>3.0668054294634753E-3</v>
      </c>
      <c r="CX88" s="458">
        <v>0</v>
      </c>
      <c r="CY88" s="458">
        <v>0</v>
      </c>
      <c r="CZ88" s="458">
        <v>0</v>
      </c>
      <c r="DA88" s="458">
        <v>2.3017448711119722E-2</v>
      </c>
      <c r="DB88" s="458">
        <v>3.1409521296568801E-3</v>
      </c>
      <c r="DC88" s="458">
        <v>0</v>
      </c>
      <c r="DD88" s="458">
        <v>1.8033201314569816E-3</v>
      </c>
      <c r="DE88" s="458">
        <v>0</v>
      </c>
      <c r="DF88" s="458">
        <v>0</v>
      </c>
      <c r="DG88" s="477">
        <v>0</v>
      </c>
      <c r="DH88" s="458">
        <v>1.5054536737384635E-2</v>
      </c>
      <c r="DI88" s="478">
        <v>3.9939784729077785E-3</v>
      </c>
    </row>
    <row r="89" spans="3:113" ht="13.5" customHeight="1" x14ac:dyDescent="0.15">
      <c r="C89" s="469" t="s">
        <v>732</v>
      </c>
      <c r="D89" s="475" t="s">
        <v>733</v>
      </c>
      <c r="E89" s="476">
        <v>4.6071272258183412E-5</v>
      </c>
      <c r="F89" s="458">
        <v>1.1626555051738169E-4</v>
      </c>
      <c r="G89" s="458">
        <v>1.8053800324968405E-4</v>
      </c>
      <c r="H89" s="458">
        <v>1.7873100983020553E-4</v>
      </c>
      <c r="I89" s="458">
        <v>3.6520786414267456E-4</v>
      </c>
      <c r="J89" s="458">
        <v>0</v>
      </c>
      <c r="K89" s="458">
        <v>5.4975261132490382E-4</v>
      </c>
      <c r="L89" s="458">
        <v>5.0514405024499485E-5</v>
      </c>
      <c r="M89" s="458">
        <v>1.883416517562859E-4</v>
      </c>
      <c r="N89" s="458">
        <v>0</v>
      </c>
      <c r="O89" s="458">
        <v>0</v>
      </c>
      <c r="P89" s="458">
        <v>1.6873912930609277E-4</v>
      </c>
      <c r="Q89" s="458">
        <v>2.6910656620021526E-4</v>
      </c>
      <c r="R89" s="458">
        <v>4.6227810650887573E-5</v>
      </c>
      <c r="S89" s="458">
        <v>4.1688568269561909E-4</v>
      </c>
      <c r="T89" s="458">
        <v>0</v>
      </c>
      <c r="U89" s="458">
        <v>1.9336749492410325E-4</v>
      </c>
      <c r="V89" s="458">
        <v>2.8026905829596412E-4</v>
      </c>
      <c r="W89" s="458">
        <v>0</v>
      </c>
      <c r="X89" s="458">
        <v>0</v>
      </c>
      <c r="Y89" s="458">
        <v>0</v>
      </c>
      <c r="Z89" s="458">
        <v>4.894283476898982E-5</v>
      </c>
      <c r="AA89" s="458">
        <v>9.4705938062316513E-5</v>
      </c>
      <c r="AB89" s="458">
        <v>1.6790731516203055E-4</v>
      </c>
      <c r="AC89" s="458">
        <v>2.2748780665356338E-4</v>
      </c>
      <c r="AD89" s="458">
        <v>2.3390718562874252E-4</v>
      </c>
      <c r="AE89" s="458">
        <v>0</v>
      </c>
      <c r="AF89" s="458">
        <v>2.7909572983533354E-4</v>
      </c>
      <c r="AG89" s="458">
        <v>1.8291263427450198E-4</v>
      </c>
      <c r="AH89" s="458">
        <v>1.6401508938822371E-4</v>
      </c>
      <c r="AI89" s="458">
        <v>0</v>
      </c>
      <c r="AJ89" s="458">
        <v>3.1259768677711783E-4</v>
      </c>
      <c r="AK89" s="458">
        <v>2.2264276967605477E-4</v>
      </c>
      <c r="AL89" s="458">
        <v>2.2988505747126436E-4</v>
      </c>
      <c r="AM89" s="458">
        <v>1.880759826970096E-4</v>
      </c>
      <c r="AN89" s="458">
        <v>0</v>
      </c>
      <c r="AO89" s="458">
        <v>9.7456388266250853E-5</v>
      </c>
      <c r="AP89" s="458">
        <v>8.1973932289531933E-5</v>
      </c>
      <c r="AQ89" s="458">
        <v>1.2725074759814214E-4</v>
      </c>
      <c r="AR89" s="458">
        <v>0</v>
      </c>
      <c r="AS89" s="458">
        <v>8.6542622241453918E-5</v>
      </c>
      <c r="AT89" s="458">
        <v>1.5194335551706325E-4</v>
      </c>
      <c r="AU89" s="458">
        <v>1.4618013046576643E-4</v>
      </c>
      <c r="AV89" s="458">
        <v>2.1320721803345415E-4</v>
      </c>
      <c r="AW89" s="458">
        <v>2.4975155832746796E-4</v>
      </c>
      <c r="AX89" s="458">
        <v>4.7876078177002497E-4</v>
      </c>
      <c r="AY89" s="458">
        <v>6.2806969061287034E-5</v>
      </c>
      <c r="AZ89" s="458">
        <v>1.051635292880429E-4</v>
      </c>
      <c r="BA89" s="458">
        <v>2.1087195553614195E-4</v>
      </c>
      <c r="BB89" s="458">
        <v>4.1459369817578774E-4</v>
      </c>
      <c r="BC89" s="458">
        <v>0</v>
      </c>
      <c r="BD89" s="458">
        <v>0</v>
      </c>
      <c r="BE89" s="458">
        <v>2.6119890296460757E-4</v>
      </c>
      <c r="BF89" s="458">
        <v>7.0024578627098105E-5</v>
      </c>
      <c r="BG89" s="458">
        <v>0</v>
      </c>
      <c r="BH89" s="458">
        <v>5.4487994478549893E-5</v>
      </c>
      <c r="BI89" s="458">
        <v>1.0681478316599017E-4</v>
      </c>
      <c r="BJ89" s="458">
        <v>0</v>
      </c>
      <c r="BK89" s="458">
        <v>1.1013215859030837E-4</v>
      </c>
      <c r="BL89" s="458">
        <v>1.180776951233912E-4</v>
      </c>
      <c r="BM89" s="458">
        <v>1.0232796111537478E-3</v>
      </c>
      <c r="BN89" s="458">
        <v>2.6455834020167485E-4</v>
      </c>
      <c r="BO89" s="458">
        <v>9.1715315660190764E-4</v>
      </c>
      <c r="BP89" s="458">
        <v>5.2138869723389574E-4</v>
      </c>
      <c r="BQ89" s="458">
        <v>5.0314873725897558E-4</v>
      </c>
      <c r="BR89" s="458">
        <v>7.9240746138152139E-4</v>
      </c>
      <c r="BS89" s="458">
        <v>2.778145257309168E-3</v>
      </c>
      <c r="BT89" s="458">
        <v>6.2977376588563955E-4</v>
      </c>
      <c r="BU89" s="458">
        <v>1.6575646013993336E-3</v>
      </c>
      <c r="BV89" s="458">
        <v>1.4027714595161002E-3</v>
      </c>
      <c r="BW89" s="458">
        <v>7.091870058041236E-3</v>
      </c>
      <c r="BX89" s="458">
        <v>4.1908774791305626E-4</v>
      </c>
      <c r="BY89" s="458">
        <v>4.3492758455717121E-4</v>
      </c>
      <c r="BZ89" s="458">
        <v>0</v>
      </c>
      <c r="CA89" s="458">
        <v>9.100992577002929E-4</v>
      </c>
      <c r="CB89" s="458">
        <v>3.629081907082542E-4</v>
      </c>
      <c r="CC89" s="458">
        <v>0</v>
      </c>
      <c r="CD89" s="458">
        <v>5.2449386342179793E-4</v>
      </c>
      <c r="CE89" s="458">
        <v>5.8186896310950776E-4</v>
      </c>
      <c r="CF89" s="458">
        <v>0</v>
      </c>
      <c r="CG89" s="458">
        <v>8.1632653061224493E-4</v>
      </c>
      <c r="CH89" s="458">
        <v>2.487127173807442E-3</v>
      </c>
      <c r="CI89" s="458">
        <v>1.6527629680737628E-2</v>
      </c>
      <c r="CJ89" s="458">
        <v>2.6423122264529328E-3</v>
      </c>
      <c r="CK89" s="458">
        <v>3.9511494252873567E-3</v>
      </c>
      <c r="CL89" s="458">
        <v>9.6364901761336261E-4</v>
      </c>
      <c r="CM89" s="458">
        <v>2.0179089418589985E-3</v>
      </c>
      <c r="CN89" s="458">
        <v>3.474001936328948E-3</v>
      </c>
      <c r="CO89" s="458">
        <v>4.2745575447060962E-3</v>
      </c>
      <c r="CP89" s="458">
        <v>1.1127275734644547E-3</v>
      </c>
      <c r="CQ89" s="458">
        <v>5.9605460840028738E-3</v>
      </c>
      <c r="CR89" s="458">
        <v>3.5063756451272839E-4</v>
      </c>
      <c r="CS89" s="458">
        <v>5.1558471994375436E-3</v>
      </c>
      <c r="CT89" s="458">
        <v>4.0857247579827944E-3</v>
      </c>
      <c r="CU89" s="458">
        <v>1.5356905867854773E-3</v>
      </c>
      <c r="CV89" s="458">
        <v>5.4538513280127984E-3</v>
      </c>
      <c r="CW89" s="458">
        <v>1.6053674630765484E-3</v>
      </c>
      <c r="CX89" s="458">
        <v>2.0280890331085536E-4</v>
      </c>
      <c r="CY89" s="458">
        <v>1.276307217783214E-3</v>
      </c>
      <c r="CZ89" s="458">
        <v>1.3881060596975547E-3</v>
      </c>
      <c r="DA89" s="458">
        <v>1.4204316175165045E-3</v>
      </c>
      <c r="DB89" s="458">
        <v>6.4950221744116418E-4</v>
      </c>
      <c r="DC89" s="458">
        <v>1.7946877243359654E-3</v>
      </c>
      <c r="DD89" s="458">
        <v>6.0672453020982559E-4</v>
      </c>
      <c r="DE89" s="458">
        <v>1.8367882445552348E-3</v>
      </c>
      <c r="DF89" s="458">
        <v>2.1599428775437345E-3</v>
      </c>
      <c r="DG89" s="477">
        <v>0</v>
      </c>
      <c r="DH89" s="458">
        <v>2.1574973031283711E-4</v>
      </c>
      <c r="DI89" s="478">
        <v>1.2911037288124128E-3</v>
      </c>
    </row>
    <row r="90" spans="3:113" ht="13.5" customHeight="1" x14ac:dyDescent="0.15">
      <c r="C90" s="469" t="s">
        <v>734</v>
      </c>
      <c r="D90" s="475" t="s">
        <v>407</v>
      </c>
      <c r="E90" s="476">
        <v>2.3035636129091706E-5</v>
      </c>
      <c r="F90" s="458">
        <v>2.3253110103476339E-4</v>
      </c>
      <c r="G90" s="458">
        <v>1.0832280194981044E-3</v>
      </c>
      <c r="H90" s="458">
        <v>1.6085790884718498E-3</v>
      </c>
      <c r="I90" s="458">
        <v>3.7129466187838579E-3</v>
      </c>
      <c r="J90" s="458">
        <v>0</v>
      </c>
      <c r="K90" s="458">
        <v>1.6492578339747114E-3</v>
      </c>
      <c r="L90" s="458">
        <v>9.8783725381243448E-4</v>
      </c>
      <c r="M90" s="458">
        <v>8.4753743290328656E-4</v>
      </c>
      <c r="N90" s="458">
        <v>8.9525514771709937E-4</v>
      </c>
      <c r="O90" s="458">
        <v>0</v>
      </c>
      <c r="P90" s="458">
        <v>9.6051504374237431E-4</v>
      </c>
      <c r="Q90" s="458">
        <v>1.6594904915679942E-3</v>
      </c>
      <c r="R90" s="458">
        <v>5.547337278106509E-4</v>
      </c>
      <c r="S90" s="458">
        <v>1.993801091152961E-3</v>
      </c>
      <c r="T90" s="458">
        <v>3.6968576709796671E-4</v>
      </c>
      <c r="U90" s="458">
        <v>9.668374746205163E-4</v>
      </c>
      <c r="V90" s="458">
        <v>1.7145871801635452E-3</v>
      </c>
      <c r="W90" s="458">
        <v>5.8411214953271024E-4</v>
      </c>
      <c r="X90" s="458">
        <v>0</v>
      </c>
      <c r="Y90" s="458">
        <v>0</v>
      </c>
      <c r="Z90" s="458">
        <v>3.4259984338292873E-4</v>
      </c>
      <c r="AA90" s="458">
        <v>4.7352969031158251E-4</v>
      </c>
      <c r="AB90" s="458">
        <v>7.8356747075614261E-4</v>
      </c>
      <c r="AC90" s="458">
        <v>7.1249181043896046E-3</v>
      </c>
      <c r="AD90" s="458">
        <v>1.2630988023952096E-3</v>
      </c>
      <c r="AE90" s="458">
        <v>0</v>
      </c>
      <c r="AF90" s="458">
        <v>1.6745743790120011E-3</v>
      </c>
      <c r="AG90" s="458">
        <v>9.3119159267019194E-4</v>
      </c>
      <c r="AH90" s="458">
        <v>1.3121207151057896E-3</v>
      </c>
      <c r="AI90" s="458">
        <v>0</v>
      </c>
      <c r="AJ90" s="458">
        <v>2.1881838074398249E-3</v>
      </c>
      <c r="AK90" s="458">
        <v>1.2801959256373149E-3</v>
      </c>
      <c r="AL90" s="458">
        <v>6.8965517241379305E-4</v>
      </c>
      <c r="AM90" s="458">
        <v>1.1284558961820576E-3</v>
      </c>
      <c r="AN90" s="458">
        <v>0</v>
      </c>
      <c r="AO90" s="458">
        <v>3.8982555306500341E-4</v>
      </c>
      <c r="AP90" s="458">
        <v>4.0986966144765965E-4</v>
      </c>
      <c r="AQ90" s="458">
        <v>6.9987911178978179E-4</v>
      </c>
      <c r="AR90" s="458">
        <v>0</v>
      </c>
      <c r="AS90" s="458">
        <v>5.7695081494302616E-4</v>
      </c>
      <c r="AT90" s="458">
        <v>8.2049411979214144E-4</v>
      </c>
      <c r="AU90" s="458">
        <v>9.1362581541104028E-4</v>
      </c>
      <c r="AV90" s="458">
        <v>1.1629484620006591E-3</v>
      </c>
      <c r="AW90" s="458">
        <v>1.2889276226970025E-3</v>
      </c>
      <c r="AX90" s="458">
        <v>1.3976726048447502E-3</v>
      </c>
      <c r="AY90" s="458">
        <v>3.8940320817997963E-4</v>
      </c>
      <c r="AZ90" s="458">
        <v>6.8356294037227893E-4</v>
      </c>
      <c r="BA90" s="458">
        <v>1.2802940157551476E-3</v>
      </c>
      <c r="BB90" s="458">
        <v>1.2437810945273632E-3</v>
      </c>
      <c r="BC90" s="458">
        <v>0</v>
      </c>
      <c r="BD90" s="458">
        <v>3.8602586373287008E-4</v>
      </c>
      <c r="BE90" s="458">
        <v>1.8283923207522527E-3</v>
      </c>
      <c r="BF90" s="458">
        <v>4.2714992962529849E-4</v>
      </c>
      <c r="BG90" s="458">
        <v>0</v>
      </c>
      <c r="BH90" s="458">
        <v>5.0855461513313229E-4</v>
      </c>
      <c r="BI90" s="458">
        <v>6.8361461226233711E-4</v>
      </c>
      <c r="BJ90" s="458">
        <v>6.3572790845518119E-4</v>
      </c>
      <c r="BK90" s="458">
        <v>7.709251101321586E-4</v>
      </c>
      <c r="BL90" s="458">
        <v>1.2988546463573031E-3</v>
      </c>
      <c r="BM90" s="458">
        <v>2.5581990278843696E-4</v>
      </c>
      <c r="BN90" s="458">
        <v>4.8095349539227557E-3</v>
      </c>
      <c r="BO90" s="458">
        <v>4.9047755766102015E-3</v>
      </c>
      <c r="BP90" s="458">
        <v>4.6924982751050618E-3</v>
      </c>
      <c r="BQ90" s="458">
        <v>4.9990261637343379E-3</v>
      </c>
      <c r="BR90" s="458">
        <v>2.5502768872048967E-4</v>
      </c>
      <c r="BS90" s="458">
        <v>7.9375578780261941E-4</v>
      </c>
      <c r="BT90" s="458">
        <v>1.0980670789800895E-3</v>
      </c>
      <c r="BU90" s="458">
        <v>5.3391028213494321E-3</v>
      </c>
      <c r="BV90" s="458">
        <v>1.1367237399351852E-2</v>
      </c>
      <c r="BW90" s="458">
        <v>1.0927316438222911E-2</v>
      </c>
      <c r="BX90" s="458">
        <v>4.0549571284560579E-3</v>
      </c>
      <c r="BY90" s="458">
        <v>2.5370775765834988E-3</v>
      </c>
      <c r="BZ90" s="458">
        <v>0</v>
      </c>
      <c r="CA90" s="458">
        <v>3.6403970308011716E-3</v>
      </c>
      <c r="CB90" s="458">
        <v>2.5533183417687888E-3</v>
      </c>
      <c r="CC90" s="458">
        <v>0</v>
      </c>
      <c r="CD90" s="458">
        <v>4.6155459981118219E-3</v>
      </c>
      <c r="CE90" s="458">
        <v>2.5602234376818338E-3</v>
      </c>
      <c r="CF90" s="458">
        <v>0</v>
      </c>
      <c r="CG90" s="458">
        <v>1.564625850340136E-3</v>
      </c>
      <c r="CH90" s="458">
        <v>2.9146021568055959E-3</v>
      </c>
      <c r="CI90" s="458">
        <v>2.6657467226996173E-3</v>
      </c>
      <c r="CJ90" s="458">
        <v>0.25736798601607069</v>
      </c>
      <c r="CK90" s="458">
        <v>4.4540229885057472E-2</v>
      </c>
      <c r="CL90" s="458">
        <v>1.4304834305905028E-2</v>
      </c>
      <c r="CM90" s="458">
        <v>3.1295605642938221E-2</v>
      </c>
      <c r="CN90" s="458">
        <v>8.7134802665299847E-3</v>
      </c>
      <c r="CO90" s="458">
        <v>7.0255104200119996E-3</v>
      </c>
      <c r="CP90" s="458">
        <v>5.9395593448440486E-4</v>
      </c>
      <c r="CQ90" s="458">
        <v>1.1937422431249591E-2</v>
      </c>
      <c r="CR90" s="458">
        <v>1.8929844986112002E-3</v>
      </c>
      <c r="CS90" s="458">
        <v>6.0932739629716431E-3</v>
      </c>
      <c r="CT90" s="458">
        <v>8.0097453698712833E-3</v>
      </c>
      <c r="CU90" s="458">
        <v>2.379372452365153E-3</v>
      </c>
      <c r="CV90" s="458">
        <v>1.1907575399494609E-2</v>
      </c>
      <c r="CW90" s="458">
        <v>3.5982374172405392E-3</v>
      </c>
      <c r="CX90" s="458">
        <v>4.3603914211833902E-3</v>
      </c>
      <c r="CY90" s="458">
        <v>2.7586848717710091E-3</v>
      </c>
      <c r="CZ90" s="458">
        <v>3.5107390840298847E-3</v>
      </c>
      <c r="DA90" s="458">
        <v>5.7785740803512342E-3</v>
      </c>
      <c r="DB90" s="458">
        <v>5.5004719039548596E-3</v>
      </c>
      <c r="DC90" s="458">
        <v>7.8607322325915299E-3</v>
      </c>
      <c r="DD90" s="458">
        <v>2.0055616415269235E-3</v>
      </c>
      <c r="DE90" s="458">
        <v>5.7727630543164526E-3</v>
      </c>
      <c r="DF90" s="458">
        <v>4.1592288468404138E-3</v>
      </c>
      <c r="DG90" s="477">
        <v>0</v>
      </c>
      <c r="DH90" s="458">
        <v>1.3256622318110992E-2</v>
      </c>
      <c r="DI90" s="478">
        <v>8.8596844798074347E-3</v>
      </c>
    </row>
    <row r="91" spans="3:113" ht="13.5" customHeight="1" x14ac:dyDescent="0.15">
      <c r="C91" s="469" t="s">
        <v>735</v>
      </c>
      <c r="D91" s="475" t="s">
        <v>409</v>
      </c>
      <c r="E91" s="476">
        <v>0</v>
      </c>
      <c r="F91" s="458">
        <v>0</v>
      </c>
      <c r="G91" s="458">
        <v>0</v>
      </c>
      <c r="H91" s="458">
        <v>0</v>
      </c>
      <c r="I91" s="458">
        <v>0</v>
      </c>
      <c r="J91" s="458">
        <v>0</v>
      </c>
      <c r="K91" s="458">
        <v>0</v>
      </c>
      <c r="L91" s="458">
        <v>0</v>
      </c>
      <c r="M91" s="458">
        <v>0</v>
      </c>
      <c r="N91" s="458">
        <v>0</v>
      </c>
      <c r="O91" s="458">
        <v>0</v>
      </c>
      <c r="P91" s="458">
        <v>1.2979933023545598E-5</v>
      </c>
      <c r="Q91" s="458">
        <v>0</v>
      </c>
      <c r="R91" s="458">
        <v>0</v>
      </c>
      <c r="S91" s="458">
        <v>1.8125464465026915E-5</v>
      </c>
      <c r="T91" s="458">
        <v>0</v>
      </c>
      <c r="U91" s="458">
        <v>0</v>
      </c>
      <c r="V91" s="458">
        <v>1.6486415193880244E-5</v>
      </c>
      <c r="W91" s="458">
        <v>0</v>
      </c>
      <c r="X91" s="458">
        <v>0</v>
      </c>
      <c r="Y91" s="458">
        <v>0</v>
      </c>
      <c r="Z91" s="458">
        <v>0</v>
      </c>
      <c r="AA91" s="458">
        <v>0</v>
      </c>
      <c r="AB91" s="458">
        <v>0</v>
      </c>
      <c r="AC91" s="458">
        <v>9.0995122661425354E-6</v>
      </c>
      <c r="AD91" s="458">
        <v>0</v>
      </c>
      <c r="AE91" s="458">
        <v>0</v>
      </c>
      <c r="AF91" s="458">
        <v>0</v>
      </c>
      <c r="AG91" s="458">
        <v>1.6628421297681997E-5</v>
      </c>
      <c r="AH91" s="458">
        <v>0</v>
      </c>
      <c r="AI91" s="458">
        <v>0</v>
      </c>
      <c r="AJ91" s="458">
        <v>0</v>
      </c>
      <c r="AK91" s="458">
        <v>0</v>
      </c>
      <c r="AL91" s="458">
        <v>0</v>
      </c>
      <c r="AM91" s="458">
        <v>0</v>
      </c>
      <c r="AN91" s="458">
        <v>0</v>
      </c>
      <c r="AO91" s="458">
        <v>0</v>
      </c>
      <c r="AP91" s="458">
        <v>0</v>
      </c>
      <c r="AQ91" s="458">
        <v>0</v>
      </c>
      <c r="AR91" s="458">
        <v>0</v>
      </c>
      <c r="AS91" s="458">
        <v>0</v>
      </c>
      <c r="AT91" s="458">
        <v>0</v>
      </c>
      <c r="AU91" s="458">
        <v>0</v>
      </c>
      <c r="AV91" s="458">
        <v>9.6912371833388254E-6</v>
      </c>
      <c r="AW91" s="458">
        <v>1.3972115151187018E-5</v>
      </c>
      <c r="AX91" s="458">
        <v>7.7219480930649187E-6</v>
      </c>
      <c r="AY91" s="458">
        <v>1.2561393812257409E-5</v>
      </c>
      <c r="AZ91" s="458">
        <v>0</v>
      </c>
      <c r="BA91" s="458">
        <v>0</v>
      </c>
      <c r="BB91" s="458">
        <v>0</v>
      </c>
      <c r="BC91" s="458">
        <v>0</v>
      </c>
      <c r="BD91" s="458">
        <v>0</v>
      </c>
      <c r="BE91" s="458">
        <v>0</v>
      </c>
      <c r="BF91" s="458">
        <v>2.8009831450839245E-5</v>
      </c>
      <c r="BG91" s="458">
        <v>0</v>
      </c>
      <c r="BH91" s="458">
        <v>1.8162664826183299E-5</v>
      </c>
      <c r="BI91" s="458">
        <v>0</v>
      </c>
      <c r="BJ91" s="458">
        <v>0</v>
      </c>
      <c r="BK91" s="458">
        <v>0</v>
      </c>
      <c r="BL91" s="458">
        <v>0</v>
      </c>
      <c r="BM91" s="458">
        <v>0</v>
      </c>
      <c r="BN91" s="458">
        <v>6.7835471846583297E-6</v>
      </c>
      <c r="BO91" s="458">
        <v>7.9752448400165886E-6</v>
      </c>
      <c r="BP91" s="458">
        <v>3.9202157686759075E-6</v>
      </c>
      <c r="BQ91" s="458">
        <v>4.869181328312666E-5</v>
      </c>
      <c r="BR91" s="458">
        <v>0</v>
      </c>
      <c r="BS91" s="458">
        <v>0</v>
      </c>
      <c r="BT91" s="458">
        <v>0</v>
      </c>
      <c r="BU91" s="458">
        <v>2.0937658122938948E-4</v>
      </c>
      <c r="BV91" s="458">
        <v>8.8729520029632837E-5</v>
      </c>
      <c r="BW91" s="458">
        <v>2.8719526035176789E-4</v>
      </c>
      <c r="BX91" s="458">
        <v>4.5306783558168249E-5</v>
      </c>
      <c r="BY91" s="458">
        <v>0</v>
      </c>
      <c r="BZ91" s="458">
        <v>0</v>
      </c>
      <c r="CA91" s="458">
        <v>3.4128722163760986E-4</v>
      </c>
      <c r="CB91" s="458">
        <v>1.944151021651362E-5</v>
      </c>
      <c r="CC91" s="458">
        <v>0</v>
      </c>
      <c r="CD91" s="458">
        <v>0</v>
      </c>
      <c r="CE91" s="458">
        <v>0</v>
      </c>
      <c r="CF91" s="458">
        <v>0</v>
      </c>
      <c r="CG91" s="458">
        <v>0</v>
      </c>
      <c r="CH91" s="458">
        <v>5.2462838822500734E-4</v>
      </c>
      <c r="CI91" s="458">
        <v>6.272345229881452E-5</v>
      </c>
      <c r="CJ91" s="458">
        <v>0</v>
      </c>
      <c r="CK91" s="458">
        <v>2.6939655172413795E-3</v>
      </c>
      <c r="CL91" s="458">
        <v>2.1414422613630281E-5</v>
      </c>
      <c r="CM91" s="458">
        <v>0</v>
      </c>
      <c r="CN91" s="458">
        <v>0</v>
      </c>
      <c r="CO91" s="458">
        <v>4.9791002267980152E-6</v>
      </c>
      <c r="CP91" s="458">
        <v>1.0149879893087932E-4</v>
      </c>
      <c r="CQ91" s="458">
        <v>5.4434210812811639E-5</v>
      </c>
      <c r="CR91" s="458">
        <v>2.5209236664313806E-5</v>
      </c>
      <c r="CS91" s="458">
        <v>0</v>
      </c>
      <c r="CT91" s="458">
        <v>5.3901382031435286E-5</v>
      </c>
      <c r="CU91" s="458">
        <v>6.6357000663570004E-5</v>
      </c>
      <c r="CV91" s="458">
        <v>3.4541058410747722E-4</v>
      </c>
      <c r="CW91" s="458">
        <v>9.0786297911915148E-4</v>
      </c>
      <c r="CX91" s="458">
        <v>0.27450185063124272</v>
      </c>
      <c r="CY91" s="458">
        <v>3.9884600555725436E-5</v>
      </c>
      <c r="CZ91" s="458">
        <v>1.7988415460443474E-5</v>
      </c>
      <c r="DA91" s="458">
        <v>3.7124917275999547E-3</v>
      </c>
      <c r="DB91" s="458">
        <v>2.9532053949277936E-3</v>
      </c>
      <c r="DC91" s="458">
        <v>4.2534099066762381E-3</v>
      </c>
      <c r="DD91" s="458">
        <v>9.4379371365972871E-4</v>
      </c>
      <c r="DE91" s="458">
        <v>2.6239832065074782E-4</v>
      </c>
      <c r="DF91" s="458">
        <v>1.4280614066404857E-4</v>
      </c>
      <c r="DG91" s="477">
        <v>0</v>
      </c>
      <c r="DH91" s="458">
        <v>5.3457988733069638E-3</v>
      </c>
      <c r="DI91" s="478">
        <v>8.6798310368098037E-4</v>
      </c>
    </row>
    <row r="92" spans="3:113" ht="13.5" customHeight="1" x14ac:dyDescent="0.15">
      <c r="C92" s="469" t="s">
        <v>736</v>
      </c>
      <c r="D92" s="475" t="s">
        <v>412</v>
      </c>
      <c r="E92" s="476">
        <v>1.5433876206491443E-3</v>
      </c>
      <c r="F92" s="458">
        <v>2.3253110103476338E-3</v>
      </c>
      <c r="G92" s="458">
        <v>7.7631341397364148E-3</v>
      </c>
      <c r="H92" s="458">
        <v>0</v>
      </c>
      <c r="I92" s="458">
        <v>7.912837056424615E-4</v>
      </c>
      <c r="J92" s="458">
        <v>0</v>
      </c>
      <c r="K92" s="458">
        <v>5.4975261132490382E-4</v>
      </c>
      <c r="L92" s="458">
        <v>2.0486397593269235E-3</v>
      </c>
      <c r="M92" s="458">
        <v>3.1076372539787173E-3</v>
      </c>
      <c r="N92" s="458">
        <v>0</v>
      </c>
      <c r="O92" s="458">
        <v>0</v>
      </c>
      <c r="P92" s="458">
        <v>1.6484514939902909E-3</v>
      </c>
      <c r="Q92" s="458">
        <v>1.5697883028345891E-3</v>
      </c>
      <c r="R92" s="458">
        <v>1.8028846153846155E-3</v>
      </c>
      <c r="S92" s="458">
        <v>1.5406644795272879E-3</v>
      </c>
      <c r="T92" s="458">
        <v>3.0807147258163892E-3</v>
      </c>
      <c r="U92" s="458">
        <v>1.3535724644687227E-3</v>
      </c>
      <c r="V92" s="458">
        <v>1.6486415193880243E-3</v>
      </c>
      <c r="W92" s="458">
        <v>4.6728971962616819E-3</v>
      </c>
      <c r="X92" s="458">
        <v>9.372071227741331E-4</v>
      </c>
      <c r="Y92" s="458">
        <v>0</v>
      </c>
      <c r="Z92" s="458">
        <v>4.2580266249021143E-3</v>
      </c>
      <c r="AA92" s="458">
        <v>2.6517662657448622E-3</v>
      </c>
      <c r="AB92" s="458">
        <v>5.5969105054010191E-4</v>
      </c>
      <c r="AC92" s="458">
        <v>8.4807454320448422E-3</v>
      </c>
      <c r="AD92" s="458">
        <v>4.3974550898203593E-3</v>
      </c>
      <c r="AE92" s="458">
        <v>0</v>
      </c>
      <c r="AF92" s="458">
        <v>8.3728718950600055E-4</v>
      </c>
      <c r="AG92" s="458">
        <v>1.9787821344241577E-3</v>
      </c>
      <c r="AH92" s="458">
        <v>1.9681810726586845E-3</v>
      </c>
      <c r="AI92" s="458">
        <v>1.7543859649122806E-2</v>
      </c>
      <c r="AJ92" s="458">
        <v>1.8755861206627071E-3</v>
      </c>
      <c r="AK92" s="458">
        <v>1.7254814649894244E-3</v>
      </c>
      <c r="AL92" s="458">
        <v>6.4367816091954024E-3</v>
      </c>
      <c r="AM92" s="458">
        <v>4.0749796251018742E-3</v>
      </c>
      <c r="AN92" s="458">
        <v>0</v>
      </c>
      <c r="AO92" s="458">
        <v>2.4364097066562713E-3</v>
      </c>
      <c r="AP92" s="458">
        <v>4.426592343634724E-3</v>
      </c>
      <c r="AQ92" s="458">
        <v>3.4357701851498376E-3</v>
      </c>
      <c r="AR92" s="458">
        <v>0</v>
      </c>
      <c r="AS92" s="458">
        <v>2.0193278523005912E-3</v>
      </c>
      <c r="AT92" s="458">
        <v>1.0392925517367126E-2</v>
      </c>
      <c r="AU92" s="458">
        <v>2.2475195059111592E-3</v>
      </c>
      <c r="AV92" s="458">
        <v>4.5451902389859094E-3</v>
      </c>
      <c r="AW92" s="458">
        <v>7.3109092528586073E-3</v>
      </c>
      <c r="AX92" s="458">
        <v>6.0308414606837016E-3</v>
      </c>
      <c r="AY92" s="458">
        <v>3.9819618384855987E-3</v>
      </c>
      <c r="AZ92" s="458">
        <v>4.0312686227083113E-3</v>
      </c>
      <c r="BA92" s="458">
        <v>9.8055459324306003E-3</v>
      </c>
      <c r="BB92" s="458">
        <v>4.1459369817578774E-4</v>
      </c>
      <c r="BC92" s="458">
        <v>7.7696526508226693E-3</v>
      </c>
      <c r="BD92" s="458">
        <v>3.0882069098629606E-3</v>
      </c>
      <c r="BE92" s="458">
        <v>5.4851769622567582E-3</v>
      </c>
      <c r="BF92" s="458">
        <v>3.7582191349163553E-2</v>
      </c>
      <c r="BG92" s="458">
        <v>0</v>
      </c>
      <c r="BH92" s="458">
        <v>9.8078390061389817E-4</v>
      </c>
      <c r="BI92" s="458">
        <v>1.4740440076906644E-3</v>
      </c>
      <c r="BJ92" s="458">
        <v>2.5429116338207248E-3</v>
      </c>
      <c r="BK92" s="458">
        <v>2.7533039647577094E-3</v>
      </c>
      <c r="BL92" s="458">
        <v>3.188097768331562E-3</v>
      </c>
      <c r="BM92" s="458">
        <v>0</v>
      </c>
      <c r="BN92" s="458">
        <v>1.645010192279645E-3</v>
      </c>
      <c r="BO92" s="458">
        <v>2.0416626790442467E-3</v>
      </c>
      <c r="BP92" s="458">
        <v>2.171799535846453E-3</v>
      </c>
      <c r="BQ92" s="458">
        <v>3.0026618191261443E-3</v>
      </c>
      <c r="BR92" s="458">
        <v>8.7210361410667448E-3</v>
      </c>
      <c r="BS92" s="458">
        <v>9.1281915597301224E-3</v>
      </c>
      <c r="BT92" s="458">
        <v>3.3103492822193874E-2</v>
      </c>
      <c r="BU92" s="458">
        <v>2.7044475075462811E-3</v>
      </c>
      <c r="BV92" s="458">
        <v>1.4438968878472951E-2</v>
      </c>
      <c r="BW92" s="458">
        <v>3.8386889073146781E-2</v>
      </c>
      <c r="BX92" s="458">
        <v>3.4546422463103289E-3</v>
      </c>
      <c r="BY92" s="458">
        <v>3.0444930919001985E-3</v>
      </c>
      <c r="BZ92" s="458">
        <v>0</v>
      </c>
      <c r="CA92" s="458">
        <v>4.5504962885014645E-4</v>
      </c>
      <c r="CB92" s="458">
        <v>2.8643825052330064E-3</v>
      </c>
      <c r="CC92" s="458">
        <v>0</v>
      </c>
      <c r="CD92" s="458">
        <v>3.6714570439525859E-3</v>
      </c>
      <c r="CE92" s="458">
        <v>4.1894565343884556E-3</v>
      </c>
      <c r="CF92" s="458">
        <v>0</v>
      </c>
      <c r="CG92" s="458">
        <v>9.4557823129251695E-3</v>
      </c>
      <c r="CH92" s="458">
        <v>3.1380549888273587E-2</v>
      </c>
      <c r="CI92" s="458">
        <v>2.1953208304585086E-3</v>
      </c>
      <c r="CJ92" s="458">
        <v>1.882139324381089E-2</v>
      </c>
      <c r="CK92" s="458">
        <v>1.9157088122605363E-3</v>
      </c>
      <c r="CL92" s="458">
        <v>2.8052893623855667E-2</v>
      </c>
      <c r="CM92" s="458">
        <v>5.439345620957426E-2</v>
      </c>
      <c r="CN92" s="458">
        <v>2.0388404806651859E-2</v>
      </c>
      <c r="CO92" s="458">
        <v>1.4710751620074736E-2</v>
      </c>
      <c r="CP92" s="458">
        <v>4.9997556510396109E-3</v>
      </c>
      <c r="CQ92" s="458">
        <v>2.8055392252923118E-2</v>
      </c>
      <c r="CR92" s="458">
        <v>5.9837560845930312E-3</v>
      </c>
      <c r="CS92" s="458">
        <v>1.2127958753222404E-2</v>
      </c>
      <c r="CT92" s="458">
        <v>6.3172419740842155E-3</v>
      </c>
      <c r="CU92" s="458">
        <v>1.1470281543274243E-3</v>
      </c>
      <c r="CV92" s="458">
        <v>3.1559619684767393E-2</v>
      </c>
      <c r="CW92" s="458">
        <v>1.3130798697991631E-2</v>
      </c>
      <c r="CX92" s="458">
        <v>3.4477513562845407E-3</v>
      </c>
      <c r="CY92" s="458">
        <v>1.2696597843572597E-3</v>
      </c>
      <c r="CZ92" s="458">
        <v>1.2933670716058858E-2</v>
      </c>
      <c r="DA92" s="458">
        <v>1.4349587590592868E-2</v>
      </c>
      <c r="DB92" s="458">
        <v>7.712838832113825E-4</v>
      </c>
      <c r="DC92" s="458">
        <v>3.5893754486719312E-4</v>
      </c>
      <c r="DD92" s="458">
        <v>2.2549928372798518E-2</v>
      </c>
      <c r="DE92" s="458">
        <v>7.8719496195224351E-4</v>
      </c>
      <c r="DF92" s="458">
        <v>5.3730810424848265E-3</v>
      </c>
      <c r="DG92" s="477">
        <v>0</v>
      </c>
      <c r="DH92" s="458">
        <v>2.9006352630948102E-3</v>
      </c>
      <c r="DI92" s="478">
        <v>9.3543116450695574E-3</v>
      </c>
    </row>
    <row r="93" spans="3:113" ht="13.5" customHeight="1" x14ac:dyDescent="0.15">
      <c r="C93" s="469" t="s">
        <v>737</v>
      </c>
      <c r="D93" s="475" t="s">
        <v>738</v>
      </c>
      <c r="E93" s="476">
        <v>0</v>
      </c>
      <c r="F93" s="458">
        <v>0</v>
      </c>
      <c r="G93" s="458">
        <v>1.8053800324968405E-4</v>
      </c>
      <c r="H93" s="458">
        <v>0</v>
      </c>
      <c r="I93" s="458">
        <v>1.8260393207133728E-4</v>
      </c>
      <c r="J93" s="458">
        <v>0</v>
      </c>
      <c r="K93" s="458">
        <v>0</v>
      </c>
      <c r="L93" s="458">
        <v>6.0056014862460501E-4</v>
      </c>
      <c r="M93" s="458">
        <v>2.8251247763442887E-4</v>
      </c>
      <c r="N93" s="458">
        <v>0</v>
      </c>
      <c r="O93" s="458">
        <v>0</v>
      </c>
      <c r="P93" s="458">
        <v>6.4899665117727987E-5</v>
      </c>
      <c r="Q93" s="458">
        <v>1.3455328310010763E-4</v>
      </c>
      <c r="R93" s="458">
        <v>4.6227810650887572E-4</v>
      </c>
      <c r="S93" s="458">
        <v>2.7188196697540374E-4</v>
      </c>
      <c r="T93" s="458">
        <v>7.3937153419593343E-4</v>
      </c>
      <c r="U93" s="458">
        <v>2.9005124238615487E-4</v>
      </c>
      <c r="V93" s="458">
        <v>3.1324188868372461E-4</v>
      </c>
      <c r="W93" s="458">
        <v>5.8411214953271024E-4</v>
      </c>
      <c r="X93" s="458">
        <v>0</v>
      </c>
      <c r="Y93" s="458">
        <v>0</v>
      </c>
      <c r="Z93" s="458">
        <v>6.8519968676585745E-4</v>
      </c>
      <c r="AA93" s="458">
        <v>9.4705938062316503E-4</v>
      </c>
      <c r="AB93" s="458">
        <v>1.1193821010802038E-4</v>
      </c>
      <c r="AC93" s="458">
        <v>2.5569629467860522E-3</v>
      </c>
      <c r="AD93" s="458">
        <v>3.7425149700598805E-4</v>
      </c>
      <c r="AE93" s="458">
        <v>0</v>
      </c>
      <c r="AF93" s="458">
        <v>1.3954786491766677E-4</v>
      </c>
      <c r="AG93" s="458">
        <v>3.9908211114436795E-4</v>
      </c>
      <c r="AH93" s="458">
        <v>3.2803017877644741E-4</v>
      </c>
      <c r="AI93" s="458">
        <v>0</v>
      </c>
      <c r="AJ93" s="458">
        <v>6.2519537355423566E-4</v>
      </c>
      <c r="AK93" s="458">
        <v>1.6698207725704108E-4</v>
      </c>
      <c r="AL93" s="458">
        <v>2.2988505747126436E-3</v>
      </c>
      <c r="AM93" s="458">
        <v>3.761519653940192E-4</v>
      </c>
      <c r="AN93" s="458">
        <v>0</v>
      </c>
      <c r="AO93" s="458">
        <v>9.7456388266250853E-5</v>
      </c>
      <c r="AP93" s="458">
        <v>8.1973932289531933E-5</v>
      </c>
      <c r="AQ93" s="458">
        <v>6.3625373799071071E-5</v>
      </c>
      <c r="AR93" s="458">
        <v>0</v>
      </c>
      <c r="AS93" s="458">
        <v>0</v>
      </c>
      <c r="AT93" s="458">
        <v>2.1272069772388852E-4</v>
      </c>
      <c r="AU93" s="458">
        <v>1.8272516308220804E-4</v>
      </c>
      <c r="AV93" s="458">
        <v>8.8190258368383309E-4</v>
      </c>
      <c r="AW93" s="458">
        <v>8.6103159619190005E-4</v>
      </c>
      <c r="AX93" s="458">
        <v>2.7026818325727214E-4</v>
      </c>
      <c r="AY93" s="458">
        <v>1.8842090718386111E-4</v>
      </c>
      <c r="AZ93" s="458">
        <v>2.6290882322010727E-4</v>
      </c>
      <c r="BA93" s="458">
        <v>1.9580967299784609E-4</v>
      </c>
      <c r="BB93" s="458">
        <v>4.1459369817578774E-4</v>
      </c>
      <c r="BC93" s="458">
        <v>0</v>
      </c>
      <c r="BD93" s="458">
        <v>0</v>
      </c>
      <c r="BE93" s="458">
        <v>1.3059945148230379E-4</v>
      </c>
      <c r="BF93" s="458">
        <v>1.8206390443045508E-4</v>
      </c>
      <c r="BG93" s="458">
        <v>0</v>
      </c>
      <c r="BH93" s="458">
        <v>4.7222928548076572E-4</v>
      </c>
      <c r="BI93" s="458">
        <v>1.2817773979918821E-4</v>
      </c>
      <c r="BJ93" s="458">
        <v>8.9001907183725373E-3</v>
      </c>
      <c r="BK93" s="458">
        <v>0</v>
      </c>
      <c r="BL93" s="458">
        <v>7.0846617074034714E-4</v>
      </c>
      <c r="BM93" s="458">
        <v>0</v>
      </c>
      <c r="BN93" s="458">
        <v>1.254956229161791E-4</v>
      </c>
      <c r="BO93" s="458">
        <v>1.2760391744026542E-4</v>
      </c>
      <c r="BP93" s="458">
        <v>1.2544690459762904E-4</v>
      </c>
      <c r="BQ93" s="458">
        <v>1.298448354216711E-4</v>
      </c>
      <c r="BR93" s="458">
        <v>1.3662197610026232E-5</v>
      </c>
      <c r="BS93" s="458">
        <v>0</v>
      </c>
      <c r="BT93" s="458">
        <v>2.9066481502414132E-4</v>
      </c>
      <c r="BU93" s="458">
        <v>4.7109730776612635E-4</v>
      </c>
      <c r="BV93" s="458">
        <v>1.2671420503279471E-2</v>
      </c>
      <c r="BW93" s="458">
        <v>3.2842167675710228E-3</v>
      </c>
      <c r="BX93" s="458">
        <v>1.0194026300587855E-4</v>
      </c>
      <c r="BY93" s="458">
        <v>6.5239137683575682E-4</v>
      </c>
      <c r="BZ93" s="458">
        <v>0</v>
      </c>
      <c r="CA93" s="458">
        <v>1.5642330991723786E-3</v>
      </c>
      <c r="CB93" s="458">
        <v>1.0044780278532037E-3</v>
      </c>
      <c r="CC93" s="458">
        <v>0</v>
      </c>
      <c r="CD93" s="458">
        <v>4.1959509073743838E-4</v>
      </c>
      <c r="CE93" s="458">
        <v>2.327475852438031E-4</v>
      </c>
      <c r="CF93" s="458">
        <v>0</v>
      </c>
      <c r="CG93" s="458">
        <v>7.482993197278912E-4</v>
      </c>
      <c r="CH93" s="458">
        <v>1.8070533372194695E-3</v>
      </c>
      <c r="CI93" s="458">
        <v>1.9444270212632504E-3</v>
      </c>
      <c r="CJ93" s="458">
        <v>1.9404056965541538E-2</v>
      </c>
      <c r="CK93" s="458">
        <v>1.0656130268199233E-2</v>
      </c>
      <c r="CL93" s="458">
        <v>1.9690561593233041E-2</v>
      </c>
      <c r="CM93" s="458">
        <v>0.12022773543772408</v>
      </c>
      <c r="CN93" s="458">
        <v>1.1162366877384818E-2</v>
      </c>
      <c r="CO93" s="458">
        <v>3.3409762521814683E-3</v>
      </c>
      <c r="CP93" s="458">
        <v>1.4660937623349235E-4</v>
      </c>
      <c r="CQ93" s="458">
        <v>1.1213447427439198E-3</v>
      </c>
      <c r="CR93" s="458">
        <v>5.7293719691622285E-5</v>
      </c>
      <c r="CS93" s="458">
        <v>9.374267635340989E-4</v>
      </c>
      <c r="CT93" s="458">
        <v>8.5164183609667756E-4</v>
      </c>
      <c r="CU93" s="458">
        <v>3.7918286093468575E-5</v>
      </c>
      <c r="CV93" s="458">
        <v>5.6356463722798914E-4</v>
      </c>
      <c r="CW93" s="458">
        <v>6.0118243617280397E-3</v>
      </c>
      <c r="CX93" s="458">
        <v>0.22592911828829285</v>
      </c>
      <c r="CY93" s="458">
        <v>1.6618583564885598E-3</v>
      </c>
      <c r="CZ93" s="458">
        <v>8.3466247736457728E-3</v>
      </c>
      <c r="DA93" s="458">
        <v>6.3919422788242704E-3</v>
      </c>
      <c r="DB93" s="458">
        <v>8.5247166039152805E-3</v>
      </c>
      <c r="DC93" s="458">
        <v>4.6123474515434313E-3</v>
      </c>
      <c r="DD93" s="458">
        <v>1.1797421420746607E-3</v>
      </c>
      <c r="DE93" s="458">
        <v>3.6735764891104696E-3</v>
      </c>
      <c r="DF93" s="458">
        <v>1.017493752231346E-3</v>
      </c>
      <c r="DG93" s="477">
        <v>0</v>
      </c>
      <c r="DH93" s="458">
        <v>2.1790722761596548E-2</v>
      </c>
      <c r="DI93" s="478">
        <v>4.4077984162992391E-3</v>
      </c>
    </row>
    <row r="94" spans="3:113" ht="13.5" customHeight="1" x14ac:dyDescent="0.15">
      <c r="C94" s="469" t="s">
        <v>739</v>
      </c>
      <c r="D94" s="475" t="s">
        <v>740</v>
      </c>
      <c r="E94" s="476">
        <v>3.685701780654673E-4</v>
      </c>
      <c r="F94" s="458">
        <v>5.8132775258690845E-4</v>
      </c>
      <c r="G94" s="458">
        <v>2.3469940422458928E-3</v>
      </c>
      <c r="H94" s="458">
        <v>7.1492403932082213E-4</v>
      </c>
      <c r="I94" s="458">
        <v>7.3041572828534912E-4</v>
      </c>
      <c r="J94" s="458">
        <v>0</v>
      </c>
      <c r="K94" s="458">
        <v>1.6492578339747114E-3</v>
      </c>
      <c r="L94" s="458">
        <v>8.1945590373076944E-4</v>
      </c>
      <c r="M94" s="458">
        <v>2.165928995197288E-3</v>
      </c>
      <c r="N94" s="458">
        <v>8.9525514771709937E-4</v>
      </c>
      <c r="O94" s="458">
        <v>0</v>
      </c>
      <c r="P94" s="458">
        <v>1.3888528335193791E-3</v>
      </c>
      <c r="Q94" s="458">
        <v>2.0631503408683172E-3</v>
      </c>
      <c r="R94" s="458">
        <v>7.8587278106508876E-4</v>
      </c>
      <c r="S94" s="458">
        <v>9.4252415218139967E-4</v>
      </c>
      <c r="T94" s="458">
        <v>0</v>
      </c>
      <c r="U94" s="458">
        <v>7.7346997969641302E-4</v>
      </c>
      <c r="V94" s="458">
        <v>1.5332366130308625E-3</v>
      </c>
      <c r="W94" s="458">
        <v>4.6728971962616819E-3</v>
      </c>
      <c r="X94" s="458">
        <v>0</v>
      </c>
      <c r="Y94" s="458">
        <v>0</v>
      </c>
      <c r="Z94" s="458">
        <v>4.4048551292090839E-4</v>
      </c>
      <c r="AA94" s="458">
        <v>6.6294156643621554E-4</v>
      </c>
      <c r="AB94" s="458">
        <v>5.5969105054010191E-4</v>
      </c>
      <c r="AC94" s="458">
        <v>1.6834097692363689E-3</v>
      </c>
      <c r="AD94" s="458">
        <v>7.9528443113772453E-4</v>
      </c>
      <c r="AE94" s="458">
        <v>0</v>
      </c>
      <c r="AF94" s="458">
        <v>9.768350544236673E-4</v>
      </c>
      <c r="AG94" s="458">
        <v>3.1594000465595798E-4</v>
      </c>
      <c r="AH94" s="458">
        <v>1.3121207151057896E-3</v>
      </c>
      <c r="AI94" s="458">
        <v>0</v>
      </c>
      <c r="AJ94" s="458">
        <v>3.1259768677711783E-4</v>
      </c>
      <c r="AK94" s="458">
        <v>3.3396415451408216E-4</v>
      </c>
      <c r="AL94" s="458">
        <v>1.3793103448275861E-3</v>
      </c>
      <c r="AM94" s="458">
        <v>5.0153595385869223E-4</v>
      </c>
      <c r="AN94" s="458">
        <v>0</v>
      </c>
      <c r="AO94" s="458">
        <v>0</v>
      </c>
      <c r="AP94" s="458">
        <v>2.4592179686859576E-4</v>
      </c>
      <c r="AQ94" s="458">
        <v>3.1812686899535534E-4</v>
      </c>
      <c r="AR94" s="458">
        <v>0</v>
      </c>
      <c r="AS94" s="458">
        <v>5.4810327419587475E-4</v>
      </c>
      <c r="AT94" s="458">
        <v>6.07773422068253E-4</v>
      </c>
      <c r="AU94" s="458">
        <v>6.7608310340416984E-4</v>
      </c>
      <c r="AV94" s="458">
        <v>6.2023917973368483E-4</v>
      </c>
      <c r="AW94" s="458">
        <v>6.2350563862172072E-4</v>
      </c>
      <c r="AX94" s="458">
        <v>7.5675091312036203E-4</v>
      </c>
      <c r="AY94" s="458">
        <v>6.0294690298835557E-4</v>
      </c>
      <c r="AZ94" s="458">
        <v>1.0691625477617696E-3</v>
      </c>
      <c r="BA94" s="458">
        <v>1.2652317332168517E-3</v>
      </c>
      <c r="BB94" s="458">
        <v>8.2918739635157548E-4</v>
      </c>
      <c r="BC94" s="458">
        <v>4.5703839122486289E-4</v>
      </c>
      <c r="BD94" s="458">
        <v>3.8602586373287008E-4</v>
      </c>
      <c r="BE94" s="458">
        <v>1.5671934177876453E-3</v>
      </c>
      <c r="BF94" s="458">
        <v>2.2687963475179788E-3</v>
      </c>
      <c r="BG94" s="458">
        <v>0</v>
      </c>
      <c r="BH94" s="458">
        <v>2.3611464274038286E-4</v>
      </c>
      <c r="BI94" s="458">
        <v>2.3499252296517838E-4</v>
      </c>
      <c r="BJ94" s="458">
        <v>5.0858232676414495E-3</v>
      </c>
      <c r="BK94" s="458">
        <v>4.405286343612335E-4</v>
      </c>
      <c r="BL94" s="458">
        <v>1.2988546463573031E-3</v>
      </c>
      <c r="BM94" s="458">
        <v>1.2790995139421847E-3</v>
      </c>
      <c r="BN94" s="458">
        <v>1.5195145693634659E-3</v>
      </c>
      <c r="BO94" s="458">
        <v>1.35579162280282E-3</v>
      </c>
      <c r="BP94" s="458">
        <v>1.4975224236341968E-3</v>
      </c>
      <c r="BQ94" s="458">
        <v>1.152372914367331E-3</v>
      </c>
      <c r="BR94" s="458">
        <v>2.0948703002040222E-4</v>
      </c>
      <c r="BS94" s="458">
        <v>2.6458526260087314E-4</v>
      </c>
      <c r="BT94" s="458">
        <v>1.3725838487251118E-3</v>
      </c>
      <c r="BU94" s="458">
        <v>1.1166750998900772E-3</v>
      </c>
      <c r="BV94" s="458">
        <v>2.1604933924675679E-3</v>
      </c>
      <c r="BW94" s="458">
        <v>3.0665042314979084E-3</v>
      </c>
      <c r="BX94" s="458">
        <v>9.2878906294244906E-4</v>
      </c>
      <c r="BY94" s="458">
        <v>5.9440103222813405E-4</v>
      </c>
      <c r="BZ94" s="458">
        <v>0</v>
      </c>
      <c r="CA94" s="458">
        <v>2.2183669406444641E-3</v>
      </c>
      <c r="CB94" s="458">
        <v>1.2701786674788897E-3</v>
      </c>
      <c r="CC94" s="458">
        <v>0</v>
      </c>
      <c r="CD94" s="458">
        <v>4.1959509073743838E-4</v>
      </c>
      <c r="CE94" s="458">
        <v>1.6292330967066218E-3</v>
      </c>
      <c r="CF94" s="458">
        <v>0</v>
      </c>
      <c r="CG94" s="458">
        <v>2.3809523809523812E-3</v>
      </c>
      <c r="CH94" s="458">
        <v>1.943068104537064E-3</v>
      </c>
      <c r="CI94" s="458">
        <v>3.0420874364925046E-3</v>
      </c>
      <c r="CJ94" s="458">
        <v>5.0542690280356104E-3</v>
      </c>
      <c r="CK94" s="458">
        <v>9.5306513409961685E-2</v>
      </c>
      <c r="CL94" s="458">
        <v>5.0859253707371916E-3</v>
      </c>
      <c r="CM94" s="458">
        <v>6.2519143109381475E-3</v>
      </c>
      <c r="CN94" s="458">
        <v>7.9332536021413519E-2</v>
      </c>
      <c r="CO94" s="458">
        <v>4.9218405741898383E-3</v>
      </c>
      <c r="CP94" s="458">
        <v>3.8043253525203657E-3</v>
      </c>
      <c r="CQ94" s="458">
        <v>1.2977115857774293E-2</v>
      </c>
      <c r="CR94" s="458">
        <v>2.7134305645952314E-3</v>
      </c>
      <c r="CS94" s="458">
        <v>4.511366299507851E-3</v>
      </c>
      <c r="CT94" s="458">
        <v>9.497423513938898E-3</v>
      </c>
      <c r="CU94" s="458">
        <v>1.5925680159256802E-3</v>
      </c>
      <c r="CV94" s="458">
        <v>2.0942789099569144E-2</v>
      </c>
      <c r="CW94" s="458">
        <v>1.3507229689333716E-3</v>
      </c>
      <c r="CX94" s="458">
        <v>0.18891649343406175</v>
      </c>
      <c r="CY94" s="458">
        <v>5.9162157490992725E-4</v>
      </c>
      <c r="CZ94" s="458">
        <v>3.5377217072205501E-3</v>
      </c>
      <c r="DA94" s="458">
        <v>4.1321647055025581E-3</v>
      </c>
      <c r="DB94" s="458">
        <v>2.2072926920852064E-3</v>
      </c>
      <c r="DC94" s="458">
        <v>5.132806891600861E-3</v>
      </c>
      <c r="DD94" s="458">
        <v>1.5977079295525408E-2</v>
      </c>
      <c r="DE94" s="458">
        <v>3.1487798478089741E-3</v>
      </c>
      <c r="DF94" s="458">
        <v>2.3920028561228131E-3</v>
      </c>
      <c r="DG94" s="477">
        <v>0</v>
      </c>
      <c r="DH94" s="458">
        <v>1.678053457988733E-4</v>
      </c>
      <c r="DI94" s="478">
        <v>3.2274573518446693E-3</v>
      </c>
    </row>
    <row r="95" spans="3:113" ht="13.5" customHeight="1" x14ac:dyDescent="0.15">
      <c r="C95" s="469" t="s">
        <v>741</v>
      </c>
      <c r="D95" s="475" t="s">
        <v>467</v>
      </c>
      <c r="E95" s="476">
        <v>0</v>
      </c>
      <c r="F95" s="458">
        <v>0</v>
      </c>
      <c r="G95" s="458">
        <v>0</v>
      </c>
      <c r="H95" s="458">
        <v>0</v>
      </c>
      <c r="I95" s="458">
        <v>0</v>
      </c>
      <c r="J95" s="458">
        <v>0</v>
      </c>
      <c r="K95" s="458">
        <v>0</v>
      </c>
      <c r="L95" s="458">
        <v>0</v>
      </c>
      <c r="M95" s="458">
        <v>0</v>
      </c>
      <c r="N95" s="458">
        <v>0</v>
      </c>
      <c r="O95" s="458">
        <v>0</v>
      </c>
      <c r="P95" s="458">
        <v>0</v>
      </c>
      <c r="Q95" s="458">
        <v>0</v>
      </c>
      <c r="R95" s="458">
        <v>0</v>
      </c>
      <c r="S95" s="458">
        <v>0</v>
      </c>
      <c r="T95" s="458">
        <v>0</v>
      </c>
      <c r="U95" s="458">
        <v>0</v>
      </c>
      <c r="V95" s="458">
        <v>0</v>
      </c>
      <c r="W95" s="458">
        <v>0</v>
      </c>
      <c r="X95" s="458">
        <v>0</v>
      </c>
      <c r="Y95" s="458">
        <v>0</v>
      </c>
      <c r="Z95" s="458">
        <v>0</v>
      </c>
      <c r="AA95" s="458">
        <v>0</v>
      </c>
      <c r="AB95" s="458">
        <v>0</v>
      </c>
      <c r="AC95" s="458">
        <v>0</v>
      </c>
      <c r="AD95" s="458">
        <v>0</v>
      </c>
      <c r="AE95" s="458">
        <v>0</v>
      </c>
      <c r="AF95" s="458">
        <v>0</v>
      </c>
      <c r="AG95" s="458">
        <v>0</v>
      </c>
      <c r="AH95" s="458">
        <v>0</v>
      </c>
      <c r="AI95" s="458">
        <v>0</v>
      </c>
      <c r="AJ95" s="458">
        <v>0</v>
      </c>
      <c r="AK95" s="458">
        <v>0</v>
      </c>
      <c r="AL95" s="458">
        <v>0</v>
      </c>
      <c r="AM95" s="458">
        <v>0</v>
      </c>
      <c r="AN95" s="458">
        <v>0</v>
      </c>
      <c r="AO95" s="458">
        <v>0</v>
      </c>
      <c r="AP95" s="458">
        <v>0</v>
      </c>
      <c r="AQ95" s="458">
        <v>0</v>
      </c>
      <c r="AR95" s="458">
        <v>0</v>
      </c>
      <c r="AS95" s="458">
        <v>0</v>
      </c>
      <c r="AT95" s="458">
        <v>0</v>
      </c>
      <c r="AU95" s="458">
        <v>0</v>
      </c>
      <c r="AV95" s="458">
        <v>0</v>
      </c>
      <c r="AW95" s="458">
        <v>0</v>
      </c>
      <c r="AX95" s="458">
        <v>0</v>
      </c>
      <c r="AY95" s="458">
        <v>0</v>
      </c>
      <c r="AZ95" s="458">
        <v>0</v>
      </c>
      <c r="BA95" s="458">
        <v>0</v>
      </c>
      <c r="BB95" s="458">
        <v>0</v>
      </c>
      <c r="BC95" s="458">
        <v>0</v>
      </c>
      <c r="BD95" s="458">
        <v>0</v>
      </c>
      <c r="BE95" s="458">
        <v>0</v>
      </c>
      <c r="BF95" s="458">
        <v>0</v>
      </c>
      <c r="BG95" s="458">
        <v>0</v>
      </c>
      <c r="BH95" s="458">
        <v>0</v>
      </c>
      <c r="BI95" s="458">
        <v>0</v>
      </c>
      <c r="BJ95" s="458">
        <v>0</v>
      </c>
      <c r="BK95" s="458">
        <v>0</v>
      </c>
      <c r="BL95" s="458">
        <v>0</v>
      </c>
      <c r="BM95" s="458">
        <v>0</v>
      </c>
      <c r="BN95" s="458">
        <v>0</v>
      </c>
      <c r="BO95" s="458">
        <v>0</v>
      </c>
      <c r="BP95" s="458">
        <v>0</v>
      </c>
      <c r="BQ95" s="458">
        <v>0</v>
      </c>
      <c r="BR95" s="458">
        <v>0</v>
      </c>
      <c r="BS95" s="458">
        <v>0</v>
      </c>
      <c r="BT95" s="458">
        <v>0</v>
      </c>
      <c r="BU95" s="458">
        <v>0</v>
      </c>
      <c r="BV95" s="458">
        <v>0</v>
      </c>
      <c r="BW95" s="458">
        <v>0</v>
      </c>
      <c r="BX95" s="458">
        <v>0</v>
      </c>
      <c r="BY95" s="458">
        <v>0</v>
      </c>
      <c r="BZ95" s="458">
        <v>0</v>
      </c>
      <c r="CA95" s="458">
        <v>0</v>
      </c>
      <c r="CB95" s="458">
        <v>0</v>
      </c>
      <c r="CC95" s="458">
        <v>0</v>
      </c>
      <c r="CD95" s="458">
        <v>0</v>
      </c>
      <c r="CE95" s="458">
        <v>0</v>
      </c>
      <c r="CF95" s="458">
        <v>0</v>
      </c>
      <c r="CG95" s="458">
        <v>0</v>
      </c>
      <c r="CH95" s="458">
        <v>0</v>
      </c>
      <c r="CI95" s="458">
        <v>0</v>
      </c>
      <c r="CJ95" s="458">
        <v>0</v>
      </c>
      <c r="CK95" s="458">
        <v>0</v>
      </c>
      <c r="CL95" s="458">
        <v>0</v>
      </c>
      <c r="CM95" s="458">
        <v>0</v>
      </c>
      <c r="CN95" s="458">
        <v>0</v>
      </c>
      <c r="CO95" s="458">
        <v>0</v>
      </c>
      <c r="CP95" s="458">
        <v>0</v>
      </c>
      <c r="CQ95" s="458">
        <v>0</v>
      </c>
      <c r="CR95" s="458">
        <v>0</v>
      </c>
      <c r="CS95" s="458">
        <v>0</v>
      </c>
      <c r="CT95" s="458">
        <v>0</v>
      </c>
      <c r="CU95" s="458">
        <v>0</v>
      </c>
      <c r="CV95" s="458">
        <v>0</v>
      </c>
      <c r="CW95" s="458">
        <v>0</v>
      </c>
      <c r="CX95" s="458">
        <v>0</v>
      </c>
      <c r="CY95" s="458">
        <v>0</v>
      </c>
      <c r="CZ95" s="458">
        <v>0</v>
      </c>
      <c r="DA95" s="458">
        <v>0</v>
      </c>
      <c r="DB95" s="458">
        <v>0</v>
      </c>
      <c r="DC95" s="458">
        <v>0</v>
      </c>
      <c r="DD95" s="458">
        <v>0</v>
      </c>
      <c r="DE95" s="458">
        <v>0</v>
      </c>
      <c r="DF95" s="458">
        <v>0</v>
      </c>
      <c r="DG95" s="477">
        <v>0</v>
      </c>
      <c r="DH95" s="458">
        <v>0.10149826201606137</v>
      </c>
      <c r="DI95" s="478">
        <v>5.114167076238896E-4</v>
      </c>
    </row>
    <row r="96" spans="3:113" ht="13.5" customHeight="1" x14ac:dyDescent="0.15">
      <c r="C96" s="479" t="s">
        <v>742</v>
      </c>
      <c r="D96" s="480" t="s">
        <v>417</v>
      </c>
      <c r="E96" s="481">
        <v>0</v>
      </c>
      <c r="F96" s="482">
        <v>0</v>
      </c>
      <c r="G96" s="482">
        <v>0</v>
      </c>
      <c r="H96" s="482">
        <v>7.1492403932082213E-4</v>
      </c>
      <c r="I96" s="482">
        <v>0</v>
      </c>
      <c r="J96" s="482">
        <v>0</v>
      </c>
      <c r="K96" s="482">
        <v>0</v>
      </c>
      <c r="L96" s="482">
        <v>2.0205762009799794E-4</v>
      </c>
      <c r="M96" s="482">
        <v>9.4170825878142948E-5</v>
      </c>
      <c r="N96" s="482">
        <v>0</v>
      </c>
      <c r="O96" s="482">
        <v>0</v>
      </c>
      <c r="P96" s="482">
        <v>1.2979933023545598E-5</v>
      </c>
      <c r="Q96" s="482">
        <v>4.485109436670255E-5</v>
      </c>
      <c r="R96" s="482">
        <v>1.3868343195266273E-4</v>
      </c>
      <c r="S96" s="482">
        <v>5.0751300502075369E-4</v>
      </c>
      <c r="T96" s="482">
        <v>2.4645717806531114E-4</v>
      </c>
      <c r="U96" s="482">
        <v>9.6683747462051627E-5</v>
      </c>
      <c r="V96" s="482">
        <v>1.6486415193880244E-5</v>
      </c>
      <c r="W96" s="482">
        <v>0</v>
      </c>
      <c r="X96" s="482">
        <v>0</v>
      </c>
      <c r="Y96" s="482">
        <v>0</v>
      </c>
      <c r="Z96" s="482">
        <v>1.9577133907595928E-4</v>
      </c>
      <c r="AA96" s="482">
        <v>2.8411781418694954E-4</v>
      </c>
      <c r="AB96" s="482">
        <v>3.917837353780713E-4</v>
      </c>
      <c r="AC96" s="482">
        <v>2.4568683118584845E-4</v>
      </c>
      <c r="AD96" s="482">
        <v>5.1459580838323358E-4</v>
      </c>
      <c r="AE96" s="482">
        <v>0</v>
      </c>
      <c r="AF96" s="482">
        <v>0</v>
      </c>
      <c r="AG96" s="482">
        <v>1.8291263427450198E-4</v>
      </c>
      <c r="AH96" s="482">
        <v>1.6401508938822371E-4</v>
      </c>
      <c r="AI96" s="482">
        <v>0</v>
      </c>
      <c r="AJ96" s="482">
        <v>0</v>
      </c>
      <c r="AK96" s="482">
        <v>2.2264276967605477E-4</v>
      </c>
      <c r="AL96" s="482">
        <v>1.8390804597701149E-3</v>
      </c>
      <c r="AM96" s="482">
        <v>1.880759826970096E-4</v>
      </c>
      <c r="AN96" s="482">
        <v>0</v>
      </c>
      <c r="AO96" s="482">
        <v>9.7456388266250853E-5</v>
      </c>
      <c r="AP96" s="482">
        <v>6.5579145831625547E-4</v>
      </c>
      <c r="AQ96" s="482">
        <v>0</v>
      </c>
      <c r="AR96" s="482">
        <v>0</v>
      </c>
      <c r="AS96" s="482">
        <v>8.6542622241453918E-5</v>
      </c>
      <c r="AT96" s="482">
        <v>9.1166013310237939E-4</v>
      </c>
      <c r="AU96" s="482">
        <v>2.7408774462331207E-4</v>
      </c>
      <c r="AV96" s="482">
        <v>9.9819742988389902E-4</v>
      </c>
      <c r="AW96" s="482">
        <v>5.5713809165358239E-4</v>
      </c>
      <c r="AX96" s="482">
        <v>4.942046779561548E-4</v>
      </c>
      <c r="AY96" s="482">
        <v>8.2905199160898896E-4</v>
      </c>
      <c r="AZ96" s="482">
        <v>1.7527254881340485E-3</v>
      </c>
      <c r="BA96" s="482">
        <v>1.3556054284466269E-3</v>
      </c>
      <c r="BB96" s="482">
        <v>2.4875621890547263E-3</v>
      </c>
      <c r="BC96" s="482">
        <v>9.1407678244972577E-4</v>
      </c>
      <c r="BD96" s="482">
        <v>9.650646593321753E-4</v>
      </c>
      <c r="BE96" s="482">
        <v>3.9179835444691133E-4</v>
      </c>
      <c r="BF96" s="482">
        <v>3.8513518244903959E-4</v>
      </c>
      <c r="BG96" s="482">
        <v>0</v>
      </c>
      <c r="BH96" s="482">
        <v>1.8162664826183297E-4</v>
      </c>
      <c r="BI96" s="482">
        <v>1.2817773979918821E-4</v>
      </c>
      <c r="BJ96" s="482">
        <v>0</v>
      </c>
      <c r="BK96" s="482">
        <v>1.1013215859030837E-4</v>
      </c>
      <c r="BL96" s="482">
        <v>1.180776951233912E-4</v>
      </c>
      <c r="BM96" s="482">
        <v>0</v>
      </c>
      <c r="BN96" s="482">
        <v>2.408159250553707E-4</v>
      </c>
      <c r="BO96" s="482">
        <v>3.1900979360066355E-5</v>
      </c>
      <c r="BP96" s="482">
        <v>1.6464906228438813E-4</v>
      </c>
      <c r="BQ96" s="482">
        <v>1.7853664870479778E-4</v>
      </c>
      <c r="BR96" s="482">
        <v>5.4648790440104929E-4</v>
      </c>
      <c r="BS96" s="482">
        <v>5.2917052520174627E-4</v>
      </c>
      <c r="BT96" s="482">
        <v>9.688827167471377E-5</v>
      </c>
      <c r="BU96" s="482">
        <v>2.4427267810095442E-4</v>
      </c>
      <c r="BV96" s="482">
        <v>2.2393640769383528E-4</v>
      </c>
      <c r="BW96" s="482">
        <v>2.2234471769169126E-4</v>
      </c>
      <c r="BX96" s="482">
        <v>0</v>
      </c>
      <c r="BY96" s="482">
        <v>0</v>
      </c>
      <c r="BZ96" s="482">
        <v>0</v>
      </c>
      <c r="CA96" s="482">
        <v>6.4844572111145875E-3</v>
      </c>
      <c r="CB96" s="482">
        <v>2.0737610897614527E-4</v>
      </c>
      <c r="CC96" s="482">
        <v>4.560133267568146E-4</v>
      </c>
      <c r="CD96" s="482">
        <v>2.0979754536871919E-4</v>
      </c>
      <c r="CE96" s="482">
        <v>0</v>
      </c>
      <c r="CF96" s="482">
        <v>0</v>
      </c>
      <c r="CG96" s="482">
        <v>3.4013605442176868E-4</v>
      </c>
      <c r="CH96" s="482">
        <v>7.7722724181482556E-4</v>
      </c>
      <c r="CI96" s="482">
        <v>2.8225553534466538E-4</v>
      </c>
      <c r="CJ96" s="482">
        <v>5.298174772015881E-3</v>
      </c>
      <c r="CK96" s="482">
        <v>1.4966475095785441E-3</v>
      </c>
      <c r="CL96" s="482">
        <v>4.6041008619305103E-3</v>
      </c>
      <c r="CM96" s="482">
        <v>8.2337891645496639E-3</v>
      </c>
      <c r="CN96" s="482">
        <v>1.6515746910416311E-3</v>
      </c>
      <c r="CO96" s="482">
        <v>1.8173715827812757E-4</v>
      </c>
      <c r="CP96" s="482">
        <v>0</v>
      </c>
      <c r="CQ96" s="482">
        <v>0</v>
      </c>
      <c r="CR96" s="482">
        <v>1.2604618332156902E-4</v>
      </c>
      <c r="CS96" s="482">
        <v>0</v>
      </c>
      <c r="CT96" s="482">
        <v>6.4681658437722341E-5</v>
      </c>
      <c r="CU96" s="482">
        <v>1.8959143046734288E-5</v>
      </c>
      <c r="CV96" s="482">
        <v>0</v>
      </c>
      <c r="CW96" s="482">
        <v>8.082194814109519E-4</v>
      </c>
      <c r="CX96" s="482">
        <v>1.521066774831415E-4</v>
      </c>
      <c r="CY96" s="482">
        <v>0</v>
      </c>
      <c r="CZ96" s="482">
        <v>6.1160612565507814E-4</v>
      </c>
      <c r="DA96" s="482">
        <v>2.5826029409390988E-4</v>
      </c>
      <c r="DB96" s="482">
        <v>6.3935374529364608E-4</v>
      </c>
      <c r="DC96" s="482">
        <v>1.1665470208183776E-3</v>
      </c>
      <c r="DD96" s="482">
        <v>1.6853459172495156E-4</v>
      </c>
      <c r="DE96" s="482">
        <v>7.8719496195224351E-4</v>
      </c>
      <c r="DF96" s="482">
        <v>4.6411995715815778E-4</v>
      </c>
      <c r="DG96" s="483">
        <v>0</v>
      </c>
      <c r="DH96" s="482">
        <v>2.4691358024691358E-3</v>
      </c>
      <c r="DI96" s="484">
        <v>5.2868940228383671E-4</v>
      </c>
    </row>
    <row r="97" spans="3:113" ht="13.5" customHeight="1" x14ac:dyDescent="0.15">
      <c r="C97" s="469" t="s">
        <v>743</v>
      </c>
      <c r="D97" s="475" t="s">
        <v>419</v>
      </c>
      <c r="E97" s="476">
        <v>0</v>
      </c>
      <c r="F97" s="458">
        <v>0</v>
      </c>
      <c r="G97" s="458">
        <v>0</v>
      </c>
      <c r="H97" s="458">
        <v>0</v>
      </c>
      <c r="I97" s="458">
        <v>0</v>
      </c>
      <c r="J97" s="458">
        <v>0</v>
      </c>
      <c r="K97" s="458">
        <v>0</v>
      </c>
      <c r="L97" s="458">
        <v>0</v>
      </c>
      <c r="M97" s="458">
        <v>0</v>
      </c>
      <c r="N97" s="458">
        <v>0</v>
      </c>
      <c r="O97" s="458">
        <v>0</v>
      </c>
      <c r="P97" s="458">
        <v>0</v>
      </c>
      <c r="Q97" s="458">
        <v>0</v>
      </c>
      <c r="R97" s="458">
        <v>0</v>
      </c>
      <c r="S97" s="458">
        <v>0</v>
      </c>
      <c r="T97" s="458">
        <v>0</v>
      </c>
      <c r="U97" s="458">
        <v>0</v>
      </c>
      <c r="V97" s="458">
        <v>0</v>
      </c>
      <c r="W97" s="458">
        <v>0</v>
      </c>
      <c r="X97" s="458">
        <v>0</v>
      </c>
      <c r="Y97" s="458">
        <v>0</v>
      </c>
      <c r="Z97" s="458">
        <v>0</v>
      </c>
      <c r="AA97" s="458">
        <v>0</v>
      </c>
      <c r="AB97" s="458">
        <v>0</v>
      </c>
      <c r="AC97" s="458">
        <v>0</v>
      </c>
      <c r="AD97" s="458">
        <v>0</v>
      </c>
      <c r="AE97" s="458">
        <v>0</v>
      </c>
      <c r="AF97" s="458">
        <v>0</v>
      </c>
      <c r="AG97" s="458">
        <v>0</v>
      </c>
      <c r="AH97" s="458">
        <v>0</v>
      </c>
      <c r="AI97" s="458">
        <v>0</v>
      </c>
      <c r="AJ97" s="458">
        <v>0</v>
      </c>
      <c r="AK97" s="458">
        <v>0</v>
      </c>
      <c r="AL97" s="458">
        <v>0</v>
      </c>
      <c r="AM97" s="458">
        <v>0</v>
      </c>
      <c r="AN97" s="458">
        <v>0</v>
      </c>
      <c r="AO97" s="458">
        <v>0</v>
      </c>
      <c r="AP97" s="458">
        <v>0</v>
      </c>
      <c r="AQ97" s="458">
        <v>0</v>
      </c>
      <c r="AR97" s="458">
        <v>0</v>
      </c>
      <c r="AS97" s="458">
        <v>0</v>
      </c>
      <c r="AT97" s="458">
        <v>0</v>
      </c>
      <c r="AU97" s="458">
        <v>0</v>
      </c>
      <c r="AV97" s="458">
        <v>0</v>
      </c>
      <c r="AW97" s="458">
        <v>0</v>
      </c>
      <c r="AX97" s="458">
        <v>0</v>
      </c>
      <c r="AY97" s="458">
        <v>0</v>
      </c>
      <c r="AZ97" s="458">
        <v>0</v>
      </c>
      <c r="BA97" s="458">
        <v>0</v>
      </c>
      <c r="BB97" s="458">
        <v>0</v>
      </c>
      <c r="BC97" s="458">
        <v>0</v>
      </c>
      <c r="BD97" s="458">
        <v>0</v>
      </c>
      <c r="BE97" s="458">
        <v>0</v>
      </c>
      <c r="BF97" s="458">
        <v>0</v>
      </c>
      <c r="BG97" s="458">
        <v>0</v>
      </c>
      <c r="BH97" s="458">
        <v>0</v>
      </c>
      <c r="BI97" s="458">
        <v>0</v>
      </c>
      <c r="BJ97" s="458">
        <v>0</v>
      </c>
      <c r="BK97" s="458">
        <v>0</v>
      </c>
      <c r="BL97" s="458">
        <v>0</v>
      </c>
      <c r="BM97" s="458">
        <v>0</v>
      </c>
      <c r="BN97" s="458">
        <v>0</v>
      </c>
      <c r="BO97" s="458">
        <v>0</v>
      </c>
      <c r="BP97" s="458">
        <v>0</v>
      </c>
      <c r="BQ97" s="458">
        <v>0</v>
      </c>
      <c r="BR97" s="458">
        <v>0</v>
      </c>
      <c r="BS97" s="458">
        <v>0</v>
      </c>
      <c r="BT97" s="458">
        <v>0</v>
      </c>
      <c r="BU97" s="458">
        <v>0</v>
      </c>
      <c r="BV97" s="458">
        <v>0</v>
      </c>
      <c r="BW97" s="458">
        <v>0</v>
      </c>
      <c r="BX97" s="458">
        <v>0</v>
      </c>
      <c r="BY97" s="458">
        <v>0</v>
      </c>
      <c r="BZ97" s="458">
        <v>0</v>
      </c>
      <c r="CA97" s="458">
        <v>0</v>
      </c>
      <c r="CB97" s="458">
        <v>0</v>
      </c>
      <c r="CC97" s="458">
        <v>0</v>
      </c>
      <c r="CD97" s="458">
        <v>0</v>
      </c>
      <c r="CE97" s="458">
        <v>0</v>
      </c>
      <c r="CF97" s="458">
        <v>0</v>
      </c>
      <c r="CG97" s="458">
        <v>0</v>
      </c>
      <c r="CH97" s="458">
        <v>0</v>
      </c>
      <c r="CI97" s="458">
        <v>0</v>
      </c>
      <c r="CJ97" s="458">
        <v>0</v>
      </c>
      <c r="CK97" s="458">
        <v>0</v>
      </c>
      <c r="CL97" s="458">
        <v>0</v>
      </c>
      <c r="CM97" s="458">
        <v>0</v>
      </c>
      <c r="CN97" s="458">
        <v>0</v>
      </c>
      <c r="CO97" s="458">
        <v>0</v>
      </c>
      <c r="CP97" s="458">
        <v>0</v>
      </c>
      <c r="CQ97" s="458">
        <v>0</v>
      </c>
      <c r="CR97" s="458">
        <v>0</v>
      </c>
      <c r="CS97" s="458">
        <v>0</v>
      </c>
      <c r="CT97" s="458">
        <v>0</v>
      </c>
      <c r="CU97" s="458">
        <v>0</v>
      </c>
      <c r="CV97" s="458">
        <v>0</v>
      </c>
      <c r="CW97" s="458">
        <v>0</v>
      </c>
      <c r="CX97" s="458">
        <v>0</v>
      </c>
      <c r="CY97" s="458">
        <v>0</v>
      </c>
      <c r="CZ97" s="458">
        <v>0</v>
      </c>
      <c r="DA97" s="458">
        <v>0</v>
      </c>
      <c r="DB97" s="458">
        <v>0</v>
      </c>
      <c r="DC97" s="458">
        <v>0</v>
      </c>
      <c r="DD97" s="458">
        <v>0</v>
      </c>
      <c r="DE97" s="458">
        <v>0</v>
      </c>
      <c r="DF97" s="458">
        <v>0</v>
      </c>
      <c r="DG97" s="477">
        <v>0</v>
      </c>
      <c r="DH97" s="458">
        <v>0</v>
      </c>
      <c r="DI97" s="478">
        <v>0</v>
      </c>
    </row>
    <row r="98" spans="3:113" ht="13.5" customHeight="1" x14ac:dyDescent="0.15">
      <c r="C98" s="469" t="s">
        <v>744</v>
      </c>
      <c r="D98" s="475" t="s">
        <v>421</v>
      </c>
      <c r="E98" s="476">
        <v>0</v>
      </c>
      <c r="F98" s="458">
        <v>0</v>
      </c>
      <c r="G98" s="458">
        <v>0</v>
      </c>
      <c r="H98" s="458">
        <v>0</v>
      </c>
      <c r="I98" s="458">
        <v>0</v>
      </c>
      <c r="J98" s="458">
        <v>0</v>
      </c>
      <c r="K98" s="458">
        <v>0</v>
      </c>
      <c r="L98" s="458">
        <v>0</v>
      </c>
      <c r="M98" s="458">
        <v>0</v>
      </c>
      <c r="N98" s="458">
        <v>0</v>
      </c>
      <c r="O98" s="458">
        <v>0</v>
      </c>
      <c r="P98" s="458">
        <v>0</v>
      </c>
      <c r="Q98" s="458">
        <v>0</v>
      </c>
      <c r="R98" s="458">
        <v>0</v>
      </c>
      <c r="S98" s="458">
        <v>0</v>
      </c>
      <c r="T98" s="458">
        <v>0</v>
      </c>
      <c r="U98" s="458">
        <v>0</v>
      </c>
      <c r="V98" s="458">
        <v>0</v>
      </c>
      <c r="W98" s="458">
        <v>0</v>
      </c>
      <c r="X98" s="458">
        <v>0</v>
      </c>
      <c r="Y98" s="458">
        <v>0</v>
      </c>
      <c r="Z98" s="458">
        <v>0</v>
      </c>
      <c r="AA98" s="458">
        <v>0</v>
      </c>
      <c r="AB98" s="458">
        <v>0</v>
      </c>
      <c r="AC98" s="458">
        <v>0</v>
      </c>
      <c r="AD98" s="458">
        <v>0</v>
      </c>
      <c r="AE98" s="458">
        <v>0</v>
      </c>
      <c r="AF98" s="458">
        <v>0</v>
      </c>
      <c r="AG98" s="458">
        <v>0</v>
      </c>
      <c r="AH98" s="458">
        <v>0</v>
      </c>
      <c r="AI98" s="458">
        <v>0</v>
      </c>
      <c r="AJ98" s="458">
        <v>0</v>
      </c>
      <c r="AK98" s="458">
        <v>0</v>
      </c>
      <c r="AL98" s="458">
        <v>0</v>
      </c>
      <c r="AM98" s="458">
        <v>0</v>
      </c>
      <c r="AN98" s="458">
        <v>0</v>
      </c>
      <c r="AO98" s="458">
        <v>0</v>
      </c>
      <c r="AP98" s="458">
        <v>0</v>
      </c>
      <c r="AQ98" s="458">
        <v>0</v>
      </c>
      <c r="AR98" s="458">
        <v>0</v>
      </c>
      <c r="AS98" s="458">
        <v>0</v>
      </c>
      <c r="AT98" s="458">
        <v>0</v>
      </c>
      <c r="AU98" s="458">
        <v>0</v>
      </c>
      <c r="AV98" s="458">
        <v>0</v>
      </c>
      <c r="AW98" s="458">
        <v>0</v>
      </c>
      <c r="AX98" s="458">
        <v>0</v>
      </c>
      <c r="AY98" s="458">
        <v>0</v>
      </c>
      <c r="AZ98" s="458">
        <v>0</v>
      </c>
      <c r="BA98" s="458">
        <v>0</v>
      </c>
      <c r="BB98" s="458">
        <v>0</v>
      </c>
      <c r="BC98" s="458">
        <v>0</v>
      </c>
      <c r="BD98" s="458">
        <v>0</v>
      </c>
      <c r="BE98" s="458">
        <v>0</v>
      </c>
      <c r="BF98" s="458">
        <v>0</v>
      </c>
      <c r="BG98" s="458">
        <v>0</v>
      </c>
      <c r="BH98" s="458">
        <v>0</v>
      </c>
      <c r="BI98" s="458">
        <v>0</v>
      </c>
      <c r="BJ98" s="458">
        <v>0</v>
      </c>
      <c r="BK98" s="458">
        <v>0</v>
      </c>
      <c r="BL98" s="458">
        <v>0</v>
      </c>
      <c r="BM98" s="458">
        <v>0</v>
      </c>
      <c r="BN98" s="458">
        <v>0</v>
      </c>
      <c r="BO98" s="458">
        <v>0</v>
      </c>
      <c r="BP98" s="458">
        <v>0</v>
      </c>
      <c r="BQ98" s="458">
        <v>0</v>
      </c>
      <c r="BR98" s="458">
        <v>0</v>
      </c>
      <c r="BS98" s="458">
        <v>0</v>
      </c>
      <c r="BT98" s="458">
        <v>0</v>
      </c>
      <c r="BU98" s="458">
        <v>0</v>
      </c>
      <c r="BV98" s="458">
        <v>0</v>
      </c>
      <c r="BW98" s="458">
        <v>0</v>
      </c>
      <c r="BX98" s="458">
        <v>0</v>
      </c>
      <c r="BY98" s="458">
        <v>0</v>
      </c>
      <c r="BZ98" s="458">
        <v>0</v>
      </c>
      <c r="CA98" s="458">
        <v>0</v>
      </c>
      <c r="CB98" s="458">
        <v>0</v>
      </c>
      <c r="CC98" s="458">
        <v>0</v>
      </c>
      <c r="CD98" s="458">
        <v>0</v>
      </c>
      <c r="CE98" s="458">
        <v>0</v>
      </c>
      <c r="CF98" s="458">
        <v>0</v>
      </c>
      <c r="CG98" s="458">
        <v>0</v>
      </c>
      <c r="CH98" s="458">
        <v>0</v>
      </c>
      <c r="CI98" s="458">
        <v>0</v>
      </c>
      <c r="CJ98" s="458">
        <v>0</v>
      </c>
      <c r="CK98" s="458">
        <v>0</v>
      </c>
      <c r="CL98" s="458">
        <v>0</v>
      </c>
      <c r="CM98" s="458">
        <v>0</v>
      </c>
      <c r="CN98" s="458">
        <v>0</v>
      </c>
      <c r="CO98" s="458">
        <v>0</v>
      </c>
      <c r="CP98" s="458">
        <v>0</v>
      </c>
      <c r="CQ98" s="458">
        <v>0</v>
      </c>
      <c r="CR98" s="458">
        <v>9.5107574688092986E-3</v>
      </c>
      <c r="CS98" s="458">
        <v>0</v>
      </c>
      <c r="CT98" s="458">
        <v>0</v>
      </c>
      <c r="CU98" s="458">
        <v>6.3513129206559864E-4</v>
      </c>
      <c r="CV98" s="458">
        <v>0</v>
      </c>
      <c r="CW98" s="458">
        <v>0</v>
      </c>
      <c r="CX98" s="458">
        <v>0</v>
      </c>
      <c r="CY98" s="458">
        <v>0</v>
      </c>
      <c r="CZ98" s="458">
        <v>0</v>
      </c>
      <c r="DA98" s="458">
        <v>0</v>
      </c>
      <c r="DB98" s="458">
        <v>0</v>
      </c>
      <c r="DC98" s="458">
        <v>0</v>
      </c>
      <c r="DD98" s="458">
        <v>0</v>
      </c>
      <c r="DE98" s="458">
        <v>0</v>
      </c>
      <c r="DF98" s="458">
        <v>0</v>
      </c>
      <c r="DG98" s="477">
        <v>0</v>
      </c>
      <c r="DH98" s="458">
        <v>0</v>
      </c>
      <c r="DI98" s="478">
        <v>5.093633103566232E-4</v>
      </c>
    </row>
    <row r="99" spans="3:113" ht="13.5" customHeight="1" x14ac:dyDescent="0.15">
      <c r="C99" s="469" t="s">
        <v>745</v>
      </c>
      <c r="D99" s="475" t="s">
        <v>746</v>
      </c>
      <c r="E99" s="476">
        <v>0</v>
      </c>
      <c r="F99" s="458">
        <v>0</v>
      </c>
      <c r="G99" s="458">
        <v>0</v>
      </c>
      <c r="H99" s="458">
        <v>0</v>
      </c>
      <c r="I99" s="458">
        <v>0</v>
      </c>
      <c r="J99" s="458">
        <v>0</v>
      </c>
      <c r="K99" s="458">
        <v>0</v>
      </c>
      <c r="L99" s="458">
        <v>0</v>
      </c>
      <c r="M99" s="458">
        <v>0</v>
      </c>
      <c r="N99" s="458">
        <v>0</v>
      </c>
      <c r="O99" s="458">
        <v>0</v>
      </c>
      <c r="P99" s="458">
        <v>0</v>
      </c>
      <c r="Q99" s="458">
        <v>0</v>
      </c>
      <c r="R99" s="458">
        <v>0</v>
      </c>
      <c r="S99" s="458">
        <v>0</v>
      </c>
      <c r="T99" s="458">
        <v>0</v>
      </c>
      <c r="U99" s="458">
        <v>0</v>
      </c>
      <c r="V99" s="458">
        <v>1.6486415193880244E-5</v>
      </c>
      <c r="W99" s="458">
        <v>0</v>
      </c>
      <c r="X99" s="458">
        <v>0</v>
      </c>
      <c r="Y99" s="458">
        <v>0</v>
      </c>
      <c r="Z99" s="458">
        <v>0</v>
      </c>
      <c r="AA99" s="458">
        <v>0</v>
      </c>
      <c r="AB99" s="458">
        <v>0</v>
      </c>
      <c r="AC99" s="458">
        <v>1.8199024532285071E-5</v>
      </c>
      <c r="AD99" s="458">
        <v>0</v>
      </c>
      <c r="AE99" s="458">
        <v>0</v>
      </c>
      <c r="AF99" s="458">
        <v>0</v>
      </c>
      <c r="AG99" s="458">
        <v>0</v>
      </c>
      <c r="AH99" s="458">
        <v>0</v>
      </c>
      <c r="AI99" s="458">
        <v>0</v>
      </c>
      <c r="AJ99" s="458">
        <v>0</v>
      </c>
      <c r="AK99" s="458">
        <v>0</v>
      </c>
      <c r="AL99" s="458">
        <v>0</v>
      </c>
      <c r="AM99" s="458">
        <v>0</v>
      </c>
      <c r="AN99" s="458">
        <v>0</v>
      </c>
      <c r="AO99" s="458">
        <v>0</v>
      </c>
      <c r="AP99" s="458">
        <v>0</v>
      </c>
      <c r="AQ99" s="458">
        <v>0</v>
      </c>
      <c r="AR99" s="458">
        <v>0</v>
      </c>
      <c r="AS99" s="458">
        <v>0</v>
      </c>
      <c r="AT99" s="458">
        <v>0</v>
      </c>
      <c r="AU99" s="458">
        <v>0</v>
      </c>
      <c r="AV99" s="458">
        <v>0</v>
      </c>
      <c r="AW99" s="458">
        <v>0</v>
      </c>
      <c r="AX99" s="458">
        <v>0</v>
      </c>
      <c r="AY99" s="458">
        <v>0</v>
      </c>
      <c r="AZ99" s="458">
        <v>0</v>
      </c>
      <c r="BA99" s="458">
        <v>0</v>
      </c>
      <c r="BB99" s="458">
        <v>0</v>
      </c>
      <c r="BC99" s="458">
        <v>0</v>
      </c>
      <c r="BD99" s="458">
        <v>0</v>
      </c>
      <c r="BE99" s="458">
        <v>0</v>
      </c>
      <c r="BF99" s="458">
        <v>0</v>
      </c>
      <c r="BG99" s="458">
        <v>0</v>
      </c>
      <c r="BH99" s="458">
        <v>0</v>
      </c>
      <c r="BI99" s="458">
        <v>0</v>
      </c>
      <c r="BJ99" s="458">
        <v>0</v>
      </c>
      <c r="BK99" s="458">
        <v>0</v>
      </c>
      <c r="BL99" s="458">
        <v>0</v>
      </c>
      <c r="BM99" s="458">
        <v>0</v>
      </c>
      <c r="BN99" s="458">
        <v>0</v>
      </c>
      <c r="BO99" s="458">
        <v>0</v>
      </c>
      <c r="BP99" s="458">
        <v>0</v>
      </c>
      <c r="BQ99" s="458">
        <v>0</v>
      </c>
      <c r="BR99" s="458">
        <v>0</v>
      </c>
      <c r="BS99" s="458">
        <v>0</v>
      </c>
      <c r="BT99" s="458">
        <v>1.1303631695383273E-4</v>
      </c>
      <c r="BU99" s="458">
        <v>0</v>
      </c>
      <c r="BV99" s="458">
        <v>1.9717671117696187E-5</v>
      </c>
      <c r="BW99" s="458">
        <v>1.1117235884584563E-4</v>
      </c>
      <c r="BX99" s="458">
        <v>3.3980087668626187E-5</v>
      </c>
      <c r="BY99" s="458">
        <v>2.8995172303811416E-5</v>
      </c>
      <c r="BZ99" s="458">
        <v>0</v>
      </c>
      <c r="CA99" s="458">
        <v>2.8440601803134153E-5</v>
      </c>
      <c r="CB99" s="458">
        <v>0</v>
      </c>
      <c r="CC99" s="458">
        <v>0</v>
      </c>
      <c r="CD99" s="458">
        <v>0</v>
      </c>
      <c r="CE99" s="458">
        <v>0</v>
      </c>
      <c r="CF99" s="458">
        <v>0</v>
      </c>
      <c r="CG99" s="458">
        <v>1.0816326530612244E-2</v>
      </c>
      <c r="CH99" s="458">
        <v>8.1608860390556691E-4</v>
      </c>
      <c r="CI99" s="458">
        <v>3.136172614940726E-5</v>
      </c>
      <c r="CJ99" s="458">
        <v>6.1653951950568439E-4</v>
      </c>
      <c r="CK99" s="458">
        <v>4.7892720306513407E-4</v>
      </c>
      <c r="CL99" s="458">
        <v>9.6364901761336258E-5</v>
      </c>
      <c r="CM99" s="458">
        <v>1.801704412374106E-4</v>
      </c>
      <c r="CN99" s="458">
        <v>1.7085255424568598E-4</v>
      </c>
      <c r="CO99" s="458">
        <v>1.9916400907192061E-5</v>
      </c>
      <c r="CP99" s="458">
        <v>1.503685910087101E-5</v>
      </c>
      <c r="CQ99" s="458">
        <v>1.633026324384349E-5</v>
      </c>
      <c r="CR99" s="458">
        <v>8.9080275376534328E-3</v>
      </c>
      <c r="CS99" s="458">
        <v>4.6695570658542303E-2</v>
      </c>
      <c r="CT99" s="458">
        <v>1.8218667126625127E-3</v>
      </c>
      <c r="CU99" s="458">
        <v>9.7639586690681577E-4</v>
      </c>
      <c r="CV99" s="458">
        <v>0</v>
      </c>
      <c r="CW99" s="458">
        <v>0</v>
      </c>
      <c r="CX99" s="458">
        <v>0</v>
      </c>
      <c r="CY99" s="458">
        <v>0</v>
      </c>
      <c r="CZ99" s="458">
        <v>3.2978761677479703E-5</v>
      </c>
      <c r="DA99" s="458">
        <v>0</v>
      </c>
      <c r="DB99" s="458">
        <v>4.5668124663831861E-4</v>
      </c>
      <c r="DC99" s="458">
        <v>0</v>
      </c>
      <c r="DD99" s="458">
        <v>6.7413836689980618E-5</v>
      </c>
      <c r="DE99" s="458">
        <v>3.6735764891104696E-3</v>
      </c>
      <c r="DF99" s="458">
        <v>7.1403070332024283E-5</v>
      </c>
      <c r="DG99" s="477">
        <v>0</v>
      </c>
      <c r="DH99" s="458">
        <v>1.1986096128490951E-4</v>
      </c>
      <c r="DI99" s="478">
        <v>6.6143549620888511E-4</v>
      </c>
    </row>
    <row r="100" spans="3:113" ht="13.5" customHeight="1" x14ac:dyDescent="0.15">
      <c r="C100" s="469" t="s">
        <v>747</v>
      </c>
      <c r="D100" s="475" t="s">
        <v>748</v>
      </c>
      <c r="E100" s="476">
        <v>0</v>
      </c>
      <c r="F100" s="458">
        <v>0</v>
      </c>
      <c r="G100" s="458">
        <v>0</v>
      </c>
      <c r="H100" s="458">
        <v>0</v>
      </c>
      <c r="I100" s="458">
        <v>0</v>
      </c>
      <c r="J100" s="458">
        <v>0</v>
      </c>
      <c r="K100" s="458">
        <v>0</v>
      </c>
      <c r="L100" s="458">
        <v>0</v>
      </c>
      <c r="M100" s="458">
        <v>0</v>
      </c>
      <c r="N100" s="458">
        <v>0</v>
      </c>
      <c r="O100" s="458">
        <v>0</v>
      </c>
      <c r="P100" s="458">
        <v>0</v>
      </c>
      <c r="Q100" s="458">
        <v>0</v>
      </c>
      <c r="R100" s="458">
        <v>0</v>
      </c>
      <c r="S100" s="458">
        <v>0</v>
      </c>
      <c r="T100" s="458">
        <v>0</v>
      </c>
      <c r="U100" s="458">
        <v>0</v>
      </c>
      <c r="V100" s="458">
        <v>0</v>
      </c>
      <c r="W100" s="458">
        <v>0</v>
      </c>
      <c r="X100" s="458">
        <v>0</v>
      </c>
      <c r="Y100" s="458">
        <v>0</v>
      </c>
      <c r="Z100" s="458">
        <v>0</v>
      </c>
      <c r="AA100" s="458">
        <v>0</v>
      </c>
      <c r="AB100" s="458">
        <v>0</v>
      </c>
      <c r="AC100" s="458">
        <v>0</v>
      </c>
      <c r="AD100" s="458">
        <v>0</v>
      </c>
      <c r="AE100" s="458">
        <v>0</v>
      </c>
      <c r="AF100" s="458">
        <v>0</v>
      </c>
      <c r="AG100" s="458">
        <v>0</v>
      </c>
      <c r="AH100" s="458">
        <v>0</v>
      </c>
      <c r="AI100" s="458">
        <v>0</v>
      </c>
      <c r="AJ100" s="458">
        <v>0</v>
      </c>
      <c r="AK100" s="458">
        <v>0</v>
      </c>
      <c r="AL100" s="458">
        <v>0</v>
      </c>
      <c r="AM100" s="458">
        <v>0</v>
      </c>
      <c r="AN100" s="458">
        <v>0</v>
      </c>
      <c r="AO100" s="458">
        <v>0</v>
      </c>
      <c r="AP100" s="458">
        <v>0</v>
      </c>
      <c r="AQ100" s="458">
        <v>0</v>
      </c>
      <c r="AR100" s="458">
        <v>0</v>
      </c>
      <c r="AS100" s="458">
        <v>0</v>
      </c>
      <c r="AT100" s="458">
        <v>0</v>
      </c>
      <c r="AU100" s="458">
        <v>0</v>
      </c>
      <c r="AV100" s="458">
        <v>0</v>
      </c>
      <c r="AW100" s="458">
        <v>0</v>
      </c>
      <c r="AX100" s="458">
        <v>0</v>
      </c>
      <c r="AY100" s="458">
        <v>0</v>
      </c>
      <c r="AZ100" s="458">
        <v>0</v>
      </c>
      <c r="BA100" s="458">
        <v>0</v>
      </c>
      <c r="BB100" s="458">
        <v>0</v>
      </c>
      <c r="BC100" s="458">
        <v>0</v>
      </c>
      <c r="BD100" s="458">
        <v>0</v>
      </c>
      <c r="BE100" s="458">
        <v>0</v>
      </c>
      <c r="BF100" s="458">
        <v>0</v>
      </c>
      <c r="BG100" s="458">
        <v>0</v>
      </c>
      <c r="BH100" s="458">
        <v>0</v>
      </c>
      <c r="BI100" s="458">
        <v>0</v>
      </c>
      <c r="BJ100" s="458">
        <v>0</v>
      </c>
      <c r="BK100" s="458">
        <v>0</v>
      </c>
      <c r="BL100" s="458">
        <v>0</v>
      </c>
      <c r="BM100" s="458">
        <v>0</v>
      </c>
      <c r="BN100" s="458">
        <v>0</v>
      </c>
      <c r="BO100" s="458">
        <v>0</v>
      </c>
      <c r="BP100" s="458">
        <v>0</v>
      </c>
      <c r="BQ100" s="458">
        <v>0</v>
      </c>
      <c r="BR100" s="458">
        <v>0</v>
      </c>
      <c r="BS100" s="458">
        <v>0</v>
      </c>
      <c r="BT100" s="458">
        <v>0</v>
      </c>
      <c r="BU100" s="458">
        <v>0</v>
      </c>
      <c r="BV100" s="458">
        <v>0</v>
      </c>
      <c r="BW100" s="458">
        <v>0</v>
      </c>
      <c r="BX100" s="458">
        <v>0</v>
      </c>
      <c r="BY100" s="458">
        <v>0</v>
      </c>
      <c r="BZ100" s="458">
        <v>0</v>
      </c>
      <c r="CA100" s="458">
        <v>0</v>
      </c>
      <c r="CB100" s="458">
        <v>0</v>
      </c>
      <c r="CC100" s="458">
        <v>0</v>
      </c>
      <c r="CD100" s="458">
        <v>0</v>
      </c>
      <c r="CE100" s="458">
        <v>0</v>
      </c>
      <c r="CF100" s="458">
        <v>0</v>
      </c>
      <c r="CG100" s="458">
        <v>0</v>
      </c>
      <c r="CH100" s="458">
        <v>0</v>
      </c>
      <c r="CI100" s="458">
        <v>0</v>
      </c>
      <c r="CJ100" s="458">
        <v>0</v>
      </c>
      <c r="CK100" s="458">
        <v>0</v>
      </c>
      <c r="CL100" s="458">
        <v>0</v>
      </c>
      <c r="CM100" s="458">
        <v>0</v>
      </c>
      <c r="CN100" s="458">
        <v>0</v>
      </c>
      <c r="CO100" s="458">
        <v>0</v>
      </c>
      <c r="CP100" s="458">
        <v>0</v>
      </c>
      <c r="CQ100" s="458">
        <v>0</v>
      </c>
      <c r="CR100" s="458">
        <v>0</v>
      </c>
      <c r="CS100" s="458">
        <v>0</v>
      </c>
      <c r="CT100" s="458">
        <v>0</v>
      </c>
      <c r="CU100" s="458">
        <v>0</v>
      </c>
      <c r="CV100" s="458">
        <v>0</v>
      </c>
      <c r="CW100" s="458">
        <v>0</v>
      </c>
      <c r="CX100" s="458">
        <v>0</v>
      </c>
      <c r="CY100" s="458">
        <v>0</v>
      </c>
      <c r="CZ100" s="458">
        <v>0</v>
      </c>
      <c r="DA100" s="458">
        <v>0</v>
      </c>
      <c r="DB100" s="458">
        <v>0</v>
      </c>
      <c r="DC100" s="458">
        <v>0</v>
      </c>
      <c r="DD100" s="458">
        <v>0</v>
      </c>
      <c r="DE100" s="458">
        <v>0</v>
      </c>
      <c r="DF100" s="458">
        <v>0</v>
      </c>
      <c r="DG100" s="477">
        <v>0</v>
      </c>
      <c r="DH100" s="458">
        <v>0</v>
      </c>
      <c r="DI100" s="478">
        <v>0</v>
      </c>
    </row>
    <row r="101" spans="3:113" ht="13.5" customHeight="1" x14ac:dyDescent="0.15">
      <c r="C101" s="469" t="s">
        <v>749</v>
      </c>
      <c r="D101" s="475" t="s">
        <v>750</v>
      </c>
      <c r="E101" s="476">
        <v>0</v>
      </c>
      <c r="F101" s="458">
        <v>0</v>
      </c>
      <c r="G101" s="458">
        <v>0</v>
      </c>
      <c r="H101" s="458">
        <v>0</v>
      </c>
      <c r="I101" s="458">
        <v>0</v>
      </c>
      <c r="J101" s="458">
        <v>0</v>
      </c>
      <c r="K101" s="458">
        <v>0</v>
      </c>
      <c r="L101" s="458">
        <v>0</v>
      </c>
      <c r="M101" s="458">
        <v>0</v>
      </c>
      <c r="N101" s="458">
        <v>0</v>
      </c>
      <c r="O101" s="458">
        <v>0</v>
      </c>
      <c r="P101" s="458">
        <v>0</v>
      </c>
      <c r="Q101" s="458">
        <v>0</v>
      </c>
      <c r="R101" s="458">
        <v>0</v>
      </c>
      <c r="S101" s="458">
        <v>0</v>
      </c>
      <c r="T101" s="458">
        <v>0</v>
      </c>
      <c r="U101" s="458">
        <v>0</v>
      </c>
      <c r="V101" s="458">
        <v>0</v>
      </c>
      <c r="W101" s="458">
        <v>0</v>
      </c>
      <c r="X101" s="458">
        <v>0</v>
      </c>
      <c r="Y101" s="458">
        <v>0</v>
      </c>
      <c r="Z101" s="458">
        <v>0</v>
      </c>
      <c r="AA101" s="458">
        <v>0</v>
      </c>
      <c r="AB101" s="458">
        <v>0</v>
      </c>
      <c r="AC101" s="458">
        <v>0</v>
      </c>
      <c r="AD101" s="458">
        <v>0</v>
      </c>
      <c r="AE101" s="458">
        <v>0</v>
      </c>
      <c r="AF101" s="458">
        <v>0</v>
      </c>
      <c r="AG101" s="458">
        <v>0</v>
      </c>
      <c r="AH101" s="458">
        <v>0</v>
      </c>
      <c r="AI101" s="458">
        <v>0</v>
      </c>
      <c r="AJ101" s="458">
        <v>0</v>
      </c>
      <c r="AK101" s="458">
        <v>0</v>
      </c>
      <c r="AL101" s="458">
        <v>0</v>
      </c>
      <c r="AM101" s="458">
        <v>0</v>
      </c>
      <c r="AN101" s="458">
        <v>0</v>
      </c>
      <c r="AO101" s="458">
        <v>0</v>
      </c>
      <c r="AP101" s="458">
        <v>0</v>
      </c>
      <c r="AQ101" s="458">
        <v>0</v>
      </c>
      <c r="AR101" s="458">
        <v>0</v>
      </c>
      <c r="AS101" s="458">
        <v>0</v>
      </c>
      <c r="AT101" s="458">
        <v>0</v>
      </c>
      <c r="AU101" s="458">
        <v>0</v>
      </c>
      <c r="AV101" s="458">
        <v>0</v>
      </c>
      <c r="AW101" s="458">
        <v>0</v>
      </c>
      <c r="AX101" s="458">
        <v>0</v>
      </c>
      <c r="AY101" s="458">
        <v>0</v>
      </c>
      <c r="AZ101" s="458">
        <v>0</v>
      </c>
      <c r="BA101" s="458">
        <v>0</v>
      </c>
      <c r="BB101" s="458">
        <v>0</v>
      </c>
      <c r="BC101" s="458">
        <v>0</v>
      </c>
      <c r="BD101" s="458">
        <v>0</v>
      </c>
      <c r="BE101" s="458">
        <v>0</v>
      </c>
      <c r="BF101" s="458">
        <v>0</v>
      </c>
      <c r="BG101" s="458">
        <v>0</v>
      </c>
      <c r="BH101" s="458">
        <v>0</v>
      </c>
      <c r="BI101" s="458">
        <v>0</v>
      </c>
      <c r="BJ101" s="458">
        <v>0</v>
      </c>
      <c r="BK101" s="458">
        <v>0</v>
      </c>
      <c r="BL101" s="458">
        <v>0</v>
      </c>
      <c r="BM101" s="458">
        <v>0</v>
      </c>
      <c r="BN101" s="458">
        <v>0</v>
      </c>
      <c r="BO101" s="458">
        <v>0</v>
      </c>
      <c r="BP101" s="458">
        <v>0</v>
      </c>
      <c r="BQ101" s="458">
        <v>0</v>
      </c>
      <c r="BR101" s="458">
        <v>0</v>
      </c>
      <c r="BS101" s="458">
        <v>0</v>
      </c>
      <c r="BT101" s="458">
        <v>0</v>
      </c>
      <c r="BU101" s="458">
        <v>0</v>
      </c>
      <c r="BV101" s="458">
        <v>0</v>
      </c>
      <c r="BW101" s="458">
        <v>0</v>
      </c>
      <c r="BX101" s="458">
        <v>0</v>
      </c>
      <c r="BY101" s="458">
        <v>0</v>
      </c>
      <c r="BZ101" s="458">
        <v>0</v>
      </c>
      <c r="CA101" s="458">
        <v>0</v>
      </c>
      <c r="CB101" s="458">
        <v>0</v>
      </c>
      <c r="CC101" s="458">
        <v>0</v>
      </c>
      <c r="CD101" s="458">
        <v>0</v>
      </c>
      <c r="CE101" s="458">
        <v>0</v>
      </c>
      <c r="CF101" s="458">
        <v>0</v>
      </c>
      <c r="CG101" s="458">
        <v>0</v>
      </c>
      <c r="CH101" s="458">
        <v>0</v>
      </c>
      <c r="CI101" s="458">
        <v>0</v>
      </c>
      <c r="CJ101" s="458">
        <v>0</v>
      </c>
      <c r="CK101" s="458">
        <v>0</v>
      </c>
      <c r="CL101" s="458">
        <v>0</v>
      </c>
      <c r="CM101" s="458">
        <v>0</v>
      </c>
      <c r="CN101" s="458">
        <v>0</v>
      </c>
      <c r="CO101" s="458">
        <v>0</v>
      </c>
      <c r="CP101" s="458">
        <v>0</v>
      </c>
      <c r="CQ101" s="458">
        <v>0</v>
      </c>
      <c r="CR101" s="458">
        <v>0</v>
      </c>
      <c r="CS101" s="458">
        <v>0</v>
      </c>
      <c r="CT101" s="458">
        <v>0</v>
      </c>
      <c r="CU101" s="458">
        <v>0</v>
      </c>
      <c r="CV101" s="458">
        <v>0</v>
      </c>
      <c r="CW101" s="458">
        <v>0</v>
      </c>
      <c r="CX101" s="458">
        <v>0</v>
      </c>
      <c r="CY101" s="458">
        <v>0</v>
      </c>
      <c r="CZ101" s="458">
        <v>0</v>
      </c>
      <c r="DA101" s="458">
        <v>0</v>
      </c>
      <c r="DB101" s="458">
        <v>0</v>
      </c>
      <c r="DC101" s="458">
        <v>0</v>
      </c>
      <c r="DD101" s="458">
        <v>0</v>
      </c>
      <c r="DE101" s="458">
        <v>0</v>
      </c>
      <c r="DF101" s="458">
        <v>0</v>
      </c>
      <c r="DG101" s="477">
        <v>0</v>
      </c>
      <c r="DH101" s="458">
        <v>0</v>
      </c>
      <c r="DI101" s="478">
        <v>0</v>
      </c>
    </row>
    <row r="102" spans="3:113" ht="13.5" customHeight="1" x14ac:dyDescent="0.15">
      <c r="C102" s="469" t="s">
        <v>751</v>
      </c>
      <c r="D102" s="475" t="s">
        <v>960</v>
      </c>
      <c r="E102" s="476">
        <v>1.4973163483909609E-3</v>
      </c>
      <c r="F102" s="458">
        <v>1.8602488082781071E-3</v>
      </c>
      <c r="G102" s="458">
        <v>1.8053800324968405E-4</v>
      </c>
      <c r="H102" s="458">
        <v>1.4298480786416443E-3</v>
      </c>
      <c r="I102" s="458">
        <v>1.2660539290279384E-2</v>
      </c>
      <c r="J102" s="458">
        <v>0</v>
      </c>
      <c r="K102" s="458">
        <v>1.6492578339747114E-3</v>
      </c>
      <c r="L102" s="458">
        <v>1.0383516588369339E-3</v>
      </c>
      <c r="M102" s="458">
        <v>6.5919578114700061E-4</v>
      </c>
      <c r="N102" s="458">
        <v>0</v>
      </c>
      <c r="O102" s="458">
        <v>0</v>
      </c>
      <c r="P102" s="458">
        <v>4.0237792372991356E-4</v>
      </c>
      <c r="Q102" s="458">
        <v>1.5697883028345891E-3</v>
      </c>
      <c r="R102" s="458">
        <v>2.1264792899408284E-3</v>
      </c>
      <c r="S102" s="458">
        <v>4.7126207609069984E-4</v>
      </c>
      <c r="T102" s="458">
        <v>4.9291435613062228E-4</v>
      </c>
      <c r="U102" s="458">
        <v>2.9005124238615487E-4</v>
      </c>
      <c r="V102" s="458">
        <v>5.7702453178580851E-4</v>
      </c>
      <c r="W102" s="458">
        <v>1.1682242990654205E-3</v>
      </c>
      <c r="X102" s="458">
        <v>9.372071227741331E-4</v>
      </c>
      <c r="Y102" s="458">
        <v>0</v>
      </c>
      <c r="Z102" s="458">
        <v>3.9154267815191856E-4</v>
      </c>
      <c r="AA102" s="458">
        <v>7.5764750449853211E-4</v>
      </c>
      <c r="AB102" s="458">
        <v>8.3953657581015281E-4</v>
      </c>
      <c r="AC102" s="458">
        <v>1.6743102569702264E-3</v>
      </c>
      <c r="AD102" s="458">
        <v>3.7425149700598805E-4</v>
      </c>
      <c r="AE102" s="458">
        <v>0</v>
      </c>
      <c r="AF102" s="458">
        <v>4.1864359475300028E-4</v>
      </c>
      <c r="AG102" s="458">
        <v>4.4896737503741392E-4</v>
      </c>
      <c r="AH102" s="458">
        <v>4.9204526816467112E-4</v>
      </c>
      <c r="AI102" s="458">
        <v>0</v>
      </c>
      <c r="AJ102" s="458">
        <v>3.1259768677711783E-4</v>
      </c>
      <c r="AK102" s="458">
        <v>1.6698207725704107E-3</v>
      </c>
      <c r="AL102" s="458">
        <v>4.5977011494252872E-4</v>
      </c>
      <c r="AM102" s="458">
        <v>6.8961193655570183E-4</v>
      </c>
      <c r="AN102" s="458">
        <v>0</v>
      </c>
      <c r="AO102" s="458">
        <v>4.8728194133125426E-4</v>
      </c>
      <c r="AP102" s="458">
        <v>1.6394786457906387E-4</v>
      </c>
      <c r="AQ102" s="458">
        <v>6.3625373799071068E-4</v>
      </c>
      <c r="AR102" s="458">
        <v>0</v>
      </c>
      <c r="AS102" s="458">
        <v>1.1827491706332036E-3</v>
      </c>
      <c r="AT102" s="458">
        <v>3.3427538213753915E-4</v>
      </c>
      <c r="AU102" s="458">
        <v>1.6445264677398725E-4</v>
      </c>
      <c r="AV102" s="458">
        <v>1.7056577442676332E-3</v>
      </c>
      <c r="AW102" s="458">
        <v>6.3223821059121257E-4</v>
      </c>
      <c r="AX102" s="458">
        <v>7.7991675739955677E-4</v>
      </c>
      <c r="AY102" s="458">
        <v>3.5171902674320743E-4</v>
      </c>
      <c r="AZ102" s="458">
        <v>3.1549058786412872E-4</v>
      </c>
      <c r="BA102" s="458">
        <v>6.7780271422331344E-4</v>
      </c>
      <c r="BB102" s="458">
        <v>0</v>
      </c>
      <c r="BC102" s="458">
        <v>4.5703839122486289E-4</v>
      </c>
      <c r="BD102" s="458">
        <v>1.9301293186643504E-4</v>
      </c>
      <c r="BE102" s="458">
        <v>2.6119890296460757E-4</v>
      </c>
      <c r="BF102" s="458">
        <v>2.1007373588129434E-4</v>
      </c>
      <c r="BG102" s="458">
        <v>0</v>
      </c>
      <c r="BH102" s="458">
        <v>1.4530131860946639E-4</v>
      </c>
      <c r="BI102" s="458">
        <v>8.5451826532792138E-5</v>
      </c>
      <c r="BJ102" s="458">
        <v>0</v>
      </c>
      <c r="BK102" s="458">
        <v>2.2026431718061675E-4</v>
      </c>
      <c r="BL102" s="458">
        <v>1.1807769512339119E-3</v>
      </c>
      <c r="BM102" s="458">
        <v>2.0465592223074956E-3</v>
      </c>
      <c r="BN102" s="458">
        <v>7.4619019031241631E-4</v>
      </c>
      <c r="BO102" s="458">
        <v>1.5073212747631353E-3</v>
      </c>
      <c r="BP102" s="458">
        <v>6.7427711221225612E-4</v>
      </c>
      <c r="BQ102" s="458">
        <v>9.2514445237940664E-4</v>
      </c>
      <c r="BR102" s="458">
        <v>9.7912416205188E-4</v>
      </c>
      <c r="BS102" s="458">
        <v>4.1010715703135338E-3</v>
      </c>
      <c r="BT102" s="458">
        <v>7.5895812811859129E-3</v>
      </c>
      <c r="BU102" s="458">
        <v>1.8494931341929406E-3</v>
      </c>
      <c r="BV102" s="458">
        <v>6.0138896908973371E-4</v>
      </c>
      <c r="BW102" s="458">
        <v>3.4046534896540223E-3</v>
      </c>
      <c r="BX102" s="458">
        <v>5.4368140269801899E-4</v>
      </c>
      <c r="BY102" s="458">
        <v>6.2339620453194544E-4</v>
      </c>
      <c r="BZ102" s="458">
        <v>0</v>
      </c>
      <c r="CA102" s="458">
        <v>6.2569323966895143E-4</v>
      </c>
      <c r="CB102" s="458">
        <v>1.5747623275376031E-3</v>
      </c>
      <c r="CC102" s="458">
        <v>0</v>
      </c>
      <c r="CD102" s="458">
        <v>1.0489877268435959E-3</v>
      </c>
      <c r="CE102" s="458">
        <v>1.1637379262190155E-4</v>
      </c>
      <c r="CF102" s="458">
        <v>0</v>
      </c>
      <c r="CG102" s="458">
        <v>3.5374149659863946E-3</v>
      </c>
      <c r="CH102" s="458">
        <v>2.5842805790342953E-3</v>
      </c>
      <c r="CI102" s="458">
        <v>6.272345229881452E-5</v>
      </c>
      <c r="CJ102" s="458">
        <v>1.1246764861312483E-3</v>
      </c>
      <c r="CK102" s="458">
        <v>3.1728927203065133E-3</v>
      </c>
      <c r="CL102" s="458">
        <v>2.2485143744311795E-4</v>
      </c>
      <c r="CM102" s="458">
        <v>6.3059654433093707E-4</v>
      </c>
      <c r="CN102" s="458">
        <v>3.0183951250071189E-3</v>
      </c>
      <c r="CO102" s="458">
        <v>2.4895501133990076E-6</v>
      </c>
      <c r="CP102" s="458">
        <v>4.5486498780134807E-4</v>
      </c>
      <c r="CQ102" s="458">
        <v>3.6470921244583796E-3</v>
      </c>
      <c r="CR102" s="458">
        <v>1.4850532144068495E-3</v>
      </c>
      <c r="CS102" s="458">
        <v>3.5153503632528711E-4</v>
      </c>
      <c r="CT102" s="458">
        <v>1.0780276406287058E-5</v>
      </c>
      <c r="CU102" s="458">
        <v>3.7918286093468573E-4</v>
      </c>
      <c r="CV102" s="458">
        <v>0</v>
      </c>
      <c r="CW102" s="458">
        <v>1.5278669648590597E-3</v>
      </c>
      <c r="CX102" s="458">
        <v>2.5351112913856919E-4</v>
      </c>
      <c r="CY102" s="458">
        <v>1.6352686227847429E-3</v>
      </c>
      <c r="CZ102" s="458">
        <v>2.2035808939043257E-3</v>
      </c>
      <c r="DA102" s="458">
        <v>1.2913014704695495E-3</v>
      </c>
      <c r="DB102" s="458">
        <v>1.0452926311943736E-3</v>
      </c>
      <c r="DC102" s="458">
        <v>1.3639626704953338E-3</v>
      </c>
      <c r="DD102" s="458">
        <v>8.9660402797674225E-3</v>
      </c>
      <c r="DE102" s="458">
        <v>2.3615848858567303E-3</v>
      </c>
      <c r="DF102" s="458">
        <v>2.3563013209568009E-3</v>
      </c>
      <c r="DG102" s="477">
        <v>0</v>
      </c>
      <c r="DH102" s="458">
        <v>2.3972192256981902E-4</v>
      </c>
      <c r="DI102" s="478">
        <v>1.0883005516512153E-3</v>
      </c>
    </row>
    <row r="103" spans="3:113" ht="13.5" customHeight="1" x14ac:dyDescent="0.15">
      <c r="C103" s="469" t="s">
        <v>752</v>
      </c>
      <c r="D103" s="475" t="s">
        <v>425</v>
      </c>
      <c r="E103" s="476">
        <v>9.2142544516366821E-4</v>
      </c>
      <c r="F103" s="458">
        <v>2.0927799093128706E-3</v>
      </c>
      <c r="G103" s="458">
        <v>1.4443040259974724E-3</v>
      </c>
      <c r="H103" s="458">
        <v>6.9705093833780157E-3</v>
      </c>
      <c r="I103" s="458">
        <v>6.0867977357112422E-5</v>
      </c>
      <c r="J103" s="458">
        <v>0</v>
      </c>
      <c r="K103" s="458">
        <v>3.8482682792743265E-3</v>
      </c>
      <c r="L103" s="458">
        <v>1.9644490842860912E-3</v>
      </c>
      <c r="M103" s="458">
        <v>4.8027121197852908E-3</v>
      </c>
      <c r="N103" s="458">
        <v>2.6857654431512983E-3</v>
      </c>
      <c r="O103" s="458">
        <v>0</v>
      </c>
      <c r="P103" s="458">
        <v>1.7522909581786559E-3</v>
      </c>
      <c r="Q103" s="458">
        <v>1.6146393972012918E-3</v>
      </c>
      <c r="R103" s="458">
        <v>3.6519970414201183E-3</v>
      </c>
      <c r="S103" s="458">
        <v>1.9575501622229072E-3</v>
      </c>
      <c r="T103" s="458">
        <v>9.8582871226124457E-4</v>
      </c>
      <c r="U103" s="458">
        <v>1.3535724644687227E-3</v>
      </c>
      <c r="V103" s="458">
        <v>6.2153785280928513E-3</v>
      </c>
      <c r="W103" s="458">
        <v>0</v>
      </c>
      <c r="X103" s="458">
        <v>1.1246485473289597E-2</v>
      </c>
      <c r="Y103" s="458">
        <v>0</v>
      </c>
      <c r="Z103" s="458">
        <v>5.38371182458888E-4</v>
      </c>
      <c r="AA103" s="458">
        <v>4.7352969031158251E-4</v>
      </c>
      <c r="AB103" s="458">
        <v>1.7350422566743157E-3</v>
      </c>
      <c r="AC103" s="458">
        <v>6.5516488316226247E-4</v>
      </c>
      <c r="AD103" s="458">
        <v>1.0759730538922156E-3</v>
      </c>
      <c r="AE103" s="458">
        <v>0</v>
      </c>
      <c r="AF103" s="458">
        <v>1.3954786491766676E-2</v>
      </c>
      <c r="AG103" s="458">
        <v>1.9787821344241577E-3</v>
      </c>
      <c r="AH103" s="458">
        <v>4.2643923240938165E-3</v>
      </c>
      <c r="AI103" s="458">
        <v>0</v>
      </c>
      <c r="AJ103" s="458">
        <v>1.5629884338855893E-3</v>
      </c>
      <c r="AK103" s="458">
        <v>2.3934097740175887E-3</v>
      </c>
      <c r="AL103" s="458">
        <v>1.1494252873563218E-3</v>
      </c>
      <c r="AM103" s="458">
        <v>5.8930474578396336E-3</v>
      </c>
      <c r="AN103" s="458">
        <v>0</v>
      </c>
      <c r="AO103" s="458">
        <v>1.2669330474612611E-3</v>
      </c>
      <c r="AP103" s="458">
        <v>2.7871136978440854E-3</v>
      </c>
      <c r="AQ103" s="458">
        <v>2.2905134567665587E-3</v>
      </c>
      <c r="AR103" s="458">
        <v>0</v>
      </c>
      <c r="AS103" s="458">
        <v>2.3078032597721046E-3</v>
      </c>
      <c r="AT103" s="458">
        <v>1.1851581730330932E-3</v>
      </c>
      <c r="AU103" s="458">
        <v>2.4667897016098085E-3</v>
      </c>
      <c r="AV103" s="458">
        <v>3.760200027135464E-3</v>
      </c>
      <c r="AW103" s="458">
        <v>6.790447963476891E-3</v>
      </c>
      <c r="AX103" s="458">
        <v>1.41311650103088E-3</v>
      </c>
      <c r="AY103" s="458">
        <v>6.0797146051325855E-3</v>
      </c>
      <c r="AZ103" s="458">
        <v>2.8394152907771585E-3</v>
      </c>
      <c r="BA103" s="458">
        <v>9.9561687578135598E-3</v>
      </c>
      <c r="BB103" s="458">
        <v>2.0729684908789387E-3</v>
      </c>
      <c r="BC103" s="458">
        <v>1.8281535648994515E-3</v>
      </c>
      <c r="BD103" s="458">
        <v>4.246284501061571E-3</v>
      </c>
      <c r="BE103" s="458">
        <v>2.2201906751991643E-3</v>
      </c>
      <c r="BF103" s="458">
        <v>1.0923834265827305E-3</v>
      </c>
      <c r="BG103" s="458">
        <v>0</v>
      </c>
      <c r="BH103" s="458">
        <v>1.7617784881397798E-3</v>
      </c>
      <c r="BI103" s="458">
        <v>1.9226660969878231E-3</v>
      </c>
      <c r="BJ103" s="458">
        <v>3.1786395422759061E-3</v>
      </c>
      <c r="BK103" s="458">
        <v>1.6850220264317182E-2</v>
      </c>
      <c r="BL103" s="458">
        <v>3.188097768331562E-3</v>
      </c>
      <c r="BM103" s="458">
        <v>5.5001279099513939E-2</v>
      </c>
      <c r="BN103" s="458">
        <v>2.1446184424297309E-2</v>
      </c>
      <c r="BO103" s="458">
        <v>1.2417456215905828E-2</v>
      </c>
      <c r="BP103" s="458">
        <v>3.013077839804303E-2</v>
      </c>
      <c r="BQ103" s="458">
        <v>4.992533921963254E-2</v>
      </c>
      <c r="BR103" s="458">
        <v>2.0903162343340136E-3</v>
      </c>
      <c r="BS103" s="458">
        <v>2.5135599947082947E-3</v>
      </c>
      <c r="BT103" s="458">
        <v>7.7510617339771016E-4</v>
      </c>
      <c r="BU103" s="458">
        <v>3.2627850574913197E-3</v>
      </c>
      <c r="BV103" s="458">
        <v>5.0420901858108822E-3</v>
      </c>
      <c r="BW103" s="458">
        <v>3.0572398682607548E-3</v>
      </c>
      <c r="BX103" s="458">
        <v>1.2006297642914586E-3</v>
      </c>
      <c r="BY103" s="458">
        <v>5.2191310146860548E-4</v>
      </c>
      <c r="BZ103" s="458">
        <v>0</v>
      </c>
      <c r="CA103" s="458">
        <v>1.3651488865504395E-3</v>
      </c>
      <c r="CB103" s="458">
        <v>4.8538970507229001E-3</v>
      </c>
      <c r="CC103" s="458">
        <v>0.18122341861092756</v>
      </c>
      <c r="CD103" s="458">
        <v>1.8881779083184727E-3</v>
      </c>
      <c r="CE103" s="458">
        <v>6.1561736296985921E-2</v>
      </c>
      <c r="CF103" s="458">
        <v>0</v>
      </c>
      <c r="CG103" s="458">
        <v>4.0816326530612249E-3</v>
      </c>
      <c r="CH103" s="458">
        <v>6.0235111240648986E-3</v>
      </c>
      <c r="CI103" s="458">
        <v>1.8817035689644359E-4</v>
      </c>
      <c r="CJ103" s="458">
        <v>6.3144487052670091E-3</v>
      </c>
      <c r="CK103" s="458">
        <v>1.3409961685823755E-2</v>
      </c>
      <c r="CL103" s="458">
        <v>3.297821082499063E-3</v>
      </c>
      <c r="CM103" s="458">
        <v>3.4268417923355492E-2</v>
      </c>
      <c r="CN103" s="458">
        <v>4.2143630047269207E-3</v>
      </c>
      <c r="CO103" s="458">
        <v>5.0936195320143698E-3</v>
      </c>
      <c r="CP103" s="458">
        <v>6.5034415611267115E-4</v>
      </c>
      <c r="CQ103" s="458">
        <v>1.4588368497833518E-3</v>
      </c>
      <c r="CR103" s="458">
        <v>7.1227552320624827E-3</v>
      </c>
      <c r="CS103" s="458">
        <v>8.6711975626904154E-3</v>
      </c>
      <c r="CT103" s="458">
        <v>4.2905500097022492E-3</v>
      </c>
      <c r="CU103" s="458">
        <v>1.0844629822732012E-2</v>
      </c>
      <c r="CV103" s="458">
        <v>2.054284000218154E-3</v>
      </c>
      <c r="CW103" s="458">
        <v>2.8453754345563651E-3</v>
      </c>
      <c r="CX103" s="458">
        <v>8.6193783907113517E-4</v>
      </c>
      <c r="CY103" s="458">
        <v>2.9581078745496365E-3</v>
      </c>
      <c r="CZ103" s="458">
        <v>5.4564860230011869E-3</v>
      </c>
      <c r="DA103" s="458">
        <v>9.1843817087146704E-3</v>
      </c>
      <c r="DB103" s="458">
        <v>1.2533363102184966E-3</v>
      </c>
      <c r="DC103" s="458">
        <v>2.9073941134242641E-3</v>
      </c>
      <c r="DD103" s="458">
        <v>1.9381478048369428E-3</v>
      </c>
      <c r="DE103" s="458">
        <v>1.574389923904487E-3</v>
      </c>
      <c r="DF103" s="458">
        <v>1.8029275258836131E-3</v>
      </c>
      <c r="DG103" s="477">
        <v>0</v>
      </c>
      <c r="DH103" s="458">
        <v>4.0752726836869232E-4</v>
      </c>
      <c r="DI103" s="478">
        <v>8.2423366308075063E-3</v>
      </c>
    </row>
    <row r="104" spans="3:113" ht="13.5" customHeight="1" x14ac:dyDescent="0.15">
      <c r="C104" s="469" t="s">
        <v>753</v>
      </c>
      <c r="D104" s="475" t="s">
        <v>422</v>
      </c>
      <c r="E104" s="476">
        <v>1.6124945290364195E-4</v>
      </c>
      <c r="F104" s="458">
        <v>0</v>
      </c>
      <c r="G104" s="458">
        <v>3.610760064993681E-4</v>
      </c>
      <c r="H104" s="458">
        <v>1.6085790884718498E-3</v>
      </c>
      <c r="I104" s="458">
        <v>1.582567411284923E-3</v>
      </c>
      <c r="J104" s="458">
        <v>0</v>
      </c>
      <c r="K104" s="458">
        <v>0</v>
      </c>
      <c r="L104" s="458">
        <v>6.241335376360381E-3</v>
      </c>
      <c r="M104" s="458">
        <v>3.0417176758640172E-2</v>
      </c>
      <c r="N104" s="458">
        <v>1.7905102954341987E-3</v>
      </c>
      <c r="O104" s="458">
        <v>0</v>
      </c>
      <c r="P104" s="458">
        <v>8.9561537862464628E-4</v>
      </c>
      <c r="Q104" s="458">
        <v>6.3240043057050596E-3</v>
      </c>
      <c r="R104" s="458">
        <v>8.3210059171597635E-4</v>
      </c>
      <c r="S104" s="458">
        <v>5.5463921262982364E-3</v>
      </c>
      <c r="T104" s="458">
        <v>3.0807147258163892E-3</v>
      </c>
      <c r="U104" s="458">
        <v>2.9005124238615488E-3</v>
      </c>
      <c r="V104" s="458">
        <v>1.0221577420205751E-3</v>
      </c>
      <c r="W104" s="458">
        <v>3.5046728971962616E-3</v>
      </c>
      <c r="X104" s="458">
        <v>1.3120899718837863E-2</v>
      </c>
      <c r="Y104" s="458">
        <v>0</v>
      </c>
      <c r="Z104" s="458">
        <v>1.5661707126076742E-3</v>
      </c>
      <c r="AA104" s="458">
        <v>1.0417653186854815E-3</v>
      </c>
      <c r="AB104" s="458">
        <v>3.4700845133486314E-3</v>
      </c>
      <c r="AC104" s="458">
        <v>6.2704739025988207E-2</v>
      </c>
      <c r="AD104" s="458">
        <v>2.5495883233532933E-2</v>
      </c>
      <c r="AE104" s="458">
        <v>0</v>
      </c>
      <c r="AF104" s="458">
        <v>1.3954786491766677E-4</v>
      </c>
      <c r="AG104" s="458">
        <v>5.8199474541886995E-3</v>
      </c>
      <c r="AH104" s="458">
        <v>4.1003772347055932E-3</v>
      </c>
      <c r="AI104" s="458">
        <v>5.8479532163742687E-3</v>
      </c>
      <c r="AJ104" s="458">
        <v>1.8755861206627071E-3</v>
      </c>
      <c r="AK104" s="458">
        <v>3.3396415451408216E-4</v>
      </c>
      <c r="AL104" s="458">
        <v>7.3563218390804595E-3</v>
      </c>
      <c r="AM104" s="458">
        <v>2.4449877750611247E-3</v>
      </c>
      <c r="AN104" s="458">
        <v>0</v>
      </c>
      <c r="AO104" s="458">
        <v>5.8473832959750512E-4</v>
      </c>
      <c r="AP104" s="458">
        <v>6.5579145831625547E-4</v>
      </c>
      <c r="AQ104" s="458">
        <v>5.0900299039256856E-4</v>
      </c>
      <c r="AR104" s="458">
        <v>0</v>
      </c>
      <c r="AS104" s="458">
        <v>8.9427376316169043E-4</v>
      </c>
      <c r="AT104" s="458">
        <v>1.8537089373081715E-3</v>
      </c>
      <c r="AU104" s="458">
        <v>1.6079814351234309E-3</v>
      </c>
      <c r="AV104" s="458">
        <v>4.4192041556025043E-3</v>
      </c>
      <c r="AW104" s="458">
        <v>2.675660051452314E-3</v>
      </c>
      <c r="AX104" s="458">
        <v>3.6061497594613171E-3</v>
      </c>
      <c r="AY104" s="458">
        <v>4.9868733434661914E-3</v>
      </c>
      <c r="AZ104" s="458">
        <v>2.3135976443369437E-3</v>
      </c>
      <c r="BA104" s="458">
        <v>4.4283110662589808E-3</v>
      </c>
      <c r="BB104" s="458">
        <v>1.0364842454394693E-2</v>
      </c>
      <c r="BC104" s="458">
        <v>2.7422303473491772E-3</v>
      </c>
      <c r="BD104" s="458">
        <v>2.7021810461300907E-3</v>
      </c>
      <c r="BE104" s="458">
        <v>1.8283923207522527E-3</v>
      </c>
      <c r="BF104" s="458">
        <v>5.9170768939897905E-3</v>
      </c>
      <c r="BG104" s="458">
        <v>0</v>
      </c>
      <c r="BH104" s="458">
        <v>8.2821751607395841E-3</v>
      </c>
      <c r="BI104" s="458">
        <v>4.5930356761375779E-3</v>
      </c>
      <c r="BJ104" s="458">
        <v>0</v>
      </c>
      <c r="BK104" s="458">
        <v>4.955947136563877E-3</v>
      </c>
      <c r="BL104" s="458">
        <v>5.90388475616956E-3</v>
      </c>
      <c r="BM104" s="458">
        <v>2.5581990278843696E-4</v>
      </c>
      <c r="BN104" s="458">
        <v>2.1537762311290196E-3</v>
      </c>
      <c r="BO104" s="458">
        <v>4.9446518008102846E-4</v>
      </c>
      <c r="BP104" s="458">
        <v>9.526124317882456E-4</v>
      </c>
      <c r="BQ104" s="458">
        <v>1.0549892878010778E-3</v>
      </c>
      <c r="BR104" s="458">
        <v>2.4728577674147478E-3</v>
      </c>
      <c r="BS104" s="458">
        <v>1.0583410504034925E-2</v>
      </c>
      <c r="BT104" s="458">
        <v>9.4789025788428304E-3</v>
      </c>
      <c r="BU104" s="458">
        <v>1.186467293633207E-3</v>
      </c>
      <c r="BV104" s="458">
        <v>1.1916515380487675E-2</v>
      </c>
      <c r="BW104" s="458">
        <v>3.0512180321566048E-2</v>
      </c>
      <c r="BX104" s="458">
        <v>2.2347570990066488E-2</v>
      </c>
      <c r="BY104" s="458">
        <v>1.8237963379097381E-2</v>
      </c>
      <c r="BZ104" s="458">
        <v>0</v>
      </c>
      <c r="CA104" s="458">
        <v>4.86334290833594E-3</v>
      </c>
      <c r="CB104" s="458">
        <v>3.829977512653183E-3</v>
      </c>
      <c r="CC104" s="458">
        <v>0</v>
      </c>
      <c r="CD104" s="458">
        <v>8.3919018147487676E-4</v>
      </c>
      <c r="CE104" s="458">
        <v>1.128825788432445E-2</v>
      </c>
      <c r="CF104" s="458">
        <v>0</v>
      </c>
      <c r="CG104" s="458">
        <v>5.4421768707482992E-4</v>
      </c>
      <c r="CH104" s="458">
        <v>2.1878946857087342E-2</v>
      </c>
      <c r="CI104" s="458">
        <v>9.0949005833281069E-4</v>
      </c>
      <c r="CJ104" s="458">
        <v>2.1274001002723614E-2</v>
      </c>
      <c r="CK104" s="458">
        <v>9.4588122605363985E-3</v>
      </c>
      <c r="CL104" s="458">
        <v>1.537555543658654E-2</v>
      </c>
      <c r="CM104" s="458">
        <v>3.298920779056988E-2</v>
      </c>
      <c r="CN104" s="458">
        <v>3.234808360384988E-2</v>
      </c>
      <c r="CO104" s="458">
        <v>1.5460106204207838E-3</v>
      </c>
      <c r="CP104" s="458">
        <v>5.0974952351952726E-3</v>
      </c>
      <c r="CQ104" s="458">
        <v>1.8181026411479087E-3</v>
      </c>
      <c r="CR104" s="458">
        <v>1.4483852338042114E-3</v>
      </c>
      <c r="CS104" s="458">
        <v>4.3941879540660882E-3</v>
      </c>
      <c r="CT104" s="458">
        <v>6.1447575515836224E-4</v>
      </c>
      <c r="CU104" s="458">
        <v>1.4693335861219073E-3</v>
      </c>
      <c r="CV104" s="458">
        <v>4.835748177504681E-3</v>
      </c>
      <c r="CW104" s="458">
        <v>1.4171519674055047E-2</v>
      </c>
      <c r="CX104" s="458">
        <v>8.6193783907113517E-4</v>
      </c>
      <c r="CY104" s="458">
        <v>3.0046399085313161E-3</v>
      </c>
      <c r="CZ104" s="458">
        <v>1.5422068188086871E-2</v>
      </c>
      <c r="DA104" s="458">
        <v>3.6317853856956081E-3</v>
      </c>
      <c r="DB104" s="458">
        <v>1.0133249439296914E-2</v>
      </c>
      <c r="DC104" s="458">
        <v>2.0728643216080402E-2</v>
      </c>
      <c r="DD104" s="458">
        <v>1.0600825819499452E-2</v>
      </c>
      <c r="DE104" s="458">
        <v>3.9359748097612174E-3</v>
      </c>
      <c r="DF104" s="458">
        <v>1.0746162084969653E-2</v>
      </c>
      <c r="DG104" s="477">
        <v>0</v>
      </c>
      <c r="DH104" s="458">
        <v>3.3800791082344481E-3</v>
      </c>
      <c r="DI104" s="478">
        <v>7.2693886903468464E-3</v>
      </c>
    </row>
    <row r="105" spans="3:113" ht="13.5" customHeight="1" x14ac:dyDescent="0.15">
      <c r="C105" s="485" t="s">
        <v>754</v>
      </c>
      <c r="D105" s="486" t="s">
        <v>755</v>
      </c>
      <c r="E105" s="487">
        <v>2.4072239754900832E-2</v>
      </c>
      <c r="F105" s="488">
        <v>7.4409952331124284E-3</v>
      </c>
      <c r="G105" s="488">
        <v>6.8423903231630265E-2</v>
      </c>
      <c r="H105" s="488">
        <v>7.506702412868633E-3</v>
      </c>
      <c r="I105" s="488">
        <v>1.8260393207133728E-4</v>
      </c>
      <c r="J105" s="488">
        <v>0</v>
      </c>
      <c r="K105" s="488">
        <v>1.4293567894447499E-2</v>
      </c>
      <c r="L105" s="488">
        <v>4.2937244270824567E-3</v>
      </c>
      <c r="M105" s="488">
        <v>7.3453244184951503E-3</v>
      </c>
      <c r="N105" s="488">
        <v>7.162041181736795E-3</v>
      </c>
      <c r="O105" s="488">
        <v>0</v>
      </c>
      <c r="P105" s="488">
        <v>9.2157524467173756E-3</v>
      </c>
      <c r="Q105" s="488">
        <v>4.7093649085037676E-3</v>
      </c>
      <c r="R105" s="488">
        <v>7.7200443786982252E-3</v>
      </c>
      <c r="S105" s="488">
        <v>3.679469286400464E-3</v>
      </c>
      <c r="T105" s="488">
        <v>5.4220579174368453E-3</v>
      </c>
      <c r="U105" s="488">
        <v>3.0938799187856521E-3</v>
      </c>
      <c r="V105" s="488">
        <v>3.0005275652862044E-3</v>
      </c>
      <c r="W105" s="488">
        <v>1.2850467289719626E-2</v>
      </c>
      <c r="X105" s="488">
        <v>2.0618556701030927E-2</v>
      </c>
      <c r="Y105" s="488">
        <v>0</v>
      </c>
      <c r="Z105" s="488">
        <v>2.0164447924823806E-2</v>
      </c>
      <c r="AA105" s="488">
        <v>5.398238469552041E-3</v>
      </c>
      <c r="AB105" s="488">
        <v>5.708848715509039E-3</v>
      </c>
      <c r="AC105" s="488">
        <v>7.7345854262211543E-3</v>
      </c>
      <c r="AD105" s="488">
        <v>3.8828592814371256E-3</v>
      </c>
      <c r="AE105" s="488">
        <v>0</v>
      </c>
      <c r="AF105" s="488">
        <v>1.0884733463578006E-2</v>
      </c>
      <c r="AG105" s="488">
        <v>8.1146695932688157E-3</v>
      </c>
      <c r="AH105" s="488">
        <v>1.7057569296375266E-2</v>
      </c>
      <c r="AI105" s="488">
        <v>5.8479532163742687E-3</v>
      </c>
      <c r="AJ105" s="488">
        <v>1.625507971241013E-2</v>
      </c>
      <c r="AK105" s="488">
        <v>1.3859512412334409E-2</v>
      </c>
      <c r="AL105" s="488">
        <v>1.1724137931034483E-2</v>
      </c>
      <c r="AM105" s="488">
        <v>1.5798382546548806E-2</v>
      </c>
      <c r="AN105" s="488">
        <v>0</v>
      </c>
      <c r="AO105" s="488">
        <v>3.2160608127862781E-3</v>
      </c>
      <c r="AP105" s="488">
        <v>9.5909500778752349E-3</v>
      </c>
      <c r="AQ105" s="488">
        <v>1.78151046637399E-3</v>
      </c>
      <c r="AR105" s="488">
        <v>0</v>
      </c>
      <c r="AS105" s="488">
        <v>1.2981393336218087E-2</v>
      </c>
      <c r="AT105" s="488">
        <v>8.9950466466101435E-3</v>
      </c>
      <c r="AU105" s="488">
        <v>7.6013667842198549E-3</v>
      </c>
      <c r="AV105" s="488">
        <v>1.2240032562556936E-2</v>
      </c>
      <c r="AW105" s="488">
        <v>5.8473301907717668E-3</v>
      </c>
      <c r="AX105" s="488">
        <v>5.1119296376089763E-3</v>
      </c>
      <c r="AY105" s="488">
        <v>1.027522013842656E-2</v>
      </c>
      <c r="AZ105" s="488">
        <v>1.0358607634872227E-2</v>
      </c>
      <c r="BA105" s="488">
        <v>7.0491482279224594E-3</v>
      </c>
      <c r="BB105" s="488">
        <v>2.9021558872305139E-3</v>
      </c>
      <c r="BC105" s="488">
        <v>5.0274223034734921E-3</v>
      </c>
      <c r="BD105" s="488">
        <v>3.4742327735958309E-3</v>
      </c>
      <c r="BE105" s="488">
        <v>3.6567846415045055E-3</v>
      </c>
      <c r="BF105" s="488">
        <v>4.6076172736630554E-3</v>
      </c>
      <c r="BG105" s="488">
        <v>0</v>
      </c>
      <c r="BH105" s="488">
        <v>3.4872316466271931E-3</v>
      </c>
      <c r="BI105" s="488">
        <v>5.0843836787011322E-3</v>
      </c>
      <c r="BJ105" s="488">
        <v>2.5429116338207248E-3</v>
      </c>
      <c r="BK105" s="488">
        <v>4.7356828193832598E-3</v>
      </c>
      <c r="BL105" s="488">
        <v>2.1253985122210413E-3</v>
      </c>
      <c r="BM105" s="488">
        <v>3.581478639038117E-3</v>
      </c>
      <c r="BN105" s="488">
        <v>3.2255766863050358E-3</v>
      </c>
      <c r="BO105" s="488">
        <v>8.3102051232972849E-3</v>
      </c>
      <c r="BP105" s="488">
        <v>5.480461644608919E-3</v>
      </c>
      <c r="BQ105" s="488">
        <v>5.5346361098487307E-3</v>
      </c>
      <c r="BR105" s="488">
        <v>3.2848477120373067E-2</v>
      </c>
      <c r="BS105" s="488">
        <v>1.8520968382061118E-3</v>
      </c>
      <c r="BT105" s="488">
        <v>2.5481615450449722E-2</v>
      </c>
      <c r="BU105" s="488">
        <v>1.7291015999860417E-2</v>
      </c>
      <c r="BV105" s="488">
        <v>8.7743636473748034E-4</v>
      </c>
      <c r="BW105" s="488">
        <v>3.1313547741579854E-3</v>
      </c>
      <c r="BX105" s="488">
        <v>2.3899328326933752E-3</v>
      </c>
      <c r="BY105" s="488">
        <v>1.4497586151905708E-3</v>
      </c>
      <c r="BZ105" s="488">
        <v>0</v>
      </c>
      <c r="CA105" s="488">
        <v>2.047723329825659E-3</v>
      </c>
      <c r="CB105" s="488">
        <v>3.1955362292542887E-2</v>
      </c>
      <c r="CC105" s="488">
        <v>0.19394525978800034</v>
      </c>
      <c r="CD105" s="488">
        <v>9.4408895415923637E-4</v>
      </c>
      <c r="CE105" s="488">
        <v>7.4479227278016992E-3</v>
      </c>
      <c r="CF105" s="488">
        <v>0</v>
      </c>
      <c r="CG105" s="488">
        <v>7.1428571428571426E-3</v>
      </c>
      <c r="CH105" s="488">
        <v>9.5404643932769841E-3</v>
      </c>
      <c r="CI105" s="488">
        <v>2.759831901147839E-3</v>
      </c>
      <c r="CJ105" s="488">
        <v>1.5664168891177388E-2</v>
      </c>
      <c r="CK105" s="488">
        <v>1.4307950191570881E-2</v>
      </c>
      <c r="CL105" s="488">
        <v>1.7902457304994915E-2</v>
      </c>
      <c r="CM105" s="488">
        <v>5.1889087076374251E-3</v>
      </c>
      <c r="CN105" s="488">
        <v>4.5560681132182923E-3</v>
      </c>
      <c r="CO105" s="488">
        <v>1.2029506147944005E-2</v>
      </c>
      <c r="CP105" s="488">
        <v>3.131425907756388E-3</v>
      </c>
      <c r="CQ105" s="488">
        <v>1.3673873756178283E-2</v>
      </c>
      <c r="CR105" s="488">
        <v>2.5117566712807211E-3</v>
      </c>
      <c r="CS105" s="488">
        <v>1.3416920553081791E-2</v>
      </c>
      <c r="CT105" s="488">
        <v>7.8911623294021255E-3</v>
      </c>
      <c r="CU105" s="488">
        <v>2.7490757417764715E-3</v>
      </c>
      <c r="CV105" s="488">
        <v>7.4899558238042431E-3</v>
      </c>
      <c r="CW105" s="488">
        <v>0.12805296605478178</v>
      </c>
      <c r="CX105" s="488">
        <v>1.9773868072808396E-3</v>
      </c>
      <c r="CY105" s="488">
        <v>5.6975151893853784E-2</v>
      </c>
      <c r="CZ105" s="488">
        <v>3.8255363545876457E-3</v>
      </c>
      <c r="DA105" s="488">
        <v>3.7124917275999547E-3</v>
      </c>
      <c r="DB105" s="488">
        <v>2.1565503313476157E-3</v>
      </c>
      <c r="DC105" s="488">
        <v>7.1966977745872218E-3</v>
      </c>
      <c r="DD105" s="488">
        <v>5.5784949860958966E-3</v>
      </c>
      <c r="DE105" s="488">
        <v>1.8367882445552348E-3</v>
      </c>
      <c r="DF105" s="488">
        <v>1.785076758300607E-3</v>
      </c>
      <c r="DG105" s="489">
        <v>0</v>
      </c>
      <c r="DH105" s="488">
        <v>8.869711135083303E-4</v>
      </c>
      <c r="DI105" s="490">
        <v>1.1673684252484278E-2</v>
      </c>
    </row>
    <row r="106" spans="3:113" ht="13.5" customHeight="1" x14ac:dyDescent="0.15">
      <c r="C106" s="469" t="s">
        <v>756</v>
      </c>
      <c r="D106" s="475" t="s">
        <v>432</v>
      </c>
      <c r="E106" s="476">
        <v>1.8428508903273365E-4</v>
      </c>
      <c r="F106" s="458">
        <v>8.1385885362167192E-4</v>
      </c>
      <c r="G106" s="458">
        <v>1.8234338328218091E-2</v>
      </c>
      <c r="H106" s="458">
        <v>2.5022341376228774E-3</v>
      </c>
      <c r="I106" s="458">
        <v>1.0225820195994887E-2</v>
      </c>
      <c r="J106" s="458">
        <v>0</v>
      </c>
      <c r="K106" s="458">
        <v>1.0445299615173173E-2</v>
      </c>
      <c r="L106" s="458">
        <v>2.1300240785330618E-2</v>
      </c>
      <c r="M106" s="458">
        <v>3.1923909972690463E-2</v>
      </c>
      <c r="N106" s="458">
        <v>8.9525514771709937E-4</v>
      </c>
      <c r="O106" s="458">
        <v>0</v>
      </c>
      <c r="P106" s="458">
        <v>8.5537758625165491E-3</v>
      </c>
      <c r="Q106" s="458">
        <v>3.2158234660925725E-2</v>
      </c>
      <c r="R106" s="458">
        <v>9.4304733727810647E-3</v>
      </c>
      <c r="S106" s="458">
        <v>1.7454822279820922E-2</v>
      </c>
      <c r="T106" s="458">
        <v>8.5027726432532341E-3</v>
      </c>
      <c r="U106" s="458">
        <v>9.9584259885913181E-3</v>
      </c>
      <c r="V106" s="458">
        <v>3.0813109997362174E-2</v>
      </c>
      <c r="W106" s="458">
        <v>1.1098130841121495E-2</v>
      </c>
      <c r="X106" s="458">
        <v>5.1546391752577317E-2</v>
      </c>
      <c r="Y106" s="458">
        <v>0</v>
      </c>
      <c r="Z106" s="458">
        <v>9.445967110415036E-3</v>
      </c>
      <c r="AA106" s="458">
        <v>7.1976512927360544E-3</v>
      </c>
      <c r="AB106" s="458">
        <v>1.1865450271450159E-2</v>
      </c>
      <c r="AC106" s="458">
        <v>1.7370968916066098E-2</v>
      </c>
      <c r="AD106" s="458">
        <v>1.5578218562874252E-2</v>
      </c>
      <c r="AE106" s="458">
        <v>0</v>
      </c>
      <c r="AF106" s="458">
        <v>8.3728718950600058E-3</v>
      </c>
      <c r="AG106" s="458">
        <v>2.6622102497588878E-2</v>
      </c>
      <c r="AH106" s="458">
        <v>2.5750369033951122E-2</v>
      </c>
      <c r="AI106" s="458">
        <v>8.771929824561403E-3</v>
      </c>
      <c r="AJ106" s="458">
        <v>4.4388871522350735E-2</v>
      </c>
      <c r="AK106" s="458">
        <v>4.0298341311365914E-2</v>
      </c>
      <c r="AL106" s="458">
        <v>1.6091954022988506E-2</v>
      </c>
      <c r="AM106" s="458">
        <v>3.6737508620149205E-2</v>
      </c>
      <c r="AN106" s="458">
        <v>0</v>
      </c>
      <c r="AO106" s="458">
        <v>5.3601013546437969E-3</v>
      </c>
      <c r="AP106" s="458">
        <v>1.5083203541273875E-2</v>
      </c>
      <c r="AQ106" s="458">
        <v>8.016797098682955E-3</v>
      </c>
      <c r="AR106" s="458">
        <v>0</v>
      </c>
      <c r="AS106" s="458">
        <v>1.3644886773402568E-2</v>
      </c>
      <c r="AT106" s="458">
        <v>1.4191509405293706E-2</v>
      </c>
      <c r="AU106" s="458">
        <v>2.2566557640652695E-2</v>
      </c>
      <c r="AV106" s="458">
        <v>3.0401411044133894E-2</v>
      </c>
      <c r="AW106" s="458">
        <v>2.153801550555479E-2</v>
      </c>
      <c r="AX106" s="458">
        <v>2.9853051327788975E-2</v>
      </c>
      <c r="AY106" s="458">
        <v>3.1478852893517068E-2</v>
      </c>
      <c r="AZ106" s="458">
        <v>3.4896764468748905E-2</v>
      </c>
      <c r="BA106" s="458">
        <v>3.2263409197029719E-2</v>
      </c>
      <c r="BB106" s="458">
        <v>2.404643449419569E-2</v>
      </c>
      <c r="BC106" s="458">
        <v>2.7422303473491772E-2</v>
      </c>
      <c r="BD106" s="458">
        <v>1.9494306118509941E-2</v>
      </c>
      <c r="BE106" s="458">
        <v>1.7761525401593314E-2</v>
      </c>
      <c r="BF106" s="458">
        <v>3.2253320915641391E-2</v>
      </c>
      <c r="BG106" s="458">
        <v>0</v>
      </c>
      <c r="BH106" s="458">
        <v>1.4312179883032438E-2</v>
      </c>
      <c r="BI106" s="458">
        <v>1.9376201666310617E-2</v>
      </c>
      <c r="BJ106" s="458">
        <v>1.6528925619834711E-2</v>
      </c>
      <c r="BK106" s="458">
        <v>2.8193832599118944E-2</v>
      </c>
      <c r="BL106" s="458">
        <v>1.47597118904239E-2</v>
      </c>
      <c r="BM106" s="458">
        <v>2.2767971348170889E-2</v>
      </c>
      <c r="BN106" s="458">
        <v>6.9344811095169781E-2</v>
      </c>
      <c r="BO106" s="458">
        <v>3.027402941270297E-2</v>
      </c>
      <c r="BP106" s="458">
        <v>0.11612071128394907</v>
      </c>
      <c r="BQ106" s="458">
        <v>5.4567292085957279E-2</v>
      </c>
      <c r="BR106" s="458">
        <v>4.0918281842028566E-2</v>
      </c>
      <c r="BS106" s="458">
        <v>2.3680381002778146E-2</v>
      </c>
      <c r="BT106" s="458">
        <v>0.11665347909635539</v>
      </c>
      <c r="BU106" s="458">
        <v>4.2154485020850417E-2</v>
      </c>
      <c r="BV106" s="458">
        <v>6.1278296618560241E-2</v>
      </c>
      <c r="BW106" s="458">
        <v>8.3634039123405945E-2</v>
      </c>
      <c r="BX106" s="458">
        <v>4.4978309377371524E-2</v>
      </c>
      <c r="BY106" s="458">
        <v>3.5417602969105642E-2</v>
      </c>
      <c r="BZ106" s="458">
        <v>1.3096746937051121E-3</v>
      </c>
      <c r="CA106" s="458">
        <v>2.7729586758055799E-2</v>
      </c>
      <c r="CB106" s="458">
        <v>1.9959950488953982E-2</v>
      </c>
      <c r="CC106" s="458">
        <v>5.9560924311094152E-4</v>
      </c>
      <c r="CD106" s="458">
        <v>4.9302423161649012E-3</v>
      </c>
      <c r="CE106" s="458">
        <v>1.0822762713836843E-2</v>
      </c>
      <c r="CF106" s="458">
        <v>0</v>
      </c>
      <c r="CG106" s="458">
        <v>0.12673469387755101</v>
      </c>
      <c r="CH106" s="458">
        <v>0.15183134168852619</v>
      </c>
      <c r="CI106" s="458">
        <v>1.4300947124129711E-2</v>
      </c>
      <c r="CJ106" s="458">
        <v>0.11343649642949091</v>
      </c>
      <c r="CK106" s="458">
        <v>0.11182950191570881</v>
      </c>
      <c r="CL106" s="458">
        <v>0.13512500669200705</v>
      </c>
      <c r="CM106" s="458">
        <v>0.16298218114336163</v>
      </c>
      <c r="CN106" s="458">
        <v>4.7553960931715926E-2</v>
      </c>
      <c r="CO106" s="458">
        <v>7.5669875696762839E-2</v>
      </c>
      <c r="CP106" s="458">
        <v>4.6463894621691419E-2</v>
      </c>
      <c r="CQ106" s="458">
        <v>0.13977616652513772</v>
      </c>
      <c r="CR106" s="458">
        <v>3.1057779570434606E-2</v>
      </c>
      <c r="CS106" s="458">
        <v>7.2533395828450906E-2</v>
      </c>
      <c r="CT106" s="458">
        <v>5.5141113818158297E-2</v>
      </c>
      <c r="CU106" s="458">
        <v>2.5045027964735993E-2</v>
      </c>
      <c r="CV106" s="458">
        <v>6.5573472467140542E-2</v>
      </c>
      <c r="CW106" s="458">
        <v>8.9103429950621107E-2</v>
      </c>
      <c r="CX106" s="458">
        <v>4.6443238858185874E-2</v>
      </c>
      <c r="CY106" s="458">
        <v>2.6144355664278023E-2</v>
      </c>
      <c r="CZ106" s="458">
        <v>0.12891098132802475</v>
      </c>
      <c r="DA106" s="458">
        <v>2.8796022791470952E-2</v>
      </c>
      <c r="DB106" s="458">
        <v>1.3806996356698499E-2</v>
      </c>
      <c r="DC106" s="458">
        <v>3.5588657573582198E-2</v>
      </c>
      <c r="DD106" s="458">
        <v>3.0201398837111319E-2</v>
      </c>
      <c r="DE106" s="458">
        <v>1.705589084229861E-2</v>
      </c>
      <c r="DF106" s="458">
        <v>2.1724384148518388E-2</v>
      </c>
      <c r="DG106" s="477">
        <v>0</v>
      </c>
      <c r="DH106" s="458">
        <v>2.3588637180870189E-2</v>
      </c>
      <c r="DI106" s="478">
        <v>4.9760942282264096E-2</v>
      </c>
    </row>
    <row r="107" spans="3:113" ht="13.5" customHeight="1" x14ac:dyDescent="0.15">
      <c r="C107" s="469" t="s">
        <v>757</v>
      </c>
      <c r="D107" s="475" t="s">
        <v>758</v>
      </c>
      <c r="E107" s="476">
        <v>0</v>
      </c>
      <c r="F107" s="458">
        <v>0</v>
      </c>
      <c r="G107" s="458">
        <v>0</v>
      </c>
      <c r="H107" s="458">
        <v>0</v>
      </c>
      <c r="I107" s="458">
        <v>0</v>
      </c>
      <c r="J107" s="458">
        <v>0</v>
      </c>
      <c r="K107" s="458">
        <v>0</v>
      </c>
      <c r="L107" s="458">
        <v>0</v>
      </c>
      <c r="M107" s="458">
        <v>0</v>
      </c>
      <c r="N107" s="458">
        <v>0</v>
      </c>
      <c r="O107" s="458">
        <v>0</v>
      </c>
      <c r="P107" s="458">
        <v>0</v>
      </c>
      <c r="Q107" s="458">
        <v>0</v>
      </c>
      <c r="R107" s="458">
        <v>0</v>
      </c>
      <c r="S107" s="458">
        <v>0</v>
      </c>
      <c r="T107" s="458">
        <v>0</v>
      </c>
      <c r="U107" s="458">
        <v>0</v>
      </c>
      <c r="V107" s="458">
        <v>0</v>
      </c>
      <c r="W107" s="458">
        <v>0</v>
      </c>
      <c r="X107" s="458">
        <v>0</v>
      </c>
      <c r="Y107" s="458">
        <v>0</v>
      </c>
      <c r="Z107" s="458">
        <v>0</v>
      </c>
      <c r="AA107" s="458">
        <v>0</v>
      </c>
      <c r="AB107" s="458">
        <v>0</v>
      </c>
      <c r="AC107" s="458">
        <v>0</v>
      </c>
      <c r="AD107" s="458">
        <v>0</v>
      </c>
      <c r="AE107" s="458">
        <v>0</v>
      </c>
      <c r="AF107" s="458">
        <v>0</v>
      </c>
      <c r="AG107" s="458">
        <v>0</v>
      </c>
      <c r="AH107" s="458">
        <v>0</v>
      </c>
      <c r="AI107" s="458">
        <v>0</v>
      </c>
      <c r="AJ107" s="458">
        <v>0</v>
      </c>
      <c r="AK107" s="458">
        <v>0</v>
      </c>
      <c r="AL107" s="458">
        <v>0</v>
      </c>
      <c r="AM107" s="458">
        <v>0</v>
      </c>
      <c r="AN107" s="458">
        <v>0</v>
      </c>
      <c r="AO107" s="458">
        <v>0</v>
      </c>
      <c r="AP107" s="458">
        <v>0</v>
      </c>
      <c r="AQ107" s="458">
        <v>0</v>
      </c>
      <c r="AR107" s="458">
        <v>0</v>
      </c>
      <c r="AS107" s="458">
        <v>0</v>
      </c>
      <c r="AT107" s="458">
        <v>0</v>
      </c>
      <c r="AU107" s="458">
        <v>0</v>
      </c>
      <c r="AV107" s="458">
        <v>0</v>
      </c>
      <c r="AW107" s="458">
        <v>0</v>
      </c>
      <c r="AX107" s="458">
        <v>0</v>
      </c>
      <c r="AY107" s="458">
        <v>0</v>
      </c>
      <c r="AZ107" s="458">
        <v>0</v>
      </c>
      <c r="BA107" s="458">
        <v>0</v>
      </c>
      <c r="BB107" s="458">
        <v>0</v>
      </c>
      <c r="BC107" s="458">
        <v>0</v>
      </c>
      <c r="BD107" s="458">
        <v>0</v>
      </c>
      <c r="BE107" s="458">
        <v>0</v>
      </c>
      <c r="BF107" s="458">
        <v>0</v>
      </c>
      <c r="BG107" s="458">
        <v>0</v>
      </c>
      <c r="BH107" s="458">
        <v>0</v>
      </c>
      <c r="BI107" s="458">
        <v>0</v>
      </c>
      <c r="BJ107" s="458">
        <v>0</v>
      </c>
      <c r="BK107" s="458">
        <v>0</v>
      </c>
      <c r="BL107" s="458">
        <v>0</v>
      </c>
      <c r="BM107" s="458">
        <v>0</v>
      </c>
      <c r="BN107" s="458">
        <v>0</v>
      </c>
      <c r="BO107" s="458">
        <v>0</v>
      </c>
      <c r="BP107" s="458">
        <v>0</v>
      </c>
      <c r="BQ107" s="458">
        <v>0</v>
      </c>
      <c r="BR107" s="458">
        <v>0</v>
      </c>
      <c r="BS107" s="458">
        <v>0</v>
      </c>
      <c r="BT107" s="458">
        <v>0</v>
      </c>
      <c r="BU107" s="458">
        <v>0</v>
      </c>
      <c r="BV107" s="458">
        <v>0</v>
      </c>
      <c r="BW107" s="458">
        <v>0</v>
      </c>
      <c r="BX107" s="458">
        <v>0</v>
      </c>
      <c r="BY107" s="458">
        <v>0</v>
      </c>
      <c r="BZ107" s="458">
        <v>0</v>
      </c>
      <c r="CA107" s="458">
        <v>0</v>
      </c>
      <c r="CB107" s="458">
        <v>0</v>
      </c>
      <c r="CC107" s="458">
        <v>0</v>
      </c>
      <c r="CD107" s="458">
        <v>0</v>
      </c>
      <c r="CE107" s="458">
        <v>0</v>
      </c>
      <c r="CF107" s="458">
        <v>0</v>
      </c>
      <c r="CG107" s="458">
        <v>0</v>
      </c>
      <c r="CH107" s="458">
        <v>0</v>
      </c>
      <c r="CI107" s="458">
        <v>0</v>
      </c>
      <c r="CJ107" s="458">
        <v>0</v>
      </c>
      <c r="CK107" s="458">
        <v>0</v>
      </c>
      <c r="CL107" s="458">
        <v>0</v>
      </c>
      <c r="CM107" s="458">
        <v>0</v>
      </c>
      <c r="CN107" s="458">
        <v>0</v>
      </c>
      <c r="CO107" s="458">
        <v>0</v>
      </c>
      <c r="CP107" s="458">
        <v>0</v>
      </c>
      <c r="CQ107" s="458">
        <v>0</v>
      </c>
      <c r="CR107" s="458">
        <v>0</v>
      </c>
      <c r="CS107" s="458">
        <v>0</v>
      </c>
      <c r="CT107" s="458">
        <v>0</v>
      </c>
      <c r="CU107" s="458">
        <v>0</v>
      </c>
      <c r="CV107" s="458">
        <v>0</v>
      </c>
      <c r="CW107" s="458">
        <v>0</v>
      </c>
      <c r="CX107" s="458">
        <v>0</v>
      </c>
      <c r="CY107" s="458">
        <v>0</v>
      </c>
      <c r="CZ107" s="458">
        <v>0</v>
      </c>
      <c r="DA107" s="458">
        <v>1.2267363969460721E-3</v>
      </c>
      <c r="DB107" s="458">
        <v>0</v>
      </c>
      <c r="DC107" s="458">
        <v>0</v>
      </c>
      <c r="DD107" s="458">
        <v>0</v>
      </c>
      <c r="DE107" s="458">
        <v>0</v>
      </c>
      <c r="DF107" s="458">
        <v>0</v>
      </c>
      <c r="DG107" s="477">
        <v>0</v>
      </c>
      <c r="DH107" s="458">
        <v>0</v>
      </c>
      <c r="DI107" s="478">
        <v>9.179893665426455E-6</v>
      </c>
    </row>
    <row r="108" spans="3:113" ht="13.5" customHeight="1" x14ac:dyDescent="0.15">
      <c r="C108" s="469" t="s">
        <v>759</v>
      </c>
      <c r="D108" s="475" t="s">
        <v>760</v>
      </c>
      <c r="E108" s="476">
        <v>0</v>
      </c>
      <c r="F108" s="458">
        <v>0</v>
      </c>
      <c r="G108" s="458">
        <v>0</v>
      </c>
      <c r="H108" s="458">
        <v>0</v>
      </c>
      <c r="I108" s="458">
        <v>0</v>
      </c>
      <c r="J108" s="458">
        <v>0</v>
      </c>
      <c r="K108" s="458">
        <v>0</v>
      </c>
      <c r="L108" s="458">
        <v>0</v>
      </c>
      <c r="M108" s="458">
        <v>0</v>
      </c>
      <c r="N108" s="458">
        <v>0</v>
      </c>
      <c r="O108" s="458">
        <v>0</v>
      </c>
      <c r="P108" s="458">
        <v>0</v>
      </c>
      <c r="Q108" s="458">
        <v>0</v>
      </c>
      <c r="R108" s="458">
        <v>0</v>
      </c>
      <c r="S108" s="458">
        <v>0</v>
      </c>
      <c r="T108" s="458">
        <v>0</v>
      </c>
      <c r="U108" s="458">
        <v>0</v>
      </c>
      <c r="V108" s="458">
        <v>0</v>
      </c>
      <c r="W108" s="458">
        <v>0</v>
      </c>
      <c r="X108" s="458">
        <v>0</v>
      </c>
      <c r="Y108" s="458">
        <v>0</v>
      </c>
      <c r="Z108" s="458">
        <v>0</v>
      </c>
      <c r="AA108" s="458">
        <v>0</v>
      </c>
      <c r="AB108" s="458">
        <v>0</v>
      </c>
      <c r="AC108" s="458">
        <v>0</v>
      </c>
      <c r="AD108" s="458">
        <v>0</v>
      </c>
      <c r="AE108" s="458">
        <v>0</v>
      </c>
      <c r="AF108" s="458">
        <v>0</v>
      </c>
      <c r="AG108" s="458">
        <v>0</v>
      </c>
      <c r="AH108" s="458">
        <v>0</v>
      </c>
      <c r="AI108" s="458">
        <v>0</v>
      </c>
      <c r="AJ108" s="458">
        <v>0</v>
      </c>
      <c r="AK108" s="458">
        <v>0</v>
      </c>
      <c r="AL108" s="458">
        <v>0</v>
      </c>
      <c r="AM108" s="458">
        <v>0</v>
      </c>
      <c r="AN108" s="458">
        <v>0</v>
      </c>
      <c r="AO108" s="458">
        <v>0</v>
      </c>
      <c r="AP108" s="458">
        <v>0</v>
      </c>
      <c r="AQ108" s="458">
        <v>0</v>
      </c>
      <c r="AR108" s="458">
        <v>0</v>
      </c>
      <c r="AS108" s="458">
        <v>0</v>
      </c>
      <c r="AT108" s="458">
        <v>0</v>
      </c>
      <c r="AU108" s="458">
        <v>0</v>
      </c>
      <c r="AV108" s="458">
        <v>0</v>
      </c>
      <c r="AW108" s="458">
        <v>0</v>
      </c>
      <c r="AX108" s="458">
        <v>0</v>
      </c>
      <c r="AY108" s="458">
        <v>0</v>
      </c>
      <c r="AZ108" s="458">
        <v>0</v>
      </c>
      <c r="BA108" s="458">
        <v>0</v>
      </c>
      <c r="BB108" s="458">
        <v>0</v>
      </c>
      <c r="BC108" s="458">
        <v>0</v>
      </c>
      <c r="BD108" s="458">
        <v>0</v>
      </c>
      <c r="BE108" s="458">
        <v>0</v>
      </c>
      <c r="BF108" s="458">
        <v>0</v>
      </c>
      <c r="BG108" s="458">
        <v>0</v>
      </c>
      <c r="BH108" s="458">
        <v>0</v>
      </c>
      <c r="BI108" s="458">
        <v>0</v>
      </c>
      <c r="BJ108" s="458">
        <v>0</v>
      </c>
      <c r="BK108" s="458">
        <v>0</v>
      </c>
      <c r="BL108" s="458">
        <v>0</v>
      </c>
      <c r="BM108" s="458">
        <v>0</v>
      </c>
      <c r="BN108" s="458">
        <v>0</v>
      </c>
      <c r="BO108" s="458">
        <v>0</v>
      </c>
      <c r="BP108" s="458">
        <v>0</v>
      </c>
      <c r="BQ108" s="458">
        <v>0</v>
      </c>
      <c r="BR108" s="458">
        <v>0</v>
      </c>
      <c r="BS108" s="458">
        <v>0</v>
      </c>
      <c r="BT108" s="458">
        <v>0</v>
      </c>
      <c r="BU108" s="458">
        <v>0</v>
      </c>
      <c r="BV108" s="458">
        <v>0</v>
      </c>
      <c r="BW108" s="458">
        <v>0</v>
      </c>
      <c r="BX108" s="458">
        <v>0</v>
      </c>
      <c r="BY108" s="458">
        <v>0</v>
      </c>
      <c r="BZ108" s="458">
        <v>0</v>
      </c>
      <c r="CA108" s="458">
        <v>0</v>
      </c>
      <c r="CB108" s="458">
        <v>0</v>
      </c>
      <c r="CC108" s="458">
        <v>0</v>
      </c>
      <c r="CD108" s="458">
        <v>0</v>
      </c>
      <c r="CE108" s="458">
        <v>0</v>
      </c>
      <c r="CF108" s="458">
        <v>0</v>
      </c>
      <c r="CG108" s="458">
        <v>0</v>
      </c>
      <c r="CH108" s="458">
        <v>0</v>
      </c>
      <c r="CI108" s="458">
        <v>0</v>
      </c>
      <c r="CJ108" s="458">
        <v>0</v>
      </c>
      <c r="CK108" s="458">
        <v>0</v>
      </c>
      <c r="CL108" s="458">
        <v>0</v>
      </c>
      <c r="CM108" s="458">
        <v>0</v>
      </c>
      <c r="CN108" s="458">
        <v>0</v>
      </c>
      <c r="CO108" s="458">
        <v>0</v>
      </c>
      <c r="CP108" s="458">
        <v>9.0709852526004373E-3</v>
      </c>
      <c r="CQ108" s="458">
        <v>0</v>
      </c>
      <c r="CR108" s="458">
        <v>8.6811444076746076E-3</v>
      </c>
      <c r="CS108" s="458">
        <v>0</v>
      </c>
      <c r="CT108" s="458">
        <v>1.4747418123800694E-2</v>
      </c>
      <c r="CU108" s="458">
        <v>3.0088160015167315E-2</v>
      </c>
      <c r="CV108" s="458">
        <v>0</v>
      </c>
      <c r="CW108" s="458">
        <v>0</v>
      </c>
      <c r="CX108" s="458">
        <v>0</v>
      </c>
      <c r="CY108" s="458">
        <v>0</v>
      </c>
      <c r="CZ108" s="458">
        <v>0</v>
      </c>
      <c r="DA108" s="458">
        <v>2.1952124997982343E-3</v>
      </c>
      <c r="DB108" s="458">
        <v>4.8560439225874543E-3</v>
      </c>
      <c r="DC108" s="458">
        <v>0</v>
      </c>
      <c r="DD108" s="458">
        <v>0</v>
      </c>
      <c r="DE108" s="458">
        <v>0</v>
      </c>
      <c r="DF108" s="458">
        <v>0</v>
      </c>
      <c r="DG108" s="477">
        <v>0</v>
      </c>
      <c r="DH108" s="458">
        <v>0</v>
      </c>
      <c r="DI108" s="478">
        <v>1.4296476503156252E-3</v>
      </c>
    </row>
    <row r="109" spans="3:113" ht="13.5" customHeight="1" x14ac:dyDescent="0.15">
      <c r="C109" s="469" t="s">
        <v>761</v>
      </c>
      <c r="D109" s="475" t="s">
        <v>762</v>
      </c>
      <c r="E109" s="476">
        <v>0</v>
      </c>
      <c r="F109" s="458">
        <v>0</v>
      </c>
      <c r="G109" s="458">
        <v>0</v>
      </c>
      <c r="H109" s="458">
        <v>0</v>
      </c>
      <c r="I109" s="458">
        <v>6.0867977357112422E-5</v>
      </c>
      <c r="J109" s="458">
        <v>0</v>
      </c>
      <c r="K109" s="458">
        <v>0</v>
      </c>
      <c r="L109" s="458">
        <v>1.0102881004899897E-4</v>
      </c>
      <c r="M109" s="458">
        <v>2.8251247763442887E-4</v>
      </c>
      <c r="N109" s="458">
        <v>0</v>
      </c>
      <c r="O109" s="458">
        <v>0</v>
      </c>
      <c r="P109" s="458">
        <v>9.0859531164819192E-5</v>
      </c>
      <c r="Q109" s="458">
        <v>1.3455328310010763E-4</v>
      </c>
      <c r="R109" s="458">
        <v>1.3868343195266273E-4</v>
      </c>
      <c r="S109" s="458">
        <v>5.4376393395080748E-5</v>
      </c>
      <c r="T109" s="458">
        <v>0</v>
      </c>
      <c r="U109" s="458">
        <v>0</v>
      </c>
      <c r="V109" s="458">
        <v>4.9459245581640725E-5</v>
      </c>
      <c r="W109" s="458">
        <v>0</v>
      </c>
      <c r="X109" s="458">
        <v>9.372071227741331E-4</v>
      </c>
      <c r="Y109" s="458">
        <v>0</v>
      </c>
      <c r="Z109" s="458">
        <v>0</v>
      </c>
      <c r="AA109" s="458">
        <v>0</v>
      </c>
      <c r="AB109" s="458">
        <v>5.5969105054010188E-5</v>
      </c>
      <c r="AC109" s="458">
        <v>9.0995122661425347E-5</v>
      </c>
      <c r="AD109" s="458">
        <v>0</v>
      </c>
      <c r="AE109" s="458">
        <v>0</v>
      </c>
      <c r="AF109" s="458">
        <v>0</v>
      </c>
      <c r="AG109" s="458">
        <v>4.9885263893045993E-5</v>
      </c>
      <c r="AH109" s="458">
        <v>0</v>
      </c>
      <c r="AI109" s="458">
        <v>0</v>
      </c>
      <c r="AJ109" s="458">
        <v>0</v>
      </c>
      <c r="AK109" s="458">
        <v>0</v>
      </c>
      <c r="AL109" s="458">
        <v>0</v>
      </c>
      <c r="AM109" s="458">
        <v>0</v>
      </c>
      <c r="AN109" s="458">
        <v>0</v>
      </c>
      <c r="AO109" s="458">
        <v>0</v>
      </c>
      <c r="AP109" s="458">
        <v>0</v>
      </c>
      <c r="AQ109" s="458">
        <v>0</v>
      </c>
      <c r="AR109" s="458">
        <v>0</v>
      </c>
      <c r="AS109" s="458">
        <v>0</v>
      </c>
      <c r="AT109" s="458">
        <v>3.0388671103412646E-5</v>
      </c>
      <c r="AU109" s="458">
        <v>3.6545032616441608E-5</v>
      </c>
      <c r="AV109" s="458">
        <v>3.8764948733355302E-5</v>
      </c>
      <c r="AW109" s="458">
        <v>2.6197715908475659E-5</v>
      </c>
      <c r="AX109" s="458">
        <v>3.0887792372259675E-5</v>
      </c>
      <c r="AY109" s="458">
        <v>1.1305254431031667E-4</v>
      </c>
      <c r="AZ109" s="458">
        <v>8.7636274406702424E-5</v>
      </c>
      <c r="BA109" s="458">
        <v>1.5062282538295854E-5</v>
      </c>
      <c r="BB109" s="458">
        <v>0</v>
      </c>
      <c r="BC109" s="458">
        <v>0</v>
      </c>
      <c r="BD109" s="458">
        <v>0</v>
      </c>
      <c r="BE109" s="458">
        <v>1.3059945148230379E-4</v>
      </c>
      <c r="BF109" s="458">
        <v>8.4029494352517734E-5</v>
      </c>
      <c r="BG109" s="458">
        <v>0</v>
      </c>
      <c r="BH109" s="458">
        <v>0</v>
      </c>
      <c r="BI109" s="458">
        <v>6.4088869899594104E-5</v>
      </c>
      <c r="BJ109" s="458">
        <v>6.3572790845518119E-4</v>
      </c>
      <c r="BK109" s="458">
        <v>0</v>
      </c>
      <c r="BL109" s="458">
        <v>0</v>
      </c>
      <c r="BM109" s="458">
        <v>0</v>
      </c>
      <c r="BN109" s="458">
        <v>6.7835471846583297E-6</v>
      </c>
      <c r="BO109" s="458">
        <v>1.5950489680033177E-5</v>
      </c>
      <c r="BP109" s="458">
        <v>7.0563883836166345E-5</v>
      </c>
      <c r="BQ109" s="458">
        <v>3.2461208855417776E-5</v>
      </c>
      <c r="BR109" s="458">
        <v>4.5540658700087436E-5</v>
      </c>
      <c r="BS109" s="458">
        <v>0</v>
      </c>
      <c r="BT109" s="458">
        <v>4.8444135837356885E-5</v>
      </c>
      <c r="BU109" s="458">
        <v>6.9792193743129828E-5</v>
      </c>
      <c r="BV109" s="458">
        <v>6.9011848911936657E-5</v>
      </c>
      <c r="BW109" s="458">
        <v>7.4114905897230415E-5</v>
      </c>
      <c r="BX109" s="458">
        <v>6.7960175337252374E-5</v>
      </c>
      <c r="BY109" s="458">
        <v>2.8995172303811416E-5</v>
      </c>
      <c r="BZ109" s="458">
        <v>0</v>
      </c>
      <c r="CA109" s="458">
        <v>2.18992633884133E-3</v>
      </c>
      <c r="CB109" s="458">
        <v>8.4246544271559021E-5</v>
      </c>
      <c r="CC109" s="458">
        <v>9.3063944236084612E-6</v>
      </c>
      <c r="CD109" s="458">
        <v>0</v>
      </c>
      <c r="CE109" s="458">
        <v>2.327475852438031E-4</v>
      </c>
      <c r="CF109" s="458">
        <v>0</v>
      </c>
      <c r="CG109" s="458">
        <v>6.802721088435374E-5</v>
      </c>
      <c r="CH109" s="458">
        <v>5.8292043136111921E-5</v>
      </c>
      <c r="CI109" s="458">
        <v>3.4497898764347987E-4</v>
      </c>
      <c r="CJ109" s="458">
        <v>4.6071084974051138E-4</v>
      </c>
      <c r="CK109" s="458">
        <v>1.4966475095785441E-3</v>
      </c>
      <c r="CL109" s="458">
        <v>4.2828845227260561E-5</v>
      </c>
      <c r="CM109" s="458">
        <v>5.4051132371223175E-4</v>
      </c>
      <c r="CN109" s="458">
        <v>1.7085255424568598E-3</v>
      </c>
      <c r="CO109" s="458">
        <v>1.319461560101474E-4</v>
      </c>
      <c r="CP109" s="458">
        <v>2.3683053083871841E-4</v>
      </c>
      <c r="CQ109" s="458">
        <v>1.3064210595074792E-4</v>
      </c>
      <c r="CR109" s="458">
        <v>1.1731462044056579E-2</v>
      </c>
      <c r="CS109" s="458">
        <v>9.0227325990157019E-3</v>
      </c>
      <c r="CT109" s="458">
        <v>1.3410663849421099E-2</v>
      </c>
      <c r="CU109" s="458">
        <v>1.0076784529339274E-2</v>
      </c>
      <c r="CV109" s="458">
        <v>7.2718017706837316E-5</v>
      </c>
      <c r="CW109" s="458">
        <v>9.9643497708199559E-5</v>
      </c>
      <c r="CX109" s="458">
        <v>6.0842670993256599E-4</v>
      </c>
      <c r="CY109" s="458">
        <v>2.6589733703816956E-5</v>
      </c>
      <c r="CZ109" s="458">
        <v>8.8443042680513752E-4</v>
      </c>
      <c r="DA109" s="458">
        <v>1.0927638693848562E-2</v>
      </c>
      <c r="DB109" s="458">
        <v>1.9789520687660471E-3</v>
      </c>
      <c r="DC109" s="458">
        <v>1.7085427135678392E-2</v>
      </c>
      <c r="DD109" s="458">
        <v>1.1797421420746609E-4</v>
      </c>
      <c r="DE109" s="458">
        <v>2.6239832065074782E-4</v>
      </c>
      <c r="DF109" s="458">
        <v>3.355944305605141E-3</v>
      </c>
      <c r="DG109" s="477">
        <v>0</v>
      </c>
      <c r="DH109" s="458">
        <v>1.6061368812177873E-3</v>
      </c>
      <c r="DI109" s="478">
        <v>1.306806178503274E-3</v>
      </c>
    </row>
    <row r="110" spans="3:113" ht="13.5" customHeight="1" x14ac:dyDescent="0.15">
      <c r="C110" s="469" t="s">
        <v>763</v>
      </c>
      <c r="D110" s="475" t="s">
        <v>436</v>
      </c>
      <c r="E110" s="476">
        <v>0</v>
      </c>
      <c r="F110" s="458">
        <v>0</v>
      </c>
      <c r="G110" s="458">
        <v>0</v>
      </c>
      <c r="H110" s="458">
        <v>0</v>
      </c>
      <c r="I110" s="458">
        <v>0</v>
      </c>
      <c r="J110" s="458">
        <v>0</v>
      </c>
      <c r="K110" s="458">
        <v>0</v>
      </c>
      <c r="L110" s="458">
        <v>0</v>
      </c>
      <c r="M110" s="458">
        <v>0</v>
      </c>
      <c r="N110" s="458">
        <v>0</v>
      </c>
      <c r="O110" s="458">
        <v>0</v>
      </c>
      <c r="P110" s="458">
        <v>0</v>
      </c>
      <c r="Q110" s="458">
        <v>0</v>
      </c>
      <c r="R110" s="458">
        <v>0</v>
      </c>
      <c r="S110" s="458">
        <v>0</v>
      </c>
      <c r="T110" s="458">
        <v>0</v>
      </c>
      <c r="U110" s="458">
        <v>0</v>
      </c>
      <c r="V110" s="458">
        <v>0</v>
      </c>
      <c r="W110" s="458">
        <v>0</v>
      </c>
      <c r="X110" s="458">
        <v>0</v>
      </c>
      <c r="Y110" s="458">
        <v>0</v>
      </c>
      <c r="Z110" s="458">
        <v>0</v>
      </c>
      <c r="AA110" s="458">
        <v>0</v>
      </c>
      <c r="AB110" s="458">
        <v>0</v>
      </c>
      <c r="AC110" s="458">
        <v>0</v>
      </c>
      <c r="AD110" s="458">
        <v>0</v>
      </c>
      <c r="AE110" s="458">
        <v>0</v>
      </c>
      <c r="AF110" s="458">
        <v>0</v>
      </c>
      <c r="AG110" s="458">
        <v>0</v>
      </c>
      <c r="AH110" s="458">
        <v>0</v>
      </c>
      <c r="AI110" s="458">
        <v>0</v>
      </c>
      <c r="AJ110" s="458">
        <v>0</v>
      </c>
      <c r="AK110" s="458">
        <v>0</v>
      </c>
      <c r="AL110" s="458">
        <v>0</v>
      </c>
      <c r="AM110" s="458">
        <v>0</v>
      </c>
      <c r="AN110" s="458">
        <v>0</v>
      </c>
      <c r="AO110" s="458">
        <v>0</v>
      </c>
      <c r="AP110" s="458">
        <v>0</v>
      </c>
      <c r="AQ110" s="458">
        <v>0</v>
      </c>
      <c r="AR110" s="458">
        <v>0</v>
      </c>
      <c r="AS110" s="458">
        <v>0</v>
      </c>
      <c r="AT110" s="458">
        <v>0</v>
      </c>
      <c r="AU110" s="458">
        <v>0</v>
      </c>
      <c r="AV110" s="458">
        <v>0</v>
      </c>
      <c r="AW110" s="458">
        <v>0</v>
      </c>
      <c r="AX110" s="458">
        <v>0</v>
      </c>
      <c r="AY110" s="458">
        <v>0</v>
      </c>
      <c r="AZ110" s="458">
        <v>0</v>
      </c>
      <c r="BA110" s="458">
        <v>0</v>
      </c>
      <c r="BB110" s="458">
        <v>0</v>
      </c>
      <c r="BC110" s="458">
        <v>0</v>
      </c>
      <c r="BD110" s="458">
        <v>0</v>
      </c>
      <c r="BE110" s="458">
        <v>0</v>
      </c>
      <c r="BF110" s="458">
        <v>0</v>
      </c>
      <c r="BG110" s="458">
        <v>0</v>
      </c>
      <c r="BH110" s="458">
        <v>0</v>
      </c>
      <c r="BI110" s="458">
        <v>0</v>
      </c>
      <c r="BJ110" s="458">
        <v>0</v>
      </c>
      <c r="BK110" s="458">
        <v>0</v>
      </c>
      <c r="BL110" s="458">
        <v>2.3615539024678239E-4</v>
      </c>
      <c r="BM110" s="458">
        <v>0</v>
      </c>
      <c r="BN110" s="458">
        <v>0</v>
      </c>
      <c r="BO110" s="458">
        <v>0</v>
      </c>
      <c r="BP110" s="458">
        <v>0</v>
      </c>
      <c r="BQ110" s="458">
        <v>0</v>
      </c>
      <c r="BR110" s="458">
        <v>0</v>
      </c>
      <c r="BS110" s="458">
        <v>0</v>
      </c>
      <c r="BT110" s="458">
        <v>0</v>
      </c>
      <c r="BU110" s="458">
        <v>0</v>
      </c>
      <c r="BV110" s="458">
        <v>1.9717671117696187E-5</v>
      </c>
      <c r="BW110" s="458">
        <v>0</v>
      </c>
      <c r="BX110" s="458">
        <v>0</v>
      </c>
      <c r="BY110" s="458">
        <v>0</v>
      </c>
      <c r="BZ110" s="458">
        <v>0</v>
      </c>
      <c r="CA110" s="458">
        <v>0</v>
      </c>
      <c r="CB110" s="458">
        <v>0</v>
      </c>
      <c r="CC110" s="458">
        <v>0</v>
      </c>
      <c r="CD110" s="458">
        <v>0</v>
      </c>
      <c r="CE110" s="458">
        <v>0</v>
      </c>
      <c r="CF110" s="458">
        <v>0</v>
      </c>
      <c r="CG110" s="458">
        <v>0</v>
      </c>
      <c r="CH110" s="458">
        <v>0</v>
      </c>
      <c r="CI110" s="458">
        <v>0</v>
      </c>
      <c r="CJ110" s="458">
        <v>2.0325478665022562E-5</v>
      </c>
      <c r="CK110" s="458">
        <v>3.3584770114942528E-2</v>
      </c>
      <c r="CL110" s="458">
        <v>0</v>
      </c>
      <c r="CM110" s="458">
        <v>3.06289750103598E-4</v>
      </c>
      <c r="CN110" s="458">
        <v>4.0776809613303718E-2</v>
      </c>
      <c r="CO110" s="458">
        <v>0</v>
      </c>
      <c r="CP110" s="458">
        <v>1.2781330235740358E-4</v>
      </c>
      <c r="CQ110" s="458">
        <v>5.4434210812811632E-6</v>
      </c>
      <c r="CR110" s="458">
        <v>0</v>
      </c>
      <c r="CS110" s="458">
        <v>0</v>
      </c>
      <c r="CT110" s="458">
        <v>0</v>
      </c>
      <c r="CU110" s="458">
        <v>0</v>
      </c>
      <c r="CV110" s="458">
        <v>0</v>
      </c>
      <c r="CW110" s="458">
        <v>0</v>
      </c>
      <c r="CX110" s="458">
        <v>1.4298027683415301E-2</v>
      </c>
      <c r="CY110" s="458">
        <v>0</v>
      </c>
      <c r="CZ110" s="458">
        <v>0</v>
      </c>
      <c r="DA110" s="458">
        <v>1.662550643229545E-3</v>
      </c>
      <c r="DB110" s="458">
        <v>1.5730131828653197E-4</v>
      </c>
      <c r="DC110" s="458">
        <v>0</v>
      </c>
      <c r="DD110" s="458">
        <v>2.6156568635712481E-2</v>
      </c>
      <c r="DE110" s="458">
        <v>0</v>
      </c>
      <c r="DF110" s="458">
        <v>1.6065690824705462E-3</v>
      </c>
      <c r="DG110" s="477">
        <v>0</v>
      </c>
      <c r="DH110" s="458">
        <v>3.595828838547285E-4</v>
      </c>
      <c r="DI110" s="478">
        <v>4.1321600301873554E-4</v>
      </c>
    </row>
    <row r="111" spans="3:113" ht="13.5" customHeight="1" x14ac:dyDescent="0.15">
      <c r="C111" s="469" t="s">
        <v>1171</v>
      </c>
      <c r="D111" s="475" t="s">
        <v>47</v>
      </c>
      <c r="E111" s="476">
        <v>0</v>
      </c>
      <c r="F111" s="458">
        <v>4.8831531217300318E-3</v>
      </c>
      <c r="G111" s="458">
        <v>0</v>
      </c>
      <c r="H111" s="458">
        <v>0</v>
      </c>
      <c r="I111" s="458">
        <v>0</v>
      </c>
      <c r="J111" s="458">
        <v>0</v>
      </c>
      <c r="K111" s="458">
        <v>0</v>
      </c>
      <c r="L111" s="458">
        <v>0</v>
      </c>
      <c r="M111" s="458">
        <v>0</v>
      </c>
      <c r="N111" s="458">
        <v>0</v>
      </c>
      <c r="O111" s="458">
        <v>0</v>
      </c>
      <c r="P111" s="458">
        <v>0</v>
      </c>
      <c r="Q111" s="458">
        <v>0</v>
      </c>
      <c r="R111" s="458">
        <v>0</v>
      </c>
      <c r="S111" s="458">
        <v>0</v>
      </c>
      <c r="T111" s="458">
        <v>0</v>
      </c>
      <c r="U111" s="458">
        <v>0</v>
      </c>
      <c r="V111" s="458">
        <v>0</v>
      </c>
      <c r="W111" s="458">
        <v>0</v>
      </c>
      <c r="X111" s="458">
        <v>0</v>
      </c>
      <c r="Y111" s="458">
        <v>0</v>
      </c>
      <c r="Z111" s="458">
        <v>0</v>
      </c>
      <c r="AA111" s="458">
        <v>0</v>
      </c>
      <c r="AB111" s="458">
        <v>0</v>
      </c>
      <c r="AC111" s="458">
        <v>0</v>
      </c>
      <c r="AD111" s="458">
        <v>0</v>
      </c>
      <c r="AE111" s="458">
        <v>0</v>
      </c>
      <c r="AF111" s="458">
        <v>0</v>
      </c>
      <c r="AG111" s="458">
        <v>0</v>
      </c>
      <c r="AH111" s="458">
        <v>0</v>
      </c>
      <c r="AI111" s="458">
        <v>0</v>
      </c>
      <c r="AJ111" s="458">
        <v>0</v>
      </c>
      <c r="AK111" s="458">
        <v>0</v>
      </c>
      <c r="AL111" s="458">
        <v>0</v>
      </c>
      <c r="AM111" s="458">
        <v>0</v>
      </c>
      <c r="AN111" s="458">
        <v>0</v>
      </c>
      <c r="AO111" s="458">
        <v>0</v>
      </c>
      <c r="AP111" s="458">
        <v>0</v>
      </c>
      <c r="AQ111" s="458">
        <v>0</v>
      </c>
      <c r="AR111" s="458">
        <v>0</v>
      </c>
      <c r="AS111" s="458">
        <v>0</v>
      </c>
      <c r="AT111" s="458">
        <v>0</v>
      </c>
      <c r="AU111" s="458">
        <v>0</v>
      </c>
      <c r="AV111" s="458">
        <v>0</v>
      </c>
      <c r="AW111" s="458">
        <v>0</v>
      </c>
      <c r="AX111" s="458">
        <v>0</v>
      </c>
      <c r="AY111" s="458">
        <v>0</v>
      </c>
      <c r="AZ111" s="458">
        <v>0</v>
      </c>
      <c r="BA111" s="458">
        <v>0</v>
      </c>
      <c r="BB111" s="458">
        <v>0</v>
      </c>
      <c r="BC111" s="458">
        <v>0</v>
      </c>
      <c r="BD111" s="458">
        <v>0</v>
      </c>
      <c r="BE111" s="458">
        <v>0</v>
      </c>
      <c r="BF111" s="458">
        <v>0</v>
      </c>
      <c r="BG111" s="458">
        <v>0</v>
      </c>
      <c r="BH111" s="458">
        <v>0</v>
      </c>
      <c r="BI111" s="458">
        <v>0</v>
      </c>
      <c r="BJ111" s="458">
        <v>0</v>
      </c>
      <c r="BK111" s="458">
        <v>0</v>
      </c>
      <c r="BL111" s="458">
        <v>0</v>
      </c>
      <c r="BM111" s="458">
        <v>0</v>
      </c>
      <c r="BN111" s="458">
        <v>0</v>
      </c>
      <c r="BO111" s="458">
        <v>0</v>
      </c>
      <c r="BP111" s="458">
        <v>0</v>
      </c>
      <c r="BQ111" s="458">
        <v>0</v>
      </c>
      <c r="BR111" s="458">
        <v>0</v>
      </c>
      <c r="BS111" s="458">
        <v>0</v>
      </c>
      <c r="BT111" s="458">
        <v>0</v>
      </c>
      <c r="BU111" s="458">
        <v>0</v>
      </c>
      <c r="BV111" s="458">
        <v>0</v>
      </c>
      <c r="BW111" s="458">
        <v>0</v>
      </c>
      <c r="BX111" s="458">
        <v>0</v>
      </c>
      <c r="BY111" s="458">
        <v>0</v>
      </c>
      <c r="BZ111" s="458">
        <v>0</v>
      </c>
      <c r="CA111" s="458">
        <v>0</v>
      </c>
      <c r="CB111" s="458">
        <v>0</v>
      </c>
      <c r="CC111" s="458">
        <v>0</v>
      </c>
      <c r="CD111" s="458">
        <v>0</v>
      </c>
      <c r="CE111" s="458">
        <v>0</v>
      </c>
      <c r="CF111" s="458">
        <v>0</v>
      </c>
      <c r="CG111" s="458">
        <v>0</v>
      </c>
      <c r="CH111" s="458">
        <v>0</v>
      </c>
      <c r="CI111" s="458">
        <v>0</v>
      </c>
      <c r="CJ111" s="458">
        <v>0</v>
      </c>
      <c r="CK111" s="458">
        <v>0</v>
      </c>
      <c r="CL111" s="458">
        <v>0</v>
      </c>
      <c r="CM111" s="458">
        <v>0</v>
      </c>
      <c r="CN111" s="458">
        <v>0</v>
      </c>
      <c r="CO111" s="458">
        <v>0</v>
      </c>
      <c r="CP111" s="458">
        <v>4.1727284004917052E-4</v>
      </c>
      <c r="CQ111" s="458">
        <v>0</v>
      </c>
      <c r="CR111" s="458">
        <v>0</v>
      </c>
      <c r="CS111" s="458">
        <v>0</v>
      </c>
      <c r="CT111" s="458">
        <v>0</v>
      </c>
      <c r="CU111" s="458">
        <v>0</v>
      </c>
      <c r="CV111" s="458">
        <v>0</v>
      </c>
      <c r="CW111" s="458">
        <v>0</v>
      </c>
      <c r="CX111" s="458">
        <v>0</v>
      </c>
      <c r="CY111" s="458">
        <v>0</v>
      </c>
      <c r="CZ111" s="458">
        <v>0</v>
      </c>
      <c r="DA111" s="458">
        <v>0</v>
      </c>
      <c r="DB111" s="458">
        <v>0</v>
      </c>
      <c r="DC111" s="458">
        <v>0</v>
      </c>
      <c r="DD111" s="458">
        <v>3.2358641611190697E-3</v>
      </c>
      <c r="DE111" s="458">
        <v>2.3615848858567303E-3</v>
      </c>
      <c r="DF111" s="458">
        <v>0</v>
      </c>
      <c r="DG111" s="477">
        <v>0</v>
      </c>
      <c r="DH111" s="458">
        <v>0</v>
      </c>
      <c r="DI111" s="478">
        <v>4.2758978388960065E-5</v>
      </c>
    </row>
    <row r="112" spans="3:113" ht="13.5" customHeight="1" x14ac:dyDescent="0.15">
      <c r="C112" s="469" t="s">
        <v>764</v>
      </c>
      <c r="D112" s="475" t="s">
        <v>443</v>
      </c>
      <c r="E112" s="476">
        <v>0</v>
      </c>
      <c r="F112" s="458">
        <v>0</v>
      </c>
      <c r="G112" s="458">
        <v>2.5275320454955768E-3</v>
      </c>
      <c r="H112" s="458">
        <v>0</v>
      </c>
      <c r="I112" s="458">
        <v>1.0956235924280235E-3</v>
      </c>
      <c r="J112" s="458">
        <v>0</v>
      </c>
      <c r="K112" s="458">
        <v>0</v>
      </c>
      <c r="L112" s="458">
        <v>1.1225423338777663E-4</v>
      </c>
      <c r="M112" s="458">
        <v>1.883416517562859E-4</v>
      </c>
      <c r="N112" s="458">
        <v>0</v>
      </c>
      <c r="O112" s="458">
        <v>0</v>
      </c>
      <c r="P112" s="458">
        <v>5.1919732094182391E-5</v>
      </c>
      <c r="Q112" s="458">
        <v>0</v>
      </c>
      <c r="R112" s="458">
        <v>9.2455621301775146E-5</v>
      </c>
      <c r="S112" s="458">
        <v>1.4500371572021532E-4</v>
      </c>
      <c r="T112" s="458">
        <v>0</v>
      </c>
      <c r="U112" s="458">
        <v>0</v>
      </c>
      <c r="V112" s="458">
        <v>9.8918491163281451E-5</v>
      </c>
      <c r="W112" s="458">
        <v>0</v>
      </c>
      <c r="X112" s="458">
        <v>0</v>
      </c>
      <c r="Y112" s="458">
        <v>0</v>
      </c>
      <c r="Z112" s="458">
        <v>0</v>
      </c>
      <c r="AA112" s="458">
        <v>0</v>
      </c>
      <c r="AB112" s="458">
        <v>1.6790731516203055E-4</v>
      </c>
      <c r="AC112" s="458">
        <v>7.2796098129140283E-5</v>
      </c>
      <c r="AD112" s="458">
        <v>2.8068862275449101E-4</v>
      </c>
      <c r="AE112" s="458">
        <v>0</v>
      </c>
      <c r="AF112" s="458">
        <v>0</v>
      </c>
      <c r="AG112" s="458">
        <v>4.9885263893045993E-5</v>
      </c>
      <c r="AH112" s="458">
        <v>0</v>
      </c>
      <c r="AI112" s="458">
        <v>0</v>
      </c>
      <c r="AJ112" s="458">
        <v>3.1259768677711783E-4</v>
      </c>
      <c r="AK112" s="458">
        <v>5.5660692419013693E-5</v>
      </c>
      <c r="AL112" s="458">
        <v>1.8390804597701149E-3</v>
      </c>
      <c r="AM112" s="458">
        <v>1.880759826970096E-4</v>
      </c>
      <c r="AN112" s="458">
        <v>0</v>
      </c>
      <c r="AO112" s="458">
        <v>0</v>
      </c>
      <c r="AP112" s="458">
        <v>0</v>
      </c>
      <c r="AQ112" s="458">
        <v>0</v>
      </c>
      <c r="AR112" s="458">
        <v>0</v>
      </c>
      <c r="AS112" s="458">
        <v>0</v>
      </c>
      <c r="AT112" s="458">
        <v>3.0388671103412646E-5</v>
      </c>
      <c r="AU112" s="458">
        <v>0</v>
      </c>
      <c r="AV112" s="458">
        <v>9.6912371833388254E-5</v>
      </c>
      <c r="AW112" s="458">
        <v>8.7325719694918862E-5</v>
      </c>
      <c r="AX112" s="458">
        <v>9.2663377116779025E-5</v>
      </c>
      <c r="AY112" s="458">
        <v>1.2561393812257407E-4</v>
      </c>
      <c r="AZ112" s="458">
        <v>2.8043607810144774E-4</v>
      </c>
      <c r="BA112" s="458">
        <v>1.2049826030636683E-4</v>
      </c>
      <c r="BB112" s="458">
        <v>0</v>
      </c>
      <c r="BC112" s="458">
        <v>0</v>
      </c>
      <c r="BD112" s="458">
        <v>0</v>
      </c>
      <c r="BE112" s="458">
        <v>1.3059945148230379E-4</v>
      </c>
      <c r="BF112" s="458">
        <v>7.0024578627098105E-5</v>
      </c>
      <c r="BG112" s="458">
        <v>0</v>
      </c>
      <c r="BH112" s="458">
        <v>9.0813324130916483E-5</v>
      </c>
      <c r="BI112" s="458">
        <v>4.2725913266396069E-5</v>
      </c>
      <c r="BJ112" s="458">
        <v>6.3572790845518119E-4</v>
      </c>
      <c r="BK112" s="458">
        <v>0</v>
      </c>
      <c r="BL112" s="458">
        <v>1.180776951233912E-4</v>
      </c>
      <c r="BM112" s="458">
        <v>0</v>
      </c>
      <c r="BN112" s="458">
        <v>2.3742415146304154E-4</v>
      </c>
      <c r="BO112" s="458">
        <v>1.35579162280282E-4</v>
      </c>
      <c r="BP112" s="458">
        <v>5.0962804992786808E-4</v>
      </c>
      <c r="BQ112" s="458">
        <v>3.8953450626501328E-4</v>
      </c>
      <c r="BR112" s="458">
        <v>4.0986592830078691E-5</v>
      </c>
      <c r="BS112" s="458">
        <v>0</v>
      </c>
      <c r="BT112" s="458">
        <v>3.3910895086149823E-4</v>
      </c>
      <c r="BU112" s="458">
        <v>0</v>
      </c>
      <c r="BV112" s="458">
        <v>5.7322086749302483E-4</v>
      </c>
      <c r="BW112" s="458">
        <v>1.9918380959880674E-4</v>
      </c>
      <c r="BX112" s="458">
        <v>1.4951238574195521E-3</v>
      </c>
      <c r="BY112" s="458">
        <v>9.2784551372196531E-4</v>
      </c>
      <c r="BZ112" s="458">
        <v>4.313699330709537E-4</v>
      </c>
      <c r="CA112" s="458">
        <v>2.2752481442507322E-4</v>
      </c>
      <c r="CB112" s="458">
        <v>4.7307674860183141E-4</v>
      </c>
      <c r="CC112" s="458">
        <v>0</v>
      </c>
      <c r="CD112" s="458">
        <v>2.0979754536871919E-4</v>
      </c>
      <c r="CE112" s="458">
        <v>1.1637379262190155E-4</v>
      </c>
      <c r="CF112" s="458">
        <v>0</v>
      </c>
      <c r="CG112" s="458">
        <v>2.0408163265306123E-4</v>
      </c>
      <c r="CH112" s="458">
        <v>5.0519770717963666E-4</v>
      </c>
      <c r="CI112" s="458">
        <v>3.1361726149407263E-4</v>
      </c>
      <c r="CJ112" s="458">
        <v>3.1165733953034596E-4</v>
      </c>
      <c r="CK112" s="458">
        <v>1.0177203065134099E-3</v>
      </c>
      <c r="CL112" s="458">
        <v>9.4223459499973234E-4</v>
      </c>
      <c r="CM112" s="458">
        <v>9.00852206187053E-5</v>
      </c>
      <c r="CN112" s="458">
        <v>3.1892476792528047E-3</v>
      </c>
      <c r="CO112" s="458">
        <v>3.4106836553566406E-4</v>
      </c>
      <c r="CP112" s="458">
        <v>3.7742516343186234E-3</v>
      </c>
      <c r="CQ112" s="458">
        <v>2.1501513271060596E-3</v>
      </c>
      <c r="CR112" s="458">
        <v>2.7042635694445716E-4</v>
      </c>
      <c r="CS112" s="458">
        <v>1.7576751816264356E-4</v>
      </c>
      <c r="CT112" s="458">
        <v>1.9404497531316702E-4</v>
      </c>
      <c r="CU112" s="458">
        <v>2.5594843113091291E-4</v>
      </c>
      <c r="CV112" s="458">
        <v>2.3087970621920848E-3</v>
      </c>
      <c r="CW112" s="458">
        <v>8.6357698013772946E-4</v>
      </c>
      <c r="CX112" s="458">
        <v>1.5210667748314151E-3</v>
      </c>
      <c r="CY112" s="458">
        <v>3.4566653814962041E-4</v>
      </c>
      <c r="CZ112" s="458">
        <v>7.4951731085181141E-4</v>
      </c>
      <c r="DA112" s="458">
        <v>1.7432569851338919E-3</v>
      </c>
      <c r="DB112" s="458">
        <v>4.6682971878583677E-4</v>
      </c>
      <c r="DC112" s="458">
        <v>1.6331658291457286E-3</v>
      </c>
      <c r="DD112" s="458">
        <v>2.0392685598719139E-3</v>
      </c>
      <c r="DE112" s="458">
        <v>1.3119916032537393E-3</v>
      </c>
      <c r="DF112" s="458">
        <v>3.7486611924312744E-3</v>
      </c>
      <c r="DG112" s="477">
        <v>0</v>
      </c>
      <c r="DH112" s="458">
        <v>1.438331535418914E-3</v>
      </c>
      <c r="DI112" s="478">
        <v>5.563498713546612E-4</v>
      </c>
    </row>
    <row r="113" spans="3:114" ht="13.5" customHeight="1" x14ac:dyDescent="0.15">
      <c r="C113" s="469" t="s">
        <v>765</v>
      </c>
      <c r="D113" s="475" t="s">
        <v>446</v>
      </c>
      <c r="E113" s="476">
        <v>1.1517818064545853E-4</v>
      </c>
      <c r="F113" s="458">
        <v>4.6506220206952677E-4</v>
      </c>
      <c r="G113" s="458">
        <v>9.026900162484203E-4</v>
      </c>
      <c r="H113" s="458">
        <v>3.3958891867739054E-3</v>
      </c>
      <c r="I113" s="458">
        <v>1.0347556150709111E-3</v>
      </c>
      <c r="J113" s="458">
        <v>0</v>
      </c>
      <c r="K113" s="458">
        <v>5.4975261132490382E-4</v>
      </c>
      <c r="L113" s="458">
        <v>7.0720167034299278E-4</v>
      </c>
      <c r="M113" s="458">
        <v>8.4753743290328656E-4</v>
      </c>
      <c r="N113" s="458">
        <v>0</v>
      </c>
      <c r="O113" s="458">
        <v>0</v>
      </c>
      <c r="P113" s="458">
        <v>1.0513745749071936E-3</v>
      </c>
      <c r="Q113" s="458">
        <v>1.3455328310010765E-3</v>
      </c>
      <c r="R113" s="458">
        <v>6.9341715976331357E-4</v>
      </c>
      <c r="S113" s="458">
        <v>1.087527867901615E-3</v>
      </c>
      <c r="T113" s="458">
        <v>3.6968576709796671E-4</v>
      </c>
      <c r="U113" s="458">
        <v>6.7678623223436137E-4</v>
      </c>
      <c r="V113" s="458">
        <v>8.7378000527565285E-4</v>
      </c>
      <c r="W113" s="458">
        <v>1.1682242990654205E-3</v>
      </c>
      <c r="X113" s="458">
        <v>1.8744142455482662E-3</v>
      </c>
      <c r="Y113" s="458">
        <v>0</v>
      </c>
      <c r="Z113" s="458">
        <v>1.4682850430696947E-4</v>
      </c>
      <c r="AA113" s="458">
        <v>1.0417653186854815E-3</v>
      </c>
      <c r="AB113" s="458">
        <v>5.5969105054010191E-4</v>
      </c>
      <c r="AC113" s="458">
        <v>8.0075707942054309E-4</v>
      </c>
      <c r="AD113" s="458">
        <v>8.4206586826347308E-4</v>
      </c>
      <c r="AE113" s="458">
        <v>0</v>
      </c>
      <c r="AF113" s="458">
        <v>2.7909572983533354E-4</v>
      </c>
      <c r="AG113" s="458">
        <v>1.3302737038145597E-4</v>
      </c>
      <c r="AH113" s="458">
        <v>3.2803017877644741E-4</v>
      </c>
      <c r="AI113" s="458">
        <v>0</v>
      </c>
      <c r="AJ113" s="458">
        <v>1.5629884338855893E-3</v>
      </c>
      <c r="AK113" s="458">
        <v>5.5660692419013693E-4</v>
      </c>
      <c r="AL113" s="458">
        <v>1.1494252873563218E-3</v>
      </c>
      <c r="AM113" s="458">
        <v>8.1499592502037486E-4</v>
      </c>
      <c r="AN113" s="458">
        <v>0</v>
      </c>
      <c r="AO113" s="458">
        <v>9.7456388266250853E-5</v>
      </c>
      <c r="AP113" s="458">
        <v>1.6394786457906387E-4</v>
      </c>
      <c r="AQ113" s="458">
        <v>6.3625373799071068E-4</v>
      </c>
      <c r="AR113" s="458">
        <v>0</v>
      </c>
      <c r="AS113" s="458">
        <v>2.8847540747151308E-4</v>
      </c>
      <c r="AT113" s="458">
        <v>8.8127146199896674E-4</v>
      </c>
      <c r="AU113" s="458">
        <v>3.8372284247263692E-4</v>
      </c>
      <c r="AV113" s="458">
        <v>9.7881495551722128E-4</v>
      </c>
      <c r="AW113" s="458">
        <v>5.2744734695730989E-4</v>
      </c>
      <c r="AX113" s="458">
        <v>1.1582922139597377E-3</v>
      </c>
      <c r="AY113" s="458">
        <v>8.5417477923350376E-4</v>
      </c>
      <c r="AZ113" s="458">
        <v>2.383706663862306E-3</v>
      </c>
      <c r="BA113" s="458">
        <v>1.0543597776807097E-3</v>
      </c>
      <c r="BB113" s="458">
        <v>4.1459369817578774E-4</v>
      </c>
      <c r="BC113" s="458">
        <v>0</v>
      </c>
      <c r="BD113" s="458">
        <v>1.1580775911986102E-3</v>
      </c>
      <c r="BE113" s="458">
        <v>2.6119890296460757E-4</v>
      </c>
      <c r="BF113" s="458">
        <v>9.3832935360311468E-4</v>
      </c>
      <c r="BG113" s="458">
        <v>0</v>
      </c>
      <c r="BH113" s="458">
        <v>1.0897598895709979E-4</v>
      </c>
      <c r="BI113" s="458">
        <v>2.3499252296517838E-4</v>
      </c>
      <c r="BJ113" s="458">
        <v>0</v>
      </c>
      <c r="BK113" s="458">
        <v>9.911894273127754E-4</v>
      </c>
      <c r="BL113" s="458">
        <v>1.1807769512339119E-3</v>
      </c>
      <c r="BM113" s="458">
        <v>2.5581990278843696E-4</v>
      </c>
      <c r="BN113" s="458">
        <v>6.4443698254254133E-4</v>
      </c>
      <c r="BO113" s="458">
        <v>2.3925734520049766E-5</v>
      </c>
      <c r="BP113" s="458">
        <v>2.3717305400489243E-3</v>
      </c>
      <c r="BQ113" s="458">
        <v>3.2461208855417777E-4</v>
      </c>
      <c r="BR113" s="458">
        <v>3.6432526960069953E-5</v>
      </c>
      <c r="BS113" s="458">
        <v>1.3229263130043657E-4</v>
      </c>
      <c r="BT113" s="458">
        <v>9.3658662618889988E-4</v>
      </c>
      <c r="BU113" s="458">
        <v>2.8091357981609756E-3</v>
      </c>
      <c r="BV113" s="458">
        <v>1.9309233644543909E-3</v>
      </c>
      <c r="BW113" s="458">
        <v>3.2054696800552156E-3</v>
      </c>
      <c r="BX113" s="458">
        <v>1.1100161971751221E-3</v>
      </c>
      <c r="BY113" s="458">
        <v>4.7842034301288835E-4</v>
      </c>
      <c r="BZ113" s="458">
        <v>0</v>
      </c>
      <c r="CA113" s="458">
        <v>2.8156195785102815E-3</v>
      </c>
      <c r="CB113" s="458">
        <v>1.7756579331082438E-3</v>
      </c>
      <c r="CC113" s="458">
        <v>8.9341386466641227E-4</v>
      </c>
      <c r="CD113" s="458">
        <v>8.3919018147487676E-4</v>
      </c>
      <c r="CE113" s="458">
        <v>1.3964855114628185E-3</v>
      </c>
      <c r="CF113" s="458">
        <v>0</v>
      </c>
      <c r="CG113" s="458">
        <v>3.129251700680272E-3</v>
      </c>
      <c r="CH113" s="458">
        <v>4.2941805110269116E-3</v>
      </c>
      <c r="CI113" s="458">
        <v>3.1988960672395409E-3</v>
      </c>
      <c r="CJ113" s="458">
        <v>2.6965135028929931E-3</v>
      </c>
      <c r="CK113" s="458">
        <v>2.8735632183908046E-3</v>
      </c>
      <c r="CL113" s="458">
        <v>5.9960383318164779E-4</v>
      </c>
      <c r="CM113" s="458">
        <v>1.7656703241266238E-3</v>
      </c>
      <c r="CN113" s="458">
        <v>2.3919357594396036E-3</v>
      </c>
      <c r="CO113" s="458">
        <v>2.4596755120382197E-3</v>
      </c>
      <c r="CP113" s="458">
        <v>1.7029242931736418E-3</v>
      </c>
      <c r="CQ113" s="458">
        <v>6.4831145078058658E-3</v>
      </c>
      <c r="CR113" s="458">
        <v>1.2833793210923392E-3</v>
      </c>
      <c r="CS113" s="458">
        <v>4.8629013358331384E-3</v>
      </c>
      <c r="CT113" s="458">
        <v>3.913240335482202E-3</v>
      </c>
      <c r="CU113" s="458">
        <v>4.3985211868423548E-3</v>
      </c>
      <c r="CV113" s="458">
        <v>4.5448761066773317E-3</v>
      </c>
      <c r="CW113" s="458">
        <v>1.4392949668962157E-3</v>
      </c>
      <c r="CX113" s="458">
        <v>1.0647467423819906E-3</v>
      </c>
      <c r="CY113" s="458">
        <v>1.5820891553771088E-3</v>
      </c>
      <c r="CZ113" s="458">
        <v>1.609963183709691E-3</v>
      </c>
      <c r="DA113" s="458">
        <v>2.2274950365599728E-3</v>
      </c>
      <c r="DB113" s="458">
        <v>6.0890832885109145E-4</v>
      </c>
      <c r="DC113" s="458">
        <v>3.8944723618090453E-3</v>
      </c>
      <c r="DD113" s="458">
        <v>2.1403893149068848E-3</v>
      </c>
      <c r="DE113" s="458">
        <v>2.8863815271582263E-3</v>
      </c>
      <c r="DF113" s="458">
        <v>2.4634059264548374E-3</v>
      </c>
      <c r="DG113" s="477">
        <v>0</v>
      </c>
      <c r="DH113" s="458">
        <v>1.1986096128490951E-4</v>
      </c>
      <c r="DI113" s="478">
        <v>1.5059857134281189E-3</v>
      </c>
    </row>
    <row r="114" spans="3:114" ht="13.5" customHeight="1" x14ac:dyDescent="0.15">
      <c r="C114" s="469" t="s">
        <v>766</v>
      </c>
      <c r="D114" s="475" t="s">
        <v>468</v>
      </c>
      <c r="E114" s="476">
        <v>5.9201584851765682E-3</v>
      </c>
      <c r="F114" s="458">
        <v>1.1626555051738169E-4</v>
      </c>
      <c r="G114" s="458">
        <v>1.0832280194981044E-3</v>
      </c>
      <c r="H114" s="458">
        <v>8.9365504915102768E-4</v>
      </c>
      <c r="I114" s="458">
        <v>7.8519690790675029E-3</v>
      </c>
      <c r="J114" s="458">
        <v>0</v>
      </c>
      <c r="K114" s="458">
        <v>4.9477735019241341E-3</v>
      </c>
      <c r="L114" s="458">
        <v>4.0692159603069027E-3</v>
      </c>
      <c r="M114" s="458">
        <v>1.3372257274696299E-2</v>
      </c>
      <c r="N114" s="458">
        <v>8.9525514771709937E-4</v>
      </c>
      <c r="O114" s="458">
        <v>0</v>
      </c>
      <c r="P114" s="458">
        <v>1.9469899535318397E-3</v>
      </c>
      <c r="Q114" s="458">
        <v>3.1844277000358809E-3</v>
      </c>
      <c r="R114" s="458">
        <v>1.3868343195266272E-2</v>
      </c>
      <c r="S114" s="458">
        <v>1.4319116927371265E-3</v>
      </c>
      <c r="T114" s="458">
        <v>1.8484288354898336E-3</v>
      </c>
      <c r="U114" s="458">
        <v>2.3204099390892389E-3</v>
      </c>
      <c r="V114" s="458">
        <v>2.1432339752044316E-3</v>
      </c>
      <c r="W114" s="458">
        <v>5.8411214953271024E-4</v>
      </c>
      <c r="X114" s="458">
        <v>3.7488284910965324E-3</v>
      </c>
      <c r="Y114" s="458">
        <v>0</v>
      </c>
      <c r="Z114" s="458">
        <v>9.788566953797964E-5</v>
      </c>
      <c r="AA114" s="458">
        <v>1.7047068851216971E-3</v>
      </c>
      <c r="AB114" s="458">
        <v>7.6677673923993958E-3</v>
      </c>
      <c r="AC114" s="458">
        <v>4.6407512557326928E-4</v>
      </c>
      <c r="AD114" s="458">
        <v>1.2163173652694611E-3</v>
      </c>
      <c r="AE114" s="458">
        <v>0</v>
      </c>
      <c r="AF114" s="458">
        <v>1.9676248953391012E-2</v>
      </c>
      <c r="AG114" s="458">
        <v>1.4300442316006517E-3</v>
      </c>
      <c r="AH114" s="458">
        <v>5.5765130391996062E-3</v>
      </c>
      <c r="AI114" s="458">
        <v>2.9239766081871343E-3</v>
      </c>
      <c r="AJ114" s="458">
        <v>1.8755861206627072E-2</v>
      </c>
      <c r="AK114" s="458">
        <v>1.0798174329288656E-2</v>
      </c>
      <c r="AL114" s="458">
        <v>1.1494252873563218E-3</v>
      </c>
      <c r="AM114" s="458">
        <v>8.5261112155977682E-3</v>
      </c>
      <c r="AN114" s="458">
        <v>0</v>
      </c>
      <c r="AO114" s="458">
        <v>1.4910827404736381E-2</v>
      </c>
      <c r="AP114" s="458">
        <v>1.5083203541273875E-2</v>
      </c>
      <c r="AQ114" s="458">
        <v>7.5714194820894571E-3</v>
      </c>
      <c r="AR114" s="458">
        <v>0</v>
      </c>
      <c r="AS114" s="458">
        <v>1.702004904081927E-3</v>
      </c>
      <c r="AT114" s="458">
        <v>3.1604217947549152E-3</v>
      </c>
      <c r="AU114" s="458">
        <v>6.2857456100279567E-3</v>
      </c>
      <c r="AV114" s="458">
        <v>7.8305196441377702E-3</v>
      </c>
      <c r="AW114" s="458">
        <v>7.0017762051385948E-3</v>
      </c>
      <c r="AX114" s="458">
        <v>2.0077065041968789E-3</v>
      </c>
      <c r="AY114" s="458">
        <v>9.2954314210704815E-4</v>
      </c>
      <c r="AZ114" s="458">
        <v>4.5570862691485259E-4</v>
      </c>
      <c r="BA114" s="458">
        <v>1.6267265141359521E-3</v>
      </c>
      <c r="BB114" s="458">
        <v>4.1459369817578774E-4</v>
      </c>
      <c r="BC114" s="458">
        <v>9.1407678244972577E-4</v>
      </c>
      <c r="BD114" s="458">
        <v>2.5091681142636558E-3</v>
      </c>
      <c r="BE114" s="458">
        <v>1.9589917722345565E-3</v>
      </c>
      <c r="BF114" s="458">
        <v>1.6245702241486763E-3</v>
      </c>
      <c r="BG114" s="458">
        <v>0</v>
      </c>
      <c r="BH114" s="458">
        <v>7.4466925787351518E-4</v>
      </c>
      <c r="BI114" s="458">
        <v>1.9226660969878231E-4</v>
      </c>
      <c r="BJ114" s="458">
        <v>4.4500953591862687E-3</v>
      </c>
      <c r="BK114" s="458">
        <v>4.7356828193832598E-3</v>
      </c>
      <c r="BL114" s="458">
        <v>1.1807769512339119E-3</v>
      </c>
      <c r="BM114" s="458">
        <v>2.0465592223074956E-3</v>
      </c>
      <c r="BN114" s="458">
        <v>1.4031767351465755E-2</v>
      </c>
      <c r="BO114" s="458">
        <v>1.7601365361916612E-2</v>
      </c>
      <c r="BP114" s="458">
        <v>1.3336574045035439E-2</v>
      </c>
      <c r="BQ114" s="458">
        <v>1.4380315522950075E-2</v>
      </c>
      <c r="BR114" s="458">
        <v>2.4683037015447392E-3</v>
      </c>
      <c r="BS114" s="458">
        <v>1.4552189443048022E-3</v>
      </c>
      <c r="BT114" s="458">
        <v>6.8629192436255593E-3</v>
      </c>
      <c r="BU114" s="458">
        <v>7.7120374086158466E-3</v>
      </c>
      <c r="BV114" s="458">
        <v>4.3378876458931613E-3</v>
      </c>
      <c r="BW114" s="458">
        <v>1.0357558099137951E-2</v>
      </c>
      <c r="BX114" s="458">
        <v>1.0182699604698314E-2</v>
      </c>
      <c r="BY114" s="458">
        <v>6.7703727329399659E-3</v>
      </c>
      <c r="BZ114" s="458">
        <v>8.2271585173326217E-5</v>
      </c>
      <c r="CA114" s="458">
        <v>5.8018827678393671E-3</v>
      </c>
      <c r="CB114" s="458">
        <v>1.7626969262972347E-3</v>
      </c>
      <c r="CC114" s="458">
        <v>2.745386354964496E-3</v>
      </c>
      <c r="CD114" s="458">
        <v>1.3951536767019827E-2</v>
      </c>
      <c r="CE114" s="458">
        <v>3.1420924007913419E-3</v>
      </c>
      <c r="CF114" s="458">
        <v>0</v>
      </c>
      <c r="CG114" s="458">
        <v>2.4489795918367346E-3</v>
      </c>
      <c r="CH114" s="458">
        <v>3.4975225881667153E-3</v>
      </c>
      <c r="CI114" s="458">
        <v>1.0035752367810323E-3</v>
      </c>
      <c r="CJ114" s="458">
        <v>8.9432106126099264E-3</v>
      </c>
      <c r="CK114" s="458">
        <v>7.8424329501915711E-3</v>
      </c>
      <c r="CL114" s="458">
        <v>8.8869853846565666E-4</v>
      </c>
      <c r="CM114" s="458">
        <v>1.1332720753833125E-2</v>
      </c>
      <c r="CN114" s="458">
        <v>4.3852155589726065E-3</v>
      </c>
      <c r="CO114" s="458">
        <v>4.1575486893763431E-4</v>
      </c>
      <c r="CP114" s="458">
        <v>9.3566855755169865E-3</v>
      </c>
      <c r="CQ114" s="458">
        <v>4.4636052866505539E-4</v>
      </c>
      <c r="CR114" s="458">
        <v>1.3452565383592911E-3</v>
      </c>
      <c r="CS114" s="458">
        <v>1.8104054370752284E-2</v>
      </c>
      <c r="CT114" s="458">
        <v>6.2525603156464932E-3</v>
      </c>
      <c r="CU114" s="458">
        <v>3.0334628874774858E-3</v>
      </c>
      <c r="CV114" s="458">
        <v>1.2943807151817041E-2</v>
      </c>
      <c r="CW114" s="458">
        <v>3.5760944177498284E-3</v>
      </c>
      <c r="CX114" s="458">
        <v>2.0280890331085536E-4</v>
      </c>
      <c r="CY114" s="458">
        <v>5.6569658454870579E-3</v>
      </c>
      <c r="CZ114" s="458">
        <v>4.134337486658592E-3</v>
      </c>
      <c r="DA114" s="458">
        <v>1.9611641082756284E-2</v>
      </c>
      <c r="DB114" s="458">
        <v>1.4968996417589332E-3</v>
      </c>
      <c r="DC114" s="458">
        <v>9.4221105527638183E-3</v>
      </c>
      <c r="DD114" s="458">
        <v>1.0786213870396899E-3</v>
      </c>
      <c r="DE114" s="458">
        <v>1.574389923904487E-3</v>
      </c>
      <c r="DF114" s="458">
        <v>6.0871117458050697E-3</v>
      </c>
      <c r="DG114" s="477">
        <v>5.6143727943535455E-4</v>
      </c>
      <c r="DH114" s="458">
        <v>0</v>
      </c>
      <c r="DI114" s="478">
        <v>5.0749109520117439E-3</v>
      </c>
    </row>
    <row r="115" spans="3:114" ht="13.5" customHeight="1" x14ac:dyDescent="0.15">
      <c r="C115" s="492" t="s">
        <v>767</v>
      </c>
      <c r="D115" s="493" t="s">
        <v>478</v>
      </c>
      <c r="E115" s="494">
        <v>0.36414733592868165</v>
      </c>
      <c r="F115" s="495">
        <v>0.69364027438669917</v>
      </c>
      <c r="G115" s="495">
        <v>0.41686224950352047</v>
      </c>
      <c r="H115" s="495">
        <v>0.35799821268990167</v>
      </c>
      <c r="I115" s="495">
        <v>0.35151256923732427</v>
      </c>
      <c r="J115" s="495">
        <v>0</v>
      </c>
      <c r="K115" s="495">
        <v>0.49642660802638811</v>
      </c>
      <c r="L115" s="495">
        <v>0.71903887925373389</v>
      </c>
      <c r="M115" s="495">
        <v>0.50607401826914022</v>
      </c>
      <c r="N115" s="495">
        <v>0.65443151298119961</v>
      </c>
      <c r="O115" s="495">
        <v>0</v>
      </c>
      <c r="P115" s="495">
        <v>0.54174346460372269</v>
      </c>
      <c r="Q115" s="495">
        <v>0.58162899174739868</v>
      </c>
      <c r="R115" s="495">
        <v>0.60054548816568043</v>
      </c>
      <c r="S115" s="495">
        <v>0.53232676587337546</v>
      </c>
      <c r="T115" s="495">
        <v>-8.9833641404805917E-2</v>
      </c>
      <c r="U115" s="495">
        <v>0.64391375809726381</v>
      </c>
      <c r="V115" s="495">
        <v>0.44702914798206278</v>
      </c>
      <c r="W115" s="495">
        <v>0.63434579439252337</v>
      </c>
      <c r="X115" s="495">
        <v>0.63355201499531399</v>
      </c>
      <c r="Y115" s="495">
        <v>0</v>
      </c>
      <c r="Z115" s="495">
        <v>0.8125</v>
      </c>
      <c r="AA115" s="495">
        <v>0.72251160147741267</v>
      </c>
      <c r="AB115" s="495">
        <v>0.61784295069121842</v>
      </c>
      <c r="AC115" s="495">
        <v>0.59691890514668411</v>
      </c>
      <c r="AD115" s="495">
        <v>0.65423839820359286</v>
      </c>
      <c r="AE115" s="495">
        <v>0</v>
      </c>
      <c r="AF115" s="495">
        <v>0.53698018420318172</v>
      </c>
      <c r="AG115" s="495">
        <v>0.59544713824869466</v>
      </c>
      <c r="AH115" s="495">
        <v>0.42266688535345254</v>
      </c>
      <c r="AI115" s="495">
        <v>0.52339181286549707</v>
      </c>
      <c r="AJ115" s="495">
        <v>0.59987496092528914</v>
      </c>
      <c r="AK115" s="495">
        <v>0.53840587776911941</v>
      </c>
      <c r="AL115" s="495">
        <v>0.50321839080459774</v>
      </c>
      <c r="AM115" s="495">
        <v>0.48592564729484045</v>
      </c>
      <c r="AN115" s="495">
        <v>0</v>
      </c>
      <c r="AO115" s="495">
        <v>0.65714842607932955</v>
      </c>
      <c r="AP115" s="495">
        <v>0.6378391671448479</v>
      </c>
      <c r="AQ115" s="495">
        <v>0.60437742571737607</v>
      </c>
      <c r="AR115" s="495">
        <v>0.78846153846153844</v>
      </c>
      <c r="AS115" s="495">
        <v>0.85031011106303189</v>
      </c>
      <c r="AT115" s="495">
        <v>0.52417418786276471</v>
      </c>
      <c r="AU115" s="495">
        <v>0.4765472253183986</v>
      </c>
      <c r="AV115" s="495">
        <v>0.55226484212974625</v>
      </c>
      <c r="AW115" s="495">
        <v>0.58479240056656923</v>
      </c>
      <c r="AX115" s="495">
        <v>0.60261310723469319</v>
      </c>
      <c r="AY115" s="495">
        <v>0.6147043675966285</v>
      </c>
      <c r="AZ115" s="495">
        <v>0.68068847057173909</v>
      </c>
      <c r="BA115" s="495">
        <v>0.63841484538566973</v>
      </c>
      <c r="BB115" s="495">
        <v>0.65132669983416247</v>
      </c>
      <c r="BC115" s="495">
        <v>0.65539305301645334</v>
      </c>
      <c r="BD115" s="495">
        <v>0.59756803705848294</v>
      </c>
      <c r="BE115" s="495">
        <v>0.59932088285229201</v>
      </c>
      <c r="BF115" s="495">
        <v>0.70111409104595712</v>
      </c>
      <c r="BG115" s="495">
        <v>0</v>
      </c>
      <c r="BH115" s="495">
        <v>0.77932362236187291</v>
      </c>
      <c r="BI115" s="495">
        <v>0.74941251869258707</v>
      </c>
      <c r="BJ115" s="495">
        <v>0.68785759694850601</v>
      </c>
      <c r="BK115" s="495">
        <v>0.61662995594713654</v>
      </c>
      <c r="BL115" s="495">
        <v>0.59168733026331322</v>
      </c>
      <c r="BM115" s="495">
        <v>0.8375543617293425</v>
      </c>
      <c r="BN115" s="495">
        <v>0.52531111043275636</v>
      </c>
      <c r="BO115" s="495">
        <v>0.52432449676205062</v>
      </c>
      <c r="BP115" s="495">
        <v>0.5106590666750298</v>
      </c>
      <c r="BQ115" s="495">
        <v>0.46865870285009414</v>
      </c>
      <c r="BR115" s="495">
        <v>0.42961691197901486</v>
      </c>
      <c r="BS115" s="495">
        <v>0.52864135467654449</v>
      </c>
      <c r="BT115" s="495">
        <v>0.54856524617695024</v>
      </c>
      <c r="BU115" s="495">
        <v>0.38329872803726905</v>
      </c>
      <c r="BV115" s="495">
        <v>0.3107589472453709</v>
      </c>
      <c r="BW115" s="495">
        <v>0.36987507006174697</v>
      </c>
      <c r="BX115" s="495">
        <v>0.26264342428670134</v>
      </c>
      <c r="BY115" s="495">
        <v>0.31507603983936677</v>
      </c>
      <c r="BZ115" s="495">
        <v>0.10585240032908634</v>
      </c>
      <c r="CA115" s="495">
        <v>0.36827735274878415</v>
      </c>
      <c r="CB115" s="495">
        <v>0.21822447167695985</v>
      </c>
      <c r="CC115" s="495">
        <v>1</v>
      </c>
      <c r="CD115" s="495">
        <v>0.57012482953949439</v>
      </c>
      <c r="CE115" s="495">
        <v>0.76445944373327124</v>
      </c>
      <c r="CF115" s="495">
        <v>0</v>
      </c>
      <c r="CG115" s="495">
        <v>0.37687074829931971</v>
      </c>
      <c r="CH115" s="495">
        <v>0.45281259108131738</v>
      </c>
      <c r="CI115" s="495">
        <v>0.21382424888665871</v>
      </c>
      <c r="CJ115" s="495">
        <v>0.56214176343852895</v>
      </c>
      <c r="CK115" s="495">
        <v>0.43887691570881227</v>
      </c>
      <c r="CL115" s="495">
        <v>0.35323090101183147</v>
      </c>
      <c r="CM115" s="495">
        <v>0.56137506080752386</v>
      </c>
      <c r="CN115" s="495">
        <v>0.56865425138105818</v>
      </c>
      <c r="CO115" s="495">
        <v>0.30144966503103227</v>
      </c>
      <c r="CP115" s="495">
        <v>0.21201595410750601</v>
      </c>
      <c r="CQ115" s="495">
        <v>0.42114660221656108</v>
      </c>
      <c r="CR115" s="495">
        <v>0.46295158909860934</v>
      </c>
      <c r="CS115" s="495">
        <v>0.45283571595969063</v>
      </c>
      <c r="CT115" s="495">
        <v>0.30357258360104356</v>
      </c>
      <c r="CU115" s="495">
        <v>0.24034505640345055</v>
      </c>
      <c r="CV115" s="495">
        <v>0.38975039540422129</v>
      </c>
      <c r="CW115" s="495">
        <v>0.42088306281968957</v>
      </c>
      <c r="CX115" s="495">
        <v>0.83405161486589263</v>
      </c>
      <c r="CY115" s="495">
        <v>0.62401451799460228</v>
      </c>
      <c r="CZ115" s="495">
        <v>0.25657476585079209</v>
      </c>
      <c r="DA115" s="495">
        <v>0.60542669442964825</v>
      </c>
      <c r="DB115" s="495">
        <v>0.56426519987415891</v>
      </c>
      <c r="DC115" s="495">
        <v>0.35556353194544149</v>
      </c>
      <c r="DD115" s="495">
        <v>0.32387292491783937</v>
      </c>
      <c r="DE115" s="495">
        <v>0.29598530569404358</v>
      </c>
      <c r="DF115" s="495">
        <v>0.279418064976794</v>
      </c>
      <c r="DG115" s="496">
        <v>1</v>
      </c>
      <c r="DH115" s="495">
        <v>0.34488793000119861</v>
      </c>
      <c r="DI115" s="497">
        <v>0.44406636435022118</v>
      </c>
    </row>
    <row r="116" spans="3:114" ht="13.5" customHeight="1" x14ac:dyDescent="0.15">
      <c r="C116" s="479" t="s">
        <v>768</v>
      </c>
      <c r="D116" s="480" t="s">
        <v>501</v>
      </c>
      <c r="E116" s="476">
        <v>6.2196217548547608E-4</v>
      </c>
      <c r="F116" s="482">
        <v>0</v>
      </c>
      <c r="G116" s="482">
        <v>0</v>
      </c>
      <c r="H116" s="482">
        <v>0</v>
      </c>
      <c r="I116" s="482">
        <v>0</v>
      </c>
      <c r="J116" s="482">
        <v>0</v>
      </c>
      <c r="K116" s="482">
        <v>0</v>
      </c>
      <c r="L116" s="482">
        <v>0</v>
      </c>
      <c r="M116" s="482">
        <v>0</v>
      </c>
      <c r="N116" s="482">
        <v>0</v>
      </c>
      <c r="O116" s="482">
        <v>0</v>
      </c>
      <c r="P116" s="482">
        <v>0</v>
      </c>
      <c r="Q116" s="482">
        <v>0</v>
      </c>
      <c r="R116" s="482">
        <v>0</v>
      </c>
      <c r="S116" s="482">
        <v>0</v>
      </c>
      <c r="T116" s="482">
        <v>0</v>
      </c>
      <c r="U116" s="482">
        <v>0</v>
      </c>
      <c r="V116" s="482">
        <v>0</v>
      </c>
      <c r="W116" s="482">
        <v>0</v>
      </c>
      <c r="X116" s="482">
        <v>0</v>
      </c>
      <c r="Y116" s="482">
        <v>0</v>
      </c>
      <c r="Z116" s="482">
        <v>0</v>
      </c>
      <c r="AA116" s="482">
        <v>0</v>
      </c>
      <c r="AB116" s="482">
        <v>0</v>
      </c>
      <c r="AC116" s="482">
        <v>0</v>
      </c>
      <c r="AD116" s="482">
        <v>0</v>
      </c>
      <c r="AE116" s="482">
        <v>0</v>
      </c>
      <c r="AF116" s="482">
        <v>0</v>
      </c>
      <c r="AG116" s="482">
        <v>0</v>
      </c>
      <c r="AH116" s="482">
        <v>0</v>
      </c>
      <c r="AI116" s="482">
        <v>0</v>
      </c>
      <c r="AJ116" s="482">
        <v>0</v>
      </c>
      <c r="AK116" s="482">
        <v>0</v>
      </c>
      <c r="AL116" s="482">
        <v>0</v>
      </c>
      <c r="AM116" s="482">
        <v>0</v>
      </c>
      <c r="AN116" s="482">
        <v>0</v>
      </c>
      <c r="AO116" s="482">
        <v>0</v>
      </c>
      <c r="AP116" s="482">
        <v>0</v>
      </c>
      <c r="AQ116" s="482">
        <v>0</v>
      </c>
      <c r="AR116" s="482">
        <v>0</v>
      </c>
      <c r="AS116" s="482">
        <v>0</v>
      </c>
      <c r="AT116" s="482">
        <v>0</v>
      </c>
      <c r="AU116" s="482">
        <v>0</v>
      </c>
      <c r="AV116" s="482">
        <v>0</v>
      </c>
      <c r="AW116" s="482">
        <v>0</v>
      </c>
      <c r="AX116" s="482">
        <v>0</v>
      </c>
      <c r="AY116" s="482">
        <v>0</v>
      </c>
      <c r="AZ116" s="482">
        <v>0</v>
      </c>
      <c r="BA116" s="482">
        <v>0</v>
      </c>
      <c r="BB116" s="482">
        <v>0</v>
      </c>
      <c r="BC116" s="482">
        <v>0</v>
      </c>
      <c r="BD116" s="482">
        <v>0</v>
      </c>
      <c r="BE116" s="482">
        <v>0</v>
      </c>
      <c r="BF116" s="482">
        <v>0</v>
      </c>
      <c r="BG116" s="482">
        <v>0</v>
      </c>
      <c r="BH116" s="482">
        <v>0</v>
      </c>
      <c r="BI116" s="482">
        <v>0</v>
      </c>
      <c r="BJ116" s="482">
        <v>0</v>
      </c>
      <c r="BK116" s="482">
        <v>0</v>
      </c>
      <c r="BL116" s="482">
        <v>0</v>
      </c>
      <c r="BM116" s="482">
        <v>0</v>
      </c>
      <c r="BN116" s="482">
        <v>0</v>
      </c>
      <c r="BO116" s="482">
        <v>0</v>
      </c>
      <c r="BP116" s="482">
        <v>0</v>
      </c>
      <c r="BQ116" s="482">
        <v>0</v>
      </c>
      <c r="BR116" s="482">
        <v>2.5320606237248617E-3</v>
      </c>
      <c r="BS116" s="482">
        <v>8.7313136658288132E-3</v>
      </c>
      <c r="BT116" s="482">
        <v>6.9436594700211535E-3</v>
      </c>
      <c r="BU116" s="482">
        <v>0</v>
      </c>
      <c r="BV116" s="482">
        <v>0</v>
      </c>
      <c r="BW116" s="482">
        <v>0</v>
      </c>
      <c r="BX116" s="482">
        <v>0</v>
      </c>
      <c r="BY116" s="482">
        <v>0</v>
      </c>
      <c r="BZ116" s="482">
        <v>0</v>
      </c>
      <c r="CA116" s="482">
        <v>0</v>
      </c>
      <c r="CB116" s="482">
        <v>0</v>
      </c>
      <c r="CC116" s="482">
        <v>0</v>
      </c>
      <c r="CD116" s="482">
        <v>0</v>
      </c>
      <c r="CE116" s="482">
        <v>0</v>
      </c>
      <c r="CF116" s="482">
        <v>0</v>
      </c>
      <c r="CG116" s="482">
        <v>0</v>
      </c>
      <c r="CH116" s="482">
        <v>0</v>
      </c>
      <c r="CI116" s="482">
        <v>0</v>
      </c>
      <c r="CJ116" s="482">
        <v>0</v>
      </c>
      <c r="CK116" s="482">
        <v>0</v>
      </c>
      <c r="CL116" s="482">
        <v>0</v>
      </c>
      <c r="CM116" s="482">
        <v>0</v>
      </c>
      <c r="CN116" s="482">
        <v>0</v>
      </c>
      <c r="CO116" s="482">
        <v>0</v>
      </c>
      <c r="CP116" s="482">
        <v>0</v>
      </c>
      <c r="CQ116" s="482">
        <v>0</v>
      </c>
      <c r="CR116" s="482">
        <v>0</v>
      </c>
      <c r="CS116" s="482">
        <v>0</v>
      </c>
      <c r="CT116" s="482">
        <v>0</v>
      </c>
      <c r="CU116" s="482">
        <v>0</v>
      </c>
      <c r="CV116" s="482">
        <v>0</v>
      </c>
      <c r="CW116" s="482">
        <v>0</v>
      </c>
      <c r="CX116" s="482">
        <v>0</v>
      </c>
      <c r="CY116" s="482">
        <v>0</v>
      </c>
      <c r="CZ116" s="482">
        <v>0</v>
      </c>
      <c r="DA116" s="482">
        <v>0</v>
      </c>
      <c r="DB116" s="482">
        <v>0</v>
      </c>
      <c r="DC116" s="482">
        <v>0</v>
      </c>
      <c r="DD116" s="482">
        <v>0</v>
      </c>
      <c r="DE116" s="482">
        <v>0</v>
      </c>
      <c r="DF116" s="482">
        <v>0</v>
      </c>
      <c r="DG116" s="483">
        <v>0</v>
      </c>
      <c r="DH116" s="482">
        <v>0</v>
      </c>
      <c r="DI116" s="484">
        <v>1.3033033243414665E-4</v>
      </c>
    </row>
    <row r="117" spans="3:114" ht="13.5" customHeight="1" x14ac:dyDescent="0.15">
      <c r="C117" s="469" t="s">
        <v>769</v>
      </c>
      <c r="D117" s="475" t="s">
        <v>473</v>
      </c>
      <c r="E117" s="476">
        <v>0.18119831379143536</v>
      </c>
      <c r="F117" s="458">
        <v>0.14975002906638762</v>
      </c>
      <c r="G117" s="458">
        <v>0.18414876331467775</v>
      </c>
      <c r="H117" s="458">
        <v>0.20893655049151028</v>
      </c>
      <c r="I117" s="458">
        <v>0.25126301053016009</v>
      </c>
      <c r="J117" s="458">
        <v>0</v>
      </c>
      <c r="K117" s="458">
        <v>0.24903793293018142</v>
      </c>
      <c r="L117" s="458">
        <v>0.17988179629224268</v>
      </c>
      <c r="M117" s="458">
        <v>0.16244467463979659</v>
      </c>
      <c r="N117" s="458">
        <v>0.17457475380483437</v>
      </c>
      <c r="O117" s="458">
        <v>0</v>
      </c>
      <c r="P117" s="458">
        <v>0.27675813192803927</v>
      </c>
      <c r="Q117" s="458">
        <v>0.35741837100825258</v>
      </c>
      <c r="R117" s="458">
        <v>0.19799371301775148</v>
      </c>
      <c r="S117" s="458">
        <v>0.18241467437603087</v>
      </c>
      <c r="T117" s="458">
        <v>0.12113370301910042</v>
      </c>
      <c r="U117" s="458">
        <v>0.29188823358793387</v>
      </c>
      <c r="V117" s="458">
        <v>0.2858744394618834</v>
      </c>
      <c r="W117" s="458">
        <v>0.13609813084112149</v>
      </c>
      <c r="X117" s="458">
        <v>0.17806935332708529</v>
      </c>
      <c r="Y117" s="458">
        <v>0</v>
      </c>
      <c r="Z117" s="458">
        <v>7.8455364134690675E-2</v>
      </c>
      <c r="AA117" s="458">
        <v>0.1026612368595511</v>
      </c>
      <c r="AB117" s="458">
        <v>0.14518385851010243</v>
      </c>
      <c r="AC117" s="458">
        <v>8.25780738152435E-2</v>
      </c>
      <c r="AD117" s="458">
        <v>0.13094124251497005</v>
      </c>
      <c r="AE117" s="458">
        <v>0</v>
      </c>
      <c r="AF117" s="458">
        <v>9.6427574658107737E-2</v>
      </c>
      <c r="AG117" s="458">
        <v>0.27884199674082943</v>
      </c>
      <c r="AH117" s="458">
        <v>0.25504346399868788</v>
      </c>
      <c r="AI117" s="458">
        <v>0.54093567251461994</v>
      </c>
      <c r="AJ117" s="458">
        <v>0.29915598624570178</v>
      </c>
      <c r="AK117" s="458">
        <v>0.25587220305020597</v>
      </c>
      <c r="AL117" s="458">
        <v>0.3917241379310345</v>
      </c>
      <c r="AM117" s="458">
        <v>0.32041878252147199</v>
      </c>
      <c r="AN117" s="458">
        <v>0</v>
      </c>
      <c r="AO117" s="458">
        <v>0.12328233115680733</v>
      </c>
      <c r="AP117" s="458">
        <v>0.15738994999590131</v>
      </c>
      <c r="AQ117" s="458">
        <v>0.13564929693961952</v>
      </c>
      <c r="AR117" s="458">
        <v>6.7307692307692304E-2</v>
      </c>
      <c r="AS117" s="458">
        <v>0.21479878840328862</v>
      </c>
      <c r="AT117" s="458">
        <v>0.29966268575075211</v>
      </c>
      <c r="AU117" s="458">
        <v>0.4274489739982093</v>
      </c>
      <c r="AV117" s="458">
        <v>0.27674296900742351</v>
      </c>
      <c r="AW117" s="458">
        <v>0.22358702619247636</v>
      </c>
      <c r="AX117" s="458">
        <v>0.19487108207658629</v>
      </c>
      <c r="AY117" s="458">
        <v>0.1820899647024834</v>
      </c>
      <c r="AZ117" s="458">
        <v>0.27461702948084271</v>
      </c>
      <c r="BA117" s="458">
        <v>0.28722266572276361</v>
      </c>
      <c r="BB117" s="458">
        <v>0.22678275290215588</v>
      </c>
      <c r="BC117" s="458">
        <v>0.20749542961608775</v>
      </c>
      <c r="BD117" s="458">
        <v>0.17178150936112718</v>
      </c>
      <c r="BE117" s="458">
        <v>0.24957555178268251</v>
      </c>
      <c r="BF117" s="458">
        <v>0.15165923239056908</v>
      </c>
      <c r="BG117" s="458">
        <v>0</v>
      </c>
      <c r="BH117" s="458">
        <v>0.12539503795996948</v>
      </c>
      <c r="BI117" s="458">
        <v>0.25674001281777398</v>
      </c>
      <c r="BJ117" s="458">
        <v>0.24094087730451366</v>
      </c>
      <c r="BK117" s="458">
        <v>0.2143171806167401</v>
      </c>
      <c r="BL117" s="458">
        <v>0.34939189987011454</v>
      </c>
      <c r="BM117" s="458">
        <v>0</v>
      </c>
      <c r="BN117" s="458">
        <v>0.33285509325681489</v>
      </c>
      <c r="BO117" s="458">
        <v>0.33692219351134078</v>
      </c>
      <c r="BP117" s="458">
        <v>0.34021984570030733</v>
      </c>
      <c r="BQ117" s="458">
        <v>0.41973966110497957</v>
      </c>
      <c r="BR117" s="458">
        <v>7.7828985718449428E-2</v>
      </c>
      <c r="BS117" s="458">
        <v>0.10609869030295012</v>
      </c>
      <c r="BT117" s="458">
        <v>0.21827312803785101</v>
      </c>
      <c r="BU117" s="458">
        <v>0.44382600806099837</v>
      </c>
      <c r="BV117" s="458">
        <v>0.4711016403693965</v>
      </c>
      <c r="BW117" s="458">
        <v>0.32736553934806678</v>
      </c>
      <c r="BX117" s="458">
        <v>0.23362442941769457</v>
      </c>
      <c r="BY117" s="458">
        <v>0.13311683604679822</v>
      </c>
      <c r="BZ117" s="458">
        <v>0</v>
      </c>
      <c r="CA117" s="458">
        <v>0.37663888967890563</v>
      </c>
      <c r="CB117" s="458">
        <v>0.56853456376491329</v>
      </c>
      <c r="CC117" s="458">
        <v>0</v>
      </c>
      <c r="CD117" s="458">
        <v>0.26917025070806672</v>
      </c>
      <c r="CE117" s="458">
        <v>0.25613871756080531</v>
      </c>
      <c r="CF117" s="458">
        <v>0.5</v>
      </c>
      <c r="CG117" s="458">
        <v>0.27054421768707482</v>
      </c>
      <c r="CH117" s="458">
        <v>0.36543281842028563</v>
      </c>
      <c r="CI117" s="458">
        <v>0.59897760772752928</v>
      </c>
      <c r="CJ117" s="458">
        <v>0.11609235897505386</v>
      </c>
      <c r="CK117" s="458">
        <v>0.16942049808429119</v>
      </c>
      <c r="CL117" s="458">
        <v>0.41163873869050804</v>
      </c>
      <c r="CM117" s="458">
        <v>0.13583049564888383</v>
      </c>
      <c r="CN117" s="458">
        <v>0.27923002448886614</v>
      </c>
      <c r="CO117" s="458">
        <v>0.34399358691890786</v>
      </c>
      <c r="CP117" s="458">
        <v>0.61221819986241277</v>
      </c>
      <c r="CQ117" s="458">
        <v>0.36663618350861149</v>
      </c>
      <c r="CR117" s="458">
        <v>0.46924243952074951</v>
      </c>
      <c r="CS117" s="458">
        <v>0.5236114366065151</v>
      </c>
      <c r="CT117" s="458">
        <v>0.67390741898622286</v>
      </c>
      <c r="CU117" s="458">
        <v>0.64918949663475212</v>
      </c>
      <c r="CV117" s="458">
        <v>0.59701492537313428</v>
      </c>
      <c r="CW117" s="458">
        <v>0.13881446380726734</v>
      </c>
      <c r="CX117" s="458">
        <v>0.12209095979313492</v>
      </c>
      <c r="CY117" s="458">
        <v>0.35107090152492121</v>
      </c>
      <c r="CZ117" s="458">
        <v>0.47073584611510189</v>
      </c>
      <c r="DA117" s="458">
        <v>0.27879198747437572</v>
      </c>
      <c r="DB117" s="458">
        <v>0.29335681013223458</v>
      </c>
      <c r="DC117" s="458">
        <v>0.27234386216798279</v>
      </c>
      <c r="DD117" s="458">
        <v>0.27956518075334963</v>
      </c>
      <c r="DE117" s="458">
        <v>0.33429546050905273</v>
      </c>
      <c r="DF117" s="458">
        <v>0.36183505890753304</v>
      </c>
      <c r="DG117" s="477">
        <v>0</v>
      </c>
      <c r="DH117" s="458">
        <v>9.2532662111950142E-3</v>
      </c>
      <c r="DI117" s="478">
        <v>0.3084373006619307</v>
      </c>
    </row>
    <row r="118" spans="3:114" ht="13.5" customHeight="1" x14ac:dyDescent="0.15">
      <c r="C118" s="469" t="s">
        <v>770</v>
      </c>
      <c r="D118" s="475" t="s">
        <v>474</v>
      </c>
      <c r="E118" s="476">
        <v>0.21533712653474926</v>
      </c>
      <c r="F118" s="458">
        <v>-6.9759330310429019E-3</v>
      </c>
      <c r="G118" s="458">
        <v>0.28200036107600651</v>
      </c>
      <c r="H118" s="458">
        <v>0.36907953529937443</v>
      </c>
      <c r="I118" s="458">
        <v>0.19709051068233002</v>
      </c>
      <c r="J118" s="458">
        <v>0</v>
      </c>
      <c r="K118" s="458">
        <v>0.17811984606926884</v>
      </c>
      <c r="L118" s="458">
        <v>5.444891590474106E-2</v>
      </c>
      <c r="M118" s="458">
        <v>0.22695169036632451</v>
      </c>
      <c r="N118" s="458">
        <v>7.9677708146821846E-2</v>
      </c>
      <c r="O118" s="458">
        <v>0</v>
      </c>
      <c r="P118" s="458">
        <v>-1.259053503283923E-3</v>
      </c>
      <c r="Q118" s="458">
        <v>-3.1126659490491568E-2</v>
      </c>
      <c r="R118" s="458">
        <v>0.11219489644970414</v>
      </c>
      <c r="S118" s="458">
        <v>0.22711206974678727</v>
      </c>
      <c r="T118" s="458">
        <v>0.90683918669131236</v>
      </c>
      <c r="U118" s="458">
        <v>-9.184956008894905E-3</v>
      </c>
      <c r="V118" s="458">
        <v>0.14740503824848325</v>
      </c>
      <c r="W118" s="458">
        <v>0.15887850467289719</v>
      </c>
      <c r="X118" s="458">
        <v>-6.0918462980318652E-2</v>
      </c>
      <c r="Y118" s="458">
        <v>0</v>
      </c>
      <c r="Z118" s="458">
        <v>-3.6707126076742362E-2</v>
      </c>
      <c r="AA118" s="458">
        <v>4.6121791836348139E-2</v>
      </c>
      <c r="AB118" s="458">
        <v>8.1099233223260764E-2</v>
      </c>
      <c r="AC118" s="458">
        <v>-3.2521656839193419E-2</v>
      </c>
      <c r="AD118" s="458">
        <v>0.10741017964071856</v>
      </c>
      <c r="AE118" s="458">
        <v>0</v>
      </c>
      <c r="AF118" s="458">
        <v>0.21560145129779515</v>
      </c>
      <c r="AG118" s="458">
        <v>2.2930592969503474E-2</v>
      </c>
      <c r="AH118" s="458">
        <v>0.19747416762342135</v>
      </c>
      <c r="AI118" s="458">
        <v>-0.10818713450292397</v>
      </c>
      <c r="AJ118" s="458">
        <v>-8.1275398562050648E-3</v>
      </c>
      <c r="AK118" s="458">
        <v>0.10336190582210843</v>
      </c>
      <c r="AL118" s="458">
        <v>-5.6091954022988506E-2</v>
      </c>
      <c r="AM118" s="458">
        <v>8.739263995987713E-2</v>
      </c>
      <c r="AN118" s="458">
        <v>0</v>
      </c>
      <c r="AO118" s="458">
        <v>0.17298508917259525</v>
      </c>
      <c r="AP118" s="458">
        <v>0.14968440036068531</v>
      </c>
      <c r="AQ118" s="458">
        <v>0.22803333969587072</v>
      </c>
      <c r="AR118" s="458">
        <v>0.10576923076923077</v>
      </c>
      <c r="AS118" s="458">
        <v>-9.4158372998701861E-2</v>
      </c>
      <c r="AT118" s="458">
        <v>0.10681617892849546</v>
      </c>
      <c r="AU118" s="458">
        <v>-3.0990187658742487E-2</v>
      </c>
      <c r="AV118" s="458">
        <v>8.0107766557478727E-2</v>
      </c>
      <c r="AW118" s="458">
        <v>9.7287837797715215E-2</v>
      </c>
      <c r="AX118" s="458">
        <v>5.4879885097412373E-2</v>
      </c>
      <c r="AY118" s="458">
        <v>-4.7230840734087858E-3</v>
      </c>
      <c r="AZ118" s="458">
        <v>-0.114382865355628</v>
      </c>
      <c r="BA118" s="458">
        <v>-0.15860583512825532</v>
      </c>
      <c r="BB118" s="458">
        <v>-8.4991708126036486E-2</v>
      </c>
      <c r="BC118" s="458">
        <v>4.1133455210237658E-3</v>
      </c>
      <c r="BD118" s="458">
        <v>6.5431383902721477E-2</v>
      </c>
      <c r="BE118" s="458">
        <v>-3.003787384092987E-3</v>
      </c>
      <c r="BF118" s="458">
        <v>-0.11169620536808419</v>
      </c>
      <c r="BG118" s="458">
        <v>0</v>
      </c>
      <c r="BH118" s="458">
        <v>-1.5983145047041302E-2</v>
      </c>
      <c r="BI118" s="458">
        <v>-7.1395001068147834E-2</v>
      </c>
      <c r="BJ118" s="458">
        <v>-5.0858232676414497E-2</v>
      </c>
      <c r="BK118" s="458">
        <v>1.0572687224669603E-2</v>
      </c>
      <c r="BL118" s="458">
        <v>-9.0801747549887832E-2</v>
      </c>
      <c r="BM118" s="458">
        <v>0.13046815042210283</v>
      </c>
      <c r="BN118" s="458">
        <v>0.10319131977302251</v>
      </c>
      <c r="BO118" s="458">
        <v>0.10656522155230165</v>
      </c>
      <c r="BP118" s="458">
        <v>5.6807846703882579E-2</v>
      </c>
      <c r="BQ118" s="458">
        <v>3.4895799519574111E-2</v>
      </c>
      <c r="BR118" s="458">
        <v>0.19173983532497815</v>
      </c>
      <c r="BS118" s="458">
        <v>0.22741103320545045</v>
      </c>
      <c r="BT118" s="458">
        <v>4.6942367626398827E-2</v>
      </c>
      <c r="BU118" s="458">
        <v>9.3364507179871936E-2</v>
      </c>
      <c r="BV118" s="458">
        <v>0.12049046298500189</v>
      </c>
      <c r="BW118" s="458">
        <v>0.220913373571551</v>
      </c>
      <c r="BX118" s="458">
        <v>0.27129701994631145</v>
      </c>
      <c r="BY118" s="458">
        <v>0.21746379227858562</v>
      </c>
      <c r="BZ118" s="458">
        <v>0.51852889511484668</v>
      </c>
      <c r="CA118" s="458">
        <v>-0.2659480674611075</v>
      </c>
      <c r="CB118" s="458">
        <v>0.10276134250108548</v>
      </c>
      <c r="CC118" s="458">
        <v>0</v>
      </c>
      <c r="CD118" s="458">
        <v>6.3044162383300115E-2</v>
      </c>
      <c r="CE118" s="458">
        <v>-0.42732456650762246</v>
      </c>
      <c r="CF118" s="458">
        <v>0.5</v>
      </c>
      <c r="CG118" s="458">
        <v>0.22938775510204082</v>
      </c>
      <c r="CH118" s="458">
        <v>9.857184494316526E-2</v>
      </c>
      <c r="CI118" s="458">
        <v>0.1170106002634385</v>
      </c>
      <c r="CJ118" s="458">
        <v>0.15905364571335656</v>
      </c>
      <c r="CK118" s="458">
        <v>0.11733716475095786</v>
      </c>
      <c r="CL118" s="458">
        <v>0.16649713582097542</v>
      </c>
      <c r="CM118" s="458">
        <v>0.25182422571752877</v>
      </c>
      <c r="CN118" s="458">
        <v>-4.8408223702944356E-3</v>
      </c>
      <c r="CO118" s="458">
        <v>0</v>
      </c>
      <c r="CP118" s="458">
        <v>1.714201937499295E-3</v>
      </c>
      <c r="CQ118" s="458">
        <v>-3.7396302828401596E-3</v>
      </c>
      <c r="CR118" s="458">
        <v>-3.9555584075096021E-3</v>
      </c>
      <c r="CS118" s="458">
        <v>7.0307007265057423E-4</v>
      </c>
      <c r="CT118" s="458">
        <v>-6.672991095491688E-3</v>
      </c>
      <c r="CU118" s="458">
        <v>2.0494833633519765E-2</v>
      </c>
      <c r="CV118" s="458">
        <v>-1.8452196993109966E-2</v>
      </c>
      <c r="CW118" s="458">
        <v>0.10014171519674055</v>
      </c>
      <c r="CX118" s="458">
        <v>-5.4200679409826091E-2</v>
      </c>
      <c r="CY118" s="458">
        <v>-9.9113232380977703E-3</v>
      </c>
      <c r="CZ118" s="458">
        <v>0.20561358485135572</v>
      </c>
      <c r="DA118" s="458">
        <v>-3.0862105144222232E-2</v>
      </c>
      <c r="DB118" s="458">
        <v>5.982524330961974E-2</v>
      </c>
      <c r="DC118" s="458">
        <v>0.16570351758793969</v>
      </c>
      <c r="DD118" s="458">
        <v>0.19807870565433555</v>
      </c>
      <c r="DE118" s="458">
        <v>0.33403306218840201</v>
      </c>
      <c r="DF118" s="458">
        <v>0.14366297750803284</v>
      </c>
      <c r="DG118" s="477">
        <v>0</v>
      </c>
      <c r="DH118" s="458">
        <v>0.60014383315354192</v>
      </c>
      <c r="DI118" s="478">
        <v>0.10056742613779045</v>
      </c>
    </row>
    <row r="119" spans="3:114" ht="13.5" customHeight="1" x14ac:dyDescent="0.15">
      <c r="C119" s="469" t="s">
        <v>771</v>
      </c>
      <c r="D119" s="475" t="s">
        <v>475</v>
      </c>
      <c r="E119" s="476">
        <v>0.3004538020317431</v>
      </c>
      <c r="F119" s="458">
        <v>0.16358562957795605</v>
      </c>
      <c r="G119" s="458">
        <v>0.11698862610579527</v>
      </c>
      <c r="H119" s="458">
        <v>6.3985701519213581E-2</v>
      </c>
      <c r="I119" s="458">
        <v>0.20013390955018565</v>
      </c>
      <c r="J119" s="458">
        <v>0</v>
      </c>
      <c r="K119" s="458">
        <v>7.6415612974161634E-2</v>
      </c>
      <c r="L119" s="458">
        <v>4.6630408549282416E-2</v>
      </c>
      <c r="M119" s="458">
        <v>0.10452961672473868</v>
      </c>
      <c r="N119" s="458">
        <v>9.1316025067144133E-2</v>
      </c>
      <c r="O119" s="458">
        <v>0</v>
      </c>
      <c r="P119" s="458">
        <v>0.18275745697152201</v>
      </c>
      <c r="Q119" s="458">
        <v>9.2079296734840332E-2</v>
      </c>
      <c r="R119" s="458">
        <v>8.9265902366863908E-2</v>
      </c>
      <c r="S119" s="458">
        <v>5.8146490003806346E-2</v>
      </c>
      <c r="T119" s="458">
        <v>6.1860751694393097E-2</v>
      </c>
      <c r="U119" s="458">
        <v>7.3382964323697189E-2</v>
      </c>
      <c r="V119" s="458">
        <v>0.11969137430757056</v>
      </c>
      <c r="W119" s="458">
        <v>7.0677570093457945E-2</v>
      </c>
      <c r="X119" s="458">
        <v>0.24929709465791941</v>
      </c>
      <c r="Y119" s="458">
        <v>0</v>
      </c>
      <c r="Z119" s="458">
        <v>0.14575176194205169</v>
      </c>
      <c r="AA119" s="458">
        <v>0.12870536982668812</v>
      </c>
      <c r="AB119" s="458">
        <v>0.15587395757541836</v>
      </c>
      <c r="AC119" s="458">
        <v>0.35302467787726577</v>
      </c>
      <c r="AD119" s="458">
        <v>0.10741017964071856</v>
      </c>
      <c r="AE119" s="458">
        <v>0</v>
      </c>
      <c r="AF119" s="458">
        <v>0.15099078984091543</v>
      </c>
      <c r="AG119" s="458">
        <v>0.10278027204097243</v>
      </c>
      <c r="AH119" s="458">
        <v>0.12481548302443825</v>
      </c>
      <c r="AI119" s="458">
        <v>4.3859649122807015E-2</v>
      </c>
      <c r="AJ119" s="458">
        <v>0.10909659268521413</v>
      </c>
      <c r="AK119" s="458">
        <v>0.10236001335856618</v>
      </c>
      <c r="AL119" s="458">
        <v>0.16114942528735632</v>
      </c>
      <c r="AM119" s="458">
        <v>0.10626293022381042</v>
      </c>
      <c r="AN119" s="458">
        <v>0</v>
      </c>
      <c r="AO119" s="458">
        <v>4.6584153591267906E-2</v>
      </c>
      <c r="AP119" s="458">
        <v>5.5086482498565459E-2</v>
      </c>
      <c r="AQ119" s="458">
        <v>3.1939937647133675E-2</v>
      </c>
      <c r="AR119" s="458">
        <v>3.8461538461538464E-2</v>
      </c>
      <c r="AS119" s="458">
        <v>2.9049473532381364E-2</v>
      </c>
      <c r="AT119" s="458">
        <v>6.9346947457987668E-2</v>
      </c>
      <c r="AU119" s="458">
        <v>0.1269939883421346</v>
      </c>
      <c r="AV119" s="458">
        <v>9.08844223053515E-2</v>
      </c>
      <c r="AW119" s="458">
        <v>9.4332735443239155E-2</v>
      </c>
      <c r="AX119" s="458">
        <v>0.14763592559130817</v>
      </c>
      <c r="AY119" s="458">
        <v>0.20792875177429687</v>
      </c>
      <c r="AZ119" s="458">
        <v>0.15907736530304623</v>
      </c>
      <c r="BA119" s="458">
        <v>0.23296832401982195</v>
      </c>
      <c r="BB119" s="458">
        <v>0.20688225538971808</v>
      </c>
      <c r="BC119" s="458">
        <v>0.13299817184643509</v>
      </c>
      <c r="BD119" s="458">
        <v>0.16521906967766842</v>
      </c>
      <c r="BE119" s="458">
        <v>0.15410735274911846</v>
      </c>
      <c r="BF119" s="458">
        <v>0.25892288193155799</v>
      </c>
      <c r="BG119" s="458">
        <v>0</v>
      </c>
      <c r="BH119" s="458">
        <v>0.11126448472519888</v>
      </c>
      <c r="BI119" s="458">
        <v>6.52424695577868E-2</v>
      </c>
      <c r="BJ119" s="458">
        <v>0.12205975842339478</v>
      </c>
      <c r="BK119" s="458">
        <v>0.15848017621145374</v>
      </c>
      <c r="BL119" s="458">
        <v>0.14972251741646003</v>
      </c>
      <c r="BM119" s="458">
        <v>3.1977487848554614E-2</v>
      </c>
      <c r="BN119" s="458">
        <v>3.8642476537406177E-2</v>
      </c>
      <c r="BO119" s="458">
        <v>3.2188088174306954E-2</v>
      </c>
      <c r="BP119" s="458">
        <v>9.2313240920780276E-2</v>
      </c>
      <c r="BQ119" s="458">
        <v>7.6705836525352206E-2</v>
      </c>
      <c r="BR119" s="458">
        <v>0.26400830661614688</v>
      </c>
      <c r="BS119" s="458">
        <v>0.12779468183622172</v>
      </c>
      <c r="BT119" s="458">
        <v>0.12527653527540492</v>
      </c>
      <c r="BU119" s="458">
        <v>6.0387695636243084E-2</v>
      </c>
      <c r="BV119" s="458">
        <v>9.7648949400230695E-2</v>
      </c>
      <c r="BW119" s="458">
        <v>8.1846017018635267E-2</v>
      </c>
      <c r="BX119" s="458">
        <v>0.23243512634929264</v>
      </c>
      <c r="BY119" s="458">
        <v>0.33434333183524945</v>
      </c>
      <c r="BZ119" s="458">
        <v>0.375618704556067</v>
      </c>
      <c r="CA119" s="458">
        <v>0.52103182503341772</v>
      </c>
      <c r="CB119" s="458">
        <v>0.11047962205704139</v>
      </c>
      <c r="CC119" s="458">
        <v>0</v>
      </c>
      <c r="CD119" s="458">
        <v>9.7660757369138776E-2</v>
      </c>
      <c r="CE119" s="458">
        <v>0.40672640521354592</v>
      </c>
      <c r="CF119" s="458">
        <v>0</v>
      </c>
      <c r="CG119" s="458">
        <v>0.12319727891156462</v>
      </c>
      <c r="CH119" s="458">
        <v>8.2405518313416887E-2</v>
      </c>
      <c r="CI119" s="458">
        <v>7.018754312237345E-2</v>
      </c>
      <c r="CJ119" s="458">
        <v>0.16271223187306061</v>
      </c>
      <c r="CK119" s="458">
        <v>0.27436542145593867</v>
      </c>
      <c r="CL119" s="458">
        <v>6.8633224476685045E-2</v>
      </c>
      <c r="CM119" s="458">
        <v>5.0970217826063459E-2</v>
      </c>
      <c r="CN119" s="458">
        <v>0.15695654650037019</v>
      </c>
      <c r="CO119" s="458">
        <v>0</v>
      </c>
      <c r="CP119" s="458">
        <v>7.1500265024641657E-2</v>
      </c>
      <c r="CQ119" s="458">
        <v>5.3476168702506148E-2</v>
      </c>
      <c r="CR119" s="458">
        <v>7.1761529788150744E-2</v>
      </c>
      <c r="CS119" s="458">
        <v>2.08577454886337E-2</v>
      </c>
      <c r="CT119" s="458">
        <v>2.5991246415558094E-2</v>
      </c>
      <c r="CU119" s="458">
        <v>8.9970613328277563E-2</v>
      </c>
      <c r="CV119" s="458">
        <v>3.1686876215754362E-2</v>
      </c>
      <c r="CW119" s="458">
        <v>0.34016075817630254</v>
      </c>
      <c r="CX119" s="458">
        <v>9.8058104750798555E-2</v>
      </c>
      <c r="CY119" s="458">
        <v>3.4825903718574261E-2</v>
      </c>
      <c r="CZ119" s="458">
        <v>6.692589972057994E-2</v>
      </c>
      <c r="DA119" s="458">
        <v>0.14664342324019822</v>
      </c>
      <c r="DB119" s="458">
        <v>8.2552746683986725E-2</v>
      </c>
      <c r="DC119" s="458">
        <v>0.20638908829863603</v>
      </c>
      <c r="DD119" s="458">
        <v>0.19848318867447542</v>
      </c>
      <c r="DE119" s="458">
        <v>3.5686171608501703E-2</v>
      </c>
      <c r="DF119" s="458">
        <v>0.21508389860764013</v>
      </c>
      <c r="DG119" s="477">
        <v>0</v>
      </c>
      <c r="DH119" s="458">
        <v>4.5714970634064482E-2</v>
      </c>
      <c r="DI119" s="478">
        <v>0.12152210367409541</v>
      </c>
    </row>
    <row r="120" spans="3:114" ht="13.5" customHeight="1" x14ac:dyDescent="0.15">
      <c r="C120" s="469" t="s">
        <v>772</v>
      </c>
      <c r="D120" s="475" t="s">
        <v>773</v>
      </c>
      <c r="E120" s="476">
        <v>0</v>
      </c>
      <c r="F120" s="458">
        <v>0</v>
      </c>
      <c r="G120" s="458">
        <v>0</v>
      </c>
      <c r="H120" s="458">
        <v>0</v>
      </c>
      <c r="I120" s="458">
        <v>0</v>
      </c>
      <c r="J120" s="458">
        <v>0</v>
      </c>
      <c r="K120" s="458">
        <v>0</v>
      </c>
      <c r="L120" s="458">
        <v>0</v>
      </c>
      <c r="M120" s="458">
        <v>0</v>
      </c>
      <c r="N120" s="458">
        <v>0</v>
      </c>
      <c r="O120" s="458">
        <v>0</v>
      </c>
      <c r="P120" s="458">
        <v>0</v>
      </c>
      <c r="Q120" s="458">
        <v>0</v>
      </c>
      <c r="R120" s="458">
        <v>0</v>
      </c>
      <c r="S120" s="458">
        <v>0</v>
      </c>
      <c r="T120" s="458">
        <v>0</v>
      </c>
      <c r="U120" s="458">
        <v>0</v>
      </c>
      <c r="V120" s="458">
        <v>0</v>
      </c>
      <c r="W120" s="458">
        <v>0</v>
      </c>
      <c r="X120" s="458">
        <v>0</v>
      </c>
      <c r="Y120" s="458">
        <v>0</v>
      </c>
      <c r="Z120" s="458">
        <v>0</v>
      </c>
      <c r="AA120" s="458">
        <v>0</v>
      </c>
      <c r="AB120" s="458">
        <v>0</v>
      </c>
      <c r="AC120" s="458">
        <v>0</v>
      </c>
      <c r="AD120" s="458">
        <v>0</v>
      </c>
      <c r="AE120" s="458">
        <v>0</v>
      </c>
      <c r="AF120" s="458">
        <v>0</v>
      </c>
      <c r="AG120" s="458">
        <v>0</v>
      </c>
      <c r="AH120" s="458">
        <v>0</v>
      </c>
      <c r="AI120" s="458">
        <v>0</v>
      </c>
      <c r="AJ120" s="458">
        <v>0</v>
      </c>
      <c r="AK120" s="458">
        <v>0</v>
      </c>
      <c r="AL120" s="458">
        <v>0</v>
      </c>
      <c r="AM120" s="458">
        <v>0</v>
      </c>
      <c r="AN120" s="458">
        <v>0</v>
      </c>
      <c r="AO120" s="458">
        <v>0</v>
      </c>
      <c r="AP120" s="458">
        <v>0</v>
      </c>
      <c r="AQ120" s="458">
        <v>0</v>
      </c>
      <c r="AR120" s="458">
        <v>0</v>
      </c>
      <c r="AS120" s="458">
        <v>0</v>
      </c>
      <c r="AT120" s="458">
        <v>0</v>
      </c>
      <c r="AU120" s="458">
        <v>0</v>
      </c>
      <c r="AV120" s="458">
        <v>0</v>
      </c>
      <c r="AW120" s="458">
        <v>0</v>
      </c>
      <c r="AX120" s="458">
        <v>0</v>
      </c>
      <c r="AY120" s="458">
        <v>0</v>
      </c>
      <c r="AZ120" s="458">
        <v>0</v>
      </c>
      <c r="BA120" s="458">
        <v>0</v>
      </c>
      <c r="BB120" s="458">
        <v>0</v>
      </c>
      <c r="BC120" s="458">
        <v>0</v>
      </c>
      <c r="BD120" s="458">
        <v>0</v>
      </c>
      <c r="BE120" s="458">
        <v>0</v>
      </c>
      <c r="BF120" s="458">
        <v>0</v>
      </c>
      <c r="BG120" s="458">
        <v>0</v>
      </c>
      <c r="BH120" s="458">
        <v>0</v>
      </c>
      <c r="BI120" s="458">
        <v>0</v>
      </c>
      <c r="BJ120" s="458">
        <v>0</v>
      </c>
      <c r="BK120" s="458">
        <v>0</v>
      </c>
      <c r="BL120" s="458">
        <v>0</v>
      </c>
      <c r="BM120" s="458">
        <v>0</v>
      </c>
      <c r="BN120" s="458">
        <v>0</v>
      </c>
      <c r="BO120" s="458">
        <v>0</v>
      </c>
      <c r="BP120" s="458">
        <v>0</v>
      </c>
      <c r="BQ120" s="458">
        <v>0</v>
      </c>
      <c r="BR120" s="458">
        <v>0</v>
      </c>
      <c r="BS120" s="458">
        <v>0</v>
      </c>
      <c r="BT120" s="458">
        <v>3.4960518029292557E-2</v>
      </c>
      <c r="BU120" s="458">
        <v>1.9123061085617572E-2</v>
      </c>
      <c r="BV120" s="458">
        <v>0</v>
      </c>
      <c r="BW120" s="458">
        <v>0</v>
      </c>
      <c r="BX120" s="458">
        <v>0</v>
      </c>
      <c r="BY120" s="458">
        <v>0</v>
      </c>
      <c r="BZ120" s="458">
        <v>0</v>
      </c>
      <c r="CA120" s="458">
        <v>0</v>
      </c>
      <c r="CB120" s="458">
        <v>0</v>
      </c>
      <c r="CC120" s="458">
        <v>0</v>
      </c>
      <c r="CD120" s="458">
        <v>0</v>
      </c>
      <c r="CE120" s="458">
        <v>0</v>
      </c>
      <c r="CF120" s="458">
        <v>0</v>
      </c>
      <c r="CG120" s="458">
        <v>0</v>
      </c>
      <c r="CH120" s="458">
        <v>7.7722724181482556E-4</v>
      </c>
      <c r="CI120" s="458">
        <v>0</v>
      </c>
      <c r="CJ120" s="458">
        <v>0</v>
      </c>
      <c r="CK120" s="458">
        <v>0</v>
      </c>
      <c r="CL120" s="458">
        <v>0</v>
      </c>
      <c r="CM120" s="458">
        <v>0</v>
      </c>
      <c r="CN120" s="458">
        <v>0</v>
      </c>
      <c r="CO120" s="458">
        <v>0.35455674805005988</v>
      </c>
      <c r="CP120" s="458">
        <v>0.10255137906794029</v>
      </c>
      <c r="CQ120" s="458">
        <v>0.16248067585516146</v>
      </c>
      <c r="CR120" s="458">
        <v>0</v>
      </c>
      <c r="CS120" s="458">
        <v>1.9920318725099601E-3</v>
      </c>
      <c r="CT120" s="458">
        <v>3.2017420926672559E-3</v>
      </c>
      <c r="CU120" s="458">
        <v>0</v>
      </c>
      <c r="CV120" s="458">
        <v>0</v>
      </c>
      <c r="CW120" s="458">
        <v>0</v>
      </c>
      <c r="CX120" s="458">
        <v>0</v>
      </c>
      <c r="CY120" s="458">
        <v>0</v>
      </c>
      <c r="CZ120" s="458">
        <v>1.4990346217036229E-4</v>
      </c>
      <c r="DA120" s="458">
        <v>0</v>
      </c>
      <c r="DB120" s="458">
        <v>0</v>
      </c>
      <c r="DC120" s="458">
        <v>0</v>
      </c>
      <c r="DD120" s="458">
        <v>0</v>
      </c>
      <c r="DE120" s="458">
        <v>0</v>
      </c>
      <c r="DF120" s="458">
        <v>0</v>
      </c>
      <c r="DG120" s="477">
        <v>0</v>
      </c>
      <c r="DH120" s="458">
        <v>0</v>
      </c>
      <c r="DI120" s="478">
        <v>2.4547639601723067E-2</v>
      </c>
    </row>
    <row r="121" spans="3:114" ht="13.5" customHeight="1" x14ac:dyDescent="0.15">
      <c r="C121" s="469" t="s">
        <v>774</v>
      </c>
      <c r="D121" s="475" t="s">
        <v>775</v>
      </c>
      <c r="E121" s="476">
        <v>2.0087074704567966E-2</v>
      </c>
      <c r="F121" s="458">
        <v>0</v>
      </c>
      <c r="G121" s="458">
        <v>0</v>
      </c>
      <c r="H121" s="458">
        <v>0</v>
      </c>
      <c r="I121" s="458">
        <v>0</v>
      </c>
      <c r="J121" s="458">
        <v>0</v>
      </c>
      <c r="K121" s="458">
        <v>0</v>
      </c>
      <c r="L121" s="458">
        <v>0</v>
      </c>
      <c r="M121" s="458">
        <v>0</v>
      </c>
      <c r="N121" s="458">
        <v>0</v>
      </c>
      <c r="O121" s="458">
        <v>0</v>
      </c>
      <c r="P121" s="458">
        <v>0</v>
      </c>
      <c r="Q121" s="458">
        <v>0</v>
      </c>
      <c r="R121" s="458">
        <v>0</v>
      </c>
      <c r="S121" s="458">
        <v>0</v>
      </c>
      <c r="T121" s="458">
        <v>0</v>
      </c>
      <c r="U121" s="458">
        <v>0</v>
      </c>
      <c r="V121" s="458">
        <v>0</v>
      </c>
      <c r="W121" s="458">
        <v>0</v>
      </c>
      <c r="X121" s="458">
        <v>0</v>
      </c>
      <c r="Y121" s="458">
        <v>0</v>
      </c>
      <c r="Z121" s="458">
        <v>0</v>
      </c>
      <c r="AA121" s="458">
        <v>0</v>
      </c>
      <c r="AB121" s="458">
        <v>0</v>
      </c>
      <c r="AC121" s="458">
        <v>0</v>
      </c>
      <c r="AD121" s="458">
        <v>0</v>
      </c>
      <c r="AE121" s="458">
        <v>0</v>
      </c>
      <c r="AF121" s="458">
        <v>0</v>
      </c>
      <c r="AG121" s="458">
        <v>0</v>
      </c>
      <c r="AH121" s="458">
        <v>0</v>
      </c>
      <c r="AI121" s="458">
        <v>0</v>
      </c>
      <c r="AJ121" s="458">
        <v>0</v>
      </c>
      <c r="AK121" s="458">
        <v>0</v>
      </c>
      <c r="AL121" s="458">
        <v>0</v>
      </c>
      <c r="AM121" s="458">
        <v>0</v>
      </c>
      <c r="AN121" s="458">
        <v>0</v>
      </c>
      <c r="AO121" s="458">
        <v>0</v>
      </c>
      <c r="AP121" s="458">
        <v>0</v>
      </c>
      <c r="AQ121" s="458">
        <v>0</v>
      </c>
      <c r="AR121" s="458">
        <v>0</v>
      </c>
      <c r="AS121" s="458">
        <v>0</v>
      </c>
      <c r="AT121" s="458">
        <v>0</v>
      </c>
      <c r="AU121" s="458">
        <v>0</v>
      </c>
      <c r="AV121" s="458">
        <v>0</v>
      </c>
      <c r="AW121" s="458">
        <v>0</v>
      </c>
      <c r="AX121" s="458">
        <v>0</v>
      </c>
      <c r="AY121" s="458">
        <v>0</v>
      </c>
      <c r="AZ121" s="458">
        <v>0</v>
      </c>
      <c r="BA121" s="458">
        <v>0</v>
      </c>
      <c r="BB121" s="458">
        <v>0</v>
      </c>
      <c r="BC121" s="458">
        <v>0</v>
      </c>
      <c r="BD121" s="458">
        <v>0</v>
      </c>
      <c r="BE121" s="458">
        <v>0</v>
      </c>
      <c r="BF121" s="458">
        <v>0</v>
      </c>
      <c r="BG121" s="458">
        <v>0</v>
      </c>
      <c r="BH121" s="458">
        <v>0</v>
      </c>
      <c r="BI121" s="458">
        <v>0</v>
      </c>
      <c r="BJ121" s="458">
        <v>0</v>
      </c>
      <c r="BK121" s="458">
        <v>0</v>
      </c>
      <c r="BL121" s="458">
        <v>0</v>
      </c>
      <c r="BM121" s="458">
        <v>0</v>
      </c>
      <c r="BN121" s="458">
        <v>0</v>
      </c>
      <c r="BO121" s="458">
        <v>0</v>
      </c>
      <c r="BP121" s="458">
        <v>0</v>
      </c>
      <c r="BQ121" s="458">
        <v>0</v>
      </c>
      <c r="BR121" s="458">
        <v>3.4273899737685805E-2</v>
      </c>
      <c r="BS121" s="458">
        <v>2.2489747321074215E-3</v>
      </c>
      <c r="BT121" s="458">
        <v>4.4665493242043053E-2</v>
      </c>
      <c r="BU121" s="458">
        <v>0</v>
      </c>
      <c r="BV121" s="458">
        <v>0</v>
      </c>
      <c r="BW121" s="458">
        <v>0</v>
      </c>
      <c r="BX121" s="458">
        <v>0</v>
      </c>
      <c r="BY121" s="458">
        <v>0</v>
      </c>
      <c r="BZ121" s="458">
        <v>0</v>
      </c>
      <c r="CA121" s="458">
        <v>0</v>
      </c>
      <c r="CB121" s="458">
        <v>0</v>
      </c>
      <c r="CC121" s="458">
        <v>0</v>
      </c>
      <c r="CD121" s="458">
        <v>0</v>
      </c>
      <c r="CE121" s="458">
        <v>0</v>
      </c>
      <c r="CF121" s="458">
        <v>0</v>
      </c>
      <c r="CG121" s="458">
        <v>0</v>
      </c>
      <c r="CH121" s="458">
        <v>0</v>
      </c>
      <c r="CI121" s="458">
        <v>0</v>
      </c>
      <c r="CJ121" s="458">
        <v>0</v>
      </c>
      <c r="CK121" s="458">
        <v>0</v>
      </c>
      <c r="CL121" s="458">
        <v>0</v>
      </c>
      <c r="CM121" s="458">
        <v>0</v>
      </c>
      <c r="CN121" s="458">
        <v>0</v>
      </c>
      <c r="CO121" s="458">
        <v>0</v>
      </c>
      <c r="CP121" s="458">
        <v>0</v>
      </c>
      <c r="CQ121" s="458">
        <v>0</v>
      </c>
      <c r="CR121" s="458">
        <v>0</v>
      </c>
      <c r="CS121" s="458">
        <v>0</v>
      </c>
      <c r="CT121" s="458">
        <v>0</v>
      </c>
      <c r="CU121" s="458">
        <v>0</v>
      </c>
      <c r="CV121" s="458">
        <v>0</v>
      </c>
      <c r="CW121" s="458">
        <v>0</v>
      </c>
      <c r="CX121" s="458">
        <v>0</v>
      </c>
      <c r="CY121" s="458">
        <v>0</v>
      </c>
      <c r="CZ121" s="458">
        <v>0</v>
      </c>
      <c r="DA121" s="458">
        <v>0</v>
      </c>
      <c r="DB121" s="458">
        <v>0</v>
      </c>
      <c r="DC121" s="458">
        <v>0</v>
      </c>
      <c r="DD121" s="458">
        <v>0</v>
      </c>
      <c r="DE121" s="458">
        <v>0</v>
      </c>
      <c r="DF121" s="458">
        <v>0</v>
      </c>
      <c r="DG121" s="477">
        <v>0</v>
      </c>
      <c r="DH121" s="458">
        <v>0</v>
      </c>
      <c r="DI121" s="478">
        <v>1.3505314614885946E-3</v>
      </c>
    </row>
    <row r="122" spans="3:114" ht="13.5" customHeight="1" x14ac:dyDescent="0.15">
      <c r="C122" s="485" t="s">
        <v>776</v>
      </c>
      <c r="D122" s="486" t="s">
        <v>476</v>
      </c>
      <c r="E122" s="487">
        <v>-8.1845615166662833E-2</v>
      </c>
      <c r="F122" s="488">
        <v>0</v>
      </c>
      <c r="G122" s="488">
        <v>0</v>
      </c>
      <c r="H122" s="488">
        <v>0</v>
      </c>
      <c r="I122" s="488">
        <v>0</v>
      </c>
      <c r="J122" s="488">
        <v>0</v>
      </c>
      <c r="K122" s="488">
        <v>0</v>
      </c>
      <c r="L122" s="488">
        <v>0</v>
      </c>
      <c r="M122" s="488">
        <v>0</v>
      </c>
      <c r="N122" s="488">
        <v>0</v>
      </c>
      <c r="O122" s="488">
        <v>0</v>
      </c>
      <c r="P122" s="488">
        <v>0</v>
      </c>
      <c r="Q122" s="488">
        <v>0</v>
      </c>
      <c r="R122" s="488">
        <v>0</v>
      </c>
      <c r="S122" s="488">
        <v>0</v>
      </c>
      <c r="T122" s="488">
        <v>0</v>
      </c>
      <c r="U122" s="488">
        <v>0</v>
      </c>
      <c r="V122" s="488">
        <v>0</v>
      </c>
      <c r="W122" s="488">
        <v>0</v>
      </c>
      <c r="X122" s="488">
        <v>0</v>
      </c>
      <c r="Y122" s="488">
        <v>0</v>
      </c>
      <c r="Z122" s="488">
        <v>0</v>
      </c>
      <c r="AA122" s="488">
        <v>0</v>
      </c>
      <c r="AB122" s="488">
        <v>0</v>
      </c>
      <c r="AC122" s="488">
        <v>0</v>
      </c>
      <c r="AD122" s="488">
        <v>0</v>
      </c>
      <c r="AE122" s="488">
        <v>0</v>
      </c>
      <c r="AF122" s="488">
        <v>0</v>
      </c>
      <c r="AG122" s="488">
        <v>0</v>
      </c>
      <c r="AH122" s="488">
        <v>0</v>
      </c>
      <c r="AI122" s="488">
        <v>0</v>
      </c>
      <c r="AJ122" s="488">
        <v>0</v>
      </c>
      <c r="AK122" s="488">
        <v>0</v>
      </c>
      <c r="AL122" s="488">
        <v>0</v>
      </c>
      <c r="AM122" s="488">
        <v>0</v>
      </c>
      <c r="AN122" s="488">
        <v>0</v>
      </c>
      <c r="AO122" s="488">
        <v>0</v>
      </c>
      <c r="AP122" s="488">
        <v>0</v>
      </c>
      <c r="AQ122" s="488">
        <v>0</v>
      </c>
      <c r="AR122" s="488">
        <v>0</v>
      </c>
      <c r="AS122" s="488">
        <v>0</v>
      </c>
      <c r="AT122" s="488">
        <v>0</v>
      </c>
      <c r="AU122" s="488">
        <v>0</v>
      </c>
      <c r="AV122" s="488">
        <v>0</v>
      </c>
      <c r="AW122" s="488">
        <v>0</v>
      </c>
      <c r="AX122" s="488">
        <v>0</v>
      </c>
      <c r="AY122" s="488">
        <v>0</v>
      </c>
      <c r="AZ122" s="488">
        <v>0</v>
      </c>
      <c r="BA122" s="488">
        <v>0</v>
      </c>
      <c r="BB122" s="488">
        <v>0</v>
      </c>
      <c r="BC122" s="488">
        <v>0</v>
      </c>
      <c r="BD122" s="488">
        <v>0</v>
      </c>
      <c r="BE122" s="488">
        <v>0</v>
      </c>
      <c r="BF122" s="488">
        <v>0</v>
      </c>
      <c r="BG122" s="488">
        <v>0</v>
      </c>
      <c r="BH122" s="488">
        <v>0</v>
      </c>
      <c r="BI122" s="488">
        <v>0</v>
      </c>
      <c r="BJ122" s="488">
        <v>0</v>
      </c>
      <c r="BK122" s="488">
        <v>0</v>
      </c>
      <c r="BL122" s="488">
        <v>0</v>
      </c>
      <c r="BM122" s="488">
        <v>0</v>
      </c>
      <c r="BN122" s="488">
        <v>0</v>
      </c>
      <c r="BO122" s="488">
        <v>0</v>
      </c>
      <c r="BP122" s="488">
        <v>0</v>
      </c>
      <c r="BQ122" s="488">
        <v>0</v>
      </c>
      <c r="BR122" s="488">
        <v>0</v>
      </c>
      <c r="BS122" s="488">
        <v>-9.2604841910305592E-4</v>
      </c>
      <c r="BT122" s="488">
        <v>-2.5626947857961793E-2</v>
      </c>
      <c r="BU122" s="488">
        <v>0</v>
      </c>
      <c r="BV122" s="488">
        <v>0</v>
      </c>
      <c r="BW122" s="488">
        <v>0</v>
      </c>
      <c r="BX122" s="488">
        <v>0</v>
      </c>
      <c r="BY122" s="488">
        <v>0</v>
      </c>
      <c r="BZ122" s="488">
        <v>0</v>
      </c>
      <c r="CA122" s="488">
        <v>0</v>
      </c>
      <c r="CB122" s="488">
        <v>0</v>
      </c>
      <c r="CC122" s="488">
        <v>0</v>
      </c>
      <c r="CD122" s="488">
        <v>0</v>
      </c>
      <c r="CE122" s="488">
        <v>0</v>
      </c>
      <c r="CF122" s="488">
        <v>0</v>
      </c>
      <c r="CG122" s="488">
        <v>0</v>
      </c>
      <c r="CH122" s="488">
        <v>0</v>
      </c>
      <c r="CI122" s="488">
        <v>0</v>
      </c>
      <c r="CJ122" s="488">
        <v>0</v>
      </c>
      <c r="CK122" s="488">
        <v>0</v>
      </c>
      <c r="CL122" s="488">
        <v>0</v>
      </c>
      <c r="CM122" s="488">
        <v>0</v>
      </c>
      <c r="CN122" s="488">
        <v>0</v>
      </c>
      <c r="CO122" s="488">
        <v>0</v>
      </c>
      <c r="CP122" s="488">
        <v>0</v>
      </c>
      <c r="CQ122" s="488">
        <v>0</v>
      </c>
      <c r="CR122" s="488">
        <v>0</v>
      </c>
      <c r="CS122" s="488">
        <v>0</v>
      </c>
      <c r="CT122" s="488">
        <v>0</v>
      </c>
      <c r="CU122" s="488">
        <v>0</v>
      </c>
      <c r="CV122" s="488">
        <v>0</v>
      </c>
      <c r="CW122" s="488">
        <v>0</v>
      </c>
      <c r="CX122" s="488">
        <v>0</v>
      </c>
      <c r="CY122" s="488">
        <v>0</v>
      </c>
      <c r="CZ122" s="488">
        <v>0</v>
      </c>
      <c r="DA122" s="488">
        <v>0</v>
      </c>
      <c r="DB122" s="488">
        <v>0</v>
      </c>
      <c r="DC122" s="488">
        <v>0</v>
      </c>
      <c r="DD122" s="488">
        <v>0</v>
      </c>
      <c r="DE122" s="488">
        <v>0</v>
      </c>
      <c r="DF122" s="488">
        <v>0</v>
      </c>
      <c r="DG122" s="489">
        <v>0</v>
      </c>
      <c r="DH122" s="488">
        <v>0</v>
      </c>
      <c r="DI122" s="490">
        <v>-6.216962196835522E-4</v>
      </c>
    </row>
    <row r="123" spans="3:114" ht="13.5" customHeight="1" x14ac:dyDescent="0.15">
      <c r="C123" s="492" t="s">
        <v>777</v>
      </c>
      <c r="D123" s="493" t="s">
        <v>477</v>
      </c>
      <c r="E123" s="494">
        <v>0.63585266407131835</v>
      </c>
      <c r="F123" s="495">
        <v>0.30635972561330077</v>
      </c>
      <c r="G123" s="495">
        <v>0.58313775049647953</v>
      </c>
      <c r="H123" s="495">
        <v>0.64200178731009827</v>
      </c>
      <c r="I123" s="495">
        <v>0.64848743076267579</v>
      </c>
      <c r="J123" s="495">
        <v>0</v>
      </c>
      <c r="K123" s="495">
        <v>0.50357339197361184</v>
      </c>
      <c r="L123" s="495">
        <v>0.28096112074626617</v>
      </c>
      <c r="M123" s="495">
        <v>0.49392598173085978</v>
      </c>
      <c r="N123" s="495">
        <v>0.34556848701880039</v>
      </c>
      <c r="O123" s="495">
        <v>0</v>
      </c>
      <c r="P123" s="495">
        <v>0.45825653539627736</v>
      </c>
      <c r="Q123" s="495">
        <v>0.41837100825260137</v>
      </c>
      <c r="R123" s="495">
        <v>0.39945451183431951</v>
      </c>
      <c r="S123" s="495">
        <v>0.46767323412662448</v>
      </c>
      <c r="T123" s="495">
        <v>1.089833641404806</v>
      </c>
      <c r="U123" s="495">
        <v>0.35608624190273613</v>
      </c>
      <c r="V123" s="495">
        <v>0.55297085201793716</v>
      </c>
      <c r="W123" s="495">
        <v>0.36565420560747663</v>
      </c>
      <c r="X123" s="495">
        <v>0.36644798500468606</v>
      </c>
      <c r="Y123" s="495">
        <v>0</v>
      </c>
      <c r="Z123" s="495">
        <v>0.1875</v>
      </c>
      <c r="AA123" s="495">
        <v>0.27748839852258739</v>
      </c>
      <c r="AB123" s="495">
        <v>0.38215704930878153</v>
      </c>
      <c r="AC123" s="495">
        <v>0.40308109485331584</v>
      </c>
      <c r="AD123" s="495">
        <v>0.34576160179640719</v>
      </c>
      <c r="AE123" s="495">
        <v>0</v>
      </c>
      <c r="AF123" s="495">
        <v>0.46301981579681833</v>
      </c>
      <c r="AG123" s="495">
        <v>0.40455286175130534</v>
      </c>
      <c r="AH123" s="495">
        <v>0.57733311464654746</v>
      </c>
      <c r="AI123" s="495">
        <v>0.47660818713450293</v>
      </c>
      <c r="AJ123" s="495">
        <v>0.40012503907471086</v>
      </c>
      <c r="AK123" s="495">
        <v>0.46159412223088053</v>
      </c>
      <c r="AL123" s="495">
        <v>0.49678160919540232</v>
      </c>
      <c r="AM123" s="495">
        <v>0.51407435270515955</v>
      </c>
      <c r="AN123" s="495">
        <v>0</v>
      </c>
      <c r="AO123" s="495">
        <v>0.3428515739206705</v>
      </c>
      <c r="AP123" s="495">
        <v>0.36216083285515205</v>
      </c>
      <c r="AQ123" s="495">
        <v>0.39562257428262393</v>
      </c>
      <c r="AR123" s="495">
        <v>0.21153846153846154</v>
      </c>
      <c r="AS123" s="495">
        <v>0.14968988893696814</v>
      </c>
      <c r="AT123" s="495">
        <v>0.47582581213723524</v>
      </c>
      <c r="AU123" s="495">
        <v>0.52345277468160145</v>
      </c>
      <c r="AV123" s="495">
        <v>0.4477351578702537</v>
      </c>
      <c r="AW123" s="495">
        <v>0.41520759943343072</v>
      </c>
      <c r="AX123" s="495">
        <v>0.39738689276530681</v>
      </c>
      <c r="AY123" s="495">
        <v>0.3852956324033715</v>
      </c>
      <c r="AZ123" s="495">
        <v>0.31931152942826097</v>
      </c>
      <c r="BA123" s="495">
        <v>0.36158515461433027</v>
      </c>
      <c r="BB123" s="495">
        <v>0.34867330016583747</v>
      </c>
      <c r="BC123" s="495">
        <v>0.3446069469835466</v>
      </c>
      <c r="BD123" s="495">
        <v>0.40243196294151706</v>
      </c>
      <c r="BE123" s="495">
        <v>0.40067911714770799</v>
      </c>
      <c r="BF123" s="495">
        <v>0.29888590895404288</v>
      </c>
      <c r="BG123" s="495">
        <v>0</v>
      </c>
      <c r="BH123" s="495">
        <v>0.22067637763812706</v>
      </c>
      <c r="BI123" s="495">
        <v>0.25058748130741293</v>
      </c>
      <c r="BJ123" s="495">
        <v>0.31214240305149393</v>
      </c>
      <c r="BK123" s="495">
        <v>0.38337004405286346</v>
      </c>
      <c r="BL123" s="495">
        <v>0.40831266973668673</v>
      </c>
      <c r="BM123" s="495">
        <v>0.16244563827065744</v>
      </c>
      <c r="BN123" s="495">
        <v>0.47468888956724359</v>
      </c>
      <c r="BO123" s="495">
        <v>0.47567550323794938</v>
      </c>
      <c r="BP123" s="495">
        <v>0.4893409333249702</v>
      </c>
      <c r="BQ123" s="495">
        <v>0.53134129714990586</v>
      </c>
      <c r="BR123" s="495">
        <v>0.57038308802098514</v>
      </c>
      <c r="BS123" s="495">
        <v>0.47135864532345551</v>
      </c>
      <c r="BT123" s="495">
        <v>0.45143475382304971</v>
      </c>
      <c r="BU123" s="495">
        <v>0.61670127196273095</v>
      </c>
      <c r="BV123" s="495">
        <v>0.6892410527546291</v>
      </c>
      <c r="BW123" s="495">
        <v>0.63012492993825298</v>
      </c>
      <c r="BX123" s="495">
        <v>0.73735657571329871</v>
      </c>
      <c r="BY123" s="495">
        <v>0.68492396016063328</v>
      </c>
      <c r="BZ123" s="495">
        <v>0.89414759967091362</v>
      </c>
      <c r="CA123" s="495">
        <v>0.63172264725121585</v>
      </c>
      <c r="CB123" s="495">
        <v>0.78177552832304009</v>
      </c>
      <c r="CC123" s="495">
        <v>0</v>
      </c>
      <c r="CD123" s="495">
        <v>0.42987517046050561</v>
      </c>
      <c r="CE123" s="495">
        <v>0.23554055626672873</v>
      </c>
      <c r="CF123" s="495">
        <v>1</v>
      </c>
      <c r="CG123" s="495">
        <v>0.62312925170068023</v>
      </c>
      <c r="CH123" s="495">
        <v>0.54718740891868256</v>
      </c>
      <c r="CI123" s="495">
        <v>0.78617575111334126</v>
      </c>
      <c r="CJ123" s="495">
        <v>0.43785823656147105</v>
      </c>
      <c r="CK123" s="495">
        <v>0.56112308429118773</v>
      </c>
      <c r="CL123" s="495">
        <v>0.64676909898816848</v>
      </c>
      <c r="CM123" s="495">
        <v>0.43862493919247608</v>
      </c>
      <c r="CN123" s="495">
        <v>0.43134574861894187</v>
      </c>
      <c r="CO123" s="495">
        <v>0.69855033496896779</v>
      </c>
      <c r="CP123" s="495">
        <v>0.78798404589249393</v>
      </c>
      <c r="CQ123" s="495">
        <v>0.57885339778343892</v>
      </c>
      <c r="CR123" s="495">
        <v>0.53704841090139066</v>
      </c>
      <c r="CS123" s="495">
        <v>0.54716428404030937</v>
      </c>
      <c r="CT123" s="495">
        <v>0.69642741639895644</v>
      </c>
      <c r="CU123" s="495">
        <v>0.75965494359654939</v>
      </c>
      <c r="CV123" s="495">
        <v>0.61024960459577871</v>
      </c>
      <c r="CW123" s="495">
        <v>0.57911693718031043</v>
      </c>
      <c r="CX123" s="495">
        <v>0.1659483851341074</v>
      </c>
      <c r="CY123" s="495">
        <v>0.37598548200539772</v>
      </c>
      <c r="CZ123" s="495">
        <v>0.74342523414920791</v>
      </c>
      <c r="DA123" s="495">
        <v>0.3945733055703517</v>
      </c>
      <c r="DB123" s="495">
        <v>0.43573480012584104</v>
      </c>
      <c r="DC123" s="495">
        <v>0.64443646805455845</v>
      </c>
      <c r="DD123" s="495">
        <v>0.67612707508216063</v>
      </c>
      <c r="DE123" s="495">
        <v>0.70401469430595642</v>
      </c>
      <c r="DF123" s="495">
        <v>0.720581935023206</v>
      </c>
      <c r="DG123" s="496">
        <v>0</v>
      </c>
      <c r="DH123" s="495">
        <v>0.65511206999880134</v>
      </c>
      <c r="DI123" s="497">
        <v>0.55593363564977882</v>
      </c>
    </row>
    <row r="124" spans="3:114" ht="13.5" customHeight="1" x14ac:dyDescent="0.15">
      <c r="C124" s="498" t="s">
        <v>778</v>
      </c>
      <c r="D124" s="499" t="s">
        <v>472</v>
      </c>
      <c r="E124" s="500">
        <v>1</v>
      </c>
      <c r="F124" s="501">
        <v>1</v>
      </c>
      <c r="G124" s="501">
        <v>1</v>
      </c>
      <c r="H124" s="501">
        <v>1</v>
      </c>
      <c r="I124" s="501">
        <v>1</v>
      </c>
      <c r="J124" s="501">
        <v>0</v>
      </c>
      <c r="K124" s="501">
        <v>1</v>
      </c>
      <c r="L124" s="501">
        <v>1</v>
      </c>
      <c r="M124" s="501">
        <v>1</v>
      </c>
      <c r="N124" s="501">
        <v>1</v>
      </c>
      <c r="O124" s="501">
        <v>0</v>
      </c>
      <c r="P124" s="501">
        <v>1</v>
      </c>
      <c r="Q124" s="501">
        <v>1</v>
      </c>
      <c r="R124" s="501">
        <v>1</v>
      </c>
      <c r="S124" s="501">
        <v>1</v>
      </c>
      <c r="T124" s="501">
        <v>1</v>
      </c>
      <c r="U124" s="501">
        <v>1</v>
      </c>
      <c r="V124" s="501">
        <v>1</v>
      </c>
      <c r="W124" s="501">
        <v>1</v>
      </c>
      <c r="X124" s="501">
        <v>1</v>
      </c>
      <c r="Y124" s="501">
        <v>0</v>
      </c>
      <c r="Z124" s="501">
        <v>1</v>
      </c>
      <c r="AA124" s="501">
        <v>1</v>
      </c>
      <c r="AB124" s="501">
        <v>1</v>
      </c>
      <c r="AC124" s="501">
        <v>1</v>
      </c>
      <c r="AD124" s="501">
        <v>1</v>
      </c>
      <c r="AE124" s="501">
        <v>0</v>
      </c>
      <c r="AF124" s="501">
        <v>1</v>
      </c>
      <c r="AG124" s="501">
        <v>1</v>
      </c>
      <c r="AH124" s="501">
        <v>1</v>
      </c>
      <c r="AI124" s="501">
        <v>1</v>
      </c>
      <c r="AJ124" s="501">
        <v>1</v>
      </c>
      <c r="AK124" s="501">
        <v>1</v>
      </c>
      <c r="AL124" s="501">
        <v>1</v>
      </c>
      <c r="AM124" s="501">
        <v>1</v>
      </c>
      <c r="AN124" s="501">
        <v>0</v>
      </c>
      <c r="AO124" s="501">
        <v>1</v>
      </c>
      <c r="AP124" s="501">
        <v>1</v>
      </c>
      <c r="AQ124" s="501">
        <v>1</v>
      </c>
      <c r="AR124" s="501">
        <v>1</v>
      </c>
      <c r="AS124" s="501">
        <v>1</v>
      </c>
      <c r="AT124" s="501">
        <v>1</v>
      </c>
      <c r="AU124" s="501">
        <v>1</v>
      </c>
      <c r="AV124" s="501">
        <v>1</v>
      </c>
      <c r="AW124" s="501">
        <v>1</v>
      </c>
      <c r="AX124" s="501">
        <v>1</v>
      </c>
      <c r="AY124" s="501">
        <v>1</v>
      </c>
      <c r="AZ124" s="501">
        <v>1</v>
      </c>
      <c r="BA124" s="501">
        <v>1</v>
      </c>
      <c r="BB124" s="501">
        <v>1</v>
      </c>
      <c r="BC124" s="501">
        <v>1</v>
      </c>
      <c r="BD124" s="501">
        <v>1</v>
      </c>
      <c r="BE124" s="501">
        <v>1</v>
      </c>
      <c r="BF124" s="501">
        <v>1</v>
      </c>
      <c r="BG124" s="501">
        <v>0</v>
      </c>
      <c r="BH124" s="501">
        <v>1</v>
      </c>
      <c r="BI124" s="501">
        <v>1</v>
      </c>
      <c r="BJ124" s="501">
        <v>1</v>
      </c>
      <c r="BK124" s="501">
        <v>1</v>
      </c>
      <c r="BL124" s="501">
        <v>1</v>
      </c>
      <c r="BM124" s="501">
        <v>1</v>
      </c>
      <c r="BN124" s="501">
        <v>1</v>
      </c>
      <c r="BO124" s="501">
        <v>1</v>
      </c>
      <c r="BP124" s="501">
        <v>1</v>
      </c>
      <c r="BQ124" s="501">
        <v>1</v>
      </c>
      <c r="BR124" s="501">
        <v>1</v>
      </c>
      <c r="BS124" s="501">
        <v>1</v>
      </c>
      <c r="BT124" s="501">
        <v>1</v>
      </c>
      <c r="BU124" s="501">
        <v>1</v>
      </c>
      <c r="BV124" s="501">
        <v>1</v>
      </c>
      <c r="BW124" s="501">
        <v>1</v>
      </c>
      <c r="BX124" s="501">
        <v>1</v>
      </c>
      <c r="BY124" s="501">
        <v>1</v>
      </c>
      <c r="BZ124" s="501">
        <v>1</v>
      </c>
      <c r="CA124" s="501">
        <v>1</v>
      </c>
      <c r="CB124" s="501">
        <v>1</v>
      </c>
      <c r="CC124" s="501">
        <v>1</v>
      </c>
      <c r="CD124" s="501">
        <v>1</v>
      </c>
      <c r="CE124" s="501">
        <v>1</v>
      </c>
      <c r="CF124" s="501">
        <v>1</v>
      </c>
      <c r="CG124" s="501">
        <v>1</v>
      </c>
      <c r="CH124" s="501">
        <v>1</v>
      </c>
      <c r="CI124" s="501">
        <v>1</v>
      </c>
      <c r="CJ124" s="501">
        <v>1</v>
      </c>
      <c r="CK124" s="501">
        <v>1</v>
      </c>
      <c r="CL124" s="501">
        <v>1</v>
      </c>
      <c r="CM124" s="501">
        <v>1</v>
      </c>
      <c r="CN124" s="501">
        <v>1</v>
      </c>
      <c r="CO124" s="501">
        <v>1</v>
      </c>
      <c r="CP124" s="501">
        <v>1</v>
      </c>
      <c r="CQ124" s="501">
        <v>1</v>
      </c>
      <c r="CR124" s="501">
        <v>1</v>
      </c>
      <c r="CS124" s="501">
        <v>1</v>
      </c>
      <c r="CT124" s="501">
        <v>1</v>
      </c>
      <c r="CU124" s="501">
        <v>1</v>
      </c>
      <c r="CV124" s="501">
        <v>1</v>
      </c>
      <c r="CW124" s="501">
        <v>1</v>
      </c>
      <c r="CX124" s="501">
        <v>1</v>
      </c>
      <c r="CY124" s="501">
        <v>1</v>
      </c>
      <c r="CZ124" s="501">
        <v>1</v>
      </c>
      <c r="DA124" s="501">
        <v>1</v>
      </c>
      <c r="DB124" s="501">
        <v>1</v>
      </c>
      <c r="DC124" s="501">
        <v>1</v>
      </c>
      <c r="DD124" s="501">
        <v>1</v>
      </c>
      <c r="DE124" s="501">
        <v>1</v>
      </c>
      <c r="DF124" s="501">
        <v>1</v>
      </c>
      <c r="DG124" s="502">
        <v>1</v>
      </c>
      <c r="DH124" s="501">
        <v>1</v>
      </c>
      <c r="DI124" s="503">
        <v>1</v>
      </c>
    </row>
    <row r="125" spans="3:114" x14ac:dyDescent="0.15">
      <c r="I125" s="458"/>
      <c r="J125" s="458"/>
      <c r="K125" s="458"/>
      <c r="L125" s="458"/>
    </row>
    <row r="126" spans="3:114" s="458" customFormat="1" ht="11.25" x14ac:dyDescent="0.15">
      <c r="C126" s="504"/>
      <c r="E126" s="505"/>
      <c r="F126" s="505"/>
      <c r="G126" s="505"/>
      <c r="H126" s="505"/>
      <c r="I126" s="505"/>
      <c r="J126" s="505"/>
      <c r="K126" s="505"/>
      <c r="L126" s="505"/>
      <c r="M126" s="505"/>
      <c r="N126" s="505"/>
      <c r="O126" s="505"/>
      <c r="P126" s="505"/>
      <c r="Q126" s="505"/>
      <c r="R126" s="505"/>
      <c r="S126" s="505"/>
      <c r="T126" s="505"/>
      <c r="U126" s="505"/>
      <c r="V126" s="505"/>
      <c r="W126" s="505"/>
      <c r="X126" s="505"/>
      <c r="Y126" s="505"/>
      <c r="Z126" s="505"/>
      <c r="AA126" s="505"/>
      <c r="AB126" s="505"/>
      <c r="AC126" s="505"/>
      <c r="AD126" s="505"/>
      <c r="AE126" s="505"/>
      <c r="AF126" s="505"/>
      <c r="AG126" s="505"/>
      <c r="AH126" s="505"/>
      <c r="AI126" s="505"/>
      <c r="AJ126" s="505"/>
      <c r="AK126" s="505"/>
      <c r="AL126" s="505"/>
      <c r="AM126" s="505"/>
      <c r="AN126" s="505"/>
      <c r="AO126" s="505"/>
      <c r="AP126" s="505"/>
      <c r="AQ126" s="505"/>
      <c r="AR126" s="505"/>
      <c r="AS126" s="505"/>
      <c r="AT126" s="505"/>
      <c r="AU126" s="505"/>
      <c r="AV126" s="505"/>
      <c r="AW126" s="505"/>
      <c r="AX126" s="505"/>
      <c r="AY126" s="505"/>
      <c r="AZ126" s="505"/>
      <c r="BA126" s="505"/>
      <c r="BB126" s="505"/>
      <c r="BC126" s="505"/>
      <c r="BD126" s="505"/>
      <c r="BE126" s="505"/>
      <c r="BF126" s="505"/>
      <c r="BG126" s="505"/>
      <c r="BH126" s="505"/>
      <c r="BI126" s="505"/>
      <c r="BJ126" s="505"/>
      <c r="BK126" s="505"/>
      <c r="BL126" s="505"/>
      <c r="BM126" s="505"/>
      <c r="BN126" s="505"/>
      <c r="BO126" s="505"/>
      <c r="BP126" s="505"/>
      <c r="BQ126" s="505"/>
      <c r="BR126" s="505"/>
      <c r="BS126" s="505"/>
      <c r="BT126" s="505"/>
      <c r="BU126" s="505"/>
      <c r="BV126" s="505"/>
      <c r="BW126" s="505"/>
      <c r="BX126" s="505"/>
      <c r="BY126" s="505"/>
      <c r="BZ126" s="505"/>
      <c r="CA126" s="505"/>
      <c r="CB126" s="505"/>
      <c r="CC126" s="505"/>
      <c r="CD126" s="505"/>
      <c r="CE126" s="505"/>
      <c r="CF126" s="505"/>
      <c r="CG126" s="505"/>
      <c r="CH126" s="505"/>
      <c r="CI126" s="505"/>
      <c r="CJ126" s="505"/>
      <c r="CK126" s="505"/>
      <c r="CL126" s="505"/>
      <c r="CM126" s="505"/>
      <c r="CN126" s="505"/>
      <c r="CO126" s="505"/>
      <c r="CP126" s="505"/>
      <c r="CQ126" s="505"/>
      <c r="CR126" s="505"/>
      <c r="CS126" s="505"/>
      <c r="CT126" s="505"/>
      <c r="CU126" s="505"/>
      <c r="CV126" s="505"/>
      <c r="CW126" s="505"/>
      <c r="CX126" s="505"/>
      <c r="CY126" s="505"/>
      <c r="CZ126" s="505"/>
      <c r="DA126" s="505"/>
      <c r="DB126" s="505"/>
      <c r="DC126" s="505"/>
      <c r="DD126" s="505"/>
      <c r="DE126" s="505"/>
      <c r="DF126" s="505"/>
      <c r="DG126" s="505"/>
      <c r="DH126" s="505"/>
      <c r="DI126" s="505"/>
      <c r="DJ126" s="505"/>
    </row>
    <row r="127" spans="3:114" s="458" customFormat="1" x14ac:dyDescent="0.15"/>
    <row r="128" spans="3:114" s="458" customFormat="1" x14ac:dyDescent="0.15"/>
    <row r="129" spans="5:114" s="458" customFormat="1" x14ac:dyDescent="0.15">
      <c r="F129" s="506"/>
      <c r="G129" s="506"/>
    </row>
    <row r="130" spans="5:114" s="458" customFormat="1" x14ac:dyDescent="0.15"/>
    <row r="131" spans="5:114" s="458" customFormat="1" x14ac:dyDescent="0.15"/>
    <row r="132" spans="5:114" s="458" customFormat="1" x14ac:dyDescent="0.15"/>
    <row r="133" spans="5:114" s="458" customFormat="1" x14ac:dyDescent="0.15"/>
    <row r="134" spans="5:114" s="458" customFormat="1" x14ac:dyDescent="0.15"/>
    <row r="135" spans="5:114" s="458" customFormat="1" x14ac:dyDescent="0.15"/>
    <row r="136" spans="5:114" s="458" customFormat="1" x14ac:dyDescent="0.15"/>
    <row r="137" spans="5:114" s="458" customFormat="1" x14ac:dyDescent="0.15"/>
    <row r="138" spans="5:114" s="458" customFormat="1" x14ac:dyDescent="0.15">
      <c r="E138" s="507"/>
    </row>
    <row r="139" spans="5:114" x14ac:dyDescent="0.15">
      <c r="E139" s="507"/>
      <c r="AI139" s="458"/>
      <c r="AJ139" s="458"/>
    </row>
    <row r="140" spans="5:114" x14ac:dyDescent="0.15">
      <c r="E140" s="507"/>
      <c r="AI140" s="458"/>
      <c r="AJ140" s="458"/>
    </row>
    <row r="141" spans="5:114" x14ac:dyDescent="0.15">
      <c r="E141" s="507"/>
      <c r="AI141" s="458"/>
      <c r="AJ141" s="458"/>
    </row>
    <row r="142" spans="5:114" x14ac:dyDescent="0.15">
      <c r="AI142" s="458"/>
      <c r="AJ142" s="458"/>
    </row>
    <row r="143" spans="5:114" x14ac:dyDescent="0.15">
      <c r="AI143" s="458"/>
      <c r="AJ143" s="458"/>
    </row>
    <row r="144" spans="5:114" x14ac:dyDescent="0.15">
      <c r="AL144" s="455"/>
      <c r="AM144" s="455"/>
      <c r="AN144" s="455"/>
      <c r="AO144" s="455"/>
      <c r="AP144" s="455"/>
      <c r="AQ144" s="455"/>
      <c r="AR144" s="455"/>
      <c r="AS144" s="455"/>
      <c r="AT144" s="455"/>
      <c r="AU144" s="455"/>
      <c r="AV144" s="455"/>
      <c r="AW144" s="455"/>
      <c r="AX144" s="455"/>
      <c r="AY144" s="455"/>
      <c r="AZ144" s="455"/>
      <c r="BA144" s="455"/>
      <c r="BB144" s="455"/>
      <c r="BC144" s="455"/>
      <c r="BD144" s="455"/>
      <c r="BE144" s="455"/>
      <c r="BF144" s="455"/>
      <c r="BG144" s="455"/>
      <c r="BH144" s="455"/>
      <c r="BI144" s="455"/>
      <c r="BJ144" s="455"/>
      <c r="BK144" s="455"/>
      <c r="BL144" s="455"/>
      <c r="BM144" s="455"/>
      <c r="BN144" s="455"/>
      <c r="BO144" s="455"/>
      <c r="BP144" s="455"/>
      <c r="BQ144" s="455"/>
      <c r="BR144" s="455"/>
      <c r="BS144" s="455"/>
      <c r="BT144" s="455"/>
      <c r="BU144" s="455"/>
      <c r="BV144" s="455"/>
      <c r="BW144" s="455"/>
      <c r="BX144" s="455"/>
      <c r="BY144" s="455"/>
      <c r="BZ144" s="455"/>
      <c r="CA144" s="455"/>
      <c r="CB144" s="455"/>
      <c r="CC144" s="455"/>
      <c r="CD144" s="455"/>
      <c r="CE144" s="455"/>
      <c r="CF144" s="455"/>
      <c r="CG144" s="455"/>
      <c r="CH144" s="455"/>
      <c r="CI144" s="455"/>
      <c r="CJ144" s="455"/>
      <c r="CK144" s="455"/>
      <c r="CL144" s="455"/>
      <c r="CM144" s="455"/>
      <c r="CN144" s="455"/>
      <c r="CO144" s="455"/>
      <c r="CP144" s="455"/>
      <c r="CQ144" s="455"/>
      <c r="CR144" s="455"/>
      <c r="CS144" s="455"/>
      <c r="CT144" s="455"/>
      <c r="CU144" s="455"/>
      <c r="CV144" s="455"/>
      <c r="CW144" s="455"/>
      <c r="CX144" s="455"/>
      <c r="CY144" s="455"/>
      <c r="CZ144" s="455"/>
      <c r="DA144" s="455"/>
      <c r="DB144" s="455"/>
      <c r="DC144" s="455"/>
      <c r="DD144" s="455"/>
      <c r="DE144" s="455"/>
      <c r="DF144" s="455"/>
      <c r="DG144" s="455"/>
      <c r="DH144" s="455"/>
      <c r="DI144" s="455"/>
      <c r="DJ144" s="455"/>
    </row>
    <row r="145" spans="38:114" x14ac:dyDescent="0.15">
      <c r="AL145" s="455"/>
      <c r="AM145" s="455"/>
      <c r="AN145" s="455"/>
      <c r="AO145" s="455"/>
      <c r="AP145" s="455"/>
      <c r="AQ145" s="455"/>
      <c r="AR145" s="455"/>
      <c r="AS145" s="455"/>
      <c r="AT145" s="455"/>
      <c r="AU145" s="455"/>
      <c r="AV145" s="455"/>
      <c r="AW145" s="455"/>
      <c r="AX145" s="455"/>
      <c r="AY145" s="455"/>
      <c r="AZ145" s="455"/>
      <c r="BA145" s="455"/>
      <c r="BB145" s="455"/>
      <c r="BC145" s="455"/>
      <c r="BD145" s="455"/>
      <c r="BE145" s="455"/>
      <c r="BF145" s="455"/>
      <c r="BG145" s="455"/>
      <c r="BH145" s="455"/>
      <c r="BI145" s="455"/>
      <c r="BJ145" s="455"/>
      <c r="BK145" s="455"/>
      <c r="BL145" s="455"/>
      <c r="BM145" s="455"/>
      <c r="BN145" s="455"/>
      <c r="BO145" s="455"/>
      <c r="BP145" s="455"/>
      <c r="BQ145" s="455"/>
      <c r="BR145" s="455"/>
      <c r="BS145" s="455"/>
      <c r="BT145" s="455"/>
      <c r="BU145" s="455"/>
      <c r="BV145" s="455"/>
      <c r="BW145" s="455"/>
      <c r="BX145" s="455"/>
      <c r="BY145" s="455"/>
      <c r="BZ145" s="455"/>
      <c r="CA145" s="455"/>
      <c r="CB145" s="455"/>
      <c r="CC145" s="455"/>
      <c r="CD145" s="455"/>
      <c r="CE145" s="455"/>
      <c r="CF145" s="455"/>
      <c r="CG145" s="455"/>
      <c r="CH145" s="455"/>
      <c r="CI145" s="455"/>
      <c r="CJ145" s="455"/>
      <c r="CK145" s="455"/>
      <c r="CL145" s="455"/>
      <c r="CM145" s="455"/>
      <c r="CN145" s="455"/>
      <c r="CO145" s="455"/>
      <c r="CP145" s="455"/>
      <c r="CQ145" s="455"/>
      <c r="CR145" s="455"/>
      <c r="CS145" s="455"/>
      <c r="CT145" s="455"/>
      <c r="CU145" s="455"/>
      <c r="CV145" s="455"/>
      <c r="CW145" s="455"/>
      <c r="CX145" s="455"/>
      <c r="CY145" s="455"/>
      <c r="CZ145" s="455"/>
      <c r="DA145" s="455"/>
      <c r="DB145" s="455"/>
      <c r="DC145" s="455"/>
      <c r="DD145" s="455"/>
      <c r="DE145" s="455"/>
      <c r="DF145" s="455"/>
      <c r="DG145" s="455"/>
      <c r="DH145" s="455"/>
      <c r="DI145" s="455"/>
      <c r="DJ145" s="455"/>
    </row>
    <row r="146" spans="38:114" x14ac:dyDescent="0.15">
      <c r="AL146" s="455"/>
      <c r="AM146" s="455"/>
      <c r="AN146" s="455"/>
      <c r="AO146" s="455"/>
      <c r="AP146" s="455"/>
      <c r="AQ146" s="455"/>
      <c r="AR146" s="455"/>
      <c r="AS146" s="455"/>
      <c r="AT146" s="455"/>
      <c r="AU146" s="455"/>
      <c r="AV146" s="455"/>
      <c r="AW146" s="455"/>
      <c r="AX146" s="455"/>
      <c r="AY146" s="455"/>
      <c r="AZ146" s="455"/>
      <c r="BA146" s="455"/>
      <c r="BB146" s="455"/>
      <c r="BC146" s="455"/>
      <c r="BD146" s="455"/>
      <c r="BE146" s="455"/>
      <c r="BF146" s="455"/>
      <c r="BG146" s="455"/>
      <c r="BH146" s="455"/>
      <c r="BI146" s="455"/>
      <c r="BJ146" s="455"/>
      <c r="BK146" s="455"/>
      <c r="BL146" s="455"/>
      <c r="BM146" s="455"/>
      <c r="BN146" s="455"/>
      <c r="BO146" s="455"/>
      <c r="BP146" s="455"/>
      <c r="BQ146" s="455"/>
      <c r="BR146" s="455"/>
      <c r="BS146" s="455"/>
      <c r="BT146" s="455"/>
      <c r="BU146" s="455"/>
      <c r="BV146" s="455"/>
      <c r="BW146" s="455"/>
      <c r="BX146" s="455"/>
      <c r="BY146" s="455"/>
      <c r="BZ146" s="455"/>
      <c r="CA146" s="455"/>
      <c r="CB146" s="455"/>
      <c r="CC146" s="455"/>
      <c r="CD146" s="455"/>
      <c r="CE146" s="455"/>
      <c r="CF146" s="455"/>
      <c r="CG146" s="455"/>
      <c r="CH146" s="455"/>
      <c r="CI146" s="455"/>
      <c r="CJ146" s="455"/>
      <c r="CK146" s="455"/>
      <c r="CL146" s="455"/>
      <c r="CM146" s="455"/>
      <c r="CN146" s="455"/>
      <c r="CO146" s="455"/>
      <c r="CP146" s="455"/>
      <c r="CQ146" s="455"/>
      <c r="CR146" s="455"/>
      <c r="CS146" s="455"/>
      <c r="CT146" s="455"/>
      <c r="CU146" s="455"/>
      <c r="CV146" s="455"/>
      <c r="CW146" s="455"/>
      <c r="CX146" s="455"/>
      <c r="CY146" s="455"/>
      <c r="CZ146" s="455"/>
      <c r="DA146" s="455"/>
      <c r="DB146" s="455"/>
      <c r="DC146" s="455"/>
      <c r="DD146" s="455"/>
      <c r="DE146" s="455"/>
      <c r="DF146" s="455"/>
      <c r="DG146" s="455"/>
      <c r="DH146" s="455"/>
      <c r="DI146" s="455"/>
      <c r="DJ146" s="455"/>
    </row>
    <row r="147" spans="38:114" x14ac:dyDescent="0.15">
      <c r="AL147" s="455"/>
      <c r="AM147" s="455"/>
      <c r="AN147" s="455"/>
      <c r="AO147" s="455"/>
      <c r="AP147" s="455"/>
      <c r="AQ147" s="455"/>
      <c r="AR147" s="455"/>
      <c r="AS147" s="455"/>
      <c r="AT147" s="455"/>
      <c r="AU147" s="455"/>
      <c r="AV147" s="455"/>
      <c r="AW147" s="455"/>
      <c r="AX147" s="455"/>
      <c r="AY147" s="455"/>
      <c r="AZ147" s="455"/>
      <c r="BA147" s="455"/>
      <c r="BB147" s="455"/>
      <c r="BC147" s="455"/>
      <c r="BD147" s="455"/>
      <c r="BE147" s="455"/>
      <c r="BF147" s="455"/>
      <c r="BG147" s="455"/>
      <c r="BH147" s="455"/>
      <c r="BI147" s="455"/>
      <c r="BJ147" s="455"/>
      <c r="BK147" s="455"/>
      <c r="BL147" s="455"/>
      <c r="BM147" s="455"/>
      <c r="BN147" s="455"/>
      <c r="BO147" s="455"/>
      <c r="BP147" s="455"/>
      <c r="BQ147" s="455"/>
      <c r="BR147" s="455"/>
      <c r="BS147" s="455"/>
      <c r="BT147" s="455"/>
      <c r="BU147" s="455"/>
      <c r="BV147" s="455"/>
      <c r="BW147" s="455"/>
      <c r="BX147" s="455"/>
      <c r="BY147" s="455"/>
      <c r="BZ147" s="455"/>
      <c r="CA147" s="455"/>
      <c r="CB147" s="455"/>
      <c r="CC147" s="455"/>
      <c r="CD147" s="455"/>
      <c r="CE147" s="455"/>
      <c r="CF147" s="455"/>
      <c r="CG147" s="455"/>
      <c r="CH147" s="455"/>
      <c r="CI147" s="455"/>
      <c r="CJ147" s="455"/>
      <c r="CK147" s="455"/>
      <c r="CL147" s="455"/>
      <c r="CM147" s="455"/>
      <c r="CN147" s="455"/>
      <c r="CO147" s="455"/>
      <c r="CP147" s="455"/>
      <c r="CQ147" s="455"/>
      <c r="CR147" s="455"/>
      <c r="CS147" s="455"/>
      <c r="CT147" s="455"/>
      <c r="CU147" s="455"/>
      <c r="CV147" s="455"/>
      <c r="CW147" s="455"/>
      <c r="CX147" s="455"/>
      <c r="CY147" s="455"/>
      <c r="CZ147" s="455"/>
      <c r="DA147" s="455"/>
      <c r="DB147" s="455"/>
      <c r="DC147" s="455"/>
      <c r="DD147" s="455"/>
      <c r="DE147" s="455"/>
      <c r="DF147" s="455"/>
      <c r="DG147" s="455"/>
      <c r="DH147" s="455"/>
      <c r="DI147" s="455"/>
      <c r="DJ147" s="455"/>
    </row>
    <row r="148" spans="38:114" x14ac:dyDescent="0.15">
      <c r="AL148" s="455"/>
      <c r="AM148" s="455"/>
      <c r="AN148" s="455"/>
      <c r="AO148" s="455"/>
      <c r="AP148" s="455"/>
      <c r="AQ148" s="455"/>
      <c r="AR148" s="455"/>
      <c r="AS148" s="455"/>
      <c r="AT148" s="455"/>
      <c r="AU148" s="455"/>
      <c r="AV148" s="455"/>
      <c r="AW148" s="455"/>
      <c r="AX148" s="455"/>
      <c r="AY148" s="455"/>
      <c r="AZ148" s="455"/>
      <c r="BA148" s="455"/>
      <c r="BB148" s="455"/>
      <c r="BC148" s="455"/>
      <c r="BD148" s="455"/>
      <c r="BE148" s="455"/>
      <c r="BF148" s="455"/>
      <c r="BG148" s="455"/>
      <c r="BH148" s="455"/>
      <c r="BI148" s="455"/>
      <c r="BJ148" s="455"/>
      <c r="BK148" s="455"/>
      <c r="BL148" s="455"/>
      <c r="BM148" s="455"/>
      <c r="BN148" s="455"/>
      <c r="BO148" s="455"/>
      <c r="BP148" s="455"/>
      <c r="BQ148" s="455"/>
      <c r="BR148" s="455"/>
      <c r="BS148" s="455"/>
      <c r="BT148" s="455"/>
      <c r="BU148" s="455"/>
      <c r="BV148" s="455"/>
      <c r="BW148" s="455"/>
      <c r="BX148" s="455"/>
      <c r="BY148" s="455"/>
      <c r="BZ148" s="455"/>
      <c r="CA148" s="455"/>
      <c r="CB148" s="455"/>
      <c r="CC148" s="455"/>
      <c r="CD148" s="455"/>
      <c r="CE148" s="455"/>
      <c r="CF148" s="455"/>
      <c r="CG148" s="455"/>
      <c r="CH148" s="455"/>
      <c r="CI148" s="455"/>
      <c r="CJ148" s="455"/>
      <c r="CK148" s="455"/>
      <c r="CL148" s="455"/>
      <c r="CM148" s="455"/>
      <c r="CN148" s="455"/>
      <c r="CO148" s="455"/>
      <c r="CP148" s="455"/>
      <c r="CQ148" s="455"/>
      <c r="CR148" s="455"/>
      <c r="CS148" s="455"/>
      <c r="CT148" s="455"/>
      <c r="CU148" s="455"/>
      <c r="CV148" s="455"/>
      <c r="CW148" s="455"/>
      <c r="CX148" s="455"/>
      <c r="CY148" s="455"/>
      <c r="CZ148" s="455"/>
      <c r="DA148" s="455"/>
      <c r="DB148" s="455"/>
      <c r="DC148" s="455"/>
      <c r="DD148" s="455"/>
      <c r="DE148" s="455"/>
      <c r="DF148" s="455"/>
      <c r="DG148" s="455"/>
      <c r="DH148" s="455"/>
      <c r="DI148" s="455"/>
      <c r="DJ148" s="455"/>
    </row>
    <row r="149" spans="38:114" x14ac:dyDescent="0.15">
      <c r="AL149" s="455"/>
      <c r="AM149" s="455"/>
      <c r="AN149" s="455"/>
      <c r="AO149" s="455"/>
      <c r="AP149" s="455"/>
      <c r="AQ149" s="455"/>
      <c r="AR149" s="455"/>
      <c r="AS149" s="455"/>
      <c r="AT149" s="455"/>
      <c r="AU149" s="455"/>
      <c r="AV149" s="455"/>
      <c r="AW149" s="455"/>
      <c r="AX149" s="455"/>
      <c r="AY149" s="455"/>
      <c r="AZ149" s="455"/>
      <c r="BA149" s="455"/>
      <c r="BB149" s="455"/>
      <c r="BC149" s="455"/>
      <c r="BD149" s="455"/>
      <c r="BE149" s="455"/>
      <c r="BF149" s="455"/>
      <c r="BG149" s="455"/>
      <c r="BH149" s="455"/>
      <c r="BI149" s="455"/>
      <c r="BJ149" s="455"/>
      <c r="BK149" s="455"/>
      <c r="BL149" s="455"/>
      <c r="BM149" s="455"/>
      <c r="BN149" s="455"/>
      <c r="BO149" s="455"/>
      <c r="BP149" s="455"/>
      <c r="BQ149" s="455"/>
      <c r="BR149" s="455"/>
      <c r="BS149" s="455"/>
      <c r="BT149" s="455"/>
      <c r="BU149" s="455"/>
      <c r="BV149" s="455"/>
      <c r="BW149" s="455"/>
      <c r="BX149" s="455"/>
      <c r="BY149" s="455"/>
      <c r="BZ149" s="455"/>
      <c r="CA149" s="455"/>
      <c r="CB149" s="455"/>
      <c r="CC149" s="455"/>
      <c r="CD149" s="455"/>
      <c r="CE149" s="455"/>
      <c r="CF149" s="455"/>
      <c r="CG149" s="455"/>
      <c r="CH149" s="455"/>
      <c r="CI149" s="455"/>
      <c r="CJ149" s="455"/>
      <c r="CK149" s="455"/>
      <c r="CL149" s="455"/>
      <c r="CM149" s="455"/>
      <c r="CN149" s="455"/>
      <c r="CO149" s="455"/>
      <c r="CP149" s="455"/>
      <c r="CQ149" s="455"/>
      <c r="CR149" s="455"/>
      <c r="CS149" s="455"/>
      <c r="CT149" s="455"/>
      <c r="CU149" s="455"/>
      <c r="CV149" s="455"/>
      <c r="CW149" s="455"/>
      <c r="CX149" s="455"/>
      <c r="CY149" s="455"/>
      <c r="CZ149" s="455"/>
      <c r="DA149" s="455"/>
      <c r="DB149" s="455"/>
      <c r="DC149" s="455"/>
      <c r="DD149" s="455"/>
      <c r="DE149" s="455"/>
      <c r="DF149" s="455"/>
      <c r="DG149" s="455"/>
      <c r="DH149" s="455"/>
      <c r="DI149" s="455"/>
      <c r="DJ149" s="455"/>
    </row>
    <row r="150" spans="38:114" x14ac:dyDescent="0.15">
      <c r="AL150" s="455"/>
      <c r="AM150" s="455"/>
      <c r="AN150" s="455"/>
      <c r="AO150" s="455"/>
      <c r="AP150" s="455"/>
      <c r="AQ150" s="455"/>
      <c r="AR150" s="455"/>
      <c r="AS150" s="455"/>
      <c r="AT150" s="455"/>
      <c r="AU150" s="455"/>
      <c r="AV150" s="455"/>
      <c r="AW150" s="455"/>
      <c r="AX150" s="455"/>
      <c r="AY150" s="455"/>
      <c r="AZ150" s="455"/>
      <c r="BA150" s="455"/>
      <c r="BB150" s="455"/>
      <c r="BC150" s="455"/>
      <c r="BD150" s="455"/>
      <c r="BE150" s="455"/>
      <c r="BF150" s="455"/>
      <c r="BG150" s="455"/>
      <c r="BH150" s="455"/>
      <c r="BI150" s="455"/>
      <c r="BJ150" s="455"/>
      <c r="BK150" s="455"/>
      <c r="BL150" s="455"/>
      <c r="BM150" s="455"/>
      <c r="BN150" s="455"/>
      <c r="BO150" s="455"/>
      <c r="BP150" s="455"/>
      <c r="BQ150" s="455"/>
      <c r="BR150" s="455"/>
      <c r="BS150" s="455"/>
      <c r="BT150" s="455"/>
      <c r="BU150" s="455"/>
      <c r="BV150" s="455"/>
      <c r="BW150" s="455"/>
      <c r="BX150" s="455"/>
      <c r="BY150" s="455"/>
      <c r="BZ150" s="455"/>
      <c r="CA150" s="455"/>
      <c r="CB150" s="455"/>
      <c r="CC150" s="455"/>
      <c r="CD150" s="455"/>
      <c r="CE150" s="455"/>
      <c r="CF150" s="455"/>
      <c r="CG150" s="455"/>
      <c r="CH150" s="455"/>
      <c r="CI150" s="455"/>
      <c r="CJ150" s="455"/>
      <c r="CK150" s="455"/>
      <c r="CL150" s="455"/>
      <c r="CM150" s="455"/>
      <c r="CN150" s="455"/>
      <c r="CO150" s="455"/>
      <c r="CP150" s="455"/>
      <c r="CQ150" s="455"/>
      <c r="CR150" s="455"/>
      <c r="CS150" s="455"/>
      <c r="CT150" s="455"/>
      <c r="CU150" s="455"/>
      <c r="CV150" s="455"/>
      <c r="CW150" s="455"/>
      <c r="CX150" s="455"/>
      <c r="CY150" s="455"/>
      <c r="CZ150" s="455"/>
      <c r="DA150" s="455"/>
      <c r="DB150" s="455"/>
      <c r="DC150" s="455"/>
      <c r="DD150" s="455"/>
      <c r="DE150" s="455"/>
      <c r="DF150" s="455"/>
      <c r="DG150" s="455"/>
      <c r="DH150" s="455"/>
      <c r="DI150" s="455"/>
      <c r="DJ150" s="455"/>
    </row>
    <row r="152" spans="38:114" x14ac:dyDescent="0.15">
      <c r="AL152" s="455"/>
      <c r="AM152" s="455"/>
      <c r="AN152" s="455"/>
      <c r="AO152" s="455"/>
      <c r="AP152" s="455"/>
      <c r="AQ152" s="455"/>
      <c r="AR152" s="455"/>
      <c r="AS152" s="455"/>
      <c r="AT152" s="455"/>
      <c r="AU152" s="455"/>
      <c r="AV152" s="455"/>
      <c r="AW152" s="455"/>
      <c r="AX152" s="455"/>
      <c r="AY152" s="455"/>
      <c r="AZ152" s="455"/>
      <c r="BA152" s="455"/>
      <c r="BB152" s="455"/>
      <c r="BC152" s="455"/>
      <c r="BD152" s="455"/>
      <c r="BE152" s="455"/>
      <c r="BF152" s="455"/>
      <c r="BG152" s="455"/>
      <c r="BH152" s="455"/>
      <c r="BI152" s="455"/>
      <c r="BJ152" s="455"/>
      <c r="BK152" s="455"/>
      <c r="BL152" s="455"/>
      <c r="BM152" s="455"/>
      <c r="BN152" s="455"/>
      <c r="BO152" s="455"/>
      <c r="BP152" s="455"/>
      <c r="BQ152" s="455"/>
      <c r="BR152" s="455"/>
      <c r="BS152" s="455"/>
      <c r="BT152" s="455"/>
      <c r="BU152" s="455"/>
      <c r="BV152" s="455"/>
      <c r="BW152" s="455"/>
      <c r="BX152" s="455"/>
      <c r="BY152" s="455"/>
      <c r="BZ152" s="455"/>
      <c r="CA152" s="455"/>
      <c r="CB152" s="455"/>
      <c r="CC152" s="455"/>
      <c r="CD152" s="455"/>
      <c r="CE152" s="455"/>
      <c r="CF152" s="455"/>
      <c r="CG152" s="455"/>
      <c r="CH152" s="455"/>
      <c r="CI152" s="455"/>
      <c r="CJ152" s="455"/>
      <c r="CK152" s="455"/>
      <c r="CL152" s="455"/>
      <c r="CM152" s="455"/>
      <c r="CN152" s="455"/>
      <c r="CO152" s="455"/>
      <c r="CP152" s="455"/>
      <c r="CQ152" s="455"/>
      <c r="CR152" s="455"/>
      <c r="CS152" s="455"/>
      <c r="CT152" s="455"/>
      <c r="CU152" s="455"/>
      <c r="CV152" s="455"/>
      <c r="CW152" s="455"/>
      <c r="CX152" s="455"/>
      <c r="CY152" s="455"/>
      <c r="CZ152" s="455"/>
      <c r="DA152" s="455"/>
      <c r="DB152" s="455"/>
      <c r="DC152" s="455"/>
      <c r="DD152" s="455"/>
      <c r="DE152" s="455"/>
      <c r="DF152" s="455"/>
      <c r="DG152" s="455"/>
      <c r="DH152" s="455"/>
      <c r="DI152" s="455"/>
      <c r="DJ152" s="455"/>
    </row>
    <row r="153" spans="38:114" x14ac:dyDescent="0.15">
      <c r="AL153" s="455"/>
      <c r="AM153" s="455"/>
      <c r="AN153" s="455"/>
      <c r="AO153" s="455"/>
      <c r="AP153" s="455"/>
      <c r="AQ153" s="455"/>
      <c r="AR153" s="455"/>
      <c r="AS153" s="455"/>
      <c r="AT153" s="455"/>
      <c r="AU153" s="455"/>
      <c r="AV153" s="455"/>
      <c r="AW153" s="455"/>
      <c r="AX153" s="455"/>
      <c r="AY153" s="455"/>
      <c r="AZ153" s="455"/>
      <c r="BA153" s="455"/>
      <c r="BB153" s="455"/>
      <c r="BC153" s="455"/>
      <c r="BD153" s="455"/>
      <c r="BE153" s="455"/>
      <c r="BF153" s="455"/>
      <c r="BG153" s="455"/>
      <c r="BH153" s="455"/>
      <c r="BI153" s="455"/>
      <c r="BJ153" s="455"/>
      <c r="BK153" s="455"/>
      <c r="BL153" s="455"/>
      <c r="BM153" s="455"/>
      <c r="BN153" s="455"/>
      <c r="BO153" s="455"/>
      <c r="BP153" s="455"/>
      <c r="BQ153" s="455"/>
      <c r="BR153" s="455"/>
      <c r="BS153" s="455"/>
      <c r="BT153" s="455"/>
      <c r="BU153" s="455"/>
      <c r="BV153" s="455"/>
      <c r="BW153" s="455"/>
      <c r="BX153" s="455"/>
      <c r="BY153" s="455"/>
      <c r="BZ153" s="455"/>
      <c r="CA153" s="455"/>
      <c r="CB153" s="455"/>
      <c r="CC153" s="455"/>
      <c r="CD153" s="455"/>
      <c r="CE153" s="455"/>
      <c r="CF153" s="455"/>
      <c r="CG153" s="455"/>
      <c r="CH153" s="455"/>
      <c r="CI153" s="455"/>
      <c r="CJ153" s="455"/>
      <c r="CK153" s="455"/>
      <c r="CL153" s="455"/>
      <c r="CM153" s="455"/>
      <c r="CN153" s="455"/>
      <c r="CO153" s="455"/>
      <c r="CP153" s="455"/>
      <c r="CQ153" s="455"/>
      <c r="CR153" s="455"/>
      <c r="CS153" s="455"/>
      <c r="CT153" s="455"/>
      <c r="CU153" s="455"/>
      <c r="CV153" s="455"/>
      <c r="CW153" s="455"/>
      <c r="CX153" s="455"/>
      <c r="CY153" s="455"/>
      <c r="CZ153" s="455"/>
      <c r="DA153" s="455"/>
      <c r="DB153" s="455"/>
      <c r="DC153" s="455"/>
      <c r="DD153" s="455"/>
      <c r="DE153" s="455"/>
      <c r="DF153" s="455"/>
      <c r="DG153" s="455"/>
      <c r="DH153" s="455"/>
      <c r="DI153" s="455"/>
      <c r="DJ153" s="455"/>
    </row>
  </sheetData>
  <mergeCells count="1">
    <mergeCell ref="C5:D6"/>
  </mergeCells>
  <phoneticPr fontId="3"/>
  <conditionalFormatting sqref="DF126:DJ126 E126:DD126">
    <cfRule type="cellIs" dxfId="1" priority="2" operator="greaterThan">
      <formula>0.2</formula>
    </cfRule>
  </conditionalFormatting>
  <conditionalFormatting sqref="DE126">
    <cfRule type="cellIs" dxfId="0" priority="1" operator="greaterThan">
      <formula>0.2</formula>
    </cfRule>
  </conditionalFormatting>
  <pageMargins left="0.78740157480314965" right="0.39370078740157483" top="0.78740157480314965" bottom="0.39370078740157483" header="0.31496062992125984" footer="0.31496062992125984"/>
  <pageSetup paperSize="9" scale="7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5648F-1370-4BDD-88FC-D19D3054BBBE}">
  <sheetPr codeName="Sheet12"/>
  <dimension ref="B1:DU200"/>
  <sheetViews>
    <sheetView view="pageBreakPreview" zoomScaleNormal="100" zoomScaleSheetLayoutView="100" workbookViewId="0">
      <pane xSplit="4" ySplit="6" topLeftCell="E7" activePane="bottomRight" state="frozen"/>
      <selection activeCell="C23" sqref="C23"/>
      <selection pane="topRight" activeCell="C23" sqref="C23"/>
      <selection pane="bottomLeft" activeCell="C23" sqref="C23"/>
      <selection pane="bottomRight" activeCell="E7" sqref="E7"/>
    </sheetView>
  </sheetViews>
  <sheetFormatPr defaultRowHeight="11.25" x14ac:dyDescent="0.15"/>
  <cols>
    <col min="1" max="2" width="2.625" style="133" customWidth="1"/>
    <col min="3" max="3" width="3.75" style="133" bestFit="1" customWidth="1"/>
    <col min="4" max="4" width="36.125" style="133" bestFit="1" customWidth="1"/>
    <col min="5" max="37" width="12.625" style="133" customWidth="1"/>
    <col min="38" max="112" width="12.625" style="121" customWidth="1"/>
    <col min="113" max="120" width="12.625" style="133" customWidth="1"/>
    <col min="121" max="125" width="10.625" style="133" customWidth="1"/>
    <col min="126" max="16384" width="9" style="133"/>
  </cols>
  <sheetData>
    <row r="1" spans="2:125" ht="10.5" customHeight="1" x14ac:dyDescent="0.15">
      <c r="E1" s="130"/>
      <c r="F1" s="131"/>
      <c r="G1" s="132"/>
      <c r="H1" s="131"/>
      <c r="I1" s="131"/>
      <c r="J1" s="131"/>
      <c r="K1" s="131"/>
      <c r="P1" s="132"/>
      <c r="Q1" s="132"/>
      <c r="R1" s="131"/>
      <c r="S1" s="131"/>
      <c r="T1" s="131"/>
      <c r="U1" s="131"/>
      <c r="V1" s="131"/>
      <c r="W1" s="131"/>
      <c r="X1" s="131"/>
      <c r="Y1" s="132"/>
      <c r="Z1" s="131"/>
      <c r="AA1" s="131"/>
      <c r="AB1" s="131"/>
      <c r="AC1" s="131"/>
      <c r="AD1" s="131"/>
      <c r="AE1" s="132"/>
      <c r="AF1" s="131"/>
      <c r="AG1" s="131"/>
      <c r="AH1" s="132"/>
      <c r="AI1" s="132"/>
      <c r="AJ1" s="132"/>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row>
    <row r="2" spans="2:125" s="122" customFormat="1" ht="20.25" x14ac:dyDescent="0.15">
      <c r="B2" s="126" t="s">
        <v>924</v>
      </c>
      <c r="C2" s="120"/>
      <c r="O2" s="380"/>
      <c r="U2" s="380"/>
      <c r="AA2" s="380"/>
      <c r="AG2" s="380"/>
      <c r="AM2" s="380"/>
      <c r="AS2" s="380"/>
      <c r="AY2" s="380"/>
      <c r="BE2" s="380"/>
      <c r="BK2" s="380"/>
      <c r="BQ2" s="380"/>
      <c r="BW2" s="380"/>
      <c r="CC2" s="380"/>
      <c r="CI2" s="380"/>
      <c r="CO2" s="380"/>
      <c r="CU2" s="380"/>
      <c r="DA2" s="380"/>
      <c r="DH2" s="380"/>
    </row>
    <row r="3" spans="2:125" ht="10.5" customHeight="1" x14ac:dyDescent="0.15">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row>
    <row r="4" spans="2:125" ht="6" customHeight="1" x14ac:dyDescent="0.15">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row>
    <row r="5" spans="2:125" ht="13.5" customHeight="1" x14ac:dyDescent="0.15">
      <c r="C5" s="837" t="s">
        <v>1174</v>
      </c>
      <c r="D5" s="838"/>
      <c r="E5" s="384" t="s">
        <v>12</v>
      </c>
      <c r="F5" s="299" t="s">
        <v>7</v>
      </c>
      <c r="G5" s="299" t="s">
        <v>66</v>
      </c>
      <c r="H5" s="299" t="s">
        <v>68</v>
      </c>
      <c r="I5" s="299" t="s">
        <v>195</v>
      </c>
      <c r="J5" s="299" t="s">
        <v>346</v>
      </c>
      <c r="K5" s="299" t="s">
        <v>586</v>
      </c>
      <c r="L5" s="299" t="s">
        <v>588</v>
      </c>
      <c r="M5" s="299" t="s">
        <v>589</v>
      </c>
      <c r="N5" s="299" t="s">
        <v>590</v>
      </c>
      <c r="O5" s="299" t="s">
        <v>591</v>
      </c>
      <c r="P5" s="299" t="s">
        <v>639</v>
      </c>
      <c r="Q5" s="299" t="s">
        <v>640</v>
      </c>
      <c r="R5" s="299" t="s">
        <v>642</v>
      </c>
      <c r="S5" s="299" t="s">
        <v>644</v>
      </c>
      <c r="T5" s="299" t="s">
        <v>645</v>
      </c>
      <c r="U5" s="299" t="s">
        <v>646</v>
      </c>
      <c r="V5" s="299" t="s">
        <v>647</v>
      </c>
      <c r="W5" s="299" t="s">
        <v>648</v>
      </c>
      <c r="X5" s="299" t="s">
        <v>649</v>
      </c>
      <c r="Y5" s="299" t="s">
        <v>651</v>
      </c>
      <c r="Z5" s="299" t="s">
        <v>652</v>
      </c>
      <c r="AA5" s="299" t="s">
        <v>653</v>
      </c>
      <c r="AB5" s="299" t="s">
        <v>654</v>
      </c>
      <c r="AC5" s="299" t="s">
        <v>655</v>
      </c>
      <c r="AD5" s="299" t="s">
        <v>656</v>
      </c>
      <c r="AE5" s="299" t="s">
        <v>658</v>
      </c>
      <c r="AF5" s="299" t="s">
        <v>659</v>
      </c>
      <c r="AG5" s="299" t="s">
        <v>660</v>
      </c>
      <c r="AH5" s="299" t="s">
        <v>661</v>
      </c>
      <c r="AI5" s="299" t="s">
        <v>662</v>
      </c>
      <c r="AJ5" s="299" t="s">
        <v>663</v>
      </c>
      <c r="AK5" s="299" t="s">
        <v>664</v>
      </c>
      <c r="AL5" s="299" t="s">
        <v>665</v>
      </c>
      <c r="AM5" s="299" t="s">
        <v>666</v>
      </c>
      <c r="AN5" s="299" t="s">
        <v>667</v>
      </c>
      <c r="AO5" s="299" t="s">
        <v>668</v>
      </c>
      <c r="AP5" s="299" t="s">
        <v>669</v>
      </c>
      <c r="AQ5" s="299" t="s">
        <v>670</v>
      </c>
      <c r="AR5" s="299" t="s">
        <v>671</v>
      </c>
      <c r="AS5" s="299" t="s">
        <v>672</v>
      </c>
      <c r="AT5" s="299" t="s">
        <v>673</v>
      </c>
      <c r="AU5" s="299" t="s">
        <v>674</v>
      </c>
      <c r="AV5" s="299" t="s">
        <v>675</v>
      </c>
      <c r="AW5" s="299" t="s">
        <v>677</v>
      </c>
      <c r="AX5" s="299" t="s">
        <v>679</v>
      </c>
      <c r="AY5" s="299" t="s">
        <v>681</v>
      </c>
      <c r="AZ5" s="299" t="s">
        <v>683</v>
      </c>
      <c r="BA5" s="299" t="s">
        <v>685</v>
      </c>
      <c r="BB5" s="299" t="s">
        <v>687</v>
      </c>
      <c r="BC5" s="299" t="s">
        <v>689</v>
      </c>
      <c r="BD5" s="299" t="s">
        <v>691</v>
      </c>
      <c r="BE5" s="299" t="s">
        <v>693</v>
      </c>
      <c r="BF5" s="299" t="s">
        <v>694</v>
      </c>
      <c r="BG5" s="299" t="s">
        <v>696</v>
      </c>
      <c r="BH5" s="299" t="s">
        <v>697</v>
      </c>
      <c r="BI5" s="299" t="s">
        <v>699</v>
      </c>
      <c r="BJ5" s="299" t="s">
        <v>701</v>
      </c>
      <c r="BK5" s="299" t="s">
        <v>702</v>
      </c>
      <c r="BL5" s="299" t="s">
        <v>703</v>
      </c>
      <c r="BM5" s="299" t="s">
        <v>704</v>
      </c>
      <c r="BN5" s="299" t="s">
        <v>706</v>
      </c>
      <c r="BO5" s="299" t="s">
        <v>707</v>
      </c>
      <c r="BP5" s="299" t="s">
        <v>708</v>
      </c>
      <c r="BQ5" s="299" t="s">
        <v>709</v>
      </c>
      <c r="BR5" s="299" t="s">
        <v>710</v>
      </c>
      <c r="BS5" s="299" t="s">
        <v>711</v>
      </c>
      <c r="BT5" s="299" t="s">
        <v>712</v>
      </c>
      <c r="BU5" s="299" t="s">
        <v>713</v>
      </c>
      <c r="BV5" s="299" t="s">
        <v>714</v>
      </c>
      <c r="BW5" s="299" t="s">
        <v>715</v>
      </c>
      <c r="BX5" s="299" t="s">
        <v>716</v>
      </c>
      <c r="BY5" s="299" t="s">
        <v>717</v>
      </c>
      <c r="BZ5" s="299" t="s">
        <v>718</v>
      </c>
      <c r="CA5" s="299" t="s">
        <v>720</v>
      </c>
      <c r="CB5" s="299" t="s">
        <v>721</v>
      </c>
      <c r="CC5" s="299" t="s">
        <v>723</v>
      </c>
      <c r="CD5" s="299" t="s">
        <v>725</v>
      </c>
      <c r="CE5" s="299" t="s">
        <v>726</v>
      </c>
      <c r="CF5" s="299" t="s">
        <v>727</v>
      </c>
      <c r="CG5" s="299" t="s">
        <v>729</v>
      </c>
      <c r="CH5" s="299" t="s">
        <v>730</v>
      </c>
      <c r="CI5" s="299" t="s">
        <v>732</v>
      </c>
      <c r="CJ5" s="299" t="s">
        <v>734</v>
      </c>
      <c r="CK5" s="299" t="s">
        <v>735</v>
      </c>
      <c r="CL5" s="299" t="s">
        <v>736</v>
      </c>
      <c r="CM5" s="299" t="s">
        <v>737</v>
      </c>
      <c r="CN5" s="299" t="s">
        <v>739</v>
      </c>
      <c r="CO5" s="299" t="s">
        <v>741</v>
      </c>
      <c r="CP5" s="299" t="s">
        <v>742</v>
      </c>
      <c r="CQ5" s="299" t="s">
        <v>743</v>
      </c>
      <c r="CR5" s="299" t="s">
        <v>744</v>
      </c>
      <c r="CS5" s="299" t="s">
        <v>745</v>
      </c>
      <c r="CT5" s="299" t="s">
        <v>747</v>
      </c>
      <c r="CU5" s="299" t="s">
        <v>749</v>
      </c>
      <c r="CV5" s="299" t="s">
        <v>751</v>
      </c>
      <c r="CW5" s="299" t="s">
        <v>752</v>
      </c>
      <c r="CX5" s="299" t="s">
        <v>753</v>
      </c>
      <c r="CY5" s="299" t="s">
        <v>754</v>
      </c>
      <c r="CZ5" s="299" t="s">
        <v>756</v>
      </c>
      <c r="DA5" s="299" t="s">
        <v>757</v>
      </c>
      <c r="DB5" s="299" t="s">
        <v>759</v>
      </c>
      <c r="DC5" s="299" t="s">
        <v>761</v>
      </c>
      <c r="DD5" s="298" t="s">
        <v>763</v>
      </c>
      <c r="DE5" s="298" t="s">
        <v>1171</v>
      </c>
      <c r="DF5" s="298" t="s">
        <v>764</v>
      </c>
      <c r="DG5" s="582" t="s">
        <v>765</v>
      </c>
      <c r="DH5" s="386" t="s">
        <v>766</v>
      </c>
      <c r="DI5" s="121"/>
      <c r="DJ5" s="121"/>
      <c r="DK5" s="121"/>
      <c r="DL5" s="121"/>
      <c r="DM5" s="121"/>
      <c r="DN5" s="121"/>
      <c r="DO5" s="121"/>
      <c r="DP5" s="121"/>
      <c r="DQ5" s="121"/>
      <c r="DR5" s="121"/>
      <c r="DS5" s="121"/>
      <c r="DT5" s="121"/>
      <c r="DU5" s="121"/>
    </row>
    <row r="6" spans="2:125" ht="45" x14ac:dyDescent="0.15">
      <c r="C6" s="839"/>
      <c r="D6" s="840"/>
      <c r="E6" s="385" t="s">
        <v>6</v>
      </c>
      <c r="F6" s="302" t="s">
        <v>37</v>
      </c>
      <c r="G6" s="302" t="s">
        <v>48</v>
      </c>
      <c r="H6" s="302" t="s">
        <v>50</v>
      </c>
      <c r="I6" s="302" t="s">
        <v>54</v>
      </c>
      <c r="J6" s="302" t="s">
        <v>585</v>
      </c>
      <c r="K6" s="302" t="s">
        <v>953</v>
      </c>
      <c r="L6" s="302" t="s">
        <v>462</v>
      </c>
      <c r="M6" s="302" t="s">
        <v>99</v>
      </c>
      <c r="N6" s="302" t="s">
        <v>638</v>
      </c>
      <c r="O6" s="302" t="s">
        <v>109</v>
      </c>
      <c r="P6" s="302" t="s">
        <v>111</v>
      </c>
      <c r="Q6" s="302" t="s">
        <v>641</v>
      </c>
      <c r="R6" s="302" t="s">
        <v>643</v>
      </c>
      <c r="S6" s="302" t="s">
        <v>134</v>
      </c>
      <c r="T6" s="302" t="s">
        <v>137</v>
      </c>
      <c r="U6" s="302" t="s">
        <v>145</v>
      </c>
      <c r="V6" s="302" t="s">
        <v>149</v>
      </c>
      <c r="W6" s="302" t="s">
        <v>151</v>
      </c>
      <c r="X6" s="302" t="s">
        <v>650</v>
      </c>
      <c r="Y6" s="302" t="s">
        <v>954</v>
      </c>
      <c r="Z6" s="302" t="s">
        <v>955</v>
      </c>
      <c r="AA6" s="302" t="s">
        <v>172</v>
      </c>
      <c r="AB6" s="302" t="s">
        <v>177</v>
      </c>
      <c r="AC6" s="302" t="s">
        <v>178</v>
      </c>
      <c r="AD6" s="302" t="s">
        <v>657</v>
      </c>
      <c r="AE6" s="302" t="s">
        <v>189</v>
      </c>
      <c r="AF6" s="302" t="s">
        <v>201</v>
      </c>
      <c r="AG6" s="302" t="s">
        <v>206</v>
      </c>
      <c r="AH6" s="302" t="s">
        <v>216</v>
      </c>
      <c r="AI6" s="302" t="s">
        <v>956</v>
      </c>
      <c r="AJ6" s="302" t="s">
        <v>221</v>
      </c>
      <c r="AK6" s="302" t="s">
        <v>227</v>
      </c>
      <c r="AL6" s="302" t="s">
        <v>231</v>
      </c>
      <c r="AM6" s="302" t="s">
        <v>239</v>
      </c>
      <c r="AN6" s="302" t="s">
        <v>242</v>
      </c>
      <c r="AO6" s="302" t="s">
        <v>248</v>
      </c>
      <c r="AP6" s="302" t="s">
        <v>957</v>
      </c>
      <c r="AQ6" s="302" t="s">
        <v>259</v>
      </c>
      <c r="AR6" s="302" t="s">
        <v>262</v>
      </c>
      <c r="AS6" s="302" t="s">
        <v>267</v>
      </c>
      <c r="AT6" s="302" t="s">
        <v>958</v>
      </c>
      <c r="AU6" s="302" t="s">
        <v>279</v>
      </c>
      <c r="AV6" s="302" t="s">
        <v>676</v>
      </c>
      <c r="AW6" s="302" t="s">
        <v>678</v>
      </c>
      <c r="AX6" s="302" t="s">
        <v>680</v>
      </c>
      <c r="AY6" s="302" t="s">
        <v>682</v>
      </c>
      <c r="AZ6" s="302" t="s">
        <v>684</v>
      </c>
      <c r="BA6" s="302" t="s">
        <v>686</v>
      </c>
      <c r="BB6" s="301" t="s">
        <v>688</v>
      </c>
      <c r="BC6" s="302" t="s">
        <v>690</v>
      </c>
      <c r="BD6" s="302" t="s">
        <v>692</v>
      </c>
      <c r="BE6" s="302" t="s">
        <v>959</v>
      </c>
      <c r="BF6" s="302" t="s">
        <v>695</v>
      </c>
      <c r="BG6" s="302" t="s">
        <v>317</v>
      </c>
      <c r="BH6" s="302" t="s">
        <v>698</v>
      </c>
      <c r="BI6" s="302" t="s">
        <v>700</v>
      </c>
      <c r="BJ6" s="302" t="s">
        <v>322</v>
      </c>
      <c r="BK6" s="302" t="s">
        <v>329</v>
      </c>
      <c r="BL6" s="302" t="s">
        <v>464</v>
      </c>
      <c r="BM6" s="302" t="s">
        <v>705</v>
      </c>
      <c r="BN6" s="302" t="s">
        <v>587</v>
      </c>
      <c r="BO6" s="302" t="s">
        <v>354</v>
      </c>
      <c r="BP6" s="302" t="s">
        <v>357</v>
      </c>
      <c r="BQ6" s="302" t="s">
        <v>360</v>
      </c>
      <c r="BR6" s="302" t="s">
        <v>364</v>
      </c>
      <c r="BS6" s="302" t="s">
        <v>366</v>
      </c>
      <c r="BT6" s="302" t="s">
        <v>369</v>
      </c>
      <c r="BU6" s="302" t="s">
        <v>371</v>
      </c>
      <c r="BV6" s="302" t="s">
        <v>465</v>
      </c>
      <c r="BW6" s="302" t="s">
        <v>466</v>
      </c>
      <c r="BX6" s="302" t="s">
        <v>384</v>
      </c>
      <c r="BY6" s="302" t="s">
        <v>388</v>
      </c>
      <c r="BZ6" s="302" t="s">
        <v>719</v>
      </c>
      <c r="CA6" s="302" t="s">
        <v>390</v>
      </c>
      <c r="CB6" s="302" t="s">
        <v>722</v>
      </c>
      <c r="CC6" s="302" t="s">
        <v>724</v>
      </c>
      <c r="CD6" s="302" t="s">
        <v>396</v>
      </c>
      <c r="CE6" s="302" t="s">
        <v>401</v>
      </c>
      <c r="CF6" s="302" t="s">
        <v>728</v>
      </c>
      <c r="CG6" s="302" t="s">
        <v>404</v>
      </c>
      <c r="CH6" s="302" t="s">
        <v>731</v>
      </c>
      <c r="CI6" s="302" t="s">
        <v>733</v>
      </c>
      <c r="CJ6" s="302" t="s">
        <v>407</v>
      </c>
      <c r="CK6" s="302" t="s">
        <v>409</v>
      </c>
      <c r="CL6" s="302" t="s">
        <v>412</v>
      </c>
      <c r="CM6" s="302" t="s">
        <v>738</v>
      </c>
      <c r="CN6" s="302" t="s">
        <v>740</v>
      </c>
      <c r="CO6" s="302" t="s">
        <v>467</v>
      </c>
      <c r="CP6" s="302" t="s">
        <v>417</v>
      </c>
      <c r="CQ6" s="302" t="s">
        <v>419</v>
      </c>
      <c r="CR6" s="302" t="s">
        <v>421</v>
      </c>
      <c r="CS6" s="302" t="s">
        <v>746</v>
      </c>
      <c r="CT6" s="302" t="s">
        <v>748</v>
      </c>
      <c r="CU6" s="302" t="s">
        <v>750</v>
      </c>
      <c r="CV6" s="302" t="s">
        <v>960</v>
      </c>
      <c r="CW6" s="302" t="s">
        <v>425</v>
      </c>
      <c r="CX6" s="302" t="s">
        <v>422</v>
      </c>
      <c r="CY6" s="302" t="s">
        <v>755</v>
      </c>
      <c r="CZ6" s="302" t="s">
        <v>432</v>
      </c>
      <c r="DA6" s="302" t="s">
        <v>758</v>
      </c>
      <c r="DB6" s="302" t="s">
        <v>760</v>
      </c>
      <c r="DC6" s="302" t="s">
        <v>762</v>
      </c>
      <c r="DD6" s="301" t="s">
        <v>436</v>
      </c>
      <c r="DE6" s="301" t="s">
        <v>47</v>
      </c>
      <c r="DF6" s="301" t="s">
        <v>443</v>
      </c>
      <c r="DG6" s="583" t="s">
        <v>446</v>
      </c>
      <c r="DH6" s="387" t="s">
        <v>468</v>
      </c>
      <c r="DI6" s="121" t="s">
        <v>1162</v>
      </c>
      <c r="DJ6" s="121" t="s">
        <v>1163</v>
      </c>
      <c r="DK6" s="121"/>
      <c r="DL6" s="121"/>
      <c r="DM6" s="121"/>
      <c r="DN6" s="121"/>
      <c r="DO6" s="121"/>
      <c r="DP6" s="121"/>
      <c r="DQ6" s="121"/>
      <c r="DR6" s="121"/>
      <c r="DS6" s="121"/>
      <c r="DT6" s="121"/>
      <c r="DU6" s="121"/>
    </row>
    <row r="7" spans="2:125" ht="13.5" customHeight="1" x14ac:dyDescent="0.15">
      <c r="C7" s="304" t="s">
        <v>12</v>
      </c>
      <c r="D7" s="305" t="s">
        <v>6</v>
      </c>
      <c r="E7" s="508">
        <v>1.0052532106981256</v>
      </c>
      <c r="F7" s="509">
        <v>2.3930976998134811E-2</v>
      </c>
      <c r="G7" s="509">
        <v>3.6192114507115174E-3</v>
      </c>
      <c r="H7" s="509">
        <v>4.5526213093321073E-4</v>
      </c>
      <c r="I7" s="509">
        <v>2.4677406285676521E-4</v>
      </c>
      <c r="J7" s="509">
        <v>0</v>
      </c>
      <c r="K7" s="509">
        <v>6.3083104064667474E-6</v>
      </c>
      <c r="L7" s="509">
        <v>6.2019298535860232E-2</v>
      </c>
      <c r="M7" s="509">
        <v>2.3561349305490972E-2</v>
      </c>
      <c r="N7" s="509">
        <v>4.5150178123772512E-2</v>
      </c>
      <c r="O7" s="509">
        <v>0</v>
      </c>
      <c r="P7" s="509">
        <v>1.840067247672247E-3</v>
      </c>
      <c r="Q7" s="509">
        <v>1.5967079543288869E-4</v>
      </c>
      <c r="R7" s="509">
        <v>8.0306810656373477E-5</v>
      </c>
      <c r="S7" s="509">
        <v>9.4686427310214964E-6</v>
      </c>
      <c r="T7" s="509">
        <v>4.7999388090016852E-4</v>
      </c>
      <c r="U7" s="509">
        <v>2.6922392006903376E-5</v>
      </c>
      <c r="V7" s="509">
        <v>1.1610075929600464E-5</v>
      </c>
      <c r="W7" s="509">
        <v>1.3057872608313634E-5</v>
      </c>
      <c r="X7" s="509">
        <v>3.6947399943989432E-6</v>
      </c>
      <c r="Y7" s="509">
        <v>0</v>
      </c>
      <c r="Z7" s="509">
        <v>1.5470281545114841E-5</v>
      </c>
      <c r="AA7" s="509">
        <v>7.668754578070897E-6</v>
      </c>
      <c r="AB7" s="509">
        <v>1.0266349175127527E-5</v>
      </c>
      <c r="AC7" s="509">
        <v>1.1544608351591367E-3</v>
      </c>
      <c r="AD7" s="509">
        <v>4.2988660251381188E-4</v>
      </c>
      <c r="AE7" s="509">
        <v>0</v>
      </c>
      <c r="AF7" s="509">
        <v>3.0245433304571041E-6</v>
      </c>
      <c r="AG7" s="509">
        <v>4.0517955077845276E-6</v>
      </c>
      <c r="AH7" s="509">
        <v>6.4331597659300067E-6</v>
      </c>
      <c r="AI7" s="509">
        <v>8.2085173427346266E-5</v>
      </c>
      <c r="AJ7" s="509">
        <v>1.2015443469184893E-5</v>
      </c>
      <c r="AK7" s="509">
        <v>4.6618626000529989E-6</v>
      </c>
      <c r="AL7" s="509">
        <v>1.5803326099347681E-5</v>
      </c>
      <c r="AM7" s="509">
        <v>2.6264740696191008E-5</v>
      </c>
      <c r="AN7" s="509">
        <v>0</v>
      </c>
      <c r="AO7" s="509">
        <v>1.9073710149306129E-6</v>
      </c>
      <c r="AP7" s="509">
        <v>3.200634439755888E-6</v>
      </c>
      <c r="AQ7" s="509">
        <v>2.4338600762080928E-6</v>
      </c>
      <c r="AR7" s="509">
        <v>1.776580485077932E-6</v>
      </c>
      <c r="AS7" s="509">
        <v>3.6547404005908927E-6</v>
      </c>
      <c r="AT7" s="509">
        <v>2.6873368197527492E-6</v>
      </c>
      <c r="AU7" s="509">
        <v>2.3611023108686211E-6</v>
      </c>
      <c r="AV7" s="509">
        <v>4.0680179222508101E-6</v>
      </c>
      <c r="AW7" s="509">
        <v>2.9371640803551335E-6</v>
      </c>
      <c r="AX7" s="509">
        <v>4.7997294492603224E-6</v>
      </c>
      <c r="AY7" s="509">
        <v>4.4909095552293652E-6</v>
      </c>
      <c r="AZ7" s="509">
        <v>3.6790391144000313E-6</v>
      </c>
      <c r="BA7" s="509">
        <v>4.3429280563767328E-6</v>
      </c>
      <c r="BB7" s="509">
        <v>5.3351890431854591E-6</v>
      </c>
      <c r="BC7" s="509">
        <v>2.8732701349437869E-6</v>
      </c>
      <c r="BD7" s="509">
        <v>3.7157359168708919E-6</v>
      </c>
      <c r="BE7" s="509">
        <v>3.0406873745161858E-6</v>
      </c>
      <c r="BF7" s="509">
        <v>3.1336023367335877E-6</v>
      </c>
      <c r="BG7" s="509">
        <v>0</v>
      </c>
      <c r="BH7" s="509">
        <v>1.5241355930521412E-6</v>
      </c>
      <c r="BI7" s="509">
        <v>3.34369797775215E-6</v>
      </c>
      <c r="BJ7" s="509">
        <v>8.8670955864677825E-6</v>
      </c>
      <c r="BK7" s="509">
        <v>2.2762211739610321E-6</v>
      </c>
      <c r="BL7" s="509">
        <v>2.4559952057532902E-3</v>
      </c>
      <c r="BM7" s="509">
        <v>4.2399963008210729E-6</v>
      </c>
      <c r="BN7" s="509">
        <v>2.0727739430503878E-4</v>
      </c>
      <c r="BO7" s="509">
        <v>1.2627830542731413E-5</v>
      </c>
      <c r="BP7" s="509">
        <v>7.3386402724075163E-4</v>
      </c>
      <c r="BQ7" s="509">
        <v>5.8714079219961786E-4</v>
      </c>
      <c r="BR7" s="509">
        <v>2.1350536633365002E-6</v>
      </c>
      <c r="BS7" s="509">
        <v>4.6118068273721955E-6</v>
      </c>
      <c r="BT7" s="509">
        <v>9.3037063341487109E-6</v>
      </c>
      <c r="BU7" s="509">
        <v>3.7207231053718454E-6</v>
      </c>
      <c r="BV7" s="509">
        <v>5.2668025173257973E-5</v>
      </c>
      <c r="BW7" s="509">
        <v>4.8233204358785118E-6</v>
      </c>
      <c r="BX7" s="509">
        <v>3.0951151951832475E-6</v>
      </c>
      <c r="BY7" s="509">
        <v>2.8712808701726641E-6</v>
      </c>
      <c r="BZ7" s="509">
        <v>3.1976029006926938E-6</v>
      </c>
      <c r="CA7" s="509">
        <v>4.8330689864847784E-6</v>
      </c>
      <c r="CB7" s="509">
        <v>3.9366381081660865E-6</v>
      </c>
      <c r="CC7" s="509">
        <v>1.3495850526177742E-5</v>
      </c>
      <c r="CD7" s="509">
        <v>5.5446521334199686E-6</v>
      </c>
      <c r="CE7" s="509">
        <v>1.4028251953199342E-5</v>
      </c>
      <c r="CF7" s="509">
        <v>0</v>
      </c>
      <c r="CG7" s="509">
        <v>5.8622077675518516E-6</v>
      </c>
      <c r="CH7" s="509">
        <v>7.0479662698570797E-5</v>
      </c>
      <c r="CI7" s="509">
        <v>1.3537360962956538E-6</v>
      </c>
      <c r="CJ7" s="509">
        <v>6.143062940742362E-6</v>
      </c>
      <c r="CK7" s="509">
        <v>5.1545261543491009E-5</v>
      </c>
      <c r="CL7" s="509">
        <v>6.1448806292814997E-6</v>
      </c>
      <c r="CM7" s="509">
        <v>7.2431845247126729E-6</v>
      </c>
      <c r="CN7" s="509">
        <v>6.9307237258713834E-5</v>
      </c>
      <c r="CO7" s="509">
        <v>1.6953385808436561E-5</v>
      </c>
      <c r="CP7" s="509">
        <v>4.2199112289887335E-4</v>
      </c>
      <c r="CQ7" s="509">
        <v>1.2923284666293322E-4</v>
      </c>
      <c r="CR7" s="509">
        <v>2.976741160275606E-4</v>
      </c>
      <c r="CS7" s="509">
        <v>5.4466718790907173E-6</v>
      </c>
      <c r="CT7" s="509">
        <v>9.5547365396098473E-4</v>
      </c>
      <c r="CU7" s="509">
        <v>1.6321926167876786E-3</v>
      </c>
      <c r="CV7" s="509">
        <v>7.3977616288492466E-4</v>
      </c>
      <c r="CW7" s="509">
        <v>2.8184840661707435E-5</v>
      </c>
      <c r="CX7" s="509">
        <v>3.6637190237610368E-5</v>
      </c>
      <c r="CY7" s="509">
        <v>4.8064468294417808E-6</v>
      </c>
      <c r="CZ7" s="509">
        <v>4.6496316267153334E-6</v>
      </c>
      <c r="DA7" s="509">
        <v>6.549219652653069E-3</v>
      </c>
      <c r="DB7" s="509">
        <v>7.7010573378282453E-3</v>
      </c>
      <c r="DC7" s="509">
        <v>5.6255334694024763E-5</v>
      </c>
      <c r="DD7" s="509">
        <v>2.351293749420889E-3</v>
      </c>
      <c r="DE7" s="509">
        <v>9.0988263657001262E-4</v>
      </c>
      <c r="DF7" s="509">
        <v>1.4492931292384469E-3</v>
      </c>
      <c r="DG7" s="509">
        <v>3.5825093451671318E-5</v>
      </c>
      <c r="DH7" s="510">
        <v>1.2417208034100917E-5</v>
      </c>
      <c r="DI7" s="133">
        <v>1.1964016563951247</v>
      </c>
      <c r="DJ7" s="133">
        <v>0.93901811059106099</v>
      </c>
    </row>
    <row r="8" spans="2:125" ht="13.5" customHeight="1" x14ac:dyDescent="0.15">
      <c r="C8" s="304" t="s">
        <v>7</v>
      </c>
      <c r="D8" s="305" t="s">
        <v>37</v>
      </c>
      <c r="E8" s="511">
        <v>1.888091292992139E-3</v>
      </c>
      <c r="F8" s="512">
        <v>1.0233978661094987</v>
      </c>
      <c r="G8" s="512">
        <v>1.6476832238488948E-2</v>
      </c>
      <c r="H8" s="512">
        <v>1.7958846908776042E-4</v>
      </c>
      <c r="I8" s="512">
        <v>9.044166906067234E-5</v>
      </c>
      <c r="J8" s="512">
        <v>0</v>
      </c>
      <c r="K8" s="512">
        <v>4.2683127082865934E-7</v>
      </c>
      <c r="L8" s="512">
        <v>2.8622995487286262E-2</v>
      </c>
      <c r="M8" s="512">
        <v>4.8060898592014396E-4</v>
      </c>
      <c r="N8" s="512">
        <v>2.2024836965921411E-2</v>
      </c>
      <c r="O8" s="512">
        <v>0</v>
      </c>
      <c r="P8" s="512">
        <v>4.0766785286969258E-4</v>
      </c>
      <c r="Q8" s="512">
        <v>1.0828680814003755E-4</v>
      </c>
      <c r="R8" s="512">
        <v>3.2416111000924465E-5</v>
      </c>
      <c r="S8" s="512">
        <v>1.6312204215945038E-6</v>
      </c>
      <c r="T8" s="512">
        <v>1.9196688763979912E-5</v>
      </c>
      <c r="U8" s="512">
        <v>1.8028352919951487E-6</v>
      </c>
      <c r="V8" s="512">
        <v>6.9914782793325282E-7</v>
      </c>
      <c r="W8" s="512">
        <v>3.2921849571710099E-4</v>
      </c>
      <c r="X8" s="512">
        <v>9.1839709997813271E-7</v>
      </c>
      <c r="Y8" s="512">
        <v>0</v>
      </c>
      <c r="Z8" s="512">
        <v>8.1236948943687127E-6</v>
      </c>
      <c r="AA8" s="512">
        <v>6.0991788320705107E-6</v>
      </c>
      <c r="AB8" s="512">
        <v>1.458126767987722E-6</v>
      </c>
      <c r="AC8" s="512">
        <v>8.0289246662979785E-5</v>
      </c>
      <c r="AD8" s="512">
        <v>1.60473530187538E-4</v>
      </c>
      <c r="AE8" s="512">
        <v>0</v>
      </c>
      <c r="AF8" s="512">
        <v>3.8839890239699915E-7</v>
      </c>
      <c r="AG8" s="512">
        <v>3.0198588982074399E-7</v>
      </c>
      <c r="AH8" s="512">
        <v>9.4457231028510203E-7</v>
      </c>
      <c r="AI8" s="512">
        <v>1.415001792093622E-3</v>
      </c>
      <c r="AJ8" s="512">
        <v>3.9152135733023436E-6</v>
      </c>
      <c r="AK8" s="512">
        <v>2.9041002408232858E-7</v>
      </c>
      <c r="AL8" s="512">
        <v>4.6220754135331037E-6</v>
      </c>
      <c r="AM8" s="512">
        <v>1.0090482774556592E-5</v>
      </c>
      <c r="AN8" s="512">
        <v>0</v>
      </c>
      <c r="AO8" s="512">
        <v>1.7884395041260729E-7</v>
      </c>
      <c r="AP8" s="512">
        <v>2.2261775816517358E-7</v>
      </c>
      <c r="AQ8" s="512">
        <v>5.8185842393581004E-8</v>
      </c>
      <c r="AR8" s="512">
        <v>1.0734374877161165E-7</v>
      </c>
      <c r="AS8" s="512">
        <v>1.6589422629376187E-7</v>
      </c>
      <c r="AT8" s="512">
        <v>2.2901071605667922E-7</v>
      </c>
      <c r="AU8" s="512">
        <v>1.767450284399593E-7</v>
      </c>
      <c r="AV8" s="512">
        <v>2.1019330516116271E-7</v>
      </c>
      <c r="AW8" s="512">
        <v>1.6488118612492237E-7</v>
      </c>
      <c r="AX8" s="512">
        <v>4.5766921858747158E-7</v>
      </c>
      <c r="AY8" s="512">
        <v>3.7560557314323168E-7</v>
      </c>
      <c r="AZ8" s="512">
        <v>3.0531279758847482E-7</v>
      </c>
      <c r="BA8" s="512">
        <v>2.7378067744701865E-7</v>
      </c>
      <c r="BB8" s="512">
        <v>6.2744386135694296E-7</v>
      </c>
      <c r="BC8" s="512">
        <v>1.4472835478358339E-7</v>
      </c>
      <c r="BD8" s="512">
        <v>4.0247546162437031E-7</v>
      </c>
      <c r="BE8" s="512">
        <v>1.6239788183481163E-7</v>
      </c>
      <c r="BF8" s="512">
        <v>1.9423738586611796E-7</v>
      </c>
      <c r="BG8" s="512">
        <v>0</v>
      </c>
      <c r="BH8" s="512">
        <v>1.3776271221442086E-7</v>
      </c>
      <c r="BI8" s="512">
        <v>3.1483508839762093E-7</v>
      </c>
      <c r="BJ8" s="512">
        <v>1.3805247131140175E-6</v>
      </c>
      <c r="BK8" s="512">
        <v>9.9556379050909572E-8</v>
      </c>
      <c r="BL8" s="512">
        <v>8.2535669513082881E-5</v>
      </c>
      <c r="BM8" s="512">
        <v>1.6827897081002766E-7</v>
      </c>
      <c r="BN8" s="512">
        <v>1.1704861032964534E-6</v>
      </c>
      <c r="BO8" s="512">
        <v>6.6183838536828142E-7</v>
      </c>
      <c r="BP8" s="512">
        <v>1.778909189793676E-6</v>
      </c>
      <c r="BQ8" s="512">
        <v>1.3790333970550738E-6</v>
      </c>
      <c r="BR8" s="512">
        <v>1.5407643231675688E-7</v>
      </c>
      <c r="BS8" s="512">
        <v>2.5511337334587221E-7</v>
      </c>
      <c r="BT8" s="512">
        <v>2.7888749419249135E-7</v>
      </c>
      <c r="BU8" s="512">
        <v>1.9016574463208781E-7</v>
      </c>
      <c r="BV8" s="512">
        <v>4.2144372434529785E-7</v>
      </c>
      <c r="BW8" s="512">
        <v>1.7534876309402212E-7</v>
      </c>
      <c r="BX8" s="512">
        <v>1.6636560631808689E-7</v>
      </c>
      <c r="BY8" s="512">
        <v>1.3930281556395968E-7</v>
      </c>
      <c r="BZ8" s="512">
        <v>5.6715775949797467E-8</v>
      </c>
      <c r="CA8" s="512">
        <v>6.6321108836701985E-7</v>
      </c>
      <c r="CB8" s="512">
        <v>2.9305853785306238E-7</v>
      </c>
      <c r="CC8" s="512">
        <v>1.0517756933626568E-6</v>
      </c>
      <c r="CD8" s="512">
        <v>7.4948840521354321E-7</v>
      </c>
      <c r="CE8" s="512">
        <v>2.0287960532353493E-6</v>
      </c>
      <c r="CF8" s="512">
        <v>0</v>
      </c>
      <c r="CG8" s="512">
        <v>3.6482411954184043E-7</v>
      </c>
      <c r="CH8" s="512">
        <v>1.1494046144854633E-5</v>
      </c>
      <c r="CI8" s="512">
        <v>1.1356207759518768E-7</v>
      </c>
      <c r="CJ8" s="512">
        <v>6.4850833898931731E-7</v>
      </c>
      <c r="CK8" s="512">
        <v>4.9544303244611424E-7</v>
      </c>
      <c r="CL8" s="512">
        <v>5.9194569582365077E-7</v>
      </c>
      <c r="CM8" s="512">
        <v>8.1753316833233003E-7</v>
      </c>
      <c r="CN8" s="512">
        <v>9.6885958851583173E-7</v>
      </c>
      <c r="CO8" s="512">
        <v>4.9870492173783408E-6</v>
      </c>
      <c r="CP8" s="512">
        <v>9.0496273147590533E-5</v>
      </c>
      <c r="CQ8" s="512">
        <v>4.8633987303655778E-4</v>
      </c>
      <c r="CR8" s="512">
        <v>6.4567496305170837E-5</v>
      </c>
      <c r="CS8" s="512">
        <v>5.9897797087538052E-7</v>
      </c>
      <c r="CT8" s="512">
        <v>2.6287285189895371E-4</v>
      </c>
      <c r="CU8" s="512">
        <v>4.7307275542915933E-4</v>
      </c>
      <c r="CV8" s="512">
        <v>1.0864965073842951E-5</v>
      </c>
      <c r="CW8" s="512">
        <v>3.7321967553593198E-7</v>
      </c>
      <c r="CX8" s="512">
        <v>5.7593523634942606E-7</v>
      </c>
      <c r="CY8" s="512">
        <v>1.8468265209222367E-7</v>
      </c>
      <c r="CZ8" s="512">
        <v>2.707990232827655E-7</v>
      </c>
      <c r="DA8" s="512">
        <v>1.3595066990825437E-3</v>
      </c>
      <c r="DB8" s="512">
        <v>2.8131075177519347E-3</v>
      </c>
      <c r="DC8" s="512">
        <v>7.7274276476585939E-7</v>
      </c>
      <c r="DD8" s="512">
        <v>7.3921430617064985E-6</v>
      </c>
      <c r="DE8" s="512">
        <v>9.1518506399170417E-6</v>
      </c>
      <c r="DF8" s="512">
        <v>1.0325579254622902E-4</v>
      </c>
      <c r="DG8" s="512">
        <v>2.5406966354210231E-6</v>
      </c>
      <c r="DH8" s="513">
        <v>1.216822206492033E-6</v>
      </c>
      <c r="DI8" s="133">
        <v>1.1015638761914419</v>
      </c>
      <c r="DJ8" s="133">
        <v>0.864582913428394</v>
      </c>
    </row>
    <row r="9" spans="2:125" ht="13.5" customHeight="1" x14ac:dyDescent="0.15">
      <c r="C9" s="304" t="s">
        <v>66</v>
      </c>
      <c r="D9" s="305" t="s">
        <v>48</v>
      </c>
      <c r="E9" s="511">
        <v>3.6867802449137371E-2</v>
      </c>
      <c r="F9" s="512">
        <v>2.7291385211505537E-2</v>
      </c>
      <c r="G9" s="512">
        <v>1.0005578423620638</v>
      </c>
      <c r="H9" s="512">
        <v>2.1310081332500248E-5</v>
      </c>
      <c r="I9" s="512">
        <v>1.1372895652082094E-5</v>
      </c>
      <c r="J9" s="512">
        <v>0</v>
      </c>
      <c r="K9" s="512">
        <v>2.4206927108440763E-7</v>
      </c>
      <c r="L9" s="512">
        <v>3.0103466193136638E-3</v>
      </c>
      <c r="M9" s="512">
        <v>8.7537853977524773E-4</v>
      </c>
      <c r="N9" s="512">
        <v>2.2221823027998634E-3</v>
      </c>
      <c r="O9" s="512">
        <v>0</v>
      </c>
      <c r="P9" s="512">
        <v>7.7917815586948732E-5</v>
      </c>
      <c r="Q9" s="512">
        <v>8.6431937974172026E-6</v>
      </c>
      <c r="R9" s="512">
        <v>3.7780610576956694E-6</v>
      </c>
      <c r="S9" s="512">
        <v>3.8890812400888435E-7</v>
      </c>
      <c r="T9" s="512">
        <v>1.8076058187895513E-5</v>
      </c>
      <c r="U9" s="512">
        <v>1.0326102329062585E-6</v>
      </c>
      <c r="V9" s="512">
        <v>4.4328399160509726E-7</v>
      </c>
      <c r="W9" s="512">
        <v>8.9757091404217496E-6</v>
      </c>
      <c r="X9" s="512">
        <v>1.5903069456489683E-7</v>
      </c>
      <c r="Y9" s="512">
        <v>0</v>
      </c>
      <c r="Z9" s="512">
        <v>7.7630506534235307E-7</v>
      </c>
      <c r="AA9" s="512">
        <v>4.3830649102220797E-7</v>
      </c>
      <c r="AB9" s="512">
        <v>4.1365773584791482E-7</v>
      </c>
      <c r="AC9" s="512">
        <v>4.4356388070166131E-5</v>
      </c>
      <c r="AD9" s="512">
        <v>1.9887285669544865E-5</v>
      </c>
      <c r="AE9" s="512">
        <v>0</v>
      </c>
      <c r="AF9" s="512">
        <v>1.2080387010123135E-7</v>
      </c>
      <c r="AG9" s="512">
        <v>1.5619828568075703E-7</v>
      </c>
      <c r="AH9" s="512">
        <v>2.6000547553420696E-7</v>
      </c>
      <c r="AI9" s="512">
        <v>3.9529049496466469E-5</v>
      </c>
      <c r="AJ9" s="512">
        <v>5.4114097051191798E-7</v>
      </c>
      <c r="AK9" s="512">
        <v>1.782442224107461E-7</v>
      </c>
      <c r="AL9" s="512">
        <v>6.9812324238195899E-7</v>
      </c>
      <c r="AM9" s="512">
        <v>1.2224347341457555E-6</v>
      </c>
      <c r="AN9" s="512">
        <v>0</v>
      </c>
      <c r="AO9" s="512">
        <v>7.447676507237389E-8</v>
      </c>
      <c r="AP9" s="512">
        <v>1.2297453035314515E-7</v>
      </c>
      <c r="AQ9" s="512">
        <v>9.0646001014000336E-8</v>
      </c>
      <c r="AR9" s="512">
        <v>6.7840856327305626E-8</v>
      </c>
      <c r="AS9" s="512">
        <v>1.3814282727033046E-7</v>
      </c>
      <c r="AT9" s="512">
        <v>1.0433916053528388E-7</v>
      </c>
      <c r="AU9" s="512">
        <v>9.1041252461073771E-8</v>
      </c>
      <c r="AV9" s="512">
        <v>1.5442320454691136E-7</v>
      </c>
      <c r="AW9" s="512">
        <v>1.1183425479653319E-7</v>
      </c>
      <c r="AX9" s="512">
        <v>1.8761094389805488E-7</v>
      </c>
      <c r="AY9" s="512">
        <v>1.7418176136068486E-7</v>
      </c>
      <c r="AZ9" s="512">
        <v>1.4263133411612469E-7</v>
      </c>
      <c r="BA9" s="512">
        <v>1.6613349558495007E-7</v>
      </c>
      <c r="BB9" s="512">
        <v>2.1160508635418261E-7</v>
      </c>
      <c r="BC9" s="512">
        <v>1.0897386912280472E-7</v>
      </c>
      <c r="BD9" s="512">
        <v>1.4648327635484719E-7</v>
      </c>
      <c r="BE9" s="512">
        <v>1.1556187099510072E-7</v>
      </c>
      <c r="BF9" s="512">
        <v>1.1978684377653307E-7</v>
      </c>
      <c r="BG9" s="512">
        <v>0</v>
      </c>
      <c r="BH9" s="512">
        <v>5.9379785145340716E-8</v>
      </c>
      <c r="BI9" s="512">
        <v>1.3059468722850632E-7</v>
      </c>
      <c r="BJ9" s="512">
        <v>3.6040476544989514E-7</v>
      </c>
      <c r="BK9" s="512">
        <v>8.5940027255560831E-8</v>
      </c>
      <c r="BL9" s="512">
        <v>9.2085229134120664E-5</v>
      </c>
      <c r="BM9" s="512">
        <v>1.5964034951365368E-7</v>
      </c>
      <c r="BN9" s="512">
        <v>7.6220903073457901E-6</v>
      </c>
      <c r="BO9" s="512">
        <v>4.7959795301538436E-7</v>
      </c>
      <c r="BP9" s="512">
        <v>2.6924904612691326E-5</v>
      </c>
      <c r="BQ9" s="512">
        <v>2.1540601181708765E-5</v>
      </c>
      <c r="BR9" s="512">
        <v>8.2176747126442912E-8</v>
      </c>
      <c r="BS9" s="512">
        <v>1.7549980640588245E-7</v>
      </c>
      <c r="BT9" s="512">
        <v>3.4796205387287082E-7</v>
      </c>
      <c r="BU9" s="512">
        <v>1.4118602445959728E-7</v>
      </c>
      <c r="BV9" s="512">
        <v>1.9399317908414588E-6</v>
      </c>
      <c r="BW9" s="512">
        <v>1.8118804319206034E-7</v>
      </c>
      <c r="BX9" s="512">
        <v>1.1765779110291578E-7</v>
      </c>
      <c r="BY9" s="512">
        <v>1.0876097066197029E-7</v>
      </c>
      <c r="BZ9" s="512">
        <v>1.1858140706290807E-7</v>
      </c>
      <c r="CA9" s="512">
        <v>1.9413729121974916E-7</v>
      </c>
      <c r="CB9" s="512">
        <v>1.5175003113697333E-7</v>
      </c>
      <c r="CC9" s="512">
        <v>5.2145528030022298E-7</v>
      </c>
      <c r="CD9" s="512">
        <v>2.2242710593504599E-7</v>
      </c>
      <c r="CE9" s="512">
        <v>5.6617319294233244E-7</v>
      </c>
      <c r="CF9" s="512">
        <v>0</v>
      </c>
      <c r="CG9" s="512">
        <v>2.2412955714019289E-7</v>
      </c>
      <c r="CH9" s="512">
        <v>2.8781070202366018E-6</v>
      </c>
      <c r="CI9" s="512">
        <v>5.2513979043472589E-8</v>
      </c>
      <c r="CJ9" s="512">
        <v>2.4173850431605866E-7</v>
      </c>
      <c r="CK9" s="512">
        <v>1.9007187000962599E-6</v>
      </c>
      <c r="CL9" s="512">
        <v>2.4034514449889951E-7</v>
      </c>
      <c r="CM9" s="512">
        <v>2.8639497691405497E-7</v>
      </c>
      <c r="CN9" s="512">
        <v>2.5634999033230201E-6</v>
      </c>
      <c r="CO9" s="512">
        <v>7.4966641139931126E-7</v>
      </c>
      <c r="CP9" s="512">
        <v>1.7791920973155634E-5</v>
      </c>
      <c r="CQ9" s="512">
        <v>1.7286262945456977E-5</v>
      </c>
      <c r="CR9" s="512">
        <v>1.2569357630523092E-5</v>
      </c>
      <c r="CS9" s="512">
        <v>2.1495359870286845E-7</v>
      </c>
      <c r="CT9" s="512">
        <v>4.1780808662438027E-5</v>
      </c>
      <c r="CU9" s="512">
        <v>7.1992224673062027E-5</v>
      </c>
      <c r="CV9" s="512">
        <v>2.7375966157593621E-5</v>
      </c>
      <c r="CW9" s="512">
        <v>1.0419497720157407E-6</v>
      </c>
      <c r="CX9" s="512">
        <v>1.3567634000026543E-6</v>
      </c>
      <c r="CY9" s="512">
        <v>1.8081093588465303E-7</v>
      </c>
      <c r="CZ9" s="512">
        <v>1.7729006408663841E-7</v>
      </c>
      <c r="DA9" s="512">
        <v>2.7496621339413968E-4</v>
      </c>
      <c r="DB9" s="512">
        <v>3.5467300359909315E-4</v>
      </c>
      <c r="DC9" s="512">
        <v>2.0803903249033476E-6</v>
      </c>
      <c r="DD9" s="512">
        <v>8.6310838369716171E-5</v>
      </c>
      <c r="DE9" s="512">
        <v>3.3562181264111002E-5</v>
      </c>
      <c r="DF9" s="512">
        <v>5.5747899106870045E-5</v>
      </c>
      <c r="DG9" s="512">
        <v>1.3777313685483207E-6</v>
      </c>
      <c r="DH9" s="513">
        <v>4.8620821458606945E-7</v>
      </c>
      <c r="DI9" s="133">
        <v>1.0722526109913182</v>
      </c>
      <c r="DJ9" s="133">
        <v>0.8415774213178383</v>
      </c>
    </row>
    <row r="10" spans="2:125" ht="13.5" customHeight="1" x14ac:dyDescent="0.15">
      <c r="C10" s="304" t="s">
        <v>68</v>
      </c>
      <c r="D10" s="305" t="s">
        <v>50</v>
      </c>
      <c r="E10" s="511">
        <v>2.6773464417774315E-4</v>
      </c>
      <c r="F10" s="512">
        <v>1.5318168679732429E-4</v>
      </c>
      <c r="G10" s="512">
        <v>1.4568310757272988E-5</v>
      </c>
      <c r="H10" s="512">
        <v>1.0882661291075526</v>
      </c>
      <c r="I10" s="512">
        <v>2.9347294628078332E-5</v>
      </c>
      <c r="J10" s="512">
        <v>0</v>
      </c>
      <c r="K10" s="512">
        <v>1.8377383012687982E-5</v>
      </c>
      <c r="L10" s="512">
        <v>5.6919689530428546E-4</v>
      </c>
      <c r="M10" s="512">
        <v>3.3454209400261415E-5</v>
      </c>
      <c r="N10" s="512">
        <v>2.4778387409571819E-3</v>
      </c>
      <c r="O10" s="512">
        <v>0</v>
      </c>
      <c r="P10" s="512">
        <v>3.4660426592167315E-5</v>
      </c>
      <c r="Q10" s="512">
        <v>1.1888421012839121E-5</v>
      </c>
      <c r="R10" s="512">
        <v>7.1002763124188337E-2</v>
      </c>
      <c r="S10" s="512">
        <v>1.0699373628990001E-3</v>
      </c>
      <c r="T10" s="512">
        <v>1.1457606920247512E-5</v>
      </c>
      <c r="U10" s="512">
        <v>4.4920810729444567E-5</v>
      </c>
      <c r="V10" s="512">
        <v>6.2682875731553665E-6</v>
      </c>
      <c r="W10" s="512">
        <v>7.9666984093546645E-6</v>
      </c>
      <c r="X10" s="512">
        <v>1.5231970852192732E-5</v>
      </c>
      <c r="Y10" s="512">
        <v>0</v>
      </c>
      <c r="Z10" s="512">
        <v>5.9452228129062486E-6</v>
      </c>
      <c r="AA10" s="512">
        <v>4.569938145465076E-6</v>
      </c>
      <c r="AB10" s="512">
        <v>1.0489151909841325E-5</v>
      </c>
      <c r="AC10" s="512">
        <v>6.4222169222527075E-6</v>
      </c>
      <c r="AD10" s="512">
        <v>5.4100259055265523E-4</v>
      </c>
      <c r="AE10" s="512">
        <v>0</v>
      </c>
      <c r="AF10" s="512">
        <v>5.9765889455402941E-6</v>
      </c>
      <c r="AG10" s="512">
        <v>1.1513743995293331E-5</v>
      </c>
      <c r="AH10" s="512">
        <v>8.3360771111668098E-6</v>
      </c>
      <c r="AI10" s="512">
        <v>5.7337205855761382E-5</v>
      </c>
      <c r="AJ10" s="512">
        <v>2.7464322996116134E-5</v>
      </c>
      <c r="AK10" s="512">
        <v>7.2502002808578587E-6</v>
      </c>
      <c r="AL10" s="512">
        <v>3.8477323826925994E-4</v>
      </c>
      <c r="AM10" s="512">
        <v>3.2081286808059859E-5</v>
      </c>
      <c r="AN10" s="512">
        <v>0</v>
      </c>
      <c r="AO10" s="512">
        <v>3.7102162442575981E-6</v>
      </c>
      <c r="AP10" s="512">
        <v>1.4024940024095573E-5</v>
      </c>
      <c r="AQ10" s="512">
        <v>2.6998482249713253E-6</v>
      </c>
      <c r="AR10" s="512">
        <v>5.5481020702252883E-6</v>
      </c>
      <c r="AS10" s="512">
        <v>1.9205584955843177E-5</v>
      </c>
      <c r="AT10" s="512">
        <v>3.5926716196565583E-5</v>
      </c>
      <c r="AU10" s="512">
        <v>1.180617337667645E-5</v>
      </c>
      <c r="AV10" s="512">
        <v>4.3278719521297989E-6</v>
      </c>
      <c r="AW10" s="512">
        <v>5.5403285153866937E-6</v>
      </c>
      <c r="AX10" s="512">
        <v>1.7723784366647153E-5</v>
      </c>
      <c r="AY10" s="512">
        <v>6.1223810766102038E-6</v>
      </c>
      <c r="AZ10" s="512">
        <v>1.0648585239943765E-5</v>
      </c>
      <c r="BA10" s="512">
        <v>5.7660859988947234E-6</v>
      </c>
      <c r="BB10" s="512">
        <v>1.0343852274474936E-5</v>
      </c>
      <c r="BC10" s="512">
        <v>2.1653673870994934E-6</v>
      </c>
      <c r="BD10" s="512">
        <v>6.8672724603853093E-6</v>
      </c>
      <c r="BE10" s="512">
        <v>2.7626153998048931E-6</v>
      </c>
      <c r="BF10" s="512">
        <v>4.5771079861830512E-6</v>
      </c>
      <c r="BG10" s="512">
        <v>0</v>
      </c>
      <c r="BH10" s="512">
        <v>5.2325117845404662E-6</v>
      </c>
      <c r="BI10" s="512">
        <v>6.3186957436435084E-6</v>
      </c>
      <c r="BJ10" s="512">
        <v>1.4379488757884008E-4</v>
      </c>
      <c r="BK10" s="512">
        <v>2.9565053882388201E-6</v>
      </c>
      <c r="BL10" s="512">
        <v>9.245153634499586E-4</v>
      </c>
      <c r="BM10" s="512">
        <v>4.5213573081878433E-6</v>
      </c>
      <c r="BN10" s="512">
        <v>1.1104542665470001E-3</v>
      </c>
      <c r="BO10" s="512">
        <v>3.0367193727880051E-4</v>
      </c>
      <c r="BP10" s="512">
        <v>5.0633841510932546E-5</v>
      </c>
      <c r="BQ10" s="512">
        <v>6.2602782737110108E-5</v>
      </c>
      <c r="BR10" s="512">
        <v>5.6978617388945966E-5</v>
      </c>
      <c r="BS10" s="512">
        <v>1.3691679990184843E-5</v>
      </c>
      <c r="BT10" s="512">
        <v>2.2314946826714298E-5</v>
      </c>
      <c r="BU10" s="512">
        <v>8.6772674009793296E-6</v>
      </c>
      <c r="BV10" s="512">
        <v>1.7144220520051046E-5</v>
      </c>
      <c r="BW10" s="512">
        <v>5.4154594739485421E-6</v>
      </c>
      <c r="BX10" s="512">
        <v>4.0423735934725113E-6</v>
      </c>
      <c r="BY10" s="512">
        <v>7.4442264378318574E-6</v>
      </c>
      <c r="BZ10" s="512">
        <v>5.3370465352640835E-6</v>
      </c>
      <c r="CA10" s="512">
        <v>1.1269840916016902E-5</v>
      </c>
      <c r="CB10" s="512">
        <v>3.6020484895666409E-6</v>
      </c>
      <c r="CC10" s="512">
        <v>1.9355244759964832E-5</v>
      </c>
      <c r="CD10" s="512">
        <v>1.2627623801261932E-5</v>
      </c>
      <c r="CE10" s="512">
        <v>2.5236566009325608E-5</v>
      </c>
      <c r="CF10" s="512">
        <v>0</v>
      </c>
      <c r="CG10" s="512">
        <v>2.3292666214431024E-5</v>
      </c>
      <c r="CH10" s="512">
        <v>1.411662633071148E-4</v>
      </c>
      <c r="CI10" s="512">
        <v>2.4269238730731494E-6</v>
      </c>
      <c r="CJ10" s="512">
        <v>6.6415989222960323E-6</v>
      </c>
      <c r="CK10" s="512">
        <v>1.3444174375050769E-5</v>
      </c>
      <c r="CL10" s="512">
        <v>3.9549972601135592E-6</v>
      </c>
      <c r="CM10" s="512">
        <v>7.4847575565448934E-6</v>
      </c>
      <c r="CN10" s="512">
        <v>8.8048265256294805E-6</v>
      </c>
      <c r="CO10" s="512">
        <v>8.2789161112745506E-6</v>
      </c>
      <c r="CP10" s="512">
        <v>3.2277407080377643E-5</v>
      </c>
      <c r="CQ10" s="512">
        <v>2.8779209924911269E-5</v>
      </c>
      <c r="CR10" s="512">
        <v>9.7335123370859199E-6</v>
      </c>
      <c r="CS10" s="512">
        <v>8.4719118987804408E-6</v>
      </c>
      <c r="CT10" s="512">
        <v>5.8546686754072465E-5</v>
      </c>
      <c r="CU10" s="512">
        <v>1.1600519713677302E-4</v>
      </c>
      <c r="CV10" s="512">
        <v>1.0939339329601342E-5</v>
      </c>
      <c r="CW10" s="512">
        <v>5.0187332844264014E-6</v>
      </c>
      <c r="CX10" s="512">
        <v>6.1822238325720377E-6</v>
      </c>
      <c r="CY10" s="512">
        <v>2.933937178899828E-6</v>
      </c>
      <c r="CZ10" s="512">
        <v>7.2276492580790957E-6</v>
      </c>
      <c r="DA10" s="512">
        <v>8.742799291351893E-4</v>
      </c>
      <c r="DB10" s="512">
        <v>1.2604183659989264E-3</v>
      </c>
      <c r="DC10" s="512">
        <v>1.1617614624521243E-5</v>
      </c>
      <c r="DD10" s="512">
        <v>2.0213990977971419E-5</v>
      </c>
      <c r="DE10" s="512">
        <v>3.0125837348265562E-6</v>
      </c>
      <c r="DF10" s="512">
        <v>8.7940219414558816E-5</v>
      </c>
      <c r="DG10" s="512">
        <v>1.121346020860673E-5</v>
      </c>
      <c r="DH10" s="513">
        <v>8.3942743407757144E-6</v>
      </c>
      <c r="DI10" s="133">
        <v>1.1709143922821872</v>
      </c>
      <c r="DJ10" s="133">
        <v>0.91901395691613341</v>
      </c>
    </row>
    <row r="11" spans="2:125" ht="13.5" customHeight="1" x14ac:dyDescent="0.15">
      <c r="C11" s="304" t="s">
        <v>195</v>
      </c>
      <c r="D11" s="305" t="s">
        <v>54</v>
      </c>
      <c r="E11" s="511">
        <v>1.4418146821922675E-7</v>
      </c>
      <c r="F11" s="512">
        <v>1.0055414247124072E-5</v>
      </c>
      <c r="G11" s="512">
        <v>6.2253421716699318E-7</v>
      </c>
      <c r="H11" s="512">
        <v>7.1646494641735671E-6</v>
      </c>
      <c r="I11" s="512">
        <v>1.0006331353446065</v>
      </c>
      <c r="J11" s="512">
        <v>0</v>
      </c>
      <c r="K11" s="512">
        <v>1.1340328701207809E-7</v>
      </c>
      <c r="L11" s="512">
        <v>2.4269728424040761E-3</v>
      </c>
      <c r="M11" s="512">
        <v>3.7192914712520252E-5</v>
      </c>
      <c r="N11" s="512">
        <v>3.1612932559278191E-4</v>
      </c>
      <c r="O11" s="512">
        <v>0</v>
      </c>
      <c r="P11" s="512">
        <v>2.2894527276932297E-7</v>
      </c>
      <c r="Q11" s="512">
        <v>2.5174530460117722E-6</v>
      </c>
      <c r="R11" s="512">
        <v>2.2677991239513379E-6</v>
      </c>
      <c r="S11" s="512">
        <v>3.7436750960243339E-7</v>
      </c>
      <c r="T11" s="512">
        <v>1.5985851465780199E-6</v>
      </c>
      <c r="U11" s="512">
        <v>1.6017681311403488E-7</v>
      </c>
      <c r="V11" s="512">
        <v>7.7894860221959775E-8</v>
      </c>
      <c r="W11" s="512">
        <v>4.9665753944566707E-8</v>
      </c>
      <c r="X11" s="512">
        <v>3.8709616738487942E-8</v>
      </c>
      <c r="Y11" s="512">
        <v>0</v>
      </c>
      <c r="Z11" s="512">
        <v>5.4923980505278703E-7</v>
      </c>
      <c r="AA11" s="512">
        <v>2.2438901910916399E-7</v>
      </c>
      <c r="AB11" s="512">
        <v>8.1913414236725175E-8</v>
      </c>
      <c r="AC11" s="512">
        <v>2.3643442743042715E-5</v>
      </c>
      <c r="AD11" s="512">
        <v>1.3592091305332953E-5</v>
      </c>
      <c r="AE11" s="512">
        <v>0</v>
      </c>
      <c r="AF11" s="512">
        <v>5.7203570562892829E-8</v>
      </c>
      <c r="AG11" s="512">
        <v>4.1803764287151077E-8</v>
      </c>
      <c r="AH11" s="512">
        <v>3.6625857891903357E-8</v>
      </c>
      <c r="AI11" s="512">
        <v>1.5748835254804146E-6</v>
      </c>
      <c r="AJ11" s="512">
        <v>3.7360646053349543E-7</v>
      </c>
      <c r="AK11" s="512">
        <v>5.7472223033210198E-8</v>
      </c>
      <c r="AL11" s="512">
        <v>6.02475628697431E-7</v>
      </c>
      <c r="AM11" s="512">
        <v>9.3841812408123859E-7</v>
      </c>
      <c r="AN11" s="512">
        <v>0</v>
      </c>
      <c r="AO11" s="512">
        <v>8.5702590602758537E-8</v>
      </c>
      <c r="AP11" s="512">
        <v>1.611090711754078E-7</v>
      </c>
      <c r="AQ11" s="512">
        <v>1.5293046762440136E-8</v>
      </c>
      <c r="AR11" s="512">
        <v>2.4887947545414164E-8</v>
      </c>
      <c r="AS11" s="512">
        <v>1.0253195370379422E-7</v>
      </c>
      <c r="AT11" s="512">
        <v>3.4465339315476922E-8</v>
      </c>
      <c r="AU11" s="512">
        <v>2.9030474943924425E-8</v>
      </c>
      <c r="AV11" s="512">
        <v>3.5633318906275736E-8</v>
      </c>
      <c r="AW11" s="512">
        <v>3.6434628263848138E-8</v>
      </c>
      <c r="AX11" s="512">
        <v>1.5396022005443795E-7</v>
      </c>
      <c r="AY11" s="512">
        <v>4.9167857373446131E-8</v>
      </c>
      <c r="AZ11" s="512">
        <v>9.0636154768796122E-8</v>
      </c>
      <c r="BA11" s="512">
        <v>8.8033578511674694E-8</v>
      </c>
      <c r="BB11" s="512">
        <v>3.5781231182696006E-8</v>
      </c>
      <c r="BC11" s="512">
        <v>8.7020287609984494E-8</v>
      </c>
      <c r="BD11" s="512">
        <v>6.1222916201558787E-8</v>
      </c>
      <c r="BE11" s="512">
        <v>8.1946564151194143E-8</v>
      </c>
      <c r="BF11" s="512">
        <v>7.321097679983181E-8</v>
      </c>
      <c r="BG11" s="512">
        <v>0</v>
      </c>
      <c r="BH11" s="512">
        <v>3.7844199978588617E-8</v>
      </c>
      <c r="BI11" s="512">
        <v>4.7923551044921471E-8</v>
      </c>
      <c r="BJ11" s="512">
        <v>8.054691208168865E-8</v>
      </c>
      <c r="BK11" s="512">
        <v>3.6137974874394051E-8</v>
      </c>
      <c r="BL11" s="512">
        <v>9.9907903968733734E-4</v>
      </c>
      <c r="BM11" s="512">
        <v>4.6950444637193435E-8</v>
      </c>
      <c r="BN11" s="512">
        <v>1.3316670244012909E-7</v>
      </c>
      <c r="BO11" s="512">
        <v>2.1069189993282153E-7</v>
      </c>
      <c r="BP11" s="512">
        <v>1.9042082338107308E-7</v>
      </c>
      <c r="BQ11" s="512">
        <v>1.60954234581463E-7</v>
      </c>
      <c r="BR11" s="512">
        <v>2.6533218512468423E-8</v>
      </c>
      <c r="BS11" s="512">
        <v>3.0111650821206118E-8</v>
      </c>
      <c r="BT11" s="512">
        <v>9.754646159401118E-8</v>
      </c>
      <c r="BU11" s="512">
        <v>5.9075246431082387E-8</v>
      </c>
      <c r="BV11" s="512">
        <v>8.0185410534967049E-8</v>
      </c>
      <c r="BW11" s="512">
        <v>6.5421795610512403E-8</v>
      </c>
      <c r="BX11" s="512">
        <v>6.437063886912776E-8</v>
      </c>
      <c r="BY11" s="512">
        <v>5.1594836046782444E-8</v>
      </c>
      <c r="BZ11" s="512">
        <v>1.907979012314907E-8</v>
      </c>
      <c r="CA11" s="512">
        <v>8.729300152747107E-8</v>
      </c>
      <c r="CB11" s="512">
        <v>8.1319071526060249E-8</v>
      </c>
      <c r="CC11" s="512">
        <v>2.6618167513653621E-7</v>
      </c>
      <c r="CD11" s="512">
        <v>9.7240582646912741E-8</v>
      </c>
      <c r="CE11" s="512">
        <v>4.4001121040174606E-7</v>
      </c>
      <c r="CF11" s="512">
        <v>0</v>
      </c>
      <c r="CG11" s="512">
        <v>8.1464005949246093E-8</v>
      </c>
      <c r="CH11" s="512">
        <v>2.3677880548550422E-6</v>
      </c>
      <c r="CI11" s="512">
        <v>4.0192544771307892E-8</v>
      </c>
      <c r="CJ11" s="512">
        <v>1.959486193565775E-7</v>
      </c>
      <c r="CK11" s="512">
        <v>2.018393555138567E-7</v>
      </c>
      <c r="CL11" s="512">
        <v>5.7914813470497779E-7</v>
      </c>
      <c r="CM11" s="512">
        <v>1.5938345689041382E-7</v>
      </c>
      <c r="CN11" s="512">
        <v>4.6558192995388814E-7</v>
      </c>
      <c r="CO11" s="512">
        <v>1.209709405182363E-6</v>
      </c>
      <c r="CP11" s="512">
        <v>8.0653872458869478E-6</v>
      </c>
      <c r="CQ11" s="512">
        <v>1.5874829777174493E-5</v>
      </c>
      <c r="CR11" s="512">
        <v>1.6406749502950048E-5</v>
      </c>
      <c r="CS11" s="512">
        <v>8.322491166585174E-8</v>
      </c>
      <c r="CT11" s="512">
        <v>6.2753890191523767E-5</v>
      </c>
      <c r="CU11" s="512">
        <v>1.2213700070798253E-4</v>
      </c>
      <c r="CV11" s="512">
        <v>1.0585735691485165E-6</v>
      </c>
      <c r="CW11" s="512">
        <v>4.1819624463691764E-7</v>
      </c>
      <c r="CX11" s="512">
        <v>2.4451039744428701E-7</v>
      </c>
      <c r="CY11" s="512">
        <v>7.7937245573439181E-8</v>
      </c>
      <c r="CZ11" s="512">
        <v>1.4391578051450086E-7</v>
      </c>
      <c r="DA11" s="512">
        <v>6.4716819601247496E-4</v>
      </c>
      <c r="DB11" s="512">
        <v>8.6961039257540289E-4</v>
      </c>
      <c r="DC11" s="512">
        <v>2.6817951453583817E-7</v>
      </c>
      <c r="DD11" s="512">
        <v>2.1879572888024177E-6</v>
      </c>
      <c r="DE11" s="512">
        <v>1.9216165583066358E-7</v>
      </c>
      <c r="DF11" s="512">
        <v>3.9830971927680526E-5</v>
      </c>
      <c r="DG11" s="512">
        <v>4.6831910321842584E-6</v>
      </c>
      <c r="DH11" s="513">
        <v>2.3777533039932715E-7</v>
      </c>
      <c r="DI11" s="133">
        <v>1.0062800975781807</v>
      </c>
      <c r="DJ11" s="133">
        <v>0.78979766611187574</v>
      </c>
    </row>
    <row r="12" spans="2:125" ht="13.5" customHeight="1" x14ac:dyDescent="0.15">
      <c r="C12" s="304" t="s">
        <v>346</v>
      </c>
      <c r="D12" s="305" t="s">
        <v>585</v>
      </c>
      <c r="E12" s="511">
        <v>0</v>
      </c>
      <c r="F12" s="512">
        <v>0</v>
      </c>
      <c r="G12" s="512">
        <v>0</v>
      </c>
      <c r="H12" s="512">
        <v>0</v>
      </c>
      <c r="I12" s="512">
        <v>0</v>
      </c>
      <c r="J12" s="512">
        <v>1</v>
      </c>
      <c r="K12" s="512">
        <v>0</v>
      </c>
      <c r="L12" s="512">
        <v>0</v>
      </c>
      <c r="M12" s="512">
        <v>0</v>
      </c>
      <c r="N12" s="512">
        <v>0</v>
      </c>
      <c r="O12" s="512">
        <v>0</v>
      </c>
      <c r="P12" s="512">
        <v>0</v>
      </c>
      <c r="Q12" s="512">
        <v>0</v>
      </c>
      <c r="R12" s="512">
        <v>0</v>
      </c>
      <c r="S12" s="512">
        <v>0</v>
      </c>
      <c r="T12" s="512">
        <v>0</v>
      </c>
      <c r="U12" s="512">
        <v>0</v>
      </c>
      <c r="V12" s="512">
        <v>0</v>
      </c>
      <c r="W12" s="512">
        <v>0</v>
      </c>
      <c r="X12" s="512">
        <v>0</v>
      </c>
      <c r="Y12" s="512">
        <v>0</v>
      </c>
      <c r="Z12" s="512">
        <v>0</v>
      </c>
      <c r="AA12" s="512">
        <v>0</v>
      </c>
      <c r="AB12" s="512">
        <v>0</v>
      </c>
      <c r="AC12" s="512">
        <v>0</v>
      </c>
      <c r="AD12" s="512">
        <v>0</v>
      </c>
      <c r="AE12" s="512">
        <v>0</v>
      </c>
      <c r="AF12" s="512">
        <v>0</v>
      </c>
      <c r="AG12" s="512">
        <v>0</v>
      </c>
      <c r="AH12" s="512">
        <v>0</v>
      </c>
      <c r="AI12" s="512">
        <v>0</v>
      </c>
      <c r="AJ12" s="512">
        <v>0</v>
      </c>
      <c r="AK12" s="512">
        <v>0</v>
      </c>
      <c r="AL12" s="512">
        <v>0</v>
      </c>
      <c r="AM12" s="512">
        <v>0</v>
      </c>
      <c r="AN12" s="512">
        <v>0</v>
      </c>
      <c r="AO12" s="512">
        <v>0</v>
      </c>
      <c r="AP12" s="512">
        <v>0</v>
      </c>
      <c r="AQ12" s="512">
        <v>0</v>
      </c>
      <c r="AR12" s="512">
        <v>0</v>
      </c>
      <c r="AS12" s="512">
        <v>0</v>
      </c>
      <c r="AT12" s="512">
        <v>0</v>
      </c>
      <c r="AU12" s="512">
        <v>0</v>
      </c>
      <c r="AV12" s="512">
        <v>0</v>
      </c>
      <c r="AW12" s="512">
        <v>0</v>
      </c>
      <c r="AX12" s="512">
        <v>0</v>
      </c>
      <c r="AY12" s="512">
        <v>0</v>
      </c>
      <c r="AZ12" s="512">
        <v>0</v>
      </c>
      <c r="BA12" s="512">
        <v>0</v>
      </c>
      <c r="BB12" s="512">
        <v>0</v>
      </c>
      <c r="BC12" s="512">
        <v>0</v>
      </c>
      <c r="BD12" s="512">
        <v>0</v>
      </c>
      <c r="BE12" s="512">
        <v>0</v>
      </c>
      <c r="BF12" s="512">
        <v>0</v>
      </c>
      <c r="BG12" s="512">
        <v>0</v>
      </c>
      <c r="BH12" s="512">
        <v>0</v>
      </c>
      <c r="BI12" s="512">
        <v>0</v>
      </c>
      <c r="BJ12" s="512">
        <v>0</v>
      </c>
      <c r="BK12" s="512">
        <v>0</v>
      </c>
      <c r="BL12" s="512">
        <v>0</v>
      </c>
      <c r="BM12" s="512">
        <v>0</v>
      </c>
      <c r="BN12" s="512">
        <v>0</v>
      </c>
      <c r="BO12" s="512">
        <v>0</v>
      </c>
      <c r="BP12" s="512">
        <v>0</v>
      </c>
      <c r="BQ12" s="512">
        <v>0</v>
      </c>
      <c r="BR12" s="512">
        <v>0</v>
      </c>
      <c r="BS12" s="512">
        <v>0</v>
      </c>
      <c r="BT12" s="512">
        <v>0</v>
      </c>
      <c r="BU12" s="512">
        <v>0</v>
      </c>
      <c r="BV12" s="512">
        <v>0</v>
      </c>
      <c r="BW12" s="512">
        <v>0</v>
      </c>
      <c r="BX12" s="512">
        <v>0</v>
      </c>
      <c r="BY12" s="512">
        <v>0</v>
      </c>
      <c r="BZ12" s="512">
        <v>0</v>
      </c>
      <c r="CA12" s="512">
        <v>0</v>
      </c>
      <c r="CB12" s="512">
        <v>0</v>
      </c>
      <c r="CC12" s="512">
        <v>0</v>
      </c>
      <c r="CD12" s="512">
        <v>0</v>
      </c>
      <c r="CE12" s="512">
        <v>0</v>
      </c>
      <c r="CF12" s="512">
        <v>0</v>
      </c>
      <c r="CG12" s="512">
        <v>0</v>
      </c>
      <c r="CH12" s="512">
        <v>0</v>
      </c>
      <c r="CI12" s="512">
        <v>0</v>
      </c>
      <c r="CJ12" s="512">
        <v>0</v>
      </c>
      <c r="CK12" s="512">
        <v>0</v>
      </c>
      <c r="CL12" s="512">
        <v>0</v>
      </c>
      <c r="CM12" s="512">
        <v>0</v>
      </c>
      <c r="CN12" s="512">
        <v>0</v>
      </c>
      <c r="CO12" s="512">
        <v>0</v>
      </c>
      <c r="CP12" s="512">
        <v>0</v>
      </c>
      <c r="CQ12" s="512">
        <v>0</v>
      </c>
      <c r="CR12" s="512">
        <v>0</v>
      </c>
      <c r="CS12" s="512">
        <v>0</v>
      </c>
      <c r="CT12" s="512">
        <v>0</v>
      </c>
      <c r="CU12" s="512">
        <v>0</v>
      </c>
      <c r="CV12" s="512">
        <v>0</v>
      </c>
      <c r="CW12" s="512">
        <v>0</v>
      </c>
      <c r="CX12" s="512">
        <v>0</v>
      </c>
      <c r="CY12" s="512">
        <v>0</v>
      </c>
      <c r="CZ12" s="512">
        <v>0</v>
      </c>
      <c r="DA12" s="512">
        <v>0</v>
      </c>
      <c r="DB12" s="512">
        <v>0</v>
      </c>
      <c r="DC12" s="512">
        <v>0</v>
      </c>
      <c r="DD12" s="512">
        <v>0</v>
      </c>
      <c r="DE12" s="512">
        <v>0</v>
      </c>
      <c r="DF12" s="512">
        <v>0</v>
      </c>
      <c r="DG12" s="512">
        <v>0</v>
      </c>
      <c r="DH12" s="513">
        <v>0</v>
      </c>
      <c r="DI12" s="133">
        <v>1</v>
      </c>
      <c r="DJ12" s="133">
        <v>0.78486861462597313</v>
      </c>
    </row>
    <row r="13" spans="2:125" ht="13.5" customHeight="1" x14ac:dyDescent="0.15">
      <c r="C13" s="304" t="s">
        <v>586</v>
      </c>
      <c r="D13" s="305" t="s">
        <v>953</v>
      </c>
      <c r="E13" s="511">
        <v>7.1278844842447998E-5</v>
      </c>
      <c r="F13" s="512">
        <v>2.9128989556454756E-5</v>
      </c>
      <c r="G13" s="512">
        <v>4.0823992350694143E-5</v>
      </c>
      <c r="H13" s="512">
        <v>2.1090381295561897E-4</v>
      </c>
      <c r="I13" s="512">
        <v>3.1497388216715186E-6</v>
      </c>
      <c r="J13" s="512">
        <v>0</v>
      </c>
      <c r="K13" s="512">
        <v>1.0000108407900268</v>
      </c>
      <c r="L13" s="512">
        <v>1.0770587806775578E-5</v>
      </c>
      <c r="M13" s="512">
        <v>1.7954510879188273E-5</v>
      </c>
      <c r="N13" s="512">
        <v>1.4402899202975051E-3</v>
      </c>
      <c r="O13" s="512">
        <v>0</v>
      </c>
      <c r="P13" s="512">
        <v>1.9944087111157342E-5</v>
      </c>
      <c r="Q13" s="512">
        <v>9.5994270099713706E-6</v>
      </c>
      <c r="R13" s="512">
        <v>2.1347267750692353E-5</v>
      </c>
      <c r="S13" s="512">
        <v>1.5157099911713364E-5</v>
      </c>
      <c r="T13" s="512">
        <v>7.1207794599885182E-4</v>
      </c>
      <c r="U13" s="512">
        <v>3.8142289520954413E-5</v>
      </c>
      <c r="V13" s="512">
        <v>1.8662054579428168E-5</v>
      </c>
      <c r="W13" s="512">
        <v>3.0259121817305455E-3</v>
      </c>
      <c r="X13" s="512">
        <v>3.5847069655902497E-3</v>
      </c>
      <c r="Y13" s="512">
        <v>0</v>
      </c>
      <c r="Z13" s="512">
        <v>7.1627606073823802E-5</v>
      </c>
      <c r="AA13" s="512">
        <v>4.3360620330075398E-5</v>
      </c>
      <c r="AB13" s="512">
        <v>3.0047648426240255E-5</v>
      </c>
      <c r="AC13" s="512">
        <v>8.5758225093482781E-5</v>
      </c>
      <c r="AD13" s="512">
        <v>2.0925786146484252E-5</v>
      </c>
      <c r="AE13" s="512">
        <v>0</v>
      </c>
      <c r="AF13" s="512">
        <v>2.3996854370488367E-2</v>
      </c>
      <c r="AG13" s="512">
        <v>1.3587473318022384E-5</v>
      </c>
      <c r="AH13" s="512">
        <v>9.9908712849636585E-5</v>
      </c>
      <c r="AI13" s="512">
        <v>8.0462636278844987E-6</v>
      </c>
      <c r="AJ13" s="512">
        <v>2.8397615265831441E-2</v>
      </c>
      <c r="AK13" s="512">
        <v>1.8578155679785973E-2</v>
      </c>
      <c r="AL13" s="512">
        <v>2.211246468461471E-2</v>
      </c>
      <c r="AM13" s="512">
        <v>1.4741863911778915E-2</v>
      </c>
      <c r="AN13" s="512">
        <v>0</v>
      </c>
      <c r="AO13" s="512">
        <v>5.2374391971966316E-5</v>
      </c>
      <c r="AP13" s="512">
        <v>4.797494107779593E-4</v>
      </c>
      <c r="AQ13" s="512">
        <v>6.6676007197647751E-6</v>
      </c>
      <c r="AR13" s="512">
        <v>0.16387210915619843</v>
      </c>
      <c r="AS13" s="512">
        <v>1.4456586136201731E-4</v>
      </c>
      <c r="AT13" s="512">
        <v>5.6762922508509676E-5</v>
      </c>
      <c r="AU13" s="512">
        <v>2.9533401526348252E-5</v>
      </c>
      <c r="AV13" s="512">
        <v>3.1831688302939595E-5</v>
      </c>
      <c r="AW13" s="512">
        <v>1.9639467071285646E-5</v>
      </c>
      <c r="AX13" s="512">
        <v>1.1401509364421178E-4</v>
      </c>
      <c r="AY13" s="512">
        <v>4.9128885515224279E-5</v>
      </c>
      <c r="AZ13" s="512">
        <v>1.3761950829585092E-4</v>
      </c>
      <c r="BA13" s="512">
        <v>2.6396038751688425E-5</v>
      </c>
      <c r="BB13" s="512">
        <v>9.5779616719090231E-6</v>
      </c>
      <c r="BC13" s="512">
        <v>7.9203810067117257E-6</v>
      </c>
      <c r="BD13" s="512">
        <v>4.4224759143852688E-5</v>
      </c>
      <c r="BE13" s="512">
        <v>1.4218032655677492E-5</v>
      </c>
      <c r="BF13" s="512">
        <v>9.6564712417553145E-6</v>
      </c>
      <c r="BG13" s="512">
        <v>0</v>
      </c>
      <c r="BH13" s="512">
        <v>6.6589199577410829E-6</v>
      </c>
      <c r="BI13" s="512">
        <v>1.4080901813511937E-5</v>
      </c>
      <c r="BJ13" s="512">
        <v>1.8646830047068026E-5</v>
      </c>
      <c r="BK13" s="512">
        <v>1.0962637000735045E-5</v>
      </c>
      <c r="BL13" s="512">
        <v>7.8063872717361673E-4</v>
      </c>
      <c r="BM13" s="512">
        <v>1.1908927767100805E-5</v>
      </c>
      <c r="BN13" s="512">
        <v>9.0342383434972829E-4</v>
      </c>
      <c r="BO13" s="512">
        <v>4.8679735453400894E-4</v>
      </c>
      <c r="BP13" s="512">
        <v>2.9922027020296408E-3</v>
      </c>
      <c r="BQ13" s="512">
        <v>2.6849511762057116E-3</v>
      </c>
      <c r="BR13" s="512">
        <v>1.7034961968096394E-4</v>
      </c>
      <c r="BS13" s="512">
        <v>2.3024878922216415E-5</v>
      </c>
      <c r="BT13" s="512">
        <v>5.2643788047237889E-5</v>
      </c>
      <c r="BU13" s="512">
        <v>2.3831822315905388E-5</v>
      </c>
      <c r="BV13" s="512">
        <v>9.6202658818452061E-6</v>
      </c>
      <c r="BW13" s="512">
        <v>5.376350954426064E-6</v>
      </c>
      <c r="BX13" s="512">
        <v>7.6863335009300892E-6</v>
      </c>
      <c r="BY13" s="512">
        <v>1.2140772073362808E-5</v>
      </c>
      <c r="BZ13" s="512">
        <v>9.1287368161193953E-6</v>
      </c>
      <c r="CA13" s="512">
        <v>2.2286637262252346E-5</v>
      </c>
      <c r="CB13" s="512">
        <v>2.715635356269031E-6</v>
      </c>
      <c r="CC13" s="512">
        <v>1.4482053890219298E-5</v>
      </c>
      <c r="CD13" s="512">
        <v>4.2372036770610715E-6</v>
      </c>
      <c r="CE13" s="512">
        <v>3.7686529503343881E-6</v>
      </c>
      <c r="CF13" s="512">
        <v>0</v>
      </c>
      <c r="CG13" s="512">
        <v>1.9100869128221134E-5</v>
      </c>
      <c r="CH13" s="512">
        <v>1.3408194848997361E-5</v>
      </c>
      <c r="CI13" s="512">
        <v>2.9548982293195064E-6</v>
      </c>
      <c r="CJ13" s="512">
        <v>8.3113974713184204E-6</v>
      </c>
      <c r="CK13" s="512">
        <v>1.6094560052798905E-5</v>
      </c>
      <c r="CL13" s="512">
        <v>3.3678963571525182E-6</v>
      </c>
      <c r="CM13" s="512">
        <v>8.9004251186431193E-6</v>
      </c>
      <c r="CN13" s="512">
        <v>1.3938372578223164E-5</v>
      </c>
      <c r="CO13" s="512">
        <v>1.355265000206798E-5</v>
      </c>
      <c r="CP13" s="512">
        <v>1.3689006191617471E-5</v>
      </c>
      <c r="CQ13" s="512">
        <v>9.5411426525213083E-6</v>
      </c>
      <c r="CR13" s="512">
        <v>5.6576462082771057E-6</v>
      </c>
      <c r="CS13" s="512">
        <v>1.6515815655822384E-5</v>
      </c>
      <c r="CT13" s="512">
        <v>1.0507773333142048E-5</v>
      </c>
      <c r="CU13" s="512">
        <v>7.5888340264334171E-6</v>
      </c>
      <c r="CV13" s="512">
        <v>8.3723653909200223E-6</v>
      </c>
      <c r="CW13" s="512">
        <v>5.2805997213528748E-6</v>
      </c>
      <c r="CX13" s="512">
        <v>7.7167624602984556E-6</v>
      </c>
      <c r="CY13" s="512">
        <v>7.5305657192556559E-6</v>
      </c>
      <c r="CZ13" s="512">
        <v>3.4512560091619089E-6</v>
      </c>
      <c r="DA13" s="512">
        <v>-1.3478316055576129E-5</v>
      </c>
      <c r="DB13" s="512">
        <v>-4.2789575584770545E-6</v>
      </c>
      <c r="DC13" s="512">
        <v>1.0681934609300692E-5</v>
      </c>
      <c r="DD13" s="512">
        <v>2.2880671866893884E-5</v>
      </c>
      <c r="DE13" s="512">
        <v>4.4954610862696835E-6</v>
      </c>
      <c r="DF13" s="512">
        <v>4.16385812827616E-5</v>
      </c>
      <c r="DG13" s="512">
        <v>3.118357285979005E-5</v>
      </c>
      <c r="DH13" s="513">
        <v>8.4593288201468246E-5</v>
      </c>
      <c r="DI13" s="133">
        <v>1.2912316598171281</v>
      </c>
      <c r="DJ13" s="133">
        <v>1.0134472040018652</v>
      </c>
    </row>
    <row r="14" spans="2:125" ht="13.5" customHeight="1" x14ac:dyDescent="0.15">
      <c r="C14" s="304" t="s">
        <v>588</v>
      </c>
      <c r="D14" s="305" t="s">
        <v>462</v>
      </c>
      <c r="E14" s="511">
        <v>2.8881615974606896E-5</v>
      </c>
      <c r="F14" s="512">
        <v>3.1704786618096973E-3</v>
      </c>
      <c r="G14" s="512">
        <v>1.1635242538956377E-4</v>
      </c>
      <c r="H14" s="512">
        <v>3.0616956866725796E-3</v>
      </c>
      <c r="I14" s="512">
        <v>3.0724379482079695E-3</v>
      </c>
      <c r="J14" s="512">
        <v>0</v>
      </c>
      <c r="K14" s="512">
        <v>4.3120286536121152E-6</v>
      </c>
      <c r="L14" s="512">
        <v>1.0467694097532716</v>
      </c>
      <c r="M14" s="512">
        <v>1.6017049693990301E-2</v>
      </c>
      <c r="N14" s="512">
        <v>5.2701392267482522E-2</v>
      </c>
      <c r="O14" s="512">
        <v>0</v>
      </c>
      <c r="P14" s="512">
        <v>6.4370725447344363E-5</v>
      </c>
      <c r="Q14" s="512">
        <v>7.4153202284805379E-4</v>
      </c>
      <c r="R14" s="512">
        <v>9.519335961010899E-4</v>
      </c>
      <c r="S14" s="512">
        <v>2.7129400334716445E-5</v>
      </c>
      <c r="T14" s="512">
        <v>6.6498185356209463E-4</v>
      </c>
      <c r="U14" s="512">
        <v>5.7382536291787739E-5</v>
      </c>
      <c r="V14" s="512">
        <v>2.1527883370808349E-5</v>
      </c>
      <c r="W14" s="512">
        <v>6.2839575352622466E-6</v>
      </c>
      <c r="X14" s="512">
        <v>3.9525913658511266E-6</v>
      </c>
      <c r="Y14" s="512">
        <v>0</v>
      </c>
      <c r="Z14" s="512">
        <v>2.2919263691226964E-4</v>
      </c>
      <c r="AA14" s="512">
        <v>8.5890980230325111E-5</v>
      </c>
      <c r="AB14" s="512">
        <v>9.4261287766901417E-6</v>
      </c>
      <c r="AC14" s="512">
        <v>2.5364886059775094E-3</v>
      </c>
      <c r="AD14" s="512">
        <v>5.8436847222702879E-3</v>
      </c>
      <c r="AE14" s="512">
        <v>0</v>
      </c>
      <c r="AF14" s="512">
        <v>1.2237212427492548E-5</v>
      </c>
      <c r="AG14" s="512">
        <v>6.8676543924981723E-6</v>
      </c>
      <c r="AH14" s="512">
        <v>5.5648890547048307E-6</v>
      </c>
      <c r="AI14" s="512">
        <v>6.226363422603084E-4</v>
      </c>
      <c r="AJ14" s="512">
        <v>1.3695613836127042E-4</v>
      </c>
      <c r="AK14" s="512">
        <v>6.5284428207466527E-6</v>
      </c>
      <c r="AL14" s="512">
        <v>1.5661697000988076E-4</v>
      </c>
      <c r="AM14" s="512">
        <v>3.5359214451512904E-4</v>
      </c>
      <c r="AN14" s="512">
        <v>0</v>
      </c>
      <c r="AO14" s="512">
        <v>1.2346221872671298E-6</v>
      </c>
      <c r="AP14" s="512">
        <v>4.4451729068706914E-6</v>
      </c>
      <c r="AQ14" s="512">
        <v>8.177583726104232E-7</v>
      </c>
      <c r="AR14" s="512">
        <v>1.5014512498660995E-6</v>
      </c>
      <c r="AS14" s="512">
        <v>2.3355443808923504E-6</v>
      </c>
      <c r="AT14" s="512">
        <v>4.4154726986889463E-6</v>
      </c>
      <c r="AU14" s="512">
        <v>3.2222167874160967E-6</v>
      </c>
      <c r="AV14" s="512">
        <v>3.4805603165382011E-6</v>
      </c>
      <c r="AW14" s="512">
        <v>2.6890163268300988E-6</v>
      </c>
      <c r="AX14" s="512">
        <v>1.0055503893033281E-5</v>
      </c>
      <c r="AY14" s="512">
        <v>3.2117188638317203E-6</v>
      </c>
      <c r="AZ14" s="512">
        <v>5.0845974762651138E-6</v>
      </c>
      <c r="BA14" s="512">
        <v>4.3522910251043042E-6</v>
      </c>
      <c r="BB14" s="512">
        <v>4.7208419871823955E-6</v>
      </c>
      <c r="BC14" s="512">
        <v>2.2042666346394155E-6</v>
      </c>
      <c r="BD14" s="512">
        <v>4.4894741244612574E-6</v>
      </c>
      <c r="BE14" s="512">
        <v>2.2313302568109606E-6</v>
      </c>
      <c r="BF14" s="512">
        <v>3.8839522359456488E-6</v>
      </c>
      <c r="BG14" s="512">
        <v>0</v>
      </c>
      <c r="BH14" s="512">
        <v>3.0810585931047175E-6</v>
      </c>
      <c r="BI14" s="512">
        <v>6.2640709982226959E-6</v>
      </c>
      <c r="BJ14" s="512">
        <v>1.0964174850173423E-5</v>
      </c>
      <c r="BK14" s="512">
        <v>1.8096137560834028E-6</v>
      </c>
      <c r="BL14" s="512">
        <v>7.6822209418675414E-4</v>
      </c>
      <c r="BM14" s="512">
        <v>2.0768940816496781E-6</v>
      </c>
      <c r="BN14" s="512">
        <v>1.9398780656060818E-5</v>
      </c>
      <c r="BO14" s="512">
        <v>9.0464552420742668E-6</v>
      </c>
      <c r="BP14" s="512">
        <v>4.3707712412594012E-6</v>
      </c>
      <c r="BQ14" s="512">
        <v>4.1115569102103694E-6</v>
      </c>
      <c r="BR14" s="512">
        <v>2.4221771929157609E-6</v>
      </c>
      <c r="BS14" s="512">
        <v>3.7901045101986682E-6</v>
      </c>
      <c r="BT14" s="512">
        <v>5.6124076737793161E-6</v>
      </c>
      <c r="BU14" s="512">
        <v>3.1905354629366498E-6</v>
      </c>
      <c r="BV14" s="512">
        <v>3.1868224544558846E-6</v>
      </c>
      <c r="BW14" s="512">
        <v>2.994282418450186E-6</v>
      </c>
      <c r="BX14" s="512">
        <v>2.216232663605344E-6</v>
      </c>
      <c r="BY14" s="512">
        <v>1.9177331804441506E-6</v>
      </c>
      <c r="BZ14" s="512">
        <v>6.869040605555912E-7</v>
      </c>
      <c r="CA14" s="512">
        <v>7.0476640677038087E-6</v>
      </c>
      <c r="CB14" s="512">
        <v>2.6443967176687417E-6</v>
      </c>
      <c r="CC14" s="512">
        <v>6.9602941688307641E-6</v>
      </c>
      <c r="CD14" s="512">
        <v>3.5102313382258383E-6</v>
      </c>
      <c r="CE14" s="512">
        <v>1.1119342224556602E-5</v>
      </c>
      <c r="CF14" s="512">
        <v>0</v>
      </c>
      <c r="CG14" s="512">
        <v>4.0743211855943098E-6</v>
      </c>
      <c r="CH14" s="512">
        <v>6.0440328519083421E-5</v>
      </c>
      <c r="CI14" s="512">
        <v>1.1308856304140132E-6</v>
      </c>
      <c r="CJ14" s="512">
        <v>7.8897107251099312E-6</v>
      </c>
      <c r="CK14" s="512">
        <v>5.6674801570953753E-6</v>
      </c>
      <c r="CL14" s="512">
        <v>6.8174682671926633E-6</v>
      </c>
      <c r="CM14" s="512">
        <v>9.9066705825245791E-6</v>
      </c>
      <c r="CN14" s="512">
        <v>1.6869299813050082E-5</v>
      </c>
      <c r="CO14" s="512">
        <v>1.3450697858708881E-4</v>
      </c>
      <c r="CP14" s="512">
        <v>1.0467457061655138E-3</v>
      </c>
      <c r="CQ14" s="512">
        <v>3.1397194494143252E-4</v>
      </c>
      <c r="CR14" s="512">
        <v>6.4999630088385604E-4</v>
      </c>
      <c r="CS14" s="512">
        <v>7.1651333604819466E-6</v>
      </c>
      <c r="CT14" s="512">
        <v>2.4025698928133118E-3</v>
      </c>
      <c r="CU14" s="512">
        <v>4.2424876566725155E-3</v>
      </c>
      <c r="CV14" s="512">
        <v>3.3611552475201506E-4</v>
      </c>
      <c r="CW14" s="512">
        <v>4.434590107961089E-6</v>
      </c>
      <c r="CX14" s="512">
        <v>7.5433159940070105E-6</v>
      </c>
      <c r="CY14" s="512">
        <v>3.9670562554851575E-6</v>
      </c>
      <c r="CZ14" s="512">
        <v>4.1257051166260858E-6</v>
      </c>
      <c r="DA14" s="512">
        <v>1.5214320244857374E-2</v>
      </c>
      <c r="DB14" s="512">
        <v>3.3035407530005646E-2</v>
      </c>
      <c r="DC14" s="512">
        <v>1.4401412867401669E-5</v>
      </c>
      <c r="DD14" s="512">
        <v>2.2504198601358496E-5</v>
      </c>
      <c r="DE14" s="512">
        <v>2.2710261027706297E-5</v>
      </c>
      <c r="DF14" s="512">
        <v>1.1743618561741579E-3</v>
      </c>
      <c r="DG14" s="512">
        <v>2.0712351769469372E-5</v>
      </c>
      <c r="DH14" s="513">
        <v>2.2498249500557005E-5</v>
      </c>
      <c r="DI14" s="133">
        <v>1.1972311499820263</v>
      </c>
      <c r="DJ14" s="133">
        <v>0.93966915407345364</v>
      </c>
    </row>
    <row r="15" spans="2:125" ht="13.5" customHeight="1" x14ac:dyDescent="0.15">
      <c r="C15" s="304" t="s">
        <v>589</v>
      </c>
      <c r="D15" s="305" t="s">
        <v>99</v>
      </c>
      <c r="E15" s="511">
        <v>2.0177688918062452E-6</v>
      </c>
      <c r="F15" s="512">
        <v>8.5379204730430929E-6</v>
      </c>
      <c r="G15" s="512">
        <v>1.1676243848344723E-6</v>
      </c>
      <c r="H15" s="512">
        <v>8.296650297177094E-7</v>
      </c>
      <c r="I15" s="512">
        <v>1.5029245410305429E-3</v>
      </c>
      <c r="J15" s="512">
        <v>0</v>
      </c>
      <c r="K15" s="512">
        <v>2.578971548698376E-6</v>
      </c>
      <c r="L15" s="512">
        <v>7.5895614966089178E-5</v>
      </c>
      <c r="M15" s="512">
        <v>1.0030383579858302</v>
      </c>
      <c r="N15" s="512">
        <v>4.9981668105129373E-6</v>
      </c>
      <c r="O15" s="512">
        <v>0</v>
      </c>
      <c r="P15" s="512">
        <v>1.3477037317594532E-6</v>
      </c>
      <c r="Q15" s="512">
        <v>1.7661722321265897E-6</v>
      </c>
      <c r="R15" s="512">
        <v>4.3141370531056271E-6</v>
      </c>
      <c r="S15" s="512">
        <v>1.0373584278690284E-6</v>
      </c>
      <c r="T15" s="512">
        <v>1.2617040935812768E-6</v>
      </c>
      <c r="U15" s="512">
        <v>1.1583900293515152E-6</v>
      </c>
      <c r="V15" s="512">
        <v>1.0951869935197035E-6</v>
      </c>
      <c r="W15" s="512">
        <v>7.3109753438696894E-7</v>
      </c>
      <c r="X15" s="512">
        <v>1.5143837590665778E-6</v>
      </c>
      <c r="Y15" s="512">
        <v>0</v>
      </c>
      <c r="Z15" s="512">
        <v>4.0779024502944447E-7</v>
      </c>
      <c r="AA15" s="512">
        <v>7.8613390176961978E-7</v>
      </c>
      <c r="AB15" s="512">
        <v>2.5391174708404028E-6</v>
      </c>
      <c r="AC15" s="512">
        <v>8.0209062492519041E-6</v>
      </c>
      <c r="AD15" s="512">
        <v>1.260411181689001E-6</v>
      </c>
      <c r="AE15" s="512">
        <v>0</v>
      </c>
      <c r="AF15" s="512">
        <v>5.3011484666234038E-6</v>
      </c>
      <c r="AG15" s="512">
        <v>9.3489451182555646E-7</v>
      </c>
      <c r="AH15" s="512">
        <v>1.8405182383613534E-6</v>
      </c>
      <c r="AI15" s="512">
        <v>1.4897522636167504E-6</v>
      </c>
      <c r="AJ15" s="512">
        <v>5.4485443217113761E-6</v>
      </c>
      <c r="AK15" s="512">
        <v>3.6443006569088611E-6</v>
      </c>
      <c r="AL15" s="512">
        <v>1.0642686327959277E-6</v>
      </c>
      <c r="AM15" s="512">
        <v>2.940471410690505E-6</v>
      </c>
      <c r="AN15" s="512">
        <v>0</v>
      </c>
      <c r="AO15" s="512">
        <v>4.0646288962719507E-6</v>
      </c>
      <c r="AP15" s="512">
        <v>4.4152366739294332E-6</v>
      </c>
      <c r="AQ15" s="512">
        <v>2.2732540483354302E-6</v>
      </c>
      <c r="AR15" s="512">
        <v>6.0109512279181195E-7</v>
      </c>
      <c r="AS15" s="512">
        <v>9.0927726933517077E-7</v>
      </c>
      <c r="AT15" s="512">
        <v>1.2953871061977091E-6</v>
      </c>
      <c r="AU15" s="512">
        <v>2.0368737964998767E-6</v>
      </c>
      <c r="AV15" s="512">
        <v>2.46214241649987E-6</v>
      </c>
      <c r="AW15" s="512">
        <v>2.3308487562783228E-6</v>
      </c>
      <c r="AX15" s="512">
        <v>1.0480740025102426E-6</v>
      </c>
      <c r="AY15" s="512">
        <v>7.6020479703193555E-7</v>
      </c>
      <c r="AZ15" s="512">
        <v>5.8333173740828367E-7</v>
      </c>
      <c r="BA15" s="512">
        <v>9.8774352671086479E-7</v>
      </c>
      <c r="BB15" s="512">
        <v>6.3027647512787299E-7</v>
      </c>
      <c r="BC15" s="512">
        <v>6.0902552468070041E-7</v>
      </c>
      <c r="BD15" s="512">
        <v>1.0977488999387498E-6</v>
      </c>
      <c r="BE15" s="512">
        <v>8.7275640060028701E-7</v>
      </c>
      <c r="BF15" s="512">
        <v>8.9711589481857138E-7</v>
      </c>
      <c r="BG15" s="512">
        <v>0</v>
      </c>
      <c r="BH15" s="512">
        <v>3.9074575301241626E-7</v>
      </c>
      <c r="BI15" s="512">
        <v>4.8736318985172749E-7</v>
      </c>
      <c r="BJ15" s="512">
        <v>1.7815641960685967E-6</v>
      </c>
      <c r="BK15" s="512">
        <v>1.5745629959479301E-6</v>
      </c>
      <c r="BL15" s="512">
        <v>2.7349036480487535E-6</v>
      </c>
      <c r="BM15" s="512">
        <v>1.1488392023251811E-6</v>
      </c>
      <c r="BN15" s="512">
        <v>4.2667464744761672E-6</v>
      </c>
      <c r="BO15" s="512">
        <v>5.1374332875608166E-6</v>
      </c>
      <c r="BP15" s="512">
        <v>4.2031347923589468E-6</v>
      </c>
      <c r="BQ15" s="512">
        <v>4.2198291924897212E-6</v>
      </c>
      <c r="BR15" s="512">
        <v>1.0925677899985522E-6</v>
      </c>
      <c r="BS15" s="512">
        <v>7.7794409877580021E-7</v>
      </c>
      <c r="BT15" s="512">
        <v>2.6982686204454743E-6</v>
      </c>
      <c r="BU15" s="512">
        <v>2.463768813154552E-6</v>
      </c>
      <c r="BV15" s="512">
        <v>7.6337107497621452E-6</v>
      </c>
      <c r="BW15" s="512">
        <v>3.1636586091643362E-6</v>
      </c>
      <c r="BX15" s="512">
        <v>3.1278484561159575E-6</v>
      </c>
      <c r="BY15" s="512">
        <v>2.5312512905329751E-6</v>
      </c>
      <c r="BZ15" s="512">
        <v>3.4338678665644989E-7</v>
      </c>
      <c r="CA15" s="512">
        <v>2.150402674323002E-6</v>
      </c>
      <c r="CB15" s="512">
        <v>1.047486686387545E-6</v>
      </c>
      <c r="CC15" s="512">
        <v>3.5260235330163129E-6</v>
      </c>
      <c r="CD15" s="512">
        <v>4.8512737879599106E-6</v>
      </c>
      <c r="CE15" s="512">
        <v>4.4119670543934625E-6</v>
      </c>
      <c r="CF15" s="512">
        <v>0</v>
      </c>
      <c r="CG15" s="512">
        <v>1.4905871436405077E-6</v>
      </c>
      <c r="CH15" s="512">
        <v>1.975515215617404E-5</v>
      </c>
      <c r="CI15" s="512">
        <v>4.8628118118240434E-7</v>
      </c>
      <c r="CJ15" s="512">
        <v>3.4556308746107887E-6</v>
      </c>
      <c r="CK15" s="512">
        <v>2.7098660026443039E-6</v>
      </c>
      <c r="CL15" s="512">
        <v>8.6027558535068095E-7</v>
      </c>
      <c r="CM15" s="512">
        <v>3.9828989066234405E-6</v>
      </c>
      <c r="CN15" s="512">
        <v>1.9107850193433799E-6</v>
      </c>
      <c r="CO15" s="512">
        <v>4.0154215786436966E-6</v>
      </c>
      <c r="CP15" s="512">
        <v>1.3612602755504306E-5</v>
      </c>
      <c r="CQ15" s="512">
        <v>3.3581232437590658E-6</v>
      </c>
      <c r="CR15" s="512">
        <v>2.7797419108050777E-5</v>
      </c>
      <c r="CS15" s="512">
        <v>5.361032617800065E-6</v>
      </c>
      <c r="CT15" s="512">
        <v>7.2832041289310699E-5</v>
      </c>
      <c r="CU15" s="512">
        <v>1.315527073726737E-4</v>
      </c>
      <c r="CV15" s="512">
        <v>3.9628528192774853E-6</v>
      </c>
      <c r="CW15" s="512">
        <v>1.7379261702350139E-6</v>
      </c>
      <c r="CX15" s="512">
        <v>1.7893233236254123E-6</v>
      </c>
      <c r="CY15" s="512">
        <v>2.0505437761691382E-6</v>
      </c>
      <c r="CZ15" s="512">
        <v>1.8379065426880419E-6</v>
      </c>
      <c r="DA15" s="512">
        <v>1.4278532456725238E-3</v>
      </c>
      <c r="DB15" s="512">
        <v>4.342612945634804E-3</v>
      </c>
      <c r="DC15" s="512">
        <v>3.1145208503669428E-6</v>
      </c>
      <c r="DD15" s="512">
        <v>9.3612118675912534E-7</v>
      </c>
      <c r="DE15" s="512">
        <v>9.1583806882449902E-7</v>
      </c>
      <c r="DF15" s="512">
        <v>8.6370841323979452E-5</v>
      </c>
      <c r="DG15" s="512">
        <v>1.5554934540206178E-6</v>
      </c>
      <c r="DH15" s="513">
        <v>2.5330490635205557E-4</v>
      </c>
      <c r="DI15" s="133">
        <v>1.0112020756434092</v>
      </c>
      <c r="DJ15" s="133">
        <v>0.79366077221715103</v>
      </c>
    </row>
    <row r="16" spans="2:125" ht="13.5" customHeight="1" x14ac:dyDescent="0.15">
      <c r="C16" s="314" t="s">
        <v>590</v>
      </c>
      <c r="D16" s="315" t="s">
        <v>638</v>
      </c>
      <c r="E16" s="514">
        <v>2.8542001943868931E-4</v>
      </c>
      <c r="F16" s="515">
        <v>1.3859414946568348E-2</v>
      </c>
      <c r="G16" s="515">
        <v>1.3529204599476775E-3</v>
      </c>
      <c r="H16" s="515">
        <v>1.1880081590075051E-4</v>
      </c>
      <c r="I16" s="515">
        <v>1.9783222579566965E-4</v>
      </c>
      <c r="J16" s="515">
        <v>0</v>
      </c>
      <c r="K16" s="515">
        <v>8.0603418177137901E-8</v>
      </c>
      <c r="L16" s="515">
        <v>4.0391332085577976E-4</v>
      </c>
      <c r="M16" s="515">
        <v>1.2704262544804991E-5</v>
      </c>
      <c r="N16" s="515">
        <v>1.0009519708132553</v>
      </c>
      <c r="O16" s="515">
        <v>0</v>
      </c>
      <c r="P16" s="515">
        <v>6.103181498167316E-6</v>
      </c>
      <c r="Q16" s="515">
        <v>1.6666887686239793E-6</v>
      </c>
      <c r="R16" s="515">
        <v>8.1537766514565455E-6</v>
      </c>
      <c r="S16" s="515">
        <v>2.4210415580591931E-7</v>
      </c>
      <c r="T16" s="515">
        <v>5.1288556988311639E-7</v>
      </c>
      <c r="U16" s="515">
        <v>1.5226176718920719E-7</v>
      </c>
      <c r="V16" s="515">
        <v>9.8609504638661037E-8</v>
      </c>
      <c r="W16" s="515">
        <v>3.1926709960815329E-5</v>
      </c>
      <c r="X16" s="515">
        <v>1.1513089475159405E-7</v>
      </c>
      <c r="Y16" s="515">
        <v>0</v>
      </c>
      <c r="Z16" s="515">
        <v>3.1073828043707201E-7</v>
      </c>
      <c r="AA16" s="515">
        <v>4.4978804908462105E-7</v>
      </c>
      <c r="AB16" s="515">
        <v>1.2760007192849597E-7</v>
      </c>
      <c r="AC16" s="515">
        <v>1.529984979698971E-6</v>
      </c>
      <c r="AD16" s="515">
        <v>2.4907489890465587E-6</v>
      </c>
      <c r="AE16" s="515">
        <v>0</v>
      </c>
      <c r="AF16" s="515">
        <v>4.9247907167921356E-8</v>
      </c>
      <c r="AG16" s="515">
        <v>1.0986368564121223E-7</v>
      </c>
      <c r="AH16" s="515">
        <v>8.2438445667643518E-8</v>
      </c>
      <c r="AI16" s="515">
        <v>1.9316479726613712E-5</v>
      </c>
      <c r="AJ16" s="515">
        <v>1.2674302265774513E-7</v>
      </c>
      <c r="AK16" s="515">
        <v>7.7621734553050171E-8</v>
      </c>
      <c r="AL16" s="515">
        <v>2.0520918638789605E-7</v>
      </c>
      <c r="AM16" s="515">
        <v>2.1920439988929682E-7</v>
      </c>
      <c r="AN16" s="515">
        <v>0</v>
      </c>
      <c r="AO16" s="515">
        <v>4.1389192482013452E-8</v>
      </c>
      <c r="AP16" s="515">
        <v>7.6888548910553612E-8</v>
      </c>
      <c r="AQ16" s="515">
        <v>6.5665351332164912E-8</v>
      </c>
      <c r="AR16" s="515">
        <v>3.0696799423010794E-8</v>
      </c>
      <c r="AS16" s="515">
        <v>7.5604089988682888E-8</v>
      </c>
      <c r="AT16" s="515">
        <v>7.4638287302716677E-8</v>
      </c>
      <c r="AU16" s="515">
        <v>5.9044744185365056E-8</v>
      </c>
      <c r="AV16" s="515">
        <v>8.5109135987086495E-8</v>
      </c>
      <c r="AW16" s="515">
        <v>7.0064107029785519E-8</v>
      </c>
      <c r="AX16" s="515">
        <v>1.022536041654148E-7</v>
      </c>
      <c r="AY16" s="515">
        <v>1.1000097668412182E-7</v>
      </c>
      <c r="AZ16" s="515">
        <v>9.8249254458628335E-8</v>
      </c>
      <c r="BA16" s="515">
        <v>1.1332202671112379E-7</v>
      </c>
      <c r="BB16" s="515">
        <v>1.4247874769386162E-7</v>
      </c>
      <c r="BC16" s="515">
        <v>8.3848721600812334E-8</v>
      </c>
      <c r="BD16" s="515">
        <v>1.0956772650934417E-7</v>
      </c>
      <c r="BE16" s="515">
        <v>8.2834139733341393E-8</v>
      </c>
      <c r="BF16" s="515">
        <v>8.6438366069697061E-8</v>
      </c>
      <c r="BG16" s="515">
        <v>0</v>
      </c>
      <c r="BH16" s="515">
        <v>3.4490198314775009E-8</v>
      </c>
      <c r="BI16" s="515">
        <v>8.6658313782044402E-8</v>
      </c>
      <c r="BJ16" s="515">
        <v>1.4155296274441778E-7</v>
      </c>
      <c r="BK16" s="515">
        <v>5.5213680994601834E-8</v>
      </c>
      <c r="BL16" s="515">
        <v>2.1926748343639914E-6</v>
      </c>
      <c r="BM16" s="515">
        <v>2.7445384846448642E-8</v>
      </c>
      <c r="BN16" s="515">
        <v>2.8678318401720677E-7</v>
      </c>
      <c r="BO16" s="515">
        <v>1.5055403954540223E-7</v>
      </c>
      <c r="BP16" s="515">
        <v>1.8613932275130383E-6</v>
      </c>
      <c r="BQ16" s="515">
        <v>2.4411791801493225E-7</v>
      </c>
      <c r="BR16" s="515">
        <v>3.4611739690431873E-8</v>
      </c>
      <c r="BS16" s="515">
        <v>3.8571525647901034E-8</v>
      </c>
      <c r="BT16" s="515">
        <v>6.4237701856242376E-8</v>
      </c>
      <c r="BU16" s="515">
        <v>4.9119806099872116E-8</v>
      </c>
      <c r="BV16" s="515">
        <v>2.1377833014868046E-6</v>
      </c>
      <c r="BW16" s="515">
        <v>4.2783636903644372E-8</v>
      </c>
      <c r="BX16" s="515">
        <v>2.3328762335132914E-8</v>
      </c>
      <c r="BY16" s="515">
        <v>2.6388631836499636E-8</v>
      </c>
      <c r="BZ16" s="515">
        <v>7.3634773092176428E-9</v>
      </c>
      <c r="CA16" s="515">
        <v>1.2324147985805047E-7</v>
      </c>
      <c r="CB16" s="515">
        <v>3.5677893732601502E-8</v>
      </c>
      <c r="CC16" s="515">
        <v>1.8297461390461785E-7</v>
      </c>
      <c r="CD16" s="515">
        <v>3.1859946960248898E-8</v>
      </c>
      <c r="CE16" s="515">
        <v>5.8267447860429874E-8</v>
      </c>
      <c r="CF16" s="515">
        <v>0</v>
      </c>
      <c r="CG16" s="515">
        <v>4.008375281311715E-8</v>
      </c>
      <c r="CH16" s="515">
        <v>2.4220387958908841E-7</v>
      </c>
      <c r="CI16" s="515">
        <v>2.0675901263101788E-8</v>
      </c>
      <c r="CJ16" s="515">
        <v>1.4689388337101736E-7</v>
      </c>
      <c r="CK16" s="515">
        <v>1.8471985074348956E-6</v>
      </c>
      <c r="CL16" s="515">
        <v>1.168208127610178E-7</v>
      </c>
      <c r="CM16" s="515">
        <v>2.078270652134361E-7</v>
      </c>
      <c r="CN16" s="515">
        <v>2.2473540890198219E-6</v>
      </c>
      <c r="CO16" s="515">
        <v>1.0582214417482031E-7</v>
      </c>
      <c r="CP16" s="515">
        <v>1.9228956959877687E-5</v>
      </c>
      <c r="CQ16" s="515">
        <v>1.2093719692593529E-4</v>
      </c>
      <c r="CR16" s="515">
        <v>3.5298904394605403E-6</v>
      </c>
      <c r="CS16" s="515">
        <v>7.4725473385494856E-8</v>
      </c>
      <c r="CT16" s="515">
        <v>6.4555348256114992E-6</v>
      </c>
      <c r="CU16" s="515">
        <v>8.0359707900853825E-6</v>
      </c>
      <c r="CV16" s="515">
        <v>4.2542176766743672E-7</v>
      </c>
      <c r="CW16" s="515">
        <v>7.8230159755861008E-8</v>
      </c>
      <c r="CX16" s="515">
        <v>1.2784573563788571E-6</v>
      </c>
      <c r="CY16" s="515">
        <v>1.01035303893419E-7</v>
      </c>
      <c r="CZ16" s="515">
        <v>4.4233204756139174E-8</v>
      </c>
      <c r="DA16" s="515">
        <v>2.0524035866394675E-5</v>
      </c>
      <c r="DB16" s="515">
        <v>4.0555167019971056E-5</v>
      </c>
      <c r="DC16" s="515">
        <v>1.3454754660835316E-7</v>
      </c>
      <c r="DD16" s="515">
        <v>9.3020337058450053E-5</v>
      </c>
      <c r="DE16" s="515">
        <v>3.2461689639901931E-4</v>
      </c>
      <c r="DF16" s="515">
        <v>1.9431560115243224E-6</v>
      </c>
      <c r="DG16" s="515">
        <v>4.0611046348102875E-7</v>
      </c>
      <c r="DH16" s="516">
        <v>1.1364123199060008E-7</v>
      </c>
      <c r="DI16" s="133">
        <v>1.0179130480973444</v>
      </c>
      <c r="DJ16" s="133">
        <v>0.79892800386986418</v>
      </c>
    </row>
    <row r="17" spans="3:114" ht="13.5" customHeight="1" x14ac:dyDescent="0.15">
      <c r="C17" s="304" t="s">
        <v>591</v>
      </c>
      <c r="D17" s="305" t="s">
        <v>109</v>
      </c>
      <c r="E17" s="511">
        <v>0</v>
      </c>
      <c r="F17" s="512">
        <v>0</v>
      </c>
      <c r="G17" s="512">
        <v>0</v>
      </c>
      <c r="H17" s="512">
        <v>0</v>
      </c>
      <c r="I17" s="512">
        <v>0</v>
      </c>
      <c r="J17" s="512">
        <v>0</v>
      </c>
      <c r="K17" s="512">
        <v>0</v>
      </c>
      <c r="L17" s="512">
        <v>0</v>
      </c>
      <c r="M17" s="512">
        <v>0</v>
      </c>
      <c r="N17" s="512">
        <v>0</v>
      </c>
      <c r="O17" s="512">
        <v>1</v>
      </c>
      <c r="P17" s="512">
        <v>0</v>
      </c>
      <c r="Q17" s="512">
        <v>0</v>
      </c>
      <c r="R17" s="512">
        <v>0</v>
      </c>
      <c r="S17" s="512">
        <v>0</v>
      </c>
      <c r="T17" s="512">
        <v>0</v>
      </c>
      <c r="U17" s="512">
        <v>0</v>
      </c>
      <c r="V17" s="512">
        <v>0</v>
      </c>
      <c r="W17" s="512">
        <v>0</v>
      </c>
      <c r="X17" s="512">
        <v>0</v>
      </c>
      <c r="Y17" s="512">
        <v>0</v>
      </c>
      <c r="Z17" s="512">
        <v>0</v>
      </c>
      <c r="AA17" s="512">
        <v>0</v>
      </c>
      <c r="AB17" s="512">
        <v>0</v>
      </c>
      <c r="AC17" s="512">
        <v>0</v>
      </c>
      <c r="AD17" s="512">
        <v>0</v>
      </c>
      <c r="AE17" s="512">
        <v>0</v>
      </c>
      <c r="AF17" s="512">
        <v>0</v>
      </c>
      <c r="AG17" s="512">
        <v>0</v>
      </c>
      <c r="AH17" s="512">
        <v>0</v>
      </c>
      <c r="AI17" s="512">
        <v>0</v>
      </c>
      <c r="AJ17" s="512">
        <v>0</v>
      </c>
      <c r="AK17" s="512">
        <v>0</v>
      </c>
      <c r="AL17" s="512">
        <v>0</v>
      </c>
      <c r="AM17" s="512">
        <v>0</v>
      </c>
      <c r="AN17" s="512">
        <v>0</v>
      </c>
      <c r="AO17" s="512">
        <v>0</v>
      </c>
      <c r="AP17" s="512">
        <v>0</v>
      </c>
      <c r="AQ17" s="512">
        <v>0</v>
      </c>
      <c r="AR17" s="512">
        <v>0</v>
      </c>
      <c r="AS17" s="512">
        <v>0</v>
      </c>
      <c r="AT17" s="512">
        <v>0</v>
      </c>
      <c r="AU17" s="512">
        <v>0</v>
      </c>
      <c r="AV17" s="512">
        <v>0</v>
      </c>
      <c r="AW17" s="512">
        <v>0</v>
      </c>
      <c r="AX17" s="512">
        <v>0</v>
      </c>
      <c r="AY17" s="512">
        <v>0</v>
      </c>
      <c r="AZ17" s="512">
        <v>0</v>
      </c>
      <c r="BA17" s="512">
        <v>0</v>
      </c>
      <c r="BB17" s="512">
        <v>0</v>
      </c>
      <c r="BC17" s="512">
        <v>0</v>
      </c>
      <c r="BD17" s="512">
        <v>0</v>
      </c>
      <c r="BE17" s="512">
        <v>0</v>
      </c>
      <c r="BF17" s="512">
        <v>0</v>
      </c>
      <c r="BG17" s="512">
        <v>0</v>
      </c>
      <c r="BH17" s="512">
        <v>0</v>
      </c>
      <c r="BI17" s="512">
        <v>0</v>
      </c>
      <c r="BJ17" s="512">
        <v>0</v>
      </c>
      <c r="BK17" s="512">
        <v>0</v>
      </c>
      <c r="BL17" s="512">
        <v>0</v>
      </c>
      <c r="BM17" s="512">
        <v>0</v>
      </c>
      <c r="BN17" s="512">
        <v>0</v>
      </c>
      <c r="BO17" s="512">
        <v>0</v>
      </c>
      <c r="BP17" s="512">
        <v>0</v>
      </c>
      <c r="BQ17" s="512">
        <v>0</v>
      </c>
      <c r="BR17" s="512">
        <v>0</v>
      </c>
      <c r="BS17" s="512">
        <v>0</v>
      </c>
      <c r="BT17" s="512">
        <v>0</v>
      </c>
      <c r="BU17" s="512">
        <v>0</v>
      </c>
      <c r="BV17" s="512">
        <v>0</v>
      </c>
      <c r="BW17" s="512">
        <v>0</v>
      </c>
      <c r="BX17" s="512">
        <v>0</v>
      </c>
      <c r="BY17" s="512">
        <v>0</v>
      </c>
      <c r="BZ17" s="512">
        <v>0</v>
      </c>
      <c r="CA17" s="512">
        <v>0</v>
      </c>
      <c r="CB17" s="512">
        <v>0</v>
      </c>
      <c r="CC17" s="512">
        <v>0</v>
      </c>
      <c r="CD17" s="512">
        <v>0</v>
      </c>
      <c r="CE17" s="512">
        <v>0</v>
      </c>
      <c r="CF17" s="512">
        <v>0</v>
      </c>
      <c r="CG17" s="512">
        <v>0</v>
      </c>
      <c r="CH17" s="512">
        <v>0</v>
      </c>
      <c r="CI17" s="512">
        <v>0</v>
      </c>
      <c r="CJ17" s="512">
        <v>0</v>
      </c>
      <c r="CK17" s="512">
        <v>0</v>
      </c>
      <c r="CL17" s="512">
        <v>0</v>
      </c>
      <c r="CM17" s="512">
        <v>0</v>
      </c>
      <c r="CN17" s="512">
        <v>0</v>
      </c>
      <c r="CO17" s="512">
        <v>0</v>
      </c>
      <c r="CP17" s="512">
        <v>0</v>
      </c>
      <c r="CQ17" s="512">
        <v>0</v>
      </c>
      <c r="CR17" s="512">
        <v>0</v>
      </c>
      <c r="CS17" s="512">
        <v>0</v>
      </c>
      <c r="CT17" s="512">
        <v>0</v>
      </c>
      <c r="CU17" s="512">
        <v>0</v>
      </c>
      <c r="CV17" s="512">
        <v>0</v>
      </c>
      <c r="CW17" s="512">
        <v>0</v>
      </c>
      <c r="CX17" s="512">
        <v>0</v>
      </c>
      <c r="CY17" s="512">
        <v>0</v>
      </c>
      <c r="CZ17" s="512">
        <v>0</v>
      </c>
      <c r="DA17" s="512">
        <v>0</v>
      </c>
      <c r="DB17" s="512">
        <v>0</v>
      </c>
      <c r="DC17" s="512">
        <v>0</v>
      </c>
      <c r="DD17" s="512">
        <v>0</v>
      </c>
      <c r="DE17" s="512">
        <v>0</v>
      </c>
      <c r="DF17" s="512">
        <v>0</v>
      </c>
      <c r="DG17" s="512">
        <v>0</v>
      </c>
      <c r="DH17" s="513">
        <v>0</v>
      </c>
      <c r="DI17" s="133">
        <v>1</v>
      </c>
      <c r="DJ17" s="133">
        <v>0.78486861462597313</v>
      </c>
    </row>
    <row r="18" spans="3:114" ht="13.5" customHeight="1" x14ac:dyDescent="0.15">
      <c r="C18" s="304" t="s">
        <v>639</v>
      </c>
      <c r="D18" s="305" t="s">
        <v>111</v>
      </c>
      <c r="E18" s="511">
        <v>5.0161655602373635E-5</v>
      </c>
      <c r="F18" s="512">
        <v>1.8388129746872294E-5</v>
      </c>
      <c r="G18" s="512">
        <v>4.3904415808635914E-5</v>
      </c>
      <c r="H18" s="512">
        <v>2.3781994232939221E-4</v>
      </c>
      <c r="I18" s="512">
        <v>5.4298069524852405E-3</v>
      </c>
      <c r="J18" s="512">
        <v>0</v>
      </c>
      <c r="K18" s="512">
        <v>4.1619089019398565E-5</v>
      </c>
      <c r="L18" s="512">
        <v>3.7699577758602475E-5</v>
      </c>
      <c r="M18" s="512">
        <v>1.002499573036645E-4</v>
      </c>
      <c r="N18" s="512">
        <v>2.0122994808669738E-5</v>
      </c>
      <c r="O18" s="512">
        <v>0</v>
      </c>
      <c r="P18" s="512">
        <v>1.0319218459031207</v>
      </c>
      <c r="Q18" s="512">
        <v>6.0032363744314171E-2</v>
      </c>
      <c r="R18" s="512">
        <v>1.6757169852113231E-4</v>
      </c>
      <c r="S18" s="512">
        <v>1.7271436521016229E-3</v>
      </c>
      <c r="T18" s="512">
        <v>2.8669091165679648E-4</v>
      </c>
      <c r="U18" s="512">
        <v>3.7935174417655192E-4</v>
      </c>
      <c r="V18" s="512">
        <v>8.8922053667650903E-5</v>
      </c>
      <c r="W18" s="512">
        <v>4.1942625833695706E-4</v>
      </c>
      <c r="X18" s="512">
        <v>2.6578380926970399E-5</v>
      </c>
      <c r="Y18" s="512">
        <v>0</v>
      </c>
      <c r="Z18" s="512">
        <v>1.6411752858836798E-5</v>
      </c>
      <c r="AA18" s="512">
        <v>2.5002102882557819E-5</v>
      </c>
      <c r="AB18" s="512">
        <v>2.584243762494181E-3</v>
      </c>
      <c r="AC18" s="512">
        <v>2.7982155442906364E-5</v>
      </c>
      <c r="AD18" s="512">
        <v>3.5341855442258112E-5</v>
      </c>
      <c r="AE18" s="512">
        <v>0</v>
      </c>
      <c r="AF18" s="512">
        <v>2.1693650005188228E-5</v>
      </c>
      <c r="AG18" s="512">
        <v>1.0320428368448765E-4</v>
      </c>
      <c r="AH18" s="512">
        <v>1.8655160050123508E-3</v>
      </c>
      <c r="AI18" s="512">
        <v>4.8276862052819341E-3</v>
      </c>
      <c r="AJ18" s="512">
        <v>1.3202709200753134E-4</v>
      </c>
      <c r="AK18" s="512">
        <v>3.0284819126024029E-5</v>
      </c>
      <c r="AL18" s="512">
        <v>4.5458754873609277E-5</v>
      </c>
      <c r="AM18" s="512">
        <v>6.5600735826367861E-4</v>
      </c>
      <c r="AN18" s="512">
        <v>0</v>
      </c>
      <c r="AO18" s="512">
        <v>9.8854404866518884E-6</v>
      </c>
      <c r="AP18" s="512">
        <v>2.5206883733397464E-5</v>
      </c>
      <c r="AQ18" s="512">
        <v>1.4371125360931805E-5</v>
      </c>
      <c r="AR18" s="512">
        <v>1.5709717235193192E-5</v>
      </c>
      <c r="AS18" s="512">
        <v>8.7837277062555223E-5</v>
      </c>
      <c r="AT18" s="512">
        <v>5.4975476097878706E-5</v>
      </c>
      <c r="AU18" s="512">
        <v>8.8364767858859229E-5</v>
      </c>
      <c r="AV18" s="512">
        <v>5.4087145413028358E-5</v>
      </c>
      <c r="AW18" s="512">
        <v>4.9983262459876192E-5</v>
      </c>
      <c r="AX18" s="512">
        <v>2.4605349499402801E-4</v>
      </c>
      <c r="AY18" s="512">
        <v>5.0592508690850432E-4</v>
      </c>
      <c r="AZ18" s="512">
        <v>5.3971923272597226E-5</v>
      </c>
      <c r="BA18" s="512">
        <v>3.0280144264267553E-5</v>
      </c>
      <c r="BB18" s="512">
        <v>8.3041175904735392E-4</v>
      </c>
      <c r="BC18" s="512">
        <v>1.4117001174507357E-5</v>
      </c>
      <c r="BD18" s="512">
        <v>2.3182501463831412E-4</v>
      </c>
      <c r="BE18" s="512">
        <v>1.2364680037477515E-4</v>
      </c>
      <c r="BF18" s="512">
        <v>2.5745386112964076E-5</v>
      </c>
      <c r="BG18" s="512">
        <v>0</v>
      </c>
      <c r="BH18" s="512">
        <v>4.7843304171974496E-5</v>
      </c>
      <c r="BI18" s="512">
        <v>2.4662250821627836E-4</v>
      </c>
      <c r="BJ18" s="512">
        <v>2.4991778859115217E-3</v>
      </c>
      <c r="BK18" s="512">
        <v>4.8552387104007146E-5</v>
      </c>
      <c r="BL18" s="512">
        <v>1.1644285291197581E-3</v>
      </c>
      <c r="BM18" s="512">
        <v>5.4943362055114722E-5</v>
      </c>
      <c r="BN18" s="512">
        <v>1.7300582626796204E-4</v>
      </c>
      <c r="BO18" s="512">
        <v>7.487320939061989E-4</v>
      </c>
      <c r="BP18" s="512">
        <v>2.2265244993327745E-4</v>
      </c>
      <c r="BQ18" s="512">
        <v>1.0098663678084936E-4</v>
      </c>
      <c r="BR18" s="512">
        <v>2.1779511989344488E-5</v>
      </c>
      <c r="BS18" s="512">
        <v>3.8873607631734708E-5</v>
      </c>
      <c r="BT18" s="512">
        <v>8.6506322442511739E-5</v>
      </c>
      <c r="BU18" s="512">
        <v>5.8354681887031808E-5</v>
      </c>
      <c r="BV18" s="512">
        <v>1.1849150708657159E-4</v>
      </c>
      <c r="BW18" s="512">
        <v>3.9084342362939235E-5</v>
      </c>
      <c r="BX18" s="512">
        <v>1.9053150284341641E-5</v>
      </c>
      <c r="BY18" s="512">
        <v>2.4903236323726615E-5</v>
      </c>
      <c r="BZ18" s="512">
        <v>1.4524095576160242E-5</v>
      </c>
      <c r="CA18" s="512">
        <v>2.279594340274029E-4</v>
      </c>
      <c r="CB18" s="512">
        <v>4.6115109391877028E-5</v>
      </c>
      <c r="CC18" s="512">
        <v>7.4557930698541358E-5</v>
      </c>
      <c r="CD18" s="512">
        <v>7.9670838583199052E-4</v>
      </c>
      <c r="CE18" s="512">
        <v>6.6772905626914095E-5</v>
      </c>
      <c r="CF18" s="512">
        <v>0</v>
      </c>
      <c r="CG18" s="512">
        <v>1.8576268618744144E-4</v>
      </c>
      <c r="CH18" s="512">
        <v>2.8501692465139096E-4</v>
      </c>
      <c r="CI18" s="512">
        <v>3.4195941428446118E-5</v>
      </c>
      <c r="CJ18" s="512">
        <v>6.1768832691057703E-5</v>
      </c>
      <c r="CK18" s="512">
        <v>6.1686823506073993E-5</v>
      </c>
      <c r="CL18" s="512">
        <v>1.3427763995880297E-4</v>
      </c>
      <c r="CM18" s="512">
        <v>4.4938864936185197E-5</v>
      </c>
      <c r="CN18" s="512">
        <v>6.8539104065758658E-5</v>
      </c>
      <c r="CO18" s="512">
        <v>6.6452251008980914E-5</v>
      </c>
      <c r="CP18" s="512">
        <v>2.7449481715024726E-5</v>
      </c>
      <c r="CQ18" s="512">
        <v>5.6715231332666308E-5</v>
      </c>
      <c r="CR18" s="512">
        <v>5.5444007142863652E-5</v>
      </c>
      <c r="CS18" s="512">
        <v>7.5117469106176582E-4</v>
      </c>
      <c r="CT18" s="512">
        <v>7.9197159090007235E-5</v>
      </c>
      <c r="CU18" s="512">
        <v>5.7566558567913938E-5</v>
      </c>
      <c r="CV18" s="512">
        <v>1.5470657677689985E-4</v>
      </c>
      <c r="CW18" s="512">
        <v>7.2407801381587486E-5</v>
      </c>
      <c r="CX18" s="512">
        <v>4.2813268578459614E-5</v>
      </c>
      <c r="CY18" s="512">
        <v>4.2861424278649752E-5</v>
      </c>
      <c r="CZ18" s="512">
        <v>1.1599136556522063E-4</v>
      </c>
      <c r="DA18" s="512">
        <v>3.136051979767943E-4</v>
      </c>
      <c r="DB18" s="512">
        <v>3.225518349430304E-5</v>
      </c>
      <c r="DC18" s="512">
        <v>1.1963127271584464E-4</v>
      </c>
      <c r="DD18" s="512">
        <v>6.8288013350800182E-4</v>
      </c>
      <c r="DE18" s="512">
        <v>5.2302730753320968E-5</v>
      </c>
      <c r="DF18" s="512">
        <v>1.6825831546246638E-4</v>
      </c>
      <c r="DG18" s="512">
        <v>4.0690324468768265E-3</v>
      </c>
      <c r="DH18" s="513">
        <v>4.269168544869493E-5</v>
      </c>
      <c r="DI18" s="133">
        <v>1.1286831773703472</v>
      </c>
      <c r="DJ18" s="133">
        <v>0.8858680017743058</v>
      </c>
    </row>
    <row r="19" spans="3:114" ht="13.5" customHeight="1" x14ac:dyDescent="0.15">
      <c r="C19" s="304" t="s">
        <v>640</v>
      </c>
      <c r="D19" s="305" t="s">
        <v>641</v>
      </c>
      <c r="E19" s="511">
        <v>1.6593590272173894E-4</v>
      </c>
      <c r="F19" s="512">
        <v>3.6173647254912916E-5</v>
      </c>
      <c r="G19" s="512">
        <v>3.046467930888183E-4</v>
      </c>
      <c r="H19" s="512">
        <v>3.7003662288428727E-5</v>
      </c>
      <c r="I19" s="512">
        <v>4.5699118243586602E-4</v>
      </c>
      <c r="J19" s="512">
        <v>0</v>
      </c>
      <c r="K19" s="512">
        <v>1.9490570626844148E-4</v>
      </c>
      <c r="L19" s="512">
        <v>8.1595051992786508E-5</v>
      </c>
      <c r="M19" s="512">
        <v>4.6007234201545434E-5</v>
      </c>
      <c r="N19" s="512">
        <v>2.8285693155220411E-5</v>
      </c>
      <c r="O19" s="512">
        <v>0</v>
      </c>
      <c r="P19" s="512">
        <v>1.7009019971767658E-4</v>
      </c>
      <c r="Q19" s="512">
        <v>1.0012116358643302</v>
      </c>
      <c r="R19" s="512">
        <v>7.0644565190704591E-5</v>
      </c>
      <c r="S19" s="512">
        <v>1.8058511665026557E-4</v>
      </c>
      <c r="T19" s="512">
        <v>9.8215268706003067E-5</v>
      </c>
      <c r="U19" s="512">
        <v>1.0860490016260474E-4</v>
      </c>
      <c r="V19" s="512">
        <v>5.8545416658887537E-5</v>
      </c>
      <c r="W19" s="512">
        <v>3.6720656461394731E-4</v>
      </c>
      <c r="X19" s="512">
        <v>2.1892651692741309E-5</v>
      </c>
      <c r="Y19" s="512">
        <v>0</v>
      </c>
      <c r="Z19" s="512">
        <v>3.6053193916350136E-5</v>
      </c>
      <c r="AA19" s="512">
        <v>8.4425854739774393E-5</v>
      </c>
      <c r="AB19" s="512">
        <v>8.9788855321930254E-5</v>
      </c>
      <c r="AC19" s="512">
        <v>1.21322624710032E-4</v>
      </c>
      <c r="AD19" s="512">
        <v>6.1000349885635119E-5</v>
      </c>
      <c r="AE19" s="512">
        <v>0</v>
      </c>
      <c r="AF19" s="512">
        <v>4.869182014693337E-5</v>
      </c>
      <c r="AG19" s="512">
        <v>7.3146871489240752E-5</v>
      </c>
      <c r="AH19" s="512">
        <v>1.3494859804704271E-4</v>
      </c>
      <c r="AI19" s="512">
        <v>2.2800832433656903E-5</v>
      </c>
      <c r="AJ19" s="512">
        <v>1.6714129897973918E-4</v>
      </c>
      <c r="AK19" s="512">
        <v>5.8808445946682566E-5</v>
      </c>
      <c r="AL19" s="512">
        <v>2.8046470299879738E-4</v>
      </c>
      <c r="AM19" s="512">
        <v>1.3335280047027258E-4</v>
      </c>
      <c r="AN19" s="512">
        <v>0</v>
      </c>
      <c r="AO19" s="512">
        <v>1.9591087412076976E-5</v>
      </c>
      <c r="AP19" s="512">
        <v>7.7986183871081591E-5</v>
      </c>
      <c r="AQ19" s="512">
        <v>4.7635805161013254E-5</v>
      </c>
      <c r="AR19" s="512">
        <v>4.1790077658949365E-5</v>
      </c>
      <c r="AS19" s="512">
        <v>1.3319937895319881E-4</v>
      </c>
      <c r="AT19" s="512">
        <v>7.1540035112779949E-5</v>
      </c>
      <c r="AU19" s="512">
        <v>6.2390102278720775E-5</v>
      </c>
      <c r="AV19" s="512">
        <v>7.7400844480227985E-5</v>
      </c>
      <c r="AW19" s="512">
        <v>5.9846643165958042E-5</v>
      </c>
      <c r="AX19" s="512">
        <v>1.1816926796056213E-4</v>
      </c>
      <c r="AY19" s="512">
        <v>9.8963876178877018E-5</v>
      </c>
      <c r="AZ19" s="512">
        <v>2.3533284224134285E-4</v>
      </c>
      <c r="BA19" s="512">
        <v>1.6709373598442634E-4</v>
      </c>
      <c r="BB19" s="512">
        <v>3.423037609063044E-4</v>
      </c>
      <c r="BC19" s="512">
        <v>4.099090241433036E-5</v>
      </c>
      <c r="BD19" s="512">
        <v>2.8324957584643926E-5</v>
      </c>
      <c r="BE19" s="512">
        <v>5.9249016362528325E-5</v>
      </c>
      <c r="BF19" s="512">
        <v>7.4044725135006685E-5</v>
      </c>
      <c r="BG19" s="512">
        <v>0</v>
      </c>
      <c r="BH19" s="512">
        <v>3.9551578948628467E-5</v>
      </c>
      <c r="BI19" s="512">
        <v>5.1843279147515634E-5</v>
      </c>
      <c r="BJ19" s="512">
        <v>2.0068998311495242E-4</v>
      </c>
      <c r="BK19" s="512">
        <v>2.7208455514556871E-5</v>
      </c>
      <c r="BL19" s="512">
        <v>2.2253809360153E-4</v>
      </c>
      <c r="BM19" s="512">
        <v>1.1743276459107871E-4</v>
      </c>
      <c r="BN19" s="512">
        <v>2.5191910996085327E-4</v>
      </c>
      <c r="BO19" s="512">
        <v>1.228295668379455E-4</v>
      </c>
      <c r="BP19" s="512">
        <v>1.2569445070221305E-4</v>
      </c>
      <c r="BQ19" s="512">
        <v>1.3298444451910528E-4</v>
      </c>
      <c r="BR19" s="512">
        <v>2.2927361120483156E-5</v>
      </c>
      <c r="BS19" s="512">
        <v>3.3036851337836009E-5</v>
      </c>
      <c r="BT19" s="512">
        <v>8.4973974865219719E-5</v>
      </c>
      <c r="BU19" s="512">
        <v>1.6786324521625415E-4</v>
      </c>
      <c r="BV19" s="512">
        <v>2.446965737063116E-4</v>
      </c>
      <c r="BW19" s="512">
        <v>9.435489452932164E-5</v>
      </c>
      <c r="BX19" s="512">
        <v>2.6380218887276297E-5</v>
      </c>
      <c r="BY19" s="512">
        <v>1.8107240235122727E-5</v>
      </c>
      <c r="BZ19" s="512">
        <v>7.5552950183746239E-6</v>
      </c>
      <c r="CA19" s="512">
        <v>7.1499161666358009E-5</v>
      </c>
      <c r="CB19" s="512">
        <v>6.2266470853828952E-5</v>
      </c>
      <c r="CC19" s="512">
        <v>9.985076801398993E-5</v>
      </c>
      <c r="CD19" s="512">
        <v>9.358093826537583E-5</v>
      </c>
      <c r="CE19" s="512">
        <v>1.2119225931975079E-4</v>
      </c>
      <c r="CF19" s="512">
        <v>0</v>
      </c>
      <c r="CG19" s="512">
        <v>1.1666237649325185E-4</v>
      </c>
      <c r="CH19" s="512">
        <v>1.6988837713699192E-4</v>
      </c>
      <c r="CI19" s="512">
        <v>9.1830518261597734E-5</v>
      </c>
      <c r="CJ19" s="512">
        <v>5.0148763515234531E-5</v>
      </c>
      <c r="CK19" s="512">
        <v>4.5583944266536579E-5</v>
      </c>
      <c r="CL19" s="512">
        <v>6.8973285956443642E-5</v>
      </c>
      <c r="CM19" s="512">
        <v>7.4058121387641802E-5</v>
      </c>
      <c r="CN19" s="512">
        <v>1.0366263875250031E-4</v>
      </c>
      <c r="CO19" s="512">
        <v>2.4018068017451263E-4</v>
      </c>
      <c r="CP19" s="512">
        <v>2.1004695507616785E-5</v>
      </c>
      <c r="CQ19" s="512">
        <v>8.6209939700201889E-5</v>
      </c>
      <c r="CR19" s="512">
        <v>1.8094803434148452E-4</v>
      </c>
      <c r="CS19" s="512">
        <v>6.6472268215676095E-4</v>
      </c>
      <c r="CT19" s="512">
        <v>3.25990996119265E-4</v>
      </c>
      <c r="CU19" s="512">
        <v>1.8318803946520263E-4</v>
      </c>
      <c r="CV19" s="512">
        <v>1.3431575375029406E-3</v>
      </c>
      <c r="CW19" s="512">
        <v>2.0552473873935539E-4</v>
      </c>
      <c r="CX19" s="512">
        <v>4.3143129750494986E-5</v>
      </c>
      <c r="CY19" s="512">
        <v>7.6846766105981363E-5</v>
      </c>
      <c r="CZ19" s="512">
        <v>1.054567797534003E-4</v>
      </c>
      <c r="DA19" s="512">
        <v>3.4149986637987652E-4</v>
      </c>
      <c r="DB19" s="512">
        <v>9.7451416021478564E-5</v>
      </c>
      <c r="DC19" s="512">
        <v>6.4662207015652731E-4</v>
      </c>
      <c r="DD19" s="512">
        <v>1.6210961546154863E-4</v>
      </c>
      <c r="DE19" s="512">
        <v>4.8808147078485274E-4</v>
      </c>
      <c r="DF19" s="512">
        <v>1.713061143346054E-4</v>
      </c>
      <c r="DG19" s="512">
        <v>3.5855137529166811E-4</v>
      </c>
      <c r="DH19" s="513">
        <v>4.6711808069708885E-5</v>
      </c>
      <c r="DI19" s="133">
        <v>1.0156572576746405</v>
      </c>
      <c r="DJ19" s="133">
        <v>0.79715750476591007</v>
      </c>
    </row>
    <row r="20" spans="3:114" ht="13.5" customHeight="1" x14ac:dyDescent="0.15">
      <c r="C20" s="304" t="s">
        <v>642</v>
      </c>
      <c r="D20" s="305" t="s">
        <v>643</v>
      </c>
      <c r="E20" s="511">
        <v>8.2495565708603729E-5</v>
      </c>
      <c r="F20" s="512">
        <v>1.7477755740626108E-3</v>
      </c>
      <c r="G20" s="512">
        <v>1.5381140614412195E-4</v>
      </c>
      <c r="H20" s="512">
        <v>5.1751694219847868E-3</v>
      </c>
      <c r="I20" s="512">
        <v>3.9807120908896847E-4</v>
      </c>
      <c r="J20" s="512">
        <v>0</v>
      </c>
      <c r="K20" s="512">
        <v>2.6550210733196898E-4</v>
      </c>
      <c r="L20" s="512">
        <v>2.882398698376124E-4</v>
      </c>
      <c r="M20" s="512">
        <v>2.8032117499438789E-4</v>
      </c>
      <c r="N20" s="512">
        <v>7.6152301715770847E-3</v>
      </c>
      <c r="O20" s="512">
        <v>0</v>
      </c>
      <c r="P20" s="512">
        <v>1.7128573461644265E-4</v>
      </c>
      <c r="Q20" s="512">
        <v>1.417127755834529E-4</v>
      </c>
      <c r="R20" s="512">
        <v>1.0469220314669057</v>
      </c>
      <c r="S20" s="512">
        <v>1.5758644289252697E-2</v>
      </c>
      <c r="T20" s="512">
        <v>1.5386973962460765E-4</v>
      </c>
      <c r="U20" s="512">
        <v>6.5080417624163137E-4</v>
      </c>
      <c r="V20" s="512">
        <v>7.7139277797323754E-5</v>
      </c>
      <c r="W20" s="512">
        <v>1.1191980822325487E-4</v>
      </c>
      <c r="X20" s="512">
        <v>2.2058084952066148E-4</v>
      </c>
      <c r="Y20" s="512">
        <v>0</v>
      </c>
      <c r="Z20" s="512">
        <v>7.9177845699624307E-5</v>
      </c>
      <c r="AA20" s="512">
        <v>5.712887620436024E-5</v>
      </c>
      <c r="AB20" s="512">
        <v>1.4137534230528786E-4</v>
      </c>
      <c r="AC20" s="512">
        <v>6.1906839434762017E-5</v>
      </c>
      <c r="AD20" s="512">
        <v>1.1765501667014009E-4</v>
      </c>
      <c r="AE20" s="512">
        <v>0</v>
      </c>
      <c r="AF20" s="512">
        <v>7.2039863250760147E-5</v>
      </c>
      <c r="AG20" s="512">
        <v>1.6512727663406821E-4</v>
      </c>
      <c r="AH20" s="512">
        <v>1.1505974349980806E-4</v>
      </c>
      <c r="AI20" s="512">
        <v>8.3135483329908747E-4</v>
      </c>
      <c r="AJ20" s="512">
        <v>3.9890557641179207E-4</v>
      </c>
      <c r="AK20" s="512">
        <v>1.0111024606331572E-4</v>
      </c>
      <c r="AL20" s="512">
        <v>5.6669589459104981E-3</v>
      </c>
      <c r="AM20" s="512">
        <v>4.5648892244109498E-4</v>
      </c>
      <c r="AN20" s="512">
        <v>0</v>
      </c>
      <c r="AO20" s="512">
        <v>5.2768247074420399E-5</v>
      </c>
      <c r="AP20" s="512">
        <v>2.0014268868726601E-4</v>
      </c>
      <c r="AQ20" s="512">
        <v>3.8460679861651501E-5</v>
      </c>
      <c r="AR20" s="512">
        <v>8.0554125547911302E-5</v>
      </c>
      <c r="AS20" s="512">
        <v>2.7989186640538076E-4</v>
      </c>
      <c r="AT20" s="512">
        <v>5.2423191477727336E-4</v>
      </c>
      <c r="AU20" s="512">
        <v>1.6928662190964037E-4</v>
      </c>
      <c r="AV20" s="512">
        <v>6.0907832527565033E-5</v>
      </c>
      <c r="AW20" s="512">
        <v>7.8640735909393501E-5</v>
      </c>
      <c r="AX20" s="512">
        <v>2.4844225266478057E-4</v>
      </c>
      <c r="AY20" s="512">
        <v>8.7113157494055237E-5</v>
      </c>
      <c r="AZ20" s="512">
        <v>1.5200080807545332E-4</v>
      </c>
      <c r="BA20" s="512">
        <v>8.0821464020015667E-5</v>
      </c>
      <c r="BB20" s="512">
        <v>1.4868105238507141E-4</v>
      </c>
      <c r="BC20" s="512">
        <v>2.9543639983646876E-5</v>
      </c>
      <c r="BD20" s="512">
        <v>9.6768734986818171E-5</v>
      </c>
      <c r="BE20" s="512">
        <v>3.8467418356861275E-5</v>
      </c>
      <c r="BF20" s="512">
        <v>6.2541874972087279E-5</v>
      </c>
      <c r="BG20" s="512">
        <v>0</v>
      </c>
      <c r="BH20" s="512">
        <v>7.3144584023523E-5</v>
      </c>
      <c r="BI20" s="512">
        <v>8.5168628253567505E-5</v>
      </c>
      <c r="BJ20" s="512">
        <v>2.1073664428008189E-3</v>
      </c>
      <c r="BK20" s="512">
        <v>4.0963529763479572E-5</v>
      </c>
      <c r="BL20" s="512">
        <v>1.0796788611375289E-2</v>
      </c>
      <c r="BM20" s="512">
        <v>6.5306141533869763E-5</v>
      </c>
      <c r="BN20" s="512">
        <v>1.6288132132804264E-2</v>
      </c>
      <c r="BO20" s="512">
        <v>4.1570166873820839E-3</v>
      </c>
      <c r="BP20" s="512">
        <v>4.3024378968559959E-4</v>
      </c>
      <c r="BQ20" s="512">
        <v>7.8981923469611506E-4</v>
      </c>
      <c r="BR20" s="512">
        <v>8.3446153059021303E-4</v>
      </c>
      <c r="BS20" s="512">
        <v>1.8733557772672481E-4</v>
      </c>
      <c r="BT20" s="512">
        <v>3.1081519307498296E-4</v>
      </c>
      <c r="BU20" s="512">
        <v>1.2415611571717997E-4</v>
      </c>
      <c r="BV20" s="512">
        <v>2.4948857303508999E-4</v>
      </c>
      <c r="BW20" s="512">
        <v>7.7247982470031898E-5</v>
      </c>
      <c r="BX20" s="512">
        <v>5.6064692636388386E-5</v>
      </c>
      <c r="BY20" s="512">
        <v>1.0282570396743292E-4</v>
      </c>
      <c r="BZ20" s="512">
        <v>7.3114737090879169E-5</v>
      </c>
      <c r="CA20" s="512">
        <v>1.5617697485204498E-4</v>
      </c>
      <c r="CB20" s="512">
        <v>5.1651434813221741E-5</v>
      </c>
      <c r="CC20" s="512">
        <v>2.7658798648956876E-4</v>
      </c>
      <c r="CD20" s="512">
        <v>1.8382964399907473E-4</v>
      </c>
      <c r="CE20" s="512">
        <v>3.7009073837683391E-4</v>
      </c>
      <c r="CF20" s="512">
        <v>0</v>
      </c>
      <c r="CG20" s="512">
        <v>3.3759759710632616E-4</v>
      </c>
      <c r="CH20" s="512">
        <v>2.0735534328554816E-3</v>
      </c>
      <c r="CI20" s="512">
        <v>3.4391823082824726E-5</v>
      </c>
      <c r="CJ20" s="512">
        <v>9.2083442403943522E-5</v>
      </c>
      <c r="CK20" s="512">
        <v>1.87417932377473E-4</v>
      </c>
      <c r="CL20" s="512">
        <v>5.3186624564696641E-5</v>
      </c>
      <c r="CM20" s="512">
        <v>1.0272363206688234E-4</v>
      </c>
      <c r="CN20" s="512">
        <v>1.2197478179138023E-4</v>
      </c>
      <c r="CO20" s="512">
        <v>7.7608964804269225E-5</v>
      </c>
      <c r="CP20" s="512">
        <v>1.011719496133556E-4</v>
      </c>
      <c r="CQ20" s="512">
        <v>1.0894325665813721E-4</v>
      </c>
      <c r="CR20" s="512">
        <v>5.0057076536128596E-5</v>
      </c>
      <c r="CS20" s="512">
        <v>1.1672680126682049E-4</v>
      </c>
      <c r="CT20" s="512">
        <v>1.0455154760335102E-4</v>
      </c>
      <c r="CU20" s="512">
        <v>6.6924172440452676E-5</v>
      </c>
      <c r="CV20" s="512">
        <v>1.5109120510379087E-4</v>
      </c>
      <c r="CW20" s="512">
        <v>6.8819096968558989E-5</v>
      </c>
      <c r="CX20" s="512">
        <v>8.3635906086439963E-5</v>
      </c>
      <c r="CY20" s="512">
        <v>3.8793259464546222E-5</v>
      </c>
      <c r="CZ20" s="512">
        <v>1.0298291177238544E-4</v>
      </c>
      <c r="DA20" s="512">
        <v>2.2352493904717616E-4</v>
      </c>
      <c r="DB20" s="512">
        <v>2.6666675130737443E-4</v>
      </c>
      <c r="DC20" s="512">
        <v>1.535407200731184E-4</v>
      </c>
      <c r="DD20" s="512">
        <v>2.8009386916328716E-4</v>
      </c>
      <c r="DE20" s="512">
        <v>2.9491604561754058E-5</v>
      </c>
      <c r="DF20" s="512">
        <v>2.8492241361966473E-4</v>
      </c>
      <c r="DG20" s="512">
        <v>1.4538781688425091E-4</v>
      </c>
      <c r="DH20" s="513">
        <v>1.119212272021138E-4</v>
      </c>
      <c r="DI20" s="133">
        <v>1.1343657404855443</v>
      </c>
      <c r="DJ20" s="133">
        <v>0.89032806721405522</v>
      </c>
    </row>
    <row r="21" spans="3:114" ht="13.5" customHeight="1" x14ac:dyDescent="0.15">
      <c r="C21" s="304" t="s">
        <v>644</v>
      </c>
      <c r="D21" s="305" t="s">
        <v>134</v>
      </c>
      <c r="E21" s="511">
        <v>9.0928756476785815E-5</v>
      </c>
      <c r="F21" s="512">
        <v>9.7537085864688174E-5</v>
      </c>
      <c r="G21" s="512">
        <v>1.6133793776679868E-4</v>
      </c>
      <c r="H21" s="512">
        <v>6.70452512930368E-5</v>
      </c>
      <c r="I21" s="512">
        <v>2.5937331623296947E-4</v>
      </c>
      <c r="J21" s="512">
        <v>0</v>
      </c>
      <c r="K21" s="512">
        <v>2.4869829706094095E-4</v>
      </c>
      <c r="L21" s="512">
        <v>2.3473043623230069E-4</v>
      </c>
      <c r="M21" s="512">
        <v>1.476281558052041E-4</v>
      </c>
      <c r="N21" s="512">
        <v>1.0093862785373355E-4</v>
      </c>
      <c r="O21" s="512">
        <v>0</v>
      </c>
      <c r="P21" s="512">
        <v>7.7020024508675023E-4</v>
      </c>
      <c r="Q21" s="512">
        <v>5.2425886593839585E-4</v>
      </c>
      <c r="R21" s="512">
        <v>3.7516929224191118E-4</v>
      </c>
      <c r="S21" s="512">
        <v>1.0030943040848941</v>
      </c>
      <c r="T21" s="512">
        <v>4.6437244474386224E-4</v>
      </c>
      <c r="U21" s="512">
        <v>5.8169907847098847E-4</v>
      </c>
      <c r="V21" s="512">
        <v>3.2021486677825516E-4</v>
      </c>
      <c r="W21" s="512">
        <v>3.7861812915617664E-4</v>
      </c>
      <c r="X21" s="512">
        <v>1.8934899698656133E-4</v>
      </c>
      <c r="Y21" s="512">
        <v>0</v>
      </c>
      <c r="Z21" s="512">
        <v>2.4835502581664734E-4</v>
      </c>
      <c r="AA21" s="512">
        <v>2.8951599996732461E-4</v>
      </c>
      <c r="AB21" s="512">
        <v>5.3635055924446671E-4</v>
      </c>
      <c r="AC21" s="512">
        <v>7.5855620510019916E-4</v>
      </c>
      <c r="AD21" s="512">
        <v>3.4066987236391698E-4</v>
      </c>
      <c r="AE21" s="512">
        <v>0</v>
      </c>
      <c r="AF21" s="512">
        <v>3.5178016400395717E-4</v>
      </c>
      <c r="AG21" s="512">
        <v>3.9861530340366244E-4</v>
      </c>
      <c r="AH21" s="512">
        <v>5.5134433634522158E-4</v>
      </c>
      <c r="AI21" s="512">
        <v>8.7857349986008635E-5</v>
      </c>
      <c r="AJ21" s="512">
        <v>1.4892775858380044E-4</v>
      </c>
      <c r="AK21" s="512">
        <v>3.0372658064727244E-4</v>
      </c>
      <c r="AL21" s="512">
        <v>1.6375489240466428E-3</v>
      </c>
      <c r="AM21" s="512">
        <v>6.1152878833388533E-4</v>
      </c>
      <c r="AN21" s="512">
        <v>0</v>
      </c>
      <c r="AO21" s="512">
        <v>1.045805304583988E-4</v>
      </c>
      <c r="AP21" s="512">
        <v>4.7856729921066438E-4</v>
      </c>
      <c r="AQ21" s="512">
        <v>1.0988672282132433E-4</v>
      </c>
      <c r="AR21" s="512">
        <v>7.3552893015145504E-5</v>
      </c>
      <c r="AS21" s="512">
        <v>9.3667573279384707E-4</v>
      </c>
      <c r="AT21" s="512">
        <v>2.2121811151726601E-4</v>
      </c>
      <c r="AU21" s="512">
        <v>2.3857987731714311E-4</v>
      </c>
      <c r="AV21" s="512">
        <v>3.1457281298428856E-4</v>
      </c>
      <c r="AW21" s="512">
        <v>2.7314227886624491E-4</v>
      </c>
      <c r="AX21" s="512">
        <v>3.4423649914864309E-4</v>
      </c>
      <c r="AY21" s="512">
        <v>4.3777849662548585E-4</v>
      </c>
      <c r="AZ21" s="512">
        <v>7.7165064102222101E-4</v>
      </c>
      <c r="BA21" s="512">
        <v>3.2671682668544466E-4</v>
      </c>
      <c r="BB21" s="512">
        <v>3.6657389593930953E-4</v>
      </c>
      <c r="BC21" s="512">
        <v>7.3878360302369333E-5</v>
      </c>
      <c r="BD21" s="512">
        <v>1.560557149198051E-4</v>
      </c>
      <c r="BE21" s="512">
        <v>7.7850695959327213E-4</v>
      </c>
      <c r="BF21" s="512">
        <v>7.2804687958428268E-4</v>
      </c>
      <c r="BG21" s="512">
        <v>0</v>
      </c>
      <c r="BH21" s="512">
        <v>2.9628448826926076E-4</v>
      </c>
      <c r="BI21" s="512">
        <v>3.0753825284685705E-4</v>
      </c>
      <c r="BJ21" s="512">
        <v>1.6541684628843558E-3</v>
      </c>
      <c r="BK21" s="512">
        <v>2.7258250129163028E-4</v>
      </c>
      <c r="BL21" s="512">
        <v>1.2775754385116204E-3</v>
      </c>
      <c r="BM21" s="512">
        <v>1.5059208406087779E-4</v>
      </c>
      <c r="BN21" s="512">
        <v>3.5073820175242445E-3</v>
      </c>
      <c r="BO21" s="512">
        <v>7.4004454653376342E-3</v>
      </c>
      <c r="BP21" s="512">
        <v>1.7707409929543694E-4</v>
      </c>
      <c r="BQ21" s="512">
        <v>1.7196277130897893E-4</v>
      </c>
      <c r="BR21" s="512">
        <v>4.065451464297395E-4</v>
      </c>
      <c r="BS21" s="512">
        <v>4.5173662817027995E-4</v>
      </c>
      <c r="BT21" s="512">
        <v>1.8515708782625173E-3</v>
      </c>
      <c r="BU21" s="512">
        <v>1.2200177246090309E-3</v>
      </c>
      <c r="BV21" s="512">
        <v>5.0196953440297305E-4</v>
      </c>
      <c r="BW21" s="512">
        <v>1.0825697950193705E-3</v>
      </c>
      <c r="BX21" s="512">
        <v>3.7192580268685915E-4</v>
      </c>
      <c r="BY21" s="512">
        <v>8.7040263116023805E-4</v>
      </c>
      <c r="BZ21" s="512">
        <v>2.2841485044169089E-4</v>
      </c>
      <c r="CA21" s="512">
        <v>4.5208325893957588E-4</v>
      </c>
      <c r="CB21" s="512">
        <v>2.2078146464118691E-4</v>
      </c>
      <c r="CC21" s="512">
        <v>4.7388135512576197E-4</v>
      </c>
      <c r="CD21" s="512">
        <v>2.9642123364670566E-4</v>
      </c>
      <c r="CE21" s="512">
        <v>5.1631036891850606E-4</v>
      </c>
      <c r="CF21" s="512">
        <v>0</v>
      </c>
      <c r="CG21" s="512">
        <v>1.0254248694875369E-3</v>
      </c>
      <c r="CH21" s="512">
        <v>1.1542278162150713E-3</v>
      </c>
      <c r="CI21" s="512">
        <v>1.6479418956871018E-4</v>
      </c>
      <c r="CJ21" s="512">
        <v>1.216272496900751E-3</v>
      </c>
      <c r="CK21" s="512">
        <v>6.1679276090464031E-4</v>
      </c>
      <c r="CL21" s="512">
        <v>9.2640688592134871E-4</v>
      </c>
      <c r="CM21" s="512">
        <v>1.4116007924714026E-3</v>
      </c>
      <c r="CN21" s="512">
        <v>8.2295329470674248E-4</v>
      </c>
      <c r="CO21" s="512">
        <v>4.5911603745683329E-4</v>
      </c>
      <c r="CP21" s="512">
        <v>1.0808026448986068E-3</v>
      </c>
      <c r="CQ21" s="512">
        <v>1.4066010132495219E-3</v>
      </c>
      <c r="CR21" s="512">
        <v>7.6252560581369587E-4</v>
      </c>
      <c r="CS21" s="512">
        <v>3.868497931871706E-4</v>
      </c>
      <c r="CT21" s="512">
        <v>2.4716331626247756E-3</v>
      </c>
      <c r="CU21" s="512">
        <v>1.1414323807381625E-3</v>
      </c>
      <c r="CV21" s="512">
        <v>5.1710178377111634E-3</v>
      </c>
      <c r="CW21" s="512">
        <v>8.9108384339783289E-4</v>
      </c>
      <c r="CX21" s="512">
        <v>6.4801917965086342E-4</v>
      </c>
      <c r="CY21" s="512">
        <v>1.7944374315035581E-4</v>
      </c>
      <c r="CZ21" s="512">
        <v>6.6233177221698724E-4</v>
      </c>
      <c r="DA21" s="512">
        <v>9.0804110327887726E-4</v>
      </c>
      <c r="DB21" s="512">
        <v>9.5582846961743493E-4</v>
      </c>
      <c r="DC21" s="512">
        <v>3.9454353303192201E-4</v>
      </c>
      <c r="DD21" s="512">
        <v>1.3465140255843973E-3</v>
      </c>
      <c r="DE21" s="512">
        <v>9.0154094444861929E-5</v>
      </c>
      <c r="DF21" s="512">
        <v>9.6071600365727145E-4</v>
      </c>
      <c r="DG21" s="512">
        <v>1.54077545167874E-4</v>
      </c>
      <c r="DH21" s="513">
        <v>3.0842024811738087E-4</v>
      </c>
      <c r="DI21" s="133">
        <v>1.0729832626664895</v>
      </c>
      <c r="DJ21" s="133">
        <v>0.84215088688590423</v>
      </c>
    </row>
    <row r="22" spans="3:114" ht="13.5" customHeight="1" x14ac:dyDescent="0.15">
      <c r="C22" s="304" t="s">
        <v>645</v>
      </c>
      <c r="D22" s="305" t="s">
        <v>137</v>
      </c>
      <c r="E22" s="511">
        <v>2.6804797511665993E-4</v>
      </c>
      <c r="F22" s="512">
        <v>1.8922141676917624E-4</v>
      </c>
      <c r="G22" s="512">
        <v>4.73711737323725E-4</v>
      </c>
      <c r="H22" s="512">
        <v>1.3072413280428827E-4</v>
      </c>
      <c r="I22" s="512">
        <v>7.2958926552040484E-5</v>
      </c>
      <c r="J22" s="512">
        <v>0</v>
      </c>
      <c r="K22" s="512">
        <v>1.1090223736211146E-4</v>
      </c>
      <c r="L22" s="512">
        <v>3.2566450818329658E-4</v>
      </c>
      <c r="M22" s="512">
        <v>4.6771542586172225E-4</v>
      </c>
      <c r="N22" s="512">
        <v>9.8997158998911166E-5</v>
      </c>
      <c r="O22" s="512">
        <v>0</v>
      </c>
      <c r="P22" s="512">
        <v>4.681256452192449E-4</v>
      </c>
      <c r="Q22" s="512">
        <v>4.5473574432871694E-4</v>
      </c>
      <c r="R22" s="512">
        <v>1.1354366126753185E-3</v>
      </c>
      <c r="S22" s="512">
        <v>5.4727607006280112E-4</v>
      </c>
      <c r="T22" s="512">
        <v>0.94971338046204445</v>
      </c>
      <c r="U22" s="512">
        <v>4.2176125497411295E-2</v>
      </c>
      <c r="V22" s="512">
        <v>1.4879432162031997E-2</v>
      </c>
      <c r="W22" s="512">
        <v>1.2566081379005521E-4</v>
      </c>
      <c r="X22" s="512">
        <v>1.9405806520017554E-3</v>
      </c>
      <c r="Y22" s="512">
        <v>0</v>
      </c>
      <c r="Z22" s="512">
        <v>5.0666002970770981E-5</v>
      </c>
      <c r="AA22" s="512">
        <v>8.6385518461536541E-5</v>
      </c>
      <c r="AB22" s="512">
        <v>2.8093390260669005E-3</v>
      </c>
      <c r="AC22" s="512">
        <v>8.0746111316476877E-4</v>
      </c>
      <c r="AD22" s="512">
        <v>3.7962814272832798E-4</v>
      </c>
      <c r="AE22" s="512">
        <v>0</v>
      </c>
      <c r="AF22" s="512">
        <v>4.7928759510858454E-5</v>
      </c>
      <c r="AG22" s="512">
        <v>2.5044010753394501E-4</v>
      </c>
      <c r="AH22" s="512">
        <v>5.6924937993860865E-4</v>
      </c>
      <c r="AI22" s="512">
        <v>1.3269907459265799E-4</v>
      </c>
      <c r="AJ22" s="512">
        <v>8.3226007403971558E-4</v>
      </c>
      <c r="AK22" s="512">
        <v>8.0720994688517249E-5</v>
      </c>
      <c r="AL22" s="512">
        <v>2.0754378404608011E-3</v>
      </c>
      <c r="AM22" s="512">
        <v>6.2189305269874434E-4</v>
      </c>
      <c r="AN22" s="512">
        <v>0</v>
      </c>
      <c r="AO22" s="512">
        <v>3.6168542389130933E-5</v>
      </c>
      <c r="AP22" s="512">
        <v>6.7823407201026523E-5</v>
      </c>
      <c r="AQ22" s="512">
        <v>7.3460844984670658E-5</v>
      </c>
      <c r="AR22" s="512">
        <v>3.5834052217577595E-5</v>
      </c>
      <c r="AS22" s="512">
        <v>8.7534203547389656E-5</v>
      </c>
      <c r="AT22" s="512">
        <v>7.7540007705562743E-5</v>
      </c>
      <c r="AU22" s="512">
        <v>1.2675083306346613E-4</v>
      </c>
      <c r="AV22" s="512">
        <v>1.5166169580151166E-4</v>
      </c>
      <c r="AW22" s="512">
        <v>7.0383679061861477E-5</v>
      </c>
      <c r="AX22" s="512">
        <v>1.6530334797233169E-4</v>
      </c>
      <c r="AY22" s="512">
        <v>1.890916835244182E-4</v>
      </c>
      <c r="AZ22" s="512">
        <v>3.5064636274007466E-4</v>
      </c>
      <c r="BA22" s="512">
        <v>2.6519766621693454E-4</v>
      </c>
      <c r="BB22" s="512">
        <v>4.6483296639565272E-4</v>
      </c>
      <c r="BC22" s="512">
        <v>4.9896251342222403E-5</v>
      </c>
      <c r="BD22" s="512">
        <v>3.6393906791535376E-4</v>
      </c>
      <c r="BE22" s="512">
        <v>2.0080659296720446E-4</v>
      </c>
      <c r="BF22" s="512">
        <v>1.530049496415441E-4</v>
      </c>
      <c r="BG22" s="512">
        <v>0</v>
      </c>
      <c r="BH22" s="512">
        <v>3.4372418190807269E-5</v>
      </c>
      <c r="BI22" s="512">
        <v>1.2120517966923776E-4</v>
      </c>
      <c r="BJ22" s="512">
        <v>8.1411838773447735E-5</v>
      </c>
      <c r="BK22" s="512">
        <v>6.8345556891301245E-5</v>
      </c>
      <c r="BL22" s="512">
        <v>1.8363761364163288E-3</v>
      </c>
      <c r="BM22" s="512">
        <v>1.2544978991804037E-4</v>
      </c>
      <c r="BN22" s="512">
        <v>6.1384717892026407E-4</v>
      </c>
      <c r="BO22" s="512">
        <v>5.5747686497960064E-4</v>
      </c>
      <c r="BP22" s="512">
        <v>1.2760856494078049E-4</v>
      </c>
      <c r="BQ22" s="512">
        <v>6.9953624555379689E-5</v>
      </c>
      <c r="BR22" s="512">
        <v>5.442866024522375E-5</v>
      </c>
      <c r="BS22" s="512">
        <v>8.4908543282521693E-5</v>
      </c>
      <c r="BT22" s="512">
        <v>1.5792210688805896E-4</v>
      </c>
      <c r="BU22" s="512">
        <v>1.7773517509512331E-4</v>
      </c>
      <c r="BV22" s="512">
        <v>6.9314043333251871E-4</v>
      </c>
      <c r="BW22" s="512">
        <v>3.1672468059633255E-4</v>
      </c>
      <c r="BX22" s="512">
        <v>8.114719782036137E-5</v>
      </c>
      <c r="BY22" s="512">
        <v>7.1030025981399272E-5</v>
      </c>
      <c r="BZ22" s="512">
        <v>3.458191789802381E-5</v>
      </c>
      <c r="CA22" s="512">
        <v>1.2300849661121349E-4</v>
      </c>
      <c r="CB22" s="512">
        <v>1.2072562620063878E-4</v>
      </c>
      <c r="CC22" s="512">
        <v>2.0622006084196112E-4</v>
      </c>
      <c r="CD22" s="512">
        <v>8.409114997776555E-5</v>
      </c>
      <c r="CE22" s="512">
        <v>2.8084486031974745E-4</v>
      </c>
      <c r="CF22" s="512">
        <v>0</v>
      </c>
      <c r="CG22" s="512">
        <v>6.2301695596072941E-4</v>
      </c>
      <c r="CH22" s="512">
        <v>1.2066899717860489E-3</v>
      </c>
      <c r="CI22" s="512">
        <v>1.3002546946445535E-4</v>
      </c>
      <c r="CJ22" s="512">
        <v>2.3315819760226251E-4</v>
      </c>
      <c r="CK22" s="512">
        <v>5.5287941800736835E-4</v>
      </c>
      <c r="CL22" s="512">
        <v>6.7243412741053543E-4</v>
      </c>
      <c r="CM22" s="512">
        <v>2.7024612974809798E-4</v>
      </c>
      <c r="CN22" s="512">
        <v>1.2038518537282971E-2</v>
      </c>
      <c r="CO22" s="512">
        <v>1.7579751060178703E-4</v>
      </c>
      <c r="CP22" s="512">
        <v>3.6639245383837899E-4</v>
      </c>
      <c r="CQ22" s="512">
        <v>8.2565405343973657E-4</v>
      </c>
      <c r="CR22" s="512">
        <v>1.1510166302236734E-4</v>
      </c>
      <c r="CS22" s="512">
        <v>7.9083057889786721E-4</v>
      </c>
      <c r="CT22" s="512">
        <v>3.7944248104138301E-4</v>
      </c>
      <c r="CU22" s="512">
        <v>2.5565750136029097E-4</v>
      </c>
      <c r="CV22" s="512">
        <v>7.0384887277804328E-4</v>
      </c>
      <c r="CW22" s="512">
        <v>1.1455201162932925E-4</v>
      </c>
      <c r="CX22" s="512">
        <v>1.2248098255427259E-3</v>
      </c>
      <c r="CY22" s="512">
        <v>1.1012692898663424E-4</v>
      </c>
      <c r="CZ22" s="512">
        <v>4.9169033168124923E-4</v>
      </c>
      <c r="DA22" s="512">
        <v>2.306295178475962E-4</v>
      </c>
      <c r="DB22" s="512">
        <v>1.4555914651655948E-4</v>
      </c>
      <c r="DC22" s="512">
        <v>2.3696231448912865E-4</v>
      </c>
      <c r="DD22" s="512">
        <v>2.2946062661634794E-4</v>
      </c>
      <c r="DE22" s="512">
        <v>1.0142759734539494E-4</v>
      </c>
      <c r="DF22" s="512">
        <v>1.4382005822347361E-4</v>
      </c>
      <c r="DG22" s="512">
        <v>1.5702640030676757E-2</v>
      </c>
      <c r="DH22" s="513">
        <v>1.0393966688678371E-4</v>
      </c>
      <c r="DI22" s="133">
        <v>1.0695505504871126</v>
      </c>
      <c r="DJ22" s="133">
        <v>0.83945665883326692</v>
      </c>
    </row>
    <row r="23" spans="3:114" ht="13.5" customHeight="1" x14ac:dyDescent="0.15">
      <c r="C23" s="304" t="s">
        <v>646</v>
      </c>
      <c r="D23" s="305" t="s">
        <v>145</v>
      </c>
      <c r="E23" s="511">
        <v>5.0412783351774567E-3</v>
      </c>
      <c r="F23" s="512">
        <v>3.3372600016853375E-3</v>
      </c>
      <c r="G23" s="512">
        <v>9.1186940581227532E-3</v>
      </c>
      <c r="H23" s="512">
        <v>1.1777819731069077E-3</v>
      </c>
      <c r="I23" s="512">
        <v>2.0525185008759043E-4</v>
      </c>
      <c r="J23" s="512">
        <v>0</v>
      </c>
      <c r="K23" s="512">
        <v>2.3888263295248352E-4</v>
      </c>
      <c r="L23" s="512">
        <v>3.8242145338327478E-3</v>
      </c>
      <c r="M23" s="512">
        <v>6.5168314952605043E-3</v>
      </c>
      <c r="N23" s="512">
        <v>9.6457018788800137E-4</v>
      </c>
      <c r="O23" s="512">
        <v>0</v>
      </c>
      <c r="P23" s="512">
        <v>7.4576306416749118E-4</v>
      </c>
      <c r="Q23" s="512">
        <v>8.438278514876315E-4</v>
      </c>
      <c r="R23" s="512">
        <v>4.6574441982345441E-4</v>
      </c>
      <c r="S23" s="512">
        <v>5.8048996547978206E-4</v>
      </c>
      <c r="T23" s="512">
        <v>4.4242093854662584E-4</v>
      </c>
      <c r="U23" s="512">
        <v>1.0018968565039774</v>
      </c>
      <c r="V23" s="512">
        <v>4.3562657860093886E-4</v>
      </c>
      <c r="W23" s="512">
        <v>8.2477649577190502E-4</v>
      </c>
      <c r="X23" s="512">
        <v>1.0642480982511378E-3</v>
      </c>
      <c r="Y23" s="512">
        <v>0</v>
      </c>
      <c r="Z23" s="512">
        <v>3.5447857083452069E-4</v>
      </c>
      <c r="AA23" s="512">
        <v>9.2538187410864676E-4</v>
      </c>
      <c r="AB23" s="512">
        <v>1.4019126115448961E-3</v>
      </c>
      <c r="AC23" s="512">
        <v>5.990762338430676E-3</v>
      </c>
      <c r="AD23" s="512">
        <v>3.484857040598911E-3</v>
      </c>
      <c r="AE23" s="512">
        <v>0</v>
      </c>
      <c r="AF23" s="512">
        <v>8.6241647655669007E-5</v>
      </c>
      <c r="AG23" s="512">
        <v>8.1017626041006148E-4</v>
      </c>
      <c r="AH23" s="512">
        <v>7.121581097575679E-4</v>
      </c>
      <c r="AI23" s="512">
        <v>1.4875276566346392E-3</v>
      </c>
      <c r="AJ23" s="512">
        <v>3.0801175550221609E-3</v>
      </c>
      <c r="AK23" s="512">
        <v>2.396354359793318E-4</v>
      </c>
      <c r="AL23" s="512">
        <v>5.4356898249894176E-3</v>
      </c>
      <c r="AM23" s="512">
        <v>4.8393534587090831E-4</v>
      </c>
      <c r="AN23" s="512">
        <v>0</v>
      </c>
      <c r="AO23" s="512">
        <v>5.264451996442577E-5</v>
      </c>
      <c r="AP23" s="512">
        <v>1.3500737977228629E-4</v>
      </c>
      <c r="AQ23" s="512">
        <v>1.9741745878698718E-4</v>
      </c>
      <c r="AR23" s="512">
        <v>8.0402884221743656E-5</v>
      </c>
      <c r="AS23" s="512">
        <v>2.1285912036764088E-4</v>
      </c>
      <c r="AT23" s="512">
        <v>1.9770882426515523E-4</v>
      </c>
      <c r="AU23" s="512">
        <v>6.2922999140839952E-4</v>
      </c>
      <c r="AV23" s="512">
        <v>2.800150136624034E-4</v>
      </c>
      <c r="AW23" s="512">
        <v>1.9539864725905785E-4</v>
      </c>
      <c r="AX23" s="512">
        <v>1.6353241345653405E-3</v>
      </c>
      <c r="AY23" s="512">
        <v>3.2460998003584399E-4</v>
      </c>
      <c r="AZ23" s="512">
        <v>5.1816914304244591E-4</v>
      </c>
      <c r="BA23" s="512">
        <v>7.2846453840020643E-4</v>
      </c>
      <c r="BB23" s="512">
        <v>1.8419209337221458E-3</v>
      </c>
      <c r="BC23" s="512">
        <v>8.1257476040350908E-5</v>
      </c>
      <c r="BD23" s="512">
        <v>1.0258826158143842E-3</v>
      </c>
      <c r="BE23" s="512">
        <v>2.5292558341374639E-4</v>
      </c>
      <c r="BF23" s="512">
        <v>3.7219500998859331E-4</v>
      </c>
      <c r="BG23" s="512">
        <v>0</v>
      </c>
      <c r="BH23" s="512">
        <v>6.0389366047584632E-5</v>
      </c>
      <c r="BI23" s="512">
        <v>1.807873828453822E-4</v>
      </c>
      <c r="BJ23" s="512">
        <v>1.2368670173512982E-4</v>
      </c>
      <c r="BK23" s="512">
        <v>1.3846732232713579E-4</v>
      </c>
      <c r="BL23" s="512">
        <v>6.4328715560070971E-4</v>
      </c>
      <c r="BM23" s="512">
        <v>4.1924401099523054E-4</v>
      </c>
      <c r="BN23" s="512">
        <v>1.8681639383629484E-4</v>
      </c>
      <c r="BO23" s="512">
        <v>3.7752965607426716E-4</v>
      </c>
      <c r="BP23" s="512">
        <v>2.9552005122295303E-4</v>
      </c>
      <c r="BQ23" s="512">
        <v>1.256659586581845E-4</v>
      </c>
      <c r="BR23" s="512">
        <v>5.8804010786164925E-5</v>
      </c>
      <c r="BS23" s="512">
        <v>6.5702752190851112E-5</v>
      </c>
      <c r="BT23" s="512">
        <v>2.0381439520317872E-4</v>
      </c>
      <c r="BU23" s="512">
        <v>5.3831812071228195E-4</v>
      </c>
      <c r="BV23" s="512">
        <v>1.6793000622225382E-3</v>
      </c>
      <c r="BW23" s="512">
        <v>6.7159511662160884E-4</v>
      </c>
      <c r="BX23" s="512">
        <v>1.6959035107196233E-4</v>
      </c>
      <c r="BY23" s="512">
        <v>1.1997642419725304E-4</v>
      </c>
      <c r="BZ23" s="512">
        <v>4.4889302715058847E-5</v>
      </c>
      <c r="CA23" s="512">
        <v>3.5351639455684158E-4</v>
      </c>
      <c r="CB23" s="512">
        <v>3.1707510025540722E-4</v>
      </c>
      <c r="CC23" s="512">
        <v>4.8803802032045234E-4</v>
      </c>
      <c r="CD23" s="512">
        <v>2.495439089028986E-4</v>
      </c>
      <c r="CE23" s="512">
        <v>7.6366097205129936E-4</v>
      </c>
      <c r="CF23" s="512">
        <v>0</v>
      </c>
      <c r="CG23" s="512">
        <v>7.2998219127576769E-4</v>
      </c>
      <c r="CH23" s="512">
        <v>2.8902752820746318E-3</v>
      </c>
      <c r="CI23" s="512">
        <v>3.4313037741242334E-4</v>
      </c>
      <c r="CJ23" s="512">
        <v>4.1044343550725561E-4</v>
      </c>
      <c r="CK23" s="512">
        <v>3.8413204203343996E-4</v>
      </c>
      <c r="CL23" s="512">
        <v>3.34168508137578E-4</v>
      </c>
      <c r="CM23" s="512">
        <v>3.4614397030071449E-4</v>
      </c>
      <c r="CN23" s="512">
        <v>3.311245357414973E-4</v>
      </c>
      <c r="CO23" s="512">
        <v>2.91167919101365E-4</v>
      </c>
      <c r="CP23" s="512">
        <v>3.8384533945645124E-4</v>
      </c>
      <c r="CQ23" s="512">
        <v>1.1157947516242778E-3</v>
      </c>
      <c r="CR23" s="512">
        <v>5.0085633925407312E-4</v>
      </c>
      <c r="CS23" s="512">
        <v>1.5651810097326011E-3</v>
      </c>
      <c r="CT23" s="512">
        <v>1.6029269184827046E-3</v>
      </c>
      <c r="CU23" s="512">
        <v>1.8855042429800539E-3</v>
      </c>
      <c r="CV23" s="512">
        <v>8.8934792345919298E-4</v>
      </c>
      <c r="CW23" s="512">
        <v>2.263083354857412E-4</v>
      </c>
      <c r="CX23" s="512">
        <v>3.8287230825602555E-4</v>
      </c>
      <c r="CY23" s="512">
        <v>2.3474501751921098E-4</v>
      </c>
      <c r="CZ23" s="512">
        <v>3.3883659090971034E-4</v>
      </c>
      <c r="DA23" s="512">
        <v>8.2980416090068347E-4</v>
      </c>
      <c r="DB23" s="512">
        <v>1.0812347557245811E-3</v>
      </c>
      <c r="DC23" s="512">
        <v>6.0241256949385494E-4</v>
      </c>
      <c r="DD23" s="512">
        <v>3.8911728683846717E-4</v>
      </c>
      <c r="DE23" s="512">
        <v>2.9515671815040669E-4</v>
      </c>
      <c r="DF23" s="512">
        <v>5.8533153656208081E-4</v>
      </c>
      <c r="DG23" s="512">
        <v>7.063002340450035E-2</v>
      </c>
      <c r="DH23" s="513">
        <v>1.8624422071172531E-4</v>
      </c>
      <c r="DI23" s="133">
        <v>1.1690401571335665</v>
      </c>
      <c r="DJ23" s="133">
        <v>0.91754292857155217</v>
      </c>
    </row>
    <row r="24" spans="3:114" ht="13.5" customHeight="1" x14ac:dyDescent="0.15">
      <c r="C24" s="304" t="s">
        <v>647</v>
      </c>
      <c r="D24" s="305" t="s">
        <v>149</v>
      </c>
      <c r="E24" s="511">
        <v>2.929447879082237E-4</v>
      </c>
      <c r="F24" s="512">
        <v>2.9996000229583642E-4</v>
      </c>
      <c r="G24" s="512">
        <v>5.2823824269701179E-4</v>
      </c>
      <c r="H24" s="512">
        <v>2.8940989490741978E-4</v>
      </c>
      <c r="I24" s="512">
        <v>6.0887297411086629E-4</v>
      </c>
      <c r="J24" s="512">
        <v>0</v>
      </c>
      <c r="K24" s="512">
        <v>1.2026086919214307E-3</v>
      </c>
      <c r="L24" s="512">
        <v>4.6286220179505002E-3</v>
      </c>
      <c r="M24" s="512">
        <v>1.6711325771425311E-3</v>
      </c>
      <c r="N24" s="512">
        <v>5.3101703624953284E-4</v>
      </c>
      <c r="O24" s="512">
        <v>0</v>
      </c>
      <c r="P24" s="512">
        <v>7.0053816702795679E-4</v>
      </c>
      <c r="Q24" s="512">
        <v>9.2061063215516132E-4</v>
      </c>
      <c r="R24" s="512">
        <v>8.0012969794661891E-4</v>
      </c>
      <c r="S24" s="512">
        <v>5.7015296395250103E-4</v>
      </c>
      <c r="T24" s="512">
        <v>6.2962390432713287E-4</v>
      </c>
      <c r="U24" s="512">
        <v>1.6734701180940094E-3</v>
      </c>
      <c r="V24" s="512">
        <v>1.0215814743990126</v>
      </c>
      <c r="W24" s="512">
        <v>5.3838542681215187E-4</v>
      </c>
      <c r="X24" s="512">
        <v>5.5380476400592675E-4</v>
      </c>
      <c r="Y24" s="512">
        <v>0</v>
      </c>
      <c r="Z24" s="512">
        <v>2.8112439490767779E-4</v>
      </c>
      <c r="AA24" s="512">
        <v>2.1606431979531707E-4</v>
      </c>
      <c r="AB24" s="512">
        <v>1.3965699763271258E-3</v>
      </c>
      <c r="AC24" s="512">
        <v>2.9044199534025224E-3</v>
      </c>
      <c r="AD24" s="512">
        <v>2.6109867269687326E-3</v>
      </c>
      <c r="AE24" s="512">
        <v>0</v>
      </c>
      <c r="AF24" s="512">
        <v>3.810234882773339E-4</v>
      </c>
      <c r="AG24" s="512">
        <v>7.1665588014728433E-4</v>
      </c>
      <c r="AH24" s="512">
        <v>4.0138453815587909E-4</v>
      </c>
      <c r="AI24" s="512">
        <v>3.9684462215798874E-4</v>
      </c>
      <c r="AJ24" s="512">
        <v>8.4837329158406151E-4</v>
      </c>
      <c r="AK24" s="512">
        <v>4.9439689285044129E-4</v>
      </c>
      <c r="AL24" s="512">
        <v>1.1236083061263555E-3</v>
      </c>
      <c r="AM24" s="512">
        <v>5.3169923814448217E-4</v>
      </c>
      <c r="AN24" s="512">
        <v>0</v>
      </c>
      <c r="AO24" s="512">
        <v>1.8430283139094541E-4</v>
      </c>
      <c r="AP24" s="512">
        <v>1.3023861924390968E-3</v>
      </c>
      <c r="AQ24" s="512">
        <v>2.2255071209387368E-4</v>
      </c>
      <c r="AR24" s="512">
        <v>3.6652628553899625E-4</v>
      </c>
      <c r="AS24" s="512">
        <v>1.135673953794425E-3</v>
      </c>
      <c r="AT24" s="512">
        <v>4.1446522678043014E-4</v>
      </c>
      <c r="AU24" s="512">
        <v>8.0962623523001486E-4</v>
      </c>
      <c r="AV24" s="512">
        <v>7.9147419346850762E-4</v>
      </c>
      <c r="AW24" s="512">
        <v>9.4892319526509701E-4</v>
      </c>
      <c r="AX24" s="512">
        <v>1.0568429518206615E-3</v>
      </c>
      <c r="AY24" s="512">
        <v>1.8417157167601112E-3</v>
      </c>
      <c r="AZ24" s="512">
        <v>6.3697185164240402E-4</v>
      </c>
      <c r="BA24" s="512">
        <v>7.4738455475726012E-4</v>
      </c>
      <c r="BB24" s="512">
        <v>5.5455618104348616E-3</v>
      </c>
      <c r="BC24" s="512">
        <v>5.2499660823906904E-4</v>
      </c>
      <c r="BD24" s="512">
        <v>4.0804531417251526E-4</v>
      </c>
      <c r="BE24" s="512">
        <v>5.4574457680395096E-3</v>
      </c>
      <c r="BF24" s="512">
        <v>9.7878746234524873E-4</v>
      </c>
      <c r="BG24" s="512">
        <v>0</v>
      </c>
      <c r="BH24" s="512">
        <v>4.3755098630349735E-4</v>
      </c>
      <c r="BI24" s="512">
        <v>4.0947100771161966E-4</v>
      </c>
      <c r="BJ24" s="512">
        <v>4.3663031292071893E-4</v>
      </c>
      <c r="BK24" s="512">
        <v>1.1304533363888035E-3</v>
      </c>
      <c r="BL24" s="512">
        <v>4.0158149084410727E-3</v>
      </c>
      <c r="BM24" s="512">
        <v>1.9695141395379063E-3</v>
      </c>
      <c r="BN24" s="512">
        <v>7.3553515949482918E-4</v>
      </c>
      <c r="BO24" s="512">
        <v>8.6274947798505876E-4</v>
      </c>
      <c r="BP24" s="512">
        <v>7.3200540739771591E-4</v>
      </c>
      <c r="BQ24" s="512">
        <v>5.6625753980621158E-4</v>
      </c>
      <c r="BR24" s="512">
        <v>9.3728097205893267E-4</v>
      </c>
      <c r="BS24" s="512">
        <v>2.284319070435783E-3</v>
      </c>
      <c r="BT24" s="512">
        <v>2.1913335619272042E-3</v>
      </c>
      <c r="BU24" s="512">
        <v>3.0503181780864638E-3</v>
      </c>
      <c r="BV24" s="512">
        <v>3.2637138254537298E-3</v>
      </c>
      <c r="BW24" s="512">
        <v>8.8077996276567164E-3</v>
      </c>
      <c r="BX24" s="512">
        <v>1.074020981423392E-3</v>
      </c>
      <c r="BY24" s="512">
        <v>8.4515561112867869E-4</v>
      </c>
      <c r="BZ24" s="512">
        <v>4.8689353544564807E-4</v>
      </c>
      <c r="CA24" s="512">
        <v>1.3004594470038002E-3</v>
      </c>
      <c r="CB24" s="512">
        <v>1.0044519184760254E-3</v>
      </c>
      <c r="CC24" s="512">
        <v>1.2310364535929302E-3</v>
      </c>
      <c r="CD24" s="512">
        <v>8.3469735562924775E-4</v>
      </c>
      <c r="CE24" s="512">
        <v>1.4188179809282967E-3</v>
      </c>
      <c r="CF24" s="512">
        <v>0</v>
      </c>
      <c r="CG24" s="512">
        <v>1.0245866997066321E-3</v>
      </c>
      <c r="CH24" s="512">
        <v>4.7314937094771869E-3</v>
      </c>
      <c r="CI24" s="512">
        <v>3.1963143684191862E-3</v>
      </c>
      <c r="CJ24" s="512">
        <v>4.2936916978316975E-3</v>
      </c>
      <c r="CK24" s="512">
        <v>2.7778135413205405E-3</v>
      </c>
      <c r="CL24" s="512">
        <v>3.2781677367281757E-3</v>
      </c>
      <c r="CM24" s="512">
        <v>5.2668383747198223E-3</v>
      </c>
      <c r="CN24" s="512">
        <v>3.3428845605564056E-2</v>
      </c>
      <c r="CO24" s="512">
        <v>3.4341262470922343E-3</v>
      </c>
      <c r="CP24" s="512">
        <v>1.9882620533931404E-3</v>
      </c>
      <c r="CQ24" s="512">
        <v>1.1178336659354559E-2</v>
      </c>
      <c r="CR24" s="512">
        <v>1.3445470795996697E-3</v>
      </c>
      <c r="CS24" s="512">
        <v>4.919388971713904E-3</v>
      </c>
      <c r="CT24" s="512">
        <v>3.464969610164612E-3</v>
      </c>
      <c r="CU24" s="512">
        <v>9.0404664604407038E-4</v>
      </c>
      <c r="CV24" s="512">
        <v>1.7919393572558628E-2</v>
      </c>
      <c r="CW24" s="512">
        <v>9.8652459629706589E-4</v>
      </c>
      <c r="CX24" s="512">
        <v>1.8571902210637332E-2</v>
      </c>
      <c r="CY24" s="512">
        <v>9.7538687244318775E-4</v>
      </c>
      <c r="CZ24" s="512">
        <v>2.0916277017367724E-3</v>
      </c>
      <c r="DA24" s="512">
        <v>1.303692898289479E-3</v>
      </c>
      <c r="DB24" s="512">
        <v>9.4303231864581211E-4</v>
      </c>
      <c r="DC24" s="512">
        <v>1.3505044940930557E-3</v>
      </c>
      <c r="DD24" s="512">
        <v>2.8191685261800582E-3</v>
      </c>
      <c r="DE24" s="512">
        <v>4.3783343982085182E-4</v>
      </c>
      <c r="DF24" s="512">
        <v>1.3954970224536606E-3</v>
      </c>
      <c r="DG24" s="512">
        <v>7.1899956435660269E-4</v>
      </c>
      <c r="DH24" s="513">
        <v>9.535125599948465E-4</v>
      </c>
      <c r="DI24" s="133">
        <v>1.2494226143654468</v>
      </c>
      <c r="DJ24" s="133">
        <v>0.98063259641936962</v>
      </c>
    </row>
    <row r="25" spans="3:114" ht="13.5" customHeight="1" x14ac:dyDescent="0.15">
      <c r="C25" s="322" t="s">
        <v>648</v>
      </c>
      <c r="D25" s="323" t="s">
        <v>151</v>
      </c>
      <c r="E25" s="517">
        <v>2.364779852088867E-2</v>
      </c>
      <c r="F25" s="518">
        <v>5.972343132652798E-4</v>
      </c>
      <c r="G25" s="518">
        <v>1.2994458746850041E-3</v>
      </c>
      <c r="H25" s="518">
        <v>1.9817373485414984E-4</v>
      </c>
      <c r="I25" s="518">
        <v>1.1561163736951564E-5</v>
      </c>
      <c r="J25" s="518">
        <v>0</v>
      </c>
      <c r="K25" s="518">
        <v>6.2067830876138996E-6</v>
      </c>
      <c r="L25" s="518">
        <v>1.4646459796109456E-3</v>
      </c>
      <c r="M25" s="518">
        <v>8.3362103141425162E-4</v>
      </c>
      <c r="N25" s="518">
        <v>1.0658473934900025E-3</v>
      </c>
      <c r="O25" s="518">
        <v>0</v>
      </c>
      <c r="P25" s="518">
        <v>8.9499172061258502E-5</v>
      </c>
      <c r="Q25" s="518">
        <v>2.7786670999150111E-5</v>
      </c>
      <c r="R25" s="518">
        <v>2.857830577390814E-5</v>
      </c>
      <c r="S25" s="518">
        <v>7.0748877796398932E-6</v>
      </c>
      <c r="T25" s="518">
        <v>2.3621347776593974E-5</v>
      </c>
      <c r="U25" s="518">
        <v>6.5252988001643446E-6</v>
      </c>
      <c r="V25" s="518">
        <v>7.5395939987307144E-6</v>
      </c>
      <c r="W25" s="518">
        <v>1.1783597151396066</v>
      </c>
      <c r="X25" s="518">
        <v>2.7171921256813822E-3</v>
      </c>
      <c r="Y25" s="518">
        <v>0</v>
      </c>
      <c r="Z25" s="518">
        <v>6.5038211129564479E-3</v>
      </c>
      <c r="AA25" s="518">
        <v>1.3206896821735667E-2</v>
      </c>
      <c r="AB25" s="518">
        <v>3.6211957095723596E-4</v>
      </c>
      <c r="AC25" s="518">
        <v>1.0878054593781413E-3</v>
      </c>
      <c r="AD25" s="518">
        <v>1.424215059138389E-3</v>
      </c>
      <c r="AE25" s="518">
        <v>0</v>
      </c>
      <c r="AF25" s="518">
        <v>1.4644138675026958E-5</v>
      </c>
      <c r="AG25" s="518">
        <v>5.4779713376228293E-5</v>
      </c>
      <c r="AH25" s="518">
        <v>9.9080726557990922E-6</v>
      </c>
      <c r="AI25" s="518">
        <v>8.9221938718413292E-6</v>
      </c>
      <c r="AJ25" s="518">
        <v>2.6062102869855502E-5</v>
      </c>
      <c r="AK25" s="518">
        <v>1.1984965583147624E-5</v>
      </c>
      <c r="AL25" s="518">
        <v>9.05143755489977E-6</v>
      </c>
      <c r="AM25" s="518">
        <v>1.3224478073236824E-4</v>
      </c>
      <c r="AN25" s="518">
        <v>0</v>
      </c>
      <c r="AO25" s="518">
        <v>2.9219652383296208E-4</v>
      </c>
      <c r="AP25" s="518">
        <v>2.111333678769428E-5</v>
      </c>
      <c r="AQ25" s="518">
        <v>8.2650258499906268E-6</v>
      </c>
      <c r="AR25" s="518">
        <v>4.2325550590281753E-6</v>
      </c>
      <c r="AS25" s="518">
        <v>4.3906211105140944E-6</v>
      </c>
      <c r="AT25" s="518">
        <v>5.4946622455124171E-6</v>
      </c>
      <c r="AU25" s="518">
        <v>7.4087237944422719E-6</v>
      </c>
      <c r="AV25" s="518">
        <v>6.7701009418774267E-6</v>
      </c>
      <c r="AW25" s="518">
        <v>1.129523203604458E-5</v>
      </c>
      <c r="AX25" s="518">
        <v>8.1562275453029085E-6</v>
      </c>
      <c r="AY25" s="518">
        <v>7.8338495707408899E-6</v>
      </c>
      <c r="AZ25" s="518">
        <v>5.5491027070438294E-6</v>
      </c>
      <c r="BA25" s="518">
        <v>4.8031140732525475E-6</v>
      </c>
      <c r="BB25" s="518">
        <v>4.8989691576331561E-6</v>
      </c>
      <c r="BC25" s="518">
        <v>1.9015493851488635E-6</v>
      </c>
      <c r="BD25" s="518">
        <v>3.7775476895849833E-4</v>
      </c>
      <c r="BE25" s="518">
        <v>4.9707926931925293E-6</v>
      </c>
      <c r="BF25" s="518">
        <v>3.998487175312266E-6</v>
      </c>
      <c r="BG25" s="518">
        <v>0</v>
      </c>
      <c r="BH25" s="518">
        <v>2.4277182610823529E-6</v>
      </c>
      <c r="BI25" s="518">
        <v>5.2489781932224377E-6</v>
      </c>
      <c r="BJ25" s="518">
        <v>9.0313086298701079E-6</v>
      </c>
      <c r="BK25" s="518">
        <v>5.0297541208401636E-6</v>
      </c>
      <c r="BL25" s="518">
        <v>6.8649009166081576E-5</v>
      </c>
      <c r="BM25" s="518">
        <v>5.2805671654713545E-6</v>
      </c>
      <c r="BN25" s="518">
        <v>1.395707115721366E-5</v>
      </c>
      <c r="BO25" s="518">
        <v>1.0991940972588961E-5</v>
      </c>
      <c r="BP25" s="518">
        <v>2.3174189676508834E-4</v>
      </c>
      <c r="BQ25" s="518">
        <v>1.6210485401500093E-4</v>
      </c>
      <c r="BR25" s="518">
        <v>7.5661425471364256E-5</v>
      </c>
      <c r="BS25" s="518">
        <v>1.2965082012526304E-4</v>
      </c>
      <c r="BT25" s="518">
        <v>1.2357132031249827E-5</v>
      </c>
      <c r="BU25" s="518">
        <v>1.2087080377044773E-5</v>
      </c>
      <c r="BV25" s="518">
        <v>6.6866485506315509E-6</v>
      </c>
      <c r="BW25" s="518">
        <v>6.6269328464973574E-6</v>
      </c>
      <c r="BX25" s="518">
        <v>7.5465420295818375E-6</v>
      </c>
      <c r="BY25" s="518">
        <v>5.6615558784655975E-6</v>
      </c>
      <c r="BZ25" s="518">
        <v>8.571945197942171E-7</v>
      </c>
      <c r="CA25" s="518">
        <v>8.5023737213813655E-6</v>
      </c>
      <c r="CB25" s="518">
        <v>2.1166366129002067E-6</v>
      </c>
      <c r="CC25" s="518">
        <v>4.5349191506726896E-6</v>
      </c>
      <c r="CD25" s="518">
        <v>8.2931766661761188E-6</v>
      </c>
      <c r="CE25" s="518">
        <v>3.3005866651263536E-6</v>
      </c>
      <c r="CF25" s="518">
        <v>0</v>
      </c>
      <c r="CG25" s="518">
        <v>7.4952044476043262E-6</v>
      </c>
      <c r="CH25" s="518">
        <v>6.1407475139715241E-6</v>
      </c>
      <c r="CI25" s="518">
        <v>1.5300163496712267E-6</v>
      </c>
      <c r="CJ25" s="518">
        <v>7.6541721600631693E-6</v>
      </c>
      <c r="CK25" s="518">
        <v>9.1455679992342722E-6</v>
      </c>
      <c r="CL25" s="518">
        <v>2.2950542288461027E-6</v>
      </c>
      <c r="CM25" s="518">
        <v>8.041545312849309E-6</v>
      </c>
      <c r="CN25" s="518">
        <v>9.0478655527025382E-6</v>
      </c>
      <c r="CO25" s="518">
        <v>5.1473642285253649E-6</v>
      </c>
      <c r="CP25" s="518">
        <v>1.749622640709973E-5</v>
      </c>
      <c r="CQ25" s="518">
        <v>7.225834390182793E-6</v>
      </c>
      <c r="CR25" s="518">
        <v>1.1616391708469207E-5</v>
      </c>
      <c r="CS25" s="518">
        <v>1.5605965999247255E-5</v>
      </c>
      <c r="CT25" s="518">
        <v>2.8458281256088614E-5</v>
      </c>
      <c r="CU25" s="518">
        <v>4.2217355514224063E-5</v>
      </c>
      <c r="CV25" s="518">
        <v>2.5481525925626981E-5</v>
      </c>
      <c r="CW25" s="518">
        <v>4.648970258296776E-6</v>
      </c>
      <c r="CX25" s="518">
        <v>6.8183717853184957E-6</v>
      </c>
      <c r="CY25" s="518">
        <v>4.9402775276785821E-6</v>
      </c>
      <c r="CZ25" s="518">
        <v>3.5881969189875212E-6</v>
      </c>
      <c r="DA25" s="518">
        <v>1.7135849463034914E-4</v>
      </c>
      <c r="DB25" s="518">
        <v>1.8727909847004678E-4</v>
      </c>
      <c r="DC25" s="518">
        <v>1.2353700384608666E-5</v>
      </c>
      <c r="DD25" s="518">
        <v>1.5828339145389743E-4</v>
      </c>
      <c r="DE25" s="518">
        <v>2.5213750566703903E-5</v>
      </c>
      <c r="DF25" s="518">
        <v>4.3294187303813181E-4</v>
      </c>
      <c r="DG25" s="518">
        <v>4.2856236103250175E-6</v>
      </c>
      <c r="DH25" s="519">
        <v>4.6043864101525842E-4</v>
      </c>
      <c r="DI25" s="133">
        <v>1.2365006520416666</v>
      </c>
      <c r="DJ25" s="133">
        <v>0.97049055375205528</v>
      </c>
    </row>
    <row r="26" spans="3:114" ht="13.5" customHeight="1" x14ac:dyDescent="0.15">
      <c r="C26" s="304" t="s">
        <v>649</v>
      </c>
      <c r="D26" s="305" t="s">
        <v>650</v>
      </c>
      <c r="E26" s="511">
        <v>8.2962306402709434E-5</v>
      </c>
      <c r="F26" s="512">
        <v>3.8777046094788602E-5</v>
      </c>
      <c r="G26" s="512">
        <v>1.6174629634165333E-5</v>
      </c>
      <c r="H26" s="512">
        <v>2.9849013973206256E-6</v>
      </c>
      <c r="I26" s="512">
        <v>2.3651781408806053E-5</v>
      </c>
      <c r="J26" s="512">
        <v>0</v>
      </c>
      <c r="K26" s="512">
        <v>6.2685965174722822E-6</v>
      </c>
      <c r="L26" s="512">
        <v>1.5767486260555205E-4</v>
      </c>
      <c r="M26" s="512">
        <v>1.7221427793006204E-4</v>
      </c>
      <c r="N26" s="512">
        <v>1.3385412319885716E-4</v>
      </c>
      <c r="O26" s="512">
        <v>0</v>
      </c>
      <c r="P26" s="512">
        <v>1.243883569946956E-3</v>
      </c>
      <c r="Q26" s="512">
        <v>2.0239492224246366E-4</v>
      </c>
      <c r="R26" s="512">
        <v>1.5129611393146329E-5</v>
      </c>
      <c r="S26" s="512">
        <v>3.8254937635340406E-5</v>
      </c>
      <c r="T26" s="512">
        <v>1.5854263994160189E-4</v>
      </c>
      <c r="U26" s="512">
        <v>4.2079939298445903E-5</v>
      </c>
      <c r="V26" s="512">
        <v>9.5061115081329361E-6</v>
      </c>
      <c r="W26" s="512">
        <v>2.2924847645545798E-3</v>
      </c>
      <c r="X26" s="512">
        <v>1.0051106483698349</v>
      </c>
      <c r="Y26" s="512">
        <v>0</v>
      </c>
      <c r="Z26" s="512">
        <v>1.1747460519987724E-3</v>
      </c>
      <c r="AA26" s="512">
        <v>6.9685208300831537E-4</v>
      </c>
      <c r="AB26" s="512">
        <v>1.7538615362597896E-3</v>
      </c>
      <c r="AC26" s="512">
        <v>1.3910443949351715E-3</v>
      </c>
      <c r="AD26" s="512">
        <v>2.0932551682733588E-3</v>
      </c>
      <c r="AE26" s="512">
        <v>0</v>
      </c>
      <c r="AF26" s="512">
        <v>2.5519918068332759E-5</v>
      </c>
      <c r="AG26" s="512">
        <v>1.7394296828152436E-4</v>
      </c>
      <c r="AH26" s="512">
        <v>4.2245864720288348E-4</v>
      </c>
      <c r="AI26" s="512">
        <v>1.5473801537198443E-5</v>
      </c>
      <c r="AJ26" s="512">
        <v>4.4218265121862802E-4</v>
      </c>
      <c r="AK26" s="512">
        <v>4.3198490136353937E-5</v>
      </c>
      <c r="AL26" s="512">
        <v>8.4864124191366295E-4</v>
      </c>
      <c r="AM26" s="512">
        <v>8.9742347005399156E-5</v>
      </c>
      <c r="AN26" s="512">
        <v>0</v>
      </c>
      <c r="AO26" s="512">
        <v>1.3337722829846743E-4</v>
      </c>
      <c r="AP26" s="512">
        <v>7.358956371855834E-5</v>
      </c>
      <c r="AQ26" s="512">
        <v>1.083038117970708E-5</v>
      </c>
      <c r="AR26" s="512">
        <v>3.5841934187728028E-6</v>
      </c>
      <c r="AS26" s="512">
        <v>1.9665822038339372E-5</v>
      </c>
      <c r="AT26" s="512">
        <v>2.2408329670693423E-4</v>
      </c>
      <c r="AU26" s="512">
        <v>3.3575063241914773E-5</v>
      </c>
      <c r="AV26" s="512">
        <v>4.6751042986054047E-5</v>
      </c>
      <c r="AW26" s="512">
        <v>2.201149257878678E-5</v>
      </c>
      <c r="AX26" s="512">
        <v>3.5951503218826935E-5</v>
      </c>
      <c r="AY26" s="512">
        <v>4.3615693707856073E-4</v>
      </c>
      <c r="AZ26" s="512">
        <v>1.1826211379181884E-4</v>
      </c>
      <c r="BA26" s="512">
        <v>6.1938872073103688E-5</v>
      </c>
      <c r="BB26" s="512">
        <v>4.3552636917799445E-5</v>
      </c>
      <c r="BC26" s="512">
        <v>8.5129533143664474E-5</v>
      </c>
      <c r="BD26" s="512">
        <v>7.4314336437616535E-4</v>
      </c>
      <c r="BE26" s="512">
        <v>1.8400800827779421E-4</v>
      </c>
      <c r="BF26" s="512">
        <v>8.3950709907563772E-5</v>
      </c>
      <c r="BG26" s="512">
        <v>0</v>
      </c>
      <c r="BH26" s="512">
        <v>3.9395516308789911E-6</v>
      </c>
      <c r="BI26" s="512">
        <v>1.363257642154291E-5</v>
      </c>
      <c r="BJ26" s="512">
        <v>9.5655837791388162E-5</v>
      </c>
      <c r="BK26" s="512">
        <v>1.3079614951091991E-5</v>
      </c>
      <c r="BL26" s="512">
        <v>1.518254526626397E-4</v>
      </c>
      <c r="BM26" s="512">
        <v>3.7310976477277347E-5</v>
      </c>
      <c r="BN26" s="512">
        <v>1.619029459297564E-5</v>
      </c>
      <c r="BO26" s="512">
        <v>2.9017259347415363E-5</v>
      </c>
      <c r="BP26" s="512">
        <v>3.8390623536188635E-5</v>
      </c>
      <c r="BQ26" s="512">
        <v>3.6959131141134576E-5</v>
      </c>
      <c r="BR26" s="512">
        <v>5.88038407142827E-6</v>
      </c>
      <c r="BS26" s="512">
        <v>4.2033523945386293E-6</v>
      </c>
      <c r="BT26" s="512">
        <v>3.4254609007168936E-4</v>
      </c>
      <c r="BU26" s="512">
        <v>2.7111521017254597E-4</v>
      </c>
      <c r="BV26" s="512">
        <v>4.1748706018453491E-6</v>
      </c>
      <c r="BW26" s="512">
        <v>3.7057271665833135E-6</v>
      </c>
      <c r="BX26" s="512">
        <v>2.178384997011918E-6</v>
      </c>
      <c r="BY26" s="512">
        <v>1.7944584449009777E-6</v>
      </c>
      <c r="BZ26" s="512">
        <v>7.4199075999247072E-7</v>
      </c>
      <c r="CA26" s="512">
        <v>2.1400553088505447E-5</v>
      </c>
      <c r="CB26" s="512">
        <v>5.3613775366645116E-6</v>
      </c>
      <c r="CC26" s="512">
        <v>1.4810342722710147E-5</v>
      </c>
      <c r="CD26" s="512">
        <v>3.9216799701263731E-6</v>
      </c>
      <c r="CE26" s="512">
        <v>5.4184401512062222E-6</v>
      </c>
      <c r="CF26" s="512">
        <v>0</v>
      </c>
      <c r="CG26" s="512">
        <v>3.9235379183341748E-5</v>
      </c>
      <c r="CH26" s="512">
        <v>2.3734874348996549E-5</v>
      </c>
      <c r="CI26" s="512">
        <v>1.5777705769876884E-6</v>
      </c>
      <c r="CJ26" s="512">
        <v>8.1334027805392951E-6</v>
      </c>
      <c r="CK26" s="512">
        <v>5.2707749744901539E-6</v>
      </c>
      <c r="CL26" s="512">
        <v>2.4512690212000576E-6</v>
      </c>
      <c r="CM26" s="512">
        <v>4.3798135392703196E-6</v>
      </c>
      <c r="CN26" s="512">
        <v>9.1817556103195199E-6</v>
      </c>
      <c r="CO26" s="512">
        <v>1.6530675088837428E-5</v>
      </c>
      <c r="CP26" s="512">
        <v>7.980966363703546E-6</v>
      </c>
      <c r="CQ26" s="512">
        <v>2.2575662510374256E-4</v>
      </c>
      <c r="CR26" s="512">
        <v>2.8285846637761347E-5</v>
      </c>
      <c r="CS26" s="512">
        <v>7.6750094205043859E-4</v>
      </c>
      <c r="CT26" s="512">
        <v>2.424751916125162E-5</v>
      </c>
      <c r="CU26" s="512">
        <v>2.1771775511724146E-5</v>
      </c>
      <c r="CV26" s="512">
        <v>3.964622948723704E-6</v>
      </c>
      <c r="CW26" s="512">
        <v>4.8213618517188878E-6</v>
      </c>
      <c r="CX26" s="512">
        <v>1.3053667934077437E-5</v>
      </c>
      <c r="CY26" s="512">
        <v>2.3803843622646742E-5</v>
      </c>
      <c r="CZ26" s="512">
        <v>2.4636518475121014E-6</v>
      </c>
      <c r="DA26" s="512">
        <v>3.4088740939525178E-5</v>
      </c>
      <c r="DB26" s="512">
        <v>3.2447649698694512E-5</v>
      </c>
      <c r="DC26" s="512">
        <v>9.1264925378246455E-5</v>
      </c>
      <c r="DD26" s="512">
        <v>4.4141276717515882E-5</v>
      </c>
      <c r="DE26" s="512">
        <v>1.917825570795028E-4</v>
      </c>
      <c r="DF26" s="512">
        <v>1.854673751493072E-5</v>
      </c>
      <c r="DG26" s="512">
        <v>1.4971620181606231E-5</v>
      </c>
      <c r="DH26" s="513">
        <v>3.5786216112743545E-5</v>
      </c>
      <c r="DI26" s="133">
        <v>1.02409839889682</v>
      </c>
      <c r="DJ26" s="133">
        <v>0.80378269158282423</v>
      </c>
    </row>
    <row r="27" spans="3:114" ht="13.5" customHeight="1" x14ac:dyDescent="0.15">
      <c r="C27" s="304" t="s">
        <v>651</v>
      </c>
      <c r="D27" s="305" t="s">
        <v>954</v>
      </c>
      <c r="E27" s="511">
        <v>0</v>
      </c>
      <c r="F27" s="512">
        <v>0</v>
      </c>
      <c r="G27" s="512">
        <v>0</v>
      </c>
      <c r="H27" s="512">
        <v>0</v>
      </c>
      <c r="I27" s="512">
        <v>0</v>
      </c>
      <c r="J27" s="512">
        <v>0</v>
      </c>
      <c r="K27" s="512">
        <v>0</v>
      </c>
      <c r="L27" s="512">
        <v>0</v>
      </c>
      <c r="M27" s="512">
        <v>0</v>
      </c>
      <c r="N27" s="512">
        <v>0</v>
      </c>
      <c r="O27" s="512">
        <v>0</v>
      </c>
      <c r="P27" s="512">
        <v>0</v>
      </c>
      <c r="Q27" s="512">
        <v>0</v>
      </c>
      <c r="R27" s="512">
        <v>0</v>
      </c>
      <c r="S27" s="512">
        <v>0</v>
      </c>
      <c r="T27" s="512">
        <v>0</v>
      </c>
      <c r="U27" s="512">
        <v>0</v>
      </c>
      <c r="V27" s="512">
        <v>0</v>
      </c>
      <c r="W27" s="512">
        <v>0</v>
      </c>
      <c r="X27" s="512">
        <v>0</v>
      </c>
      <c r="Y27" s="512">
        <v>1</v>
      </c>
      <c r="Z27" s="512">
        <v>0</v>
      </c>
      <c r="AA27" s="512">
        <v>0</v>
      </c>
      <c r="AB27" s="512">
        <v>0</v>
      </c>
      <c r="AC27" s="512">
        <v>0</v>
      </c>
      <c r="AD27" s="512">
        <v>0</v>
      </c>
      <c r="AE27" s="512">
        <v>0</v>
      </c>
      <c r="AF27" s="512">
        <v>0</v>
      </c>
      <c r="AG27" s="512">
        <v>0</v>
      </c>
      <c r="AH27" s="512">
        <v>0</v>
      </c>
      <c r="AI27" s="512">
        <v>0</v>
      </c>
      <c r="AJ27" s="512">
        <v>0</v>
      </c>
      <c r="AK27" s="512">
        <v>0</v>
      </c>
      <c r="AL27" s="512">
        <v>0</v>
      </c>
      <c r="AM27" s="512">
        <v>0</v>
      </c>
      <c r="AN27" s="512">
        <v>0</v>
      </c>
      <c r="AO27" s="512">
        <v>0</v>
      </c>
      <c r="AP27" s="512">
        <v>0</v>
      </c>
      <c r="AQ27" s="512">
        <v>0</v>
      </c>
      <c r="AR27" s="512">
        <v>0</v>
      </c>
      <c r="AS27" s="512">
        <v>0</v>
      </c>
      <c r="AT27" s="512">
        <v>0</v>
      </c>
      <c r="AU27" s="512">
        <v>0</v>
      </c>
      <c r="AV27" s="512">
        <v>0</v>
      </c>
      <c r="AW27" s="512">
        <v>0</v>
      </c>
      <c r="AX27" s="512">
        <v>0</v>
      </c>
      <c r="AY27" s="512">
        <v>0</v>
      </c>
      <c r="AZ27" s="512">
        <v>0</v>
      </c>
      <c r="BA27" s="512">
        <v>0</v>
      </c>
      <c r="BB27" s="512">
        <v>0</v>
      </c>
      <c r="BC27" s="512">
        <v>0</v>
      </c>
      <c r="BD27" s="512">
        <v>0</v>
      </c>
      <c r="BE27" s="512">
        <v>0</v>
      </c>
      <c r="BF27" s="512">
        <v>0</v>
      </c>
      <c r="BG27" s="512">
        <v>0</v>
      </c>
      <c r="BH27" s="512">
        <v>0</v>
      </c>
      <c r="BI27" s="512">
        <v>0</v>
      </c>
      <c r="BJ27" s="512">
        <v>0</v>
      </c>
      <c r="BK27" s="512">
        <v>0</v>
      </c>
      <c r="BL27" s="512">
        <v>0</v>
      </c>
      <c r="BM27" s="512">
        <v>0</v>
      </c>
      <c r="BN27" s="512">
        <v>0</v>
      </c>
      <c r="BO27" s="512">
        <v>0</v>
      </c>
      <c r="BP27" s="512">
        <v>0</v>
      </c>
      <c r="BQ27" s="512">
        <v>0</v>
      </c>
      <c r="BR27" s="512">
        <v>0</v>
      </c>
      <c r="BS27" s="512">
        <v>0</v>
      </c>
      <c r="BT27" s="512">
        <v>0</v>
      </c>
      <c r="BU27" s="512">
        <v>0</v>
      </c>
      <c r="BV27" s="512">
        <v>0</v>
      </c>
      <c r="BW27" s="512">
        <v>0</v>
      </c>
      <c r="BX27" s="512">
        <v>0</v>
      </c>
      <c r="BY27" s="512">
        <v>0</v>
      </c>
      <c r="BZ27" s="512">
        <v>0</v>
      </c>
      <c r="CA27" s="512">
        <v>0</v>
      </c>
      <c r="CB27" s="512">
        <v>0</v>
      </c>
      <c r="CC27" s="512">
        <v>0</v>
      </c>
      <c r="CD27" s="512">
        <v>0</v>
      </c>
      <c r="CE27" s="512">
        <v>0</v>
      </c>
      <c r="CF27" s="512">
        <v>0</v>
      </c>
      <c r="CG27" s="512">
        <v>0</v>
      </c>
      <c r="CH27" s="512">
        <v>0</v>
      </c>
      <c r="CI27" s="512">
        <v>0</v>
      </c>
      <c r="CJ27" s="512">
        <v>0</v>
      </c>
      <c r="CK27" s="512">
        <v>0</v>
      </c>
      <c r="CL27" s="512">
        <v>0</v>
      </c>
      <c r="CM27" s="512">
        <v>0</v>
      </c>
      <c r="CN27" s="512">
        <v>0</v>
      </c>
      <c r="CO27" s="512">
        <v>0</v>
      </c>
      <c r="CP27" s="512">
        <v>0</v>
      </c>
      <c r="CQ27" s="512">
        <v>0</v>
      </c>
      <c r="CR27" s="512">
        <v>0</v>
      </c>
      <c r="CS27" s="512">
        <v>0</v>
      </c>
      <c r="CT27" s="512">
        <v>0</v>
      </c>
      <c r="CU27" s="512">
        <v>0</v>
      </c>
      <c r="CV27" s="512">
        <v>0</v>
      </c>
      <c r="CW27" s="512">
        <v>0</v>
      </c>
      <c r="CX27" s="512">
        <v>0</v>
      </c>
      <c r="CY27" s="512">
        <v>0</v>
      </c>
      <c r="CZ27" s="512">
        <v>0</v>
      </c>
      <c r="DA27" s="512">
        <v>0</v>
      </c>
      <c r="DB27" s="512">
        <v>0</v>
      </c>
      <c r="DC27" s="512">
        <v>0</v>
      </c>
      <c r="DD27" s="512">
        <v>0</v>
      </c>
      <c r="DE27" s="512">
        <v>0</v>
      </c>
      <c r="DF27" s="512">
        <v>0</v>
      </c>
      <c r="DG27" s="512">
        <v>0</v>
      </c>
      <c r="DH27" s="513">
        <v>0</v>
      </c>
      <c r="DI27" s="133">
        <v>1</v>
      </c>
      <c r="DJ27" s="133">
        <v>0.78486861462597313</v>
      </c>
    </row>
    <row r="28" spans="3:114" ht="13.5" customHeight="1" x14ac:dyDescent="0.15">
      <c r="C28" s="304" t="s">
        <v>652</v>
      </c>
      <c r="D28" s="305" t="s">
        <v>955</v>
      </c>
      <c r="E28" s="511">
        <v>1.0139908843293013E-6</v>
      </c>
      <c r="F28" s="512">
        <v>2.4506806711621502E-7</v>
      </c>
      <c r="G28" s="512">
        <v>4.7128616346035916E-7</v>
      </c>
      <c r="H28" s="512">
        <v>3.2977421280049738E-7</v>
      </c>
      <c r="I28" s="512">
        <v>1.1135406051698517E-6</v>
      </c>
      <c r="J28" s="512">
        <v>0</v>
      </c>
      <c r="K28" s="512">
        <v>2.8054636925518378E-7</v>
      </c>
      <c r="L28" s="512">
        <v>7.6430520666608442E-6</v>
      </c>
      <c r="M28" s="512">
        <v>2.6328863398251794E-6</v>
      </c>
      <c r="N28" s="512">
        <v>2.4062123569418869E-6</v>
      </c>
      <c r="O28" s="512">
        <v>0</v>
      </c>
      <c r="P28" s="512">
        <v>9.9728851642078776E-5</v>
      </c>
      <c r="Q28" s="512">
        <v>2.3639066269366871E-5</v>
      </c>
      <c r="R28" s="512">
        <v>3.6758420246113651E-6</v>
      </c>
      <c r="S28" s="512">
        <v>4.0584926178458208E-6</v>
      </c>
      <c r="T28" s="512">
        <v>2.2706354152262701E-5</v>
      </c>
      <c r="U28" s="512">
        <v>6.0699078773025295E-6</v>
      </c>
      <c r="V28" s="512">
        <v>2.8018006596913156E-6</v>
      </c>
      <c r="W28" s="512">
        <v>1.7713997390545979E-5</v>
      </c>
      <c r="X28" s="512">
        <v>4.3783781202675088E-6</v>
      </c>
      <c r="Y28" s="512">
        <v>0</v>
      </c>
      <c r="Z28" s="512">
        <v>1.0006396845328704</v>
      </c>
      <c r="AA28" s="512">
        <v>1.0914704568476897E-3</v>
      </c>
      <c r="AB28" s="512">
        <v>3.7767156663070898E-4</v>
      </c>
      <c r="AC28" s="512">
        <v>1.5713865192439646E-4</v>
      </c>
      <c r="AD28" s="512">
        <v>3.3277961328890995E-4</v>
      </c>
      <c r="AE28" s="512">
        <v>0</v>
      </c>
      <c r="AF28" s="512">
        <v>7.8001919627740794E-6</v>
      </c>
      <c r="AG28" s="512">
        <v>8.7014549503991386E-5</v>
      </c>
      <c r="AH28" s="512">
        <v>1.4507640723055595E-4</v>
      </c>
      <c r="AI28" s="512">
        <v>2.5595561227110269E-6</v>
      </c>
      <c r="AJ28" s="512">
        <v>1.5841495921407428E-5</v>
      </c>
      <c r="AK28" s="512">
        <v>4.0333265774536448E-7</v>
      </c>
      <c r="AL28" s="512">
        <v>1.7851622929108947E-6</v>
      </c>
      <c r="AM28" s="512">
        <v>6.3994427535623821E-6</v>
      </c>
      <c r="AN28" s="512">
        <v>0</v>
      </c>
      <c r="AO28" s="512">
        <v>7.631740952277453E-8</v>
      </c>
      <c r="AP28" s="512">
        <v>3.0330805618934482E-7</v>
      </c>
      <c r="AQ28" s="512">
        <v>3.6676131763667206E-8</v>
      </c>
      <c r="AR28" s="512">
        <v>7.4224444107828829E-8</v>
      </c>
      <c r="AS28" s="512">
        <v>1.7052712202206134E-7</v>
      </c>
      <c r="AT28" s="512">
        <v>4.5417587306709646E-7</v>
      </c>
      <c r="AU28" s="512">
        <v>1.2287002484659594E-6</v>
      </c>
      <c r="AV28" s="512">
        <v>6.415365694929338E-7</v>
      </c>
      <c r="AW28" s="512">
        <v>4.1906958911315852E-7</v>
      </c>
      <c r="AX28" s="512">
        <v>4.5126220987790375E-6</v>
      </c>
      <c r="AY28" s="512">
        <v>1.5824334695193486E-5</v>
      </c>
      <c r="AZ28" s="512">
        <v>2.7124338420347049E-6</v>
      </c>
      <c r="BA28" s="512">
        <v>1.8703269862577339E-6</v>
      </c>
      <c r="BB28" s="512">
        <v>1.1804854256844786E-5</v>
      </c>
      <c r="BC28" s="512">
        <v>1.1879681010211164E-6</v>
      </c>
      <c r="BD28" s="512">
        <v>9.3166392547908647E-6</v>
      </c>
      <c r="BE28" s="512">
        <v>1.3459781499879946E-6</v>
      </c>
      <c r="BF28" s="512">
        <v>1.3484349142759778E-6</v>
      </c>
      <c r="BG28" s="512">
        <v>0</v>
      </c>
      <c r="BH28" s="512">
        <v>6.3940511720125238E-7</v>
      </c>
      <c r="BI28" s="512">
        <v>2.5686317907795784E-6</v>
      </c>
      <c r="BJ28" s="512">
        <v>3.8839165988741156E-6</v>
      </c>
      <c r="BK28" s="512">
        <v>5.5899736249398424E-7</v>
      </c>
      <c r="BL28" s="512">
        <v>6.5952566743594371E-6</v>
      </c>
      <c r="BM28" s="512">
        <v>1.7676995813398867E-7</v>
      </c>
      <c r="BN28" s="512">
        <v>7.232986138591565E-7</v>
      </c>
      <c r="BO28" s="512">
        <v>1.1911168096662475E-6</v>
      </c>
      <c r="BP28" s="512">
        <v>5.8946484061501386E-7</v>
      </c>
      <c r="BQ28" s="512">
        <v>4.5665075659268922E-7</v>
      </c>
      <c r="BR28" s="512">
        <v>1.5336045732688755E-7</v>
      </c>
      <c r="BS28" s="512">
        <v>1.4735294309848787E-7</v>
      </c>
      <c r="BT28" s="512">
        <v>1.2609304280585093E-6</v>
      </c>
      <c r="BU28" s="512">
        <v>3.2772665012439251E-7</v>
      </c>
      <c r="BV28" s="512">
        <v>2.5011252435364362E-7</v>
      </c>
      <c r="BW28" s="512">
        <v>1.6468271562276649E-7</v>
      </c>
      <c r="BX28" s="512">
        <v>6.7981813454345352E-8</v>
      </c>
      <c r="BY28" s="512">
        <v>1.0674375327469135E-7</v>
      </c>
      <c r="BZ28" s="512">
        <v>4.0753464257297762E-8</v>
      </c>
      <c r="CA28" s="512">
        <v>1.3206920545602482E-7</v>
      </c>
      <c r="CB28" s="512">
        <v>1.2355803027609929E-7</v>
      </c>
      <c r="CC28" s="512">
        <v>5.3021754389749157E-7</v>
      </c>
      <c r="CD28" s="512">
        <v>1.7179866133854549E-7</v>
      </c>
      <c r="CE28" s="512">
        <v>3.2026940709278125E-7</v>
      </c>
      <c r="CF28" s="512">
        <v>0</v>
      </c>
      <c r="CG28" s="512">
        <v>2.5867367966664069E-7</v>
      </c>
      <c r="CH28" s="512">
        <v>1.4994239752174397E-6</v>
      </c>
      <c r="CI28" s="512">
        <v>4.6875923411368712E-8</v>
      </c>
      <c r="CJ28" s="512">
        <v>1.2721466067487615E-7</v>
      </c>
      <c r="CK28" s="512">
        <v>1.6066291992029138E-7</v>
      </c>
      <c r="CL28" s="512">
        <v>3.3530309048573144E-7</v>
      </c>
      <c r="CM28" s="512">
        <v>1.2093990615488138E-7</v>
      </c>
      <c r="CN28" s="512">
        <v>8.5325564581977435E-7</v>
      </c>
      <c r="CO28" s="512">
        <v>1.4116470376823328E-7</v>
      </c>
      <c r="CP28" s="512">
        <v>1.8620013875091161E-6</v>
      </c>
      <c r="CQ28" s="512">
        <v>8.95503081852408E-6</v>
      </c>
      <c r="CR28" s="512">
        <v>1.4699030664629304E-6</v>
      </c>
      <c r="CS28" s="512">
        <v>3.6696135701301698E-6</v>
      </c>
      <c r="CT28" s="512">
        <v>2.5111587638517527E-7</v>
      </c>
      <c r="CU28" s="512">
        <v>3.0484192872614099E-7</v>
      </c>
      <c r="CV28" s="512">
        <v>3.2492495657288799E-7</v>
      </c>
      <c r="CW28" s="512">
        <v>2.9396561176020449E-7</v>
      </c>
      <c r="CX28" s="512">
        <v>3.2225144270962256E-7</v>
      </c>
      <c r="CY28" s="512">
        <v>1.5260261719237272E-6</v>
      </c>
      <c r="CZ28" s="512">
        <v>1.591437051448019E-7</v>
      </c>
      <c r="DA28" s="512">
        <v>4.1710001072196359E-7</v>
      </c>
      <c r="DB28" s="512">
        <v>4.0462284372824449E-7</v>
      </c>
      <c r="DC28" s="512">
        <v>1.7382237832648851E-6</v>
      </c>
      <c r="DD28" s="512">
        <v>3.2734690697299138E-7</v>
      </c>
      <c r="DE28" s="512">
        <v>2.4441024752529319E-6</v>
      </c>
      <c r="DF28" s="512">
        <v>4.3201355321304884E-7</v>
      </c>
      <c r="DG28" s="512">
        <v>2.3465400611798139E-6</v>
      </c>
      <c r="DH28" s="513">
        <v>4.8035003542673213E-7</v>
      </c>
      <c r="DI28" s="133">
        <v>1.0031723158343993</v>
      </c>
      <c r="DJ28" s="133">
        <v>0.78735846576007407</v>
      </c>
    </row>
    <row r="29" spans="3:114" ht="13.5" customHeight="1" x14ac:dyDescent="0.15">
      <c r="C29" s="304" t="s">
        <v>653</v>
      </c>
      <c r="D29" s="305" t="s">
        <v>172</v>
      </c>
      <c r="E29" s="511">
        <v>9.5754815516124308E-6</v>
      </c>
      <c r="F29" s="512">
        <v>3.4736442995147592E-6</v>
      </c>
      <c r="G29" s="512">
        <v>8.0045959234050843E-6</v>
      </c>
      <c r="H29" s="512">
        <v>9.534460472802726E-6</v>
      </c>
      <c r="I29" s="512">
        <v>2.2143992696207064E-5</v>
      </c>
      <c r="J29" s="512">
        <v>0</v>
      </c>
      <c r="K29" s="512">
        <v>2.5515452573304405E-6</v>
      </c>
      <c r="L29" s="512">
        <v>2.0726175182831462E-5</v>
      </c>
      <c r="M29" s="512">
        <v>1.1100359255615293E-5</v>
      </c>
      <c r="N29" s="512">
        <v>2.917463236114025E-5</v>
      </c>
      <c r="O29" s="512">
        <v>0</v>
      </c>
      <c r="P29" s="512">
        <v>2.4390624345021269E-4</v>
      </c>
      <c r="Q29" s="512">
        <v>1.0265951540173528E-4</v>
      </c>
      <c r="R29" s="512">
        <v>3.9796848037712641E-5</v>
      </c>
      <c r="S29" s="512">
        <v>7.40140694045097E-5</v>
      </c>
      <c r="T29" s="512">
        <v>1.2260052399912697E-4</v>
      </c>
      <c r="U29" s="512">
        <v>5.9552554527311454E-5</v>
      </c>
      <c r="V29" s="512">
        <v>5.5189983404023811E-5</v>
      </c>
      <c r="W29" s="512">
        <v>1.7278749584456767E-5</v>
      </c>
      <c r="X29" s="512">
        <v>1.1838944803811104E-5</v>
      </c>
      <c r="Y29" s="512">
        <v>0</v>
      </c>
      <c r="Z29" s="512">
        <v>2.7320929382025968E-6</v>
      </c>
      <c r="AA29" s="512">
        <v>1.0000788016357713</v>
      </c>
      <c r="AB29" s="512">
        <v>1.7400764340764498E-3</v>
      </c>
      <c r="AC29" s="512">
        <v>7.0223876073390585E-5</v>
      </c>
      <c r="AD29" s="512">
        <v>9.6956826831634676E-4</v>
      </c>
      <c r="AE29" s="512">
        <v>0</v>
      </c>
      <c r="AF29" s="512">
        <v>4.0023273527077857E-6</v>
      </c>
      <c r="AG29" s="512">
        <v>3.7271983895111865E-3</v>
      </c>
      <c r="AH29" s="512">
        <v>6.3591858220003671E-5</v>
      </c>
      <c r="AI29" s="512">
        <v>2.0220814317586831E-5</v>
      </c>
      <c r="AJ29" s="512">
        <v>1.8130098333034382E-4</v>
      </c>
      <c r="AK29" s="512">
        <v>2.8828849803145407E-6</v>
      </c>
      <c r="AL29" s="512">
        <v>7.9415232981075145E-6</v>
      </c>
      <c r="AM29" s="512">
        <v>6.4457022976712258E-5</v>
      </c>
      <c r="AN29" s="512">
        <v>0</v>
      </c>
      <c r="AO29" s="512">
        <v>1.0082934433526094E-6</v>
      </c>
      <c r="AP29" s="512">
        <v>2.4661381975317698E-6</v>
      </c>
      <c r="AQ29" s="512">
        <v>7.1671460903934437E-7</v>
      </c>
      <c r="AR29" s="512">
        <v>8.47374515788622E-7</v>
      </c>
      <c r="AS29" s="512">
        <v>3.601069303357615E-6</v>
      </c>
      <c r="AT29" s="512">
        <v>4.5566380331193579E-6</v>
      </c>
      <c r="AU29" s="512">
        <v>5.2128002965393776E-6</v>
      </c>
      <c r="AV29" s="512">
        <v>6.5750591214376562E-6</v>
      </c>
      <c r="AW29" s="512">
        <v>6.0449050944017329E-6</v>
      </c>
      <c r="AX29" s="512">
        <v>2.1887815943945623E-4</v>
      </c>
      <c r="AY29" s="512">
        <v>1.2782437641866546E-4</v>
      </c>
      <c r="AZ29" s="512">
        <v>7.2829117498163546E-5</v>
      </c>
      <c r="BA29" s="512">
        <v>1.209545360101965E-4</v>
      </c>
      <c r="BB29" s="512">
        <v>1.8875005990558858E-4</v>
      </c>
      <c r="BC29" s="512">
        <v>5.0638186907292119E-6</v>
      </c>
      <c r="BD29" s="512">
        <v>2.5288330975659583E-4</v>
      </c>
      <c r="BE29" s="512">
        <v>1.4249148873103556E-4</v>
      </c>
      <c r="BF29" s="512">
        <v>7.7071085076478314E-5</v>
      </c>
      <c r="BG29" s="512">
        <v>0</v>
      </c>
      <c r="BH29" s="512">
        <v>1.3723586318111257E-5</v>
      </c>
      <c r="BI29" s="512">
        <v>1.4044249972365502E-4</v>
      </c>
      <c r="BJ29" s="512">
        <v>1.2637602196196692E-4</v>
      </c>
      <c r="BK29" s="512">
        <v>1.8492086723518359E-5</v>
      </c>
      <c r="BL29" s="512">
        <v>1.6018837975089161E-4</v>
      </c>
      <c r="BM29" s="512">
        <v>3.8221222945034162E-6</v>
      </c>
      <c r="BN29" s="512">
        <v>1.590893266975192E-5</v>
      </c>
      <c r="BO29" s="512">
        <v>1.9943511789223203E-5</v>
      </c>
      <c r="BP29" s="512">
        <v>1.275511508460643E-5</v>
      </c>
      <c r="BQ29" s="512">
        <v>1.3053940936296483E-5</v>
      </c>
      <c r="BR29" s="512">
        <v>1.2779795937053089E-6</v>
      </c>
      <c r="BS29" s="512">
        <v>1.5643501400149791E-6</v>
      </c>
      <c r="BT29" s="512">
        <v>4.4905773013667953E-5</v>
      </c>
      <c r="BU29" s="512">
        <v>4.6656771616810218E-6</v>
      </c>
      <c r="BV29" s="512">
        <v>7.3907367732465667E-6</v>
      </c>
      <c r="BW29" s="512">
        <v>4.9197424691929121E-6</v>
      </c>
      <c r="BX29" s="512">
        <v>1.9124132852620643E-6</v>
      </c>
      <c r="BY29" s="512">
        <v>3.3486057412435821E-6</v>
      </c>
      <c r="BZ29" s="512">
        <v>1.0584794289923216E-6</v>
      </c>
      <c r="CA29" s="512">
        <v>2.081828138765597E-6</v>
      </c>
      <c r="CB29" s="512">
        <v>1.5346095399591179E-6</v>
      </c>
      <c r="CC29" s="512">
        <v>5.4574897474756759E-6</v>
      </c>
      <c r="CD29" s="512">
        <v>1.5007644834378338E-6</v>
      </c>
      <c r="CE29" s="512">
        <v>2.7027314457601604E-6</v>
      </c>
      <c r="CF29" s="512">
        <v>0</v>
      </c>
      <c r="CG29" s="512">
        <v>5.4617464074484532E-6</v>
      </c>
      <c r="CH29" s="512">
        <v>7.4505094370776004E-6</v>
      </c>
      <c r="CI29" s="512">
        <v>6.9382225044682678E-7</v>
      </c>
      <c r="CJ29" s="512">
        <v>2.0394705932187391E-6</v>
      </c>
      <c r="CK29" s="512">
        <v>2.8541267912584342E-6</v>
      </c>
      <c r="CL29" s="512">
        <v>1.0333093920575087E-5</v>
      </c>
      <c r="CM29" s="512">
        <v>2.0744152902620942E-6</v>
      </c>
      <c r="CN29" s="512">
        <v>8.6798788618817918E-6</v>
      </c>
      <c r="CO29" s="512">
        <v>2.3969889553834492E-6</v>
      </c>
      <c r="CP29" s="512">
        <v>1.8399835276000337E-6</v>
      </c>
      <c r="CQ29" s="512">
        <v>1.0936650931482931E-5</v>
      </c>
      <c r="CR29" s="512">
        <v>8.9939534401902464E-6</v>
      </c>
      <c r="CS29" s="512">
        <v>1.7646164200577706E-5</v>
      </c>
      <c r="CT29" s="512">
        <v>2.3815702489471347E-6</v>
      </c>
      <c r="CU29" s="512">
        <v>2.3999900664438822E-6</v>
      </c>
      <c r="CV29" s="512">
        <v>6.1412500783563641E-6</v>
      </c>
      <c r="CW29" s="512">
        <v>3.3752509271150547E-6</v>
      </c>
      <c r="CX29" s="512">
        <v>6.5481118454053329E-6</v>
      </c>
      <c r="CY29" s="512">
        <v>1.377572144671613E-5</v>
      </c>
      <c r="CZ29" s="512">
        <v>2.4969982517963169E-6</v>
      </c>
      <c r="DA29" s="512">
        <v>4.7128000029321325E-6</v>
      </c>
      <c r="DB29" s="512">
        <v>3.404523386853318E-6</v>
      </c>
      <c r="DC29" s="512">
        <v>7.5143092146376616E-6</v>
      </c>
      <c r="DD29" s="512">
        <v>7.0204469999075717E-6</v>
      </c>
      <c r="DE29" s="512">
        <v>1.4356659720594074E-6</v>
      </c>
      <c r="DF29" s="512">
        <v>2.6178386369896993E-6</v>
      </c>
      <c r="DG29" s="512">
        <v>4.9371566547712436E-5</v>
      </c>
      <c r="DH29" s="513">
        <v>2.0485313611037284E-5</v>
      </c>
      <c r="DI29" s="133">
        <v>1.0098380049149756</v>
      </c>
      <c r="DJ29" s="133">
        <v>0.79259015591427351</v>
      </c>
    </row>
    <row r="30" spans="3:114" ht="13.5" customHeight="1" x14ac:dyDescent="0.15">
      <c r="C30" s="304" t="s">
        <v>654</v>
      </c>
      <c r="D30" s="305" t="s">
        <v>177</v>
      </c>
      <c r="E30" s="511">
        <v>1.3714404003014724E-5</v>
      </c>
      <c r="F30" s="512">
        <v>4.1005887565016566E-6</v>
      </c>
      <c r="G30" s="512">
        <v>1.9999437974504414E-5</v>
      </c>
      <c r="H30" s="512">
        <v>2.4977615452317681E-5</v>
      </c>
      <c r="I30" s="512">
        <v>5.2134227278565154E-4</v>
      </c>
      <c r="J30" s="512">
        <v>0</v>
      </c>
      <c r="K30" s="512">
        <v>1.4378766353231085E-5</v>
      </c>
      <c r="L30" s="512">
        <v>9.5660564318170605E-6</v>
      </c>
      <c r="M30" s="512">
        <v>1.443625687502668E-5</v>
      </c>
      <c r="N30" s="512">
        <v>4.3265323009056678E-6</v>
      </c>
      <c r="O30" s="512">
        <v>0</v>
      </c>
      <c r="P30" s="512">
        <v>9.4147119424221173E-2</v>
      </c>
      <c r="Q30" s="512">
        <v>5.1682691436392446E-2</v>
      </c>
      <c r="R30" s="512">
        <v>6.3752757817926354E-5</v>
      </c>
      <c r="S30" s="512">
        <v>3.9744162316048367E-4</v>
      </c>
      <c r="T30" s="512">
        <v>6.4779202171596952E-4</v>
      </c>
      <c r="U30" s="512">
        <v>6.9006121380994499E-5</v>
      </c>
      <c r="V30" s="512">
        <v>2.4432120299291585E-5</v>
      </c>
      <c r="W30" s="512">
        <v>5.8816914974571709E-5</v>
      </c>
      <c r="X30" s="512">
        <v>7.5630445766952618E-6</v>
      </c>
      <c r="Y30" s="512">
        <v>0</v>
      </c>
      <c r="Z30" s="512">
        <v>4.2403005565526363E-6</v>
      </c>
      <c r="AA30" s="512">
        <v>7.288070386823131E-6</v>
      </c>
      <c r="AB30" s="512">
        <v>1.0003417316707701</v>
      </c>
      <c r="AC30" s="512">
        <v>1.5732950015223709E-5</v>
      </c>
      <c r="AD30" s="512">
        <v>9.6689838649535219E-6</v>
      </c>
      <c r="AE30" s="512">
        <v>0</v>
      </c>
      <c r="AF30" s="512">
        <v>6.1657643567129535E-4</v>
      </c>
      <c r="AG30" s="512">
        <v>3.2516880282630731E-4</v>
      </c>
      <c r="AH30" s="512">
        <v>3.2514444921724432E-4</v>
      </c>
      <c r="AI30" s="512">
        <v>3.0077055710239051E-3</v>
      </c>
      <c r="AJ30" s="512">
        <v>4.1318681821288679E-3</v>
      </c>
      <c r="AK30" s="512">
        <v>6.9271265110651015E-6</v>
      </c>
      <c r="AL30" s="512">
        <v>2.1441370335892967E-5</v>
      </c>
      <c r="AM30" s="512">
        <v>7.0938899565243968E-5</v>
      </c>
      <c r="AN30" s="512">
        <v>0</v>
      </c>
      <c r="AO30" s="512">
        <v>4.3544134562703719E-6</v>
      </c>
      <c r="AP30" s="512">
        <v>1.6104638171147119E-5</v>
      </c>
      <c r="AQ30" s="512">
        <v>4.1898531210542355E-6</v>
      </c>
      <c r="AR30" s="512">
        <v>3.8936647665210845E-6</v>
      </c>
      <c r="AS30" s="512">
        <v>1.5982088115598148E-5</v>
      </c>
      <c r="AT30" s="512">
        <v>9.2138403782489992E-6</v>
      </c>
      <c r="AU30" s="512">
        <v>1.2064467820454775E-5</v>
      </c>
      <c r="AV30" s="512">
        <v>1.0840862439832309E-5</v>
      </c>
      <c r="AW30" s="512">
        <v>9.906805048490351E-6</v>
      </c>
      <c r="AX30" s="512">
        <v>1.3837785840600247E-3</v>
      </c>
      <c r="AY30" s="512">
        <v>5.3451025281811679E-5</v>
      </c>
      <c r="AZ30" s="512">
        <v>1.852711569759117E-5</v>
      </c>
      <c r="BA30" s="512">
        <v>1.4222285034252303E-5</v>
      </c>
      <c r="BB30" s="512">
        <v>9.6084145268006456E-5</v>
      </c>
      <c r="BC30" s="512">
        <v>4.4101336457149173E-6</v>
      </c>
      <c r="BD30" s="512">
        <v>3.1207131976222622E-5</v>
      </c>
      <c r="BE30" s="512">
        <v>1.7488862825402159E-5</v>
      </c>
      <c r="BF30" s="512">
        <v>1.0543800402070557E-5</v>
      </c>
      <c r="BG30" s="512">
        <v>0</v>
      </c>
      <c r="BH30" s="512">
        <v>7.7817435521677421E-6</v>
      </c>
      <c r="BI30" s="512">
        <v>2.9797167303767621E-5</v>
      </c>
      <c r="BJ30" s="512">
        <v>2.3977236249957934E-4</v>
      </c>
      <c r="BK30" s="512">
        <v>8.4446504327018146E-6</v>
      </c>
      <c r="BL30" s="512">
        <v>8.0937408657752695E-3</v>
      </c>
      <c r="BM30" s="512">
        <v>1.1621803620342727E-5</v>
      </c>
      <c r="BN30" s="512">
        <v>3.2376772646792727E-5</v>
      </c>
      <c r="BO30" s="512">
        <v>8.0163005401621151E-5</v>
      </c>
      <c r="BP30" s="512">
        <v>4.1346517445707132E-5</v>
      </c>
      <c r="BQ30" s="512">
        <v>2.1863064021913514E-5</v>
      </c>
      <c r="BR30" s="512">
        <v>8.0022450307246319E-6</v>
      </c>
      <c r="BS30" s="512">
        <v>5.7791464635832762E-6</v>
      </c>
      <c r="BT30" s="512">
        <v>1.7545731746937141E-5</v>
      </c>
      <c r="BU30" s="512">
        <v>1.5202481852454058E-5</v>
      </c>
      <c r="BV30" s="512">
        <v>2.4315175097872189E-5</v>
      </c>
      <c r="BW30" s="512">
        <v>9.7170313204884343E-6</v>
      </c>
      <c r="BX30" s="512">
        <v>4.0002374340814205E-6</v>
      </c>
      <c r="BY30" s="512">
        <v>4.2203570963131926E-6</v>
      </c>
      <c r="BZ30" s="512">
        <v>1.9420825981745178E-6</v>
      </c>
      <c r="CA30" s="512">
        <v>2.5327554430397029E-5</v>
      </c>
      <c r="CB30" s="512">
        <v>7.8527187151329507E-6</v>
      </c>
      <c r="CC30" s="512">
        <v>1.3977940455369117E-5</v>
      </c>
      <c r="CD30" s="512">
        <v>7.8052445146460306E-5</v>
      </c>
      <c r="CE30" s="512">
        <v>1.2845386101236418E-5</v>
      </c>
      <c r="CF30" s="512">
        <v>0</v>
      </c>
      <c r="CG30" s="512">
        <v>2.4293727618811979E-5</v>
      </c>
      <c r="CH30" s="512">
        <v>3.6412127963210689E-5</v>
      </c>
      <c r="CI30" s="512">
        <v>7.8819697095419988E-6</v>
      </c>
      <c r="CJ30" s="512">
        <v>1.0325893450265735E-5</v>
      </c>
      <c r="CK30" s="512">
        <v>9.9468061881863559E-6</v>
      </c>
      <c r="CL30" s="512">
        <v>2.1242546553435442E-5</v>
      </c>
      <c r="CM30" s="512">
        <v>9.6224015824333958E-6</v>
      </c>
      <c r="CN30" s="512">
        <v>2.2689739944017695E-5</v>
      </c>
      <c r="CO30" s="512">
        <v>2.1987934745783609E-5</v>
      </c>
      <c r="CP30" s="512">
        <v>5.6093185058988988E-6</v>
      </c>
      <c r="CQ30" s="512">
        <v>1.4053274531490857E-5</v>
      </c>
      <c r="CR30" s="512">
        <v>1.9297703446789508E-5</v>
      </c>
      <c r="CS30" s="512">
        <v>1.0472376671533667E-4</v>
      </c>
      <c r="CT30" s="512">
        <v>2.5912939583732516E-5</v>
      </c>
      <c r="CU30" s="512">
        <v>1.6036989466185693E-5</v>
      </c>
      <c r="CV30" s="512">
        <v>8.0737115536935023E-5</v>
      </c>
      <c r="CW30" s="512">
        <v>2.1171092439440987E-5</v>
      </c>
      <c r="CX30" s="512">
        <v>8.8581012322280672E-6</v>
      </c>
      <c r="CY30" s="512">
        <v>1.3808109543578243E-5</v>
      </c>
      <c r="CZ30" s="512">
        <v>1.7305402016546081E-5</v>
      </c>
      <c r="DA30" s="512">
        <v>4.7437554587214558E-5</v>
      </c>
      <c r="DB30" s="512">
        <v>9.2111763793906787E-6</v>
      </c>
      <c r="DC30" s="512">
        <v>4.3650576663945948E-5</v>
      </c>
      <c r="DD30" s="512">
        <v>7.365545068930189E-5</v>
      </c>
      <c r="DE30" s="512">
        <v>3.079268346961337E-5</v>
      </c>
      <c r="DF30" s="512">
        <v>2.6927400601349475E-5</v>
      </c>
      <c r="DG30" s="512">
        <v>4.4585510441073618E-4</v>
      </c>
      <c r="DH30" s="513">
        <v>4.9250065315286529E-5</v>
      </c>
      <c r="DI30" s="133">
        <v>1.1683405393849342</v>
      </c>
      <c r="DJ30" s="133">
        <v>0.9169938205584155</v>
      </c>
    </row>
    <row r="31" spans="3:114" ht="13.5" customHeight="1" x14ac:dyDescent="0.15">
      <c r="C31" s="304" t="s">
        <v>655</v>
      </c>
      <c r="D31" s="305" t="s">
        <v>178</v>
      </c>
      <c r="E31" s="511">
        <v>4.9272451623187395E-7</v>
      </c>
      <c r="F31" s="512">
        <v>9.7551815175085882E-5</v>
      </c>
      <c r="G31" s="512">
        <v>6.4878301312265196E-6</v>
      </c>
      <c r="H31" s="512">
        <v>7.3387072463710414E-8</v>
      </c>
      <c r="I31" s="512">
        <v>3.3574346092751103E-6</v>
      </c>
      <c r="J31" s="512">
        <v>0</v>
      </c>
      <c r="K31" s="512">
        <v>2.6155290695853479E-7</v>
      </c>
      <c r="L31" s="512">
        <v>2.9425242147246508E-6</v>
      </c>
      <c r="M31" s="512">
        <v>3.210485648998848E-7</v>
      </c>
      <c r="N31" s="512">
        <v>2.2417237952532409E-6</v>
      </c>
      <c r="O31" s="512">
        <v>0</v>
      </c>
      <c r="P31" s="512">
        <v>2.1931676645624607E-7</v>
      </c>
      <c r="Q31" s="512">
        <v>5.7571895536346077E-7</v>
      </c>
      <c r="R31" s="512">
        <v>2.7084165899299699E-7</v>
      </c>
      <c r="S31" s="512">
        <v>1.0430977853012207E-7</v>
      </c>
      <c r="T31" s="512">
        <v>2.8238135562586212E-7</v>
      </c>
      <c r="U31" s="512">
        <v>1.4469345261810917E-7</v>
      </c>
      <c r="V31" s="512">
        <v>1.4910163548014204E-7</v>
      </c>
      <c r="W31" s="512">
        <v>7.9953066183508944E-7</v>
      </c>
      <c r="X31" s="512">
        <v>6.7360625911278417E-7</v>
      </c>
      <c r="Y31" s="512">
        <v>0</v>
      </c>
      <c r="Z31" s="512">
        <v>4.3134504694131098E-7</v>
      </c>
      <c r="AA31" s="512">
        <v>1.0306819984596031E-7</v>
      </c>
      <c r="AB31" s="512">
        <v>5.8973136692248337E-7</v>
      </c>
      <c r="AC31" s="512">
        <v>1.0007054735441248</v>
      </c>
      <c r="AD31" s="512">
        <v>3.5711278150548685E-6</v>
      </c>
      <c r="AE31" s="512">
        <v>0</v>
      </c>
      <c r="AF31" s="512">
        <v>3.1968165773918214E-7</v>
      </c>
      <c r="AG31" s="512">
        <v>8.8411599047800173E-8</v>
      </c>
      <c r="AH31" s="512">
        <v>1.4176258880594522E-7</v>
      </c>
      <c r="AI31" s="512">
        <v>2.4005052317844986E-7</v>
      </c>
      <c r="AJ31" s="512">
        <v>4.8694953913859648E-7</v>
      </c>
      <c r="AK31" s="512">
        <v>5.2889211633082716E-7</v>
      </c>
      <c r="AL31" s="512">
        <v>1.3982598563642077E-7</v>
      </c>
      <c r="AM31" s="512">
        <v>4.9741032565460873E-7</v>
      </c>
      <c r="AN31" s="512">
        <v>0</v>
      </c>
      <c r="AO31" s="512">
        <v>2.343321633787666E-7</v>
      </c>
      <c r="AP31" s="512">
        <v>3.5792338540358654E-7</v>
      </c>
      <c r="AQ31" s="512">
        <v>1.3549380022436603E-7</v>
      </c>
      <c r="AR31" s="512">
        <v>9.8326010460455487E-8</v>
      </c>
      <c r="AS31" s="512">
        <v>9.4024915743754543E-8</v>
      </c>
      <c r="AT31" s="512">
        <v>9.7715631872120036E-8</v>
      </c>
      <c r="AU31" s="512">
        <v>1.4354254581288224E-7</v>
      </c>
      <c r="AV31" s="512">
        <v>1.6829224551169522E-7</v>
      </c>
      <c r="AW31" s="512">
        <v>1.4124370015692594E-7</v>
      </c>
      <c r="AX31" s="512">
        <v>2.1593220595025302E-7</v>
      </c>
      <c r="AY31" s="512">
        <v>1.5596550645645593E-7</v>
      </c>
      <c r="AZ31" s="512">
        <v>1.1883390698375724E-7</v>
      </c>
      <c r="BA31" s="512">
        <v>8.9962683649330532E-8</v>
      </c>
      <c r="BB31" s="512">
        <v>5.0685567404654525E-8</v>
      </c>
      <c r="BC31" s="512">
        <v>4.3971708387125461E-8</v>
      </c>
      <c r="BD31" s="512">
        <v>1.0161427016292808E-7</v>
      </c>
      <c r="BE31" s="512">
        <v>6.1009896969135097E-8</v>
      </c>
      <c r="BF31" s="512">
        <v>8.9157975356943031E-8</v>
      </c>
      <c r="BG31" s="512">
        <v>0</v>
      </c>
      <c r="BH31" s="512">
        <v>4.3518183713177067E-8</v>
      </c>
      <c r="BI31" s="512">
        <v>4.7203962752327972E-8</v>
      </c>
      <c r="BJ31" s="512">
        <v>2.2515329408693762E-7</v>
      </c>
      <c r="BK31" s="512">
        <v>1.1057640042989159E-7</v>
      </c>
      <c r="BL31" s="512">
        <v>1.214307269970391E-7</v>
      </c>
      <c r="BM31" s="512">
        <v>2.1759619357962287E-7</v>
      </c>
      <c r="BN31" s="512">
        <v>2.9102029744534265E-7</v>
      </c>
      <c r="BO31" s="512">
        <v>3.3039067592309168E-7</v>
      </c>
      <c r="BP31" s="512">
        <v>5.3661833149987308E-7</v>
      </c>
      <c r="BQ31" s="512">
        <v>5.9133340835056101E-7</v>
      </c>
      <c r="BR31" s="512">
        <v>7.6285332134275062E-7</v>
      </c>
      <c r="BS31" s="512">
        <v>2.3483963975836039E-7</v>
      </c>
      <c r="BT31" s="512">
        <v>7.0984991797739596E-7</v>
      </c>
      <c r="BU31" s="512">
        <v>5.5201117493499632E-5</v>
      </c>
      <c r="BV31" s="512">
        <v>2.4186051022515472E-7</v>
      </c>
      <c r="BW31" s="512">
        <v>5.4028047546843171E-7</v>
      </c>
      <c r="BX31" s="512">
        <v>2.2292091236754579E-7</v>
      </c>
      <c r="BY31" s="512">
        <v>1.7863604019179163E-7</v>
      </c>
      <c r="BZ31" s="512">
        <v>3.8246150041521203E-8</v>
      </c>
      <c r="CA31" s="512">
        <v>2.7850870004796948E-6</v>
      </c>
      <c r="CB31" s="512">
        <v>4.848008032951777E-7</v>
      </c>
      <c r="CC31" s="512">
        <v>2.6399469388155558E-7</v>
      </c>
      <c r="CD31" s="512">
        <v>4.5649262207195679E-7</v>
      </c>
      <c r="CE31" s="512">
        <v>3.1688817517124854E-7</v>
      </c>
      <c r="CF31" s="512">
        <v>0</v>
      </c>
      <c r="CG31" s="512">
        <v>2.5582827083366207E-6</v>
      </c>
      <c r="CH31" s="512">
        <v>1.0569251651337945E-6</v>
      </c>
      <c r="CI31" s="512">
        <v>7.7225974497111112E-6</v>
      </c>
      <c r="CJ31" s="512">
        <v>1.1110921821722023E-6</v>
      </c>
      <c r="CK31" s="512">
        <v>6.0888049769739493E-7</v>
      </c>
      <c r="CL31" s="512">
        <v>1.2499522001708417E-7</v>
      </c>
      <c r="CM31" s="512">
        <v>5.9259007874780013E-7</v>
      </c>
      <c r="CN31" s="512">
        <v>3.5270407679608528E-7</v>
      </c>
      <c r="CO31" s="512">
        <v>5.1896850244818698E-6</v>
      </c>
      <c r="CP31" s="512">
        <v>8.8948414520125524E-7</v>
      </c>
      <c r="CQ31" s="512">
        <v>9.8544850297269119E-6</v>
      </c>
      <c r="CR31" s="512">
        <v>1.9459080197801102E-3</v>
      </c>
      <c r="CS31" s="512">
        <v>2.0947037838867034E-4</v>
      </c>
      <c r="CT31" s="512">
        <v>8.8820576483872188E-5</v>
      </c>
      <c r="CU31" s="512">
        <v>5.3954225104522247E-5</v>
      </c>
      <c r="CV31" s="512">
        <v>2.7533833013853685E-7</v>
      </c>
      <c r="CW31" s="512">
        <v>2.0698755017514318E-7</v>
      </c>
      <c r="CX31" s="512">
        <v>3.1285863091460581E-7</v>
      </c>
      <c r="CY31" s="512">
        <v>3.5829520262787544E-7</v>
      </c>
      <c r="CZ31" s="512">
        <v>2.0138813354998488E-7</v>
      </c>
      <c r="DA31" s="512">
        <v>3.9660837470626767E-6</v>
      </c>
      <c r="DB31" s="512">
        <v>1.620151560883064E-6</v>
      </c>
      <c r="DC31" s="512">
        <v>7.8683902483192604E-7</v>
      </c>
      <c r="DD31" s="512">
        <v>1.870668285359794E-6</v>
      </c>
      <c r="DE31" s="512">
        <v>8.5566151899677066E-4</v>
      </c>
      <c r="DF31" s="512">
        <v>1.1800399043014769E-6</v>
      </c>
      <c r="DG31" s="512">
        <v>8.4533289737800038E-8</v>
      </c>
      <c r="DH31" s="513">
        <v>1.268050463424953E-5</v>
      </c>
      <c r="DI31" s="133">
        <v>1.004104332208376</v>
      </c>
      <c r="DJ31" s="133">
        <v>0.78808997616032594</v>
      </c>
    </row>
    <row r="32" spans="3:114" ht="13.5" customHeight="1" x14ac:dyDescent="0.15">
      <c r="C32" s="304" t="s">
        <v>656</v>
      </c>
      <c r="D32" s="305" t="s">
        <v>657</v>
      </c>
      <c r="E32" s="511">
        <v>1.1884889372058699E-3</v>
      </c>
      <c r="F32" s="512">
        <v>1.6306061417029646E-4</v>
      </c>
      <c r="G32" s="512">
        <v>3.7477344262932318E-4</v>
      </c>
      <c r="H32" s="512">
        <v>6.4856545633771255E-5</v>
      </c>
      <c r="I32" s="512">
        <v>1.510738802665353E-4</v>
      </c>
      <c r="J32" s="512">
        <v>0</v>
      </c>
      <c r="K32" s="512">
        <v>2.1993132335707092E-4</v>
      </c>
      <c r="L32" s="512">
        <v>2.0990243763935321E-4</v>
      </c>
      <c r="M32" s="512">
        <v>9.9230057904698123E-5</v>
      </c>
      <c r="N32" s="512">
        <v>1.0116796609530975E-4</v>
      </c>
      <c r="O32" s="512">
        <v>0</v>
      </c>
      <c r="P32" s="512">
        <v>1.4350307974002575E-3</v>
      </c>
      <c r="Q32" s="512">
        <v>6.3882754124411042E-4</v>
      </c>
      <c r="R32" s="512">
        <v>3.6998971690632137E-3</v>
      </c>
      <c r="S32" s="512">
        <v>1.9009195560678554E-3</v>
      </c>
      <c r="T32" s="512">
        <v>5.3300995408189528E-4</v>
      </c>
      <c r="U32" s="512">
        <v>1.1268919545718336E-3</v>
      </c>
      <c r="V32" s="512">
        <v>1.7574481155238103E-3</v>
      </c>
      <c r="W32" s="512">
        <v>3.1428251638416864E-4</v>
      </c>
      <c r="X32" s="512">
        <v>1.8813410505694902E-4</v>
      </c>
      <c r="Y32" s="512">
        <v>0</v>
      </c>
      <c r="Z32" s="512">
        <v>5.4613123596063704E-4</v>
      </c>
      <c r="AA32" s="512">
        <v>9.2332773938164623E-4</v>
      </c>
      <c r="AB32" s="512">
        <v>9.4822571872187663E-4</v>
      </c>
      <c r="AC32" s="512">
        <v>1.0274657341791701E-3</v>
      </c>
      <c r="AD32" s="512">
        <v>1.0053863143848112</v>
      </c>
      <c r="AE32" s="512">
        <v>0</v>
      </c>
      <c r="AF32" s="512">
        <v>1.6913605548732526E-3</v>
      </c>
      <c r="AG32" s="512">
        <v>2.8246746870908278E-4</v>
      </c>
      <c r="AH32" s="512">
        <v>6.8453230066597688E-4</v>
      </c>
      <c r="AI32" s="512">
        <v>7.7952972651883147E-4</v>
      </c>
      <c r="AJ32" s="512">
        <v>3.8440534810219967E-4</v>
      </c>
      <c r="AK32" s="512">
        <v>4.1106687399811533E-4</v>
      </c>
      <c r="AL32" s="512">
        <v>9.6149529537543308E-5</v>
      </c>
      <c r="AM32" s="512">
        <v>1.2678438470592965E-3</v>
      </c>
      <c r="AN32" s="512">
        <v>0</v>
      </c>
      <c r="AO32" s="512">
        <v>2.7052798530488973E-5</v>
      </c>
      <c r="AP32" s="512">
        <v>3.3928364488895941E-4</v>
      </c>
      <c r="AQ32" s="512">
        <v>1.7744706008396861E-5</v>
      </c>
      <c r="AR32" s="512">
        <v>4.2977588637292587E-5</v>
      </c>
      <c r="AS32" s="512">
        <v>1.1516091728383983E-4</v>
      </c>
      <c r="AT32" s="512">
        <v>3.8080923969155509E-4</v>
      </c>
      <c r="AU32" s="512">
        <v>3.4254191560102455E-4</v>
      </c>
      <c r="AV32" s="512">
        <v>1.5058410701592755E-4</v>
      </c>
      <c r="AW32" s="512">
        <v>1.7965000545245612E-4</v>
      </c>
      <c r="AX32" s="512">
        <v>1.4134736289584157E-3</v>
      </c>
      <c r="AY32" s="512">
        <v>1.5889684890367205E-4</v>
      </c>
      <c r="AZ32" s="512">
        <v>2.4472702248911292E-4</v>
      </c>
      <c r="BA32" s="512">
        <v>2.8443099622387462E-4</v>
      </c>
      <c r="BB32" s="512">
        <v>2.4358278140657706E-4</v>
      </c>
      <c r="BC32" s="512">
        <v>1.3267105110549479E-4</v>
      </c>
      <c r="BD32" s="512">
        <v>3.6987211781926946E-4</v>
      </c>
      <c r="BE32" s="512">
        <v>1.6649243015708599E-4</v>
      </c>
      <c r="BF32" s="512">
        <v>4.3664264538095262E-4</v>
      </c>
      <c r="BG32" s="512">
        <v>0</v>
      </c>
      <c r="BH32" s="512">
        <v>4.1668847684023051E-4</v>
      </c>
      <c r="BI32" s="512">
        <v>9.2004195184794445E-4</v>
      </c>
      <c r="BJ32" s="512">
        <v>1.2899322519958512E-3</v>
      </c>
      <c r="BK32" s="512">
        <v>1.9275290839207255E-4</v>
      </c>
      <c r="BL32" s="512">
        <v>1.8342297475422626E-3</v>
      </c>
      <c r="BM32" s="512">
        <v>4.3161616403305333E-5</v>
      </c>
      <c r="BN32" s="512">
        <v>3.8049778718543E-4</v>
      </c>
      <c r="BO32" s="512">
        <v>4.0108041774062714E-4</v>
      </c>
      <c r="BP32" s="512">
        <v>1.8934314358923029E-4</v>
      </c>
      <c r="BQ32" s="512">
        <v>1.4118969239720034E-4</v>
      </c>
      <c r="BR32" s="512">
        <v>5.7465839826167295E-5</v>
      </c>
      <c r="BS32" s="512">
        <v>2.325318782807786E-4</v>
      </c>
      <c r="BT32" s="512">
        <v>1.4152421552996814E-4</v>
      </c>
      <c r="BU32" s="512">
        <v>1.8774395141603415E-4</v>
      </c>
      <c r="BV32" s="512">
        <v>3.3776112451842363E-5</v>
      </c>
      <c r="BW32" s="512">
        <v>4.4418579936666846E-5</v>
      </c>
      <c r="BX32" s="512">
        <v>2.0058534240795774E-5</v>
      </c>
      <c r="BY32" s="512">
        <v>2.2765372733543018E-5</v>
      </c>
      <c r="BZ32" s="512">
        <v>1.1714909045119698E-5</v>
      </c>
      <c r="CA32" s="512">
        <v>4.4408620702699633E-5</v>
      </c>
      <c r="CB32" s="512">
        <v>4.5262313292147929E-5</v>
      </c>
      <c r="CC32" s="512">
        <v>1.2333111529663722E-4</v>
      </c>
      <c r="CD32" s="512">
        <v>2.2047316527178011E-5</v>
      </c>
      <c r="CE32" s="512">
        <v>4.0536425028591166E-5</v>
      </c>
      <c r="CF32" s="512">
        <v>0</v>
      </c>
      <c r="CG32" s="512">
        <v>6.1961573604427003E-5</v>
      </c>
      <c r="CH32" s="512">
        <v>8.8086752808905054E-5</v>
      </c>
      <c r="CI32" s="512">
        <v>1.6194771733269233E-5</v>
      </c>
      <c r="CJ32" s="512">
        <v>5.1833551102660011E-5</v>
      </c>
      <c r="CK32" s="512">
        <v>7.5920526207815201E-5</v>
      </c>
      <c r="CL32" s="512">
        <v>8.6901793359448693E-5</v>
      </c>
      <c r="CM32" s="512">
        <v>5.7388673243839468E-5</v>
      </c>
      <c r="CN32" s="512">
        <v>3.3697375879462117E-4</v>
      </c>
      <c r="CO32" s="512">
        <v>6.0367096162051446E-5</v>
      </c>
      <c r="CP32" s="512">
        <v>3.0665883405437817E-5</v>
      </c>
      <c r="CQ32" s="512">
        <v>4.3581049859440401E-4</v>
      </c>
      <c r="CR32" s="512">
        <v>1.2934887411271715E-4</v>
      </c>
      <c r="CS32" s="512">
        <v>7.1707279719365367E-4</v>
      </c>
      <c r="CT32" s="512">
        <v>2.4459269147130412E-4</v>
      </c>
      <c r="CU32" s="512">
        <v>1.7023074795457902E-4</v>
      </c>
      <c r="CV32" s="512">
        <v>1.8806190753713176E-4</v>
      </c>
      <c r="CW32" s="512">
        <v>2.0418461838607731E-4</v>
      </c>
      <c r="CX32" s="512">
        <v>2.6768522584554613E-4</v>
      </c>
      <c r="CY32" s="512">
        <v>4.1409384829087643E-4</v>
      </c>
      <c r="CZ32" s="512">
        <v>2.0147928978001876E-4</v>
      </c>
      <c r="DA32" s="512">
        <v>2.7985902258168514E-4</v>
      </c>
      <c r="DB32" s="512">
        <v>1.6950259761045516E-4</v>
      </c>
      <c r="DC32" s="512">
        <v>1.7246962323658529E-3</v>
      </c>
      <c r="DD32" s="512">
        <v>1.3196706486054224E-4</v>
      </c>
      <c r="DE32" s="512">
        <v>3.3309469521089559E-5</v>
      </c>
      <c r="DF32" s="512">
        <v>4.796576030797711E-4</v>
      </c>
      <c r="DG32" s="512">
        <v>5.9960308214027471E-4</v>
      </c>
      <c r="DH32" s="513">
        <v>5.1141920913682331E-5</v>
      </c>
      <c r="DI32" s="133">
        <v>1.0477874368732734</v>
      </c>
      <c r="DJ32" s="133">
        <v>0.82237547400122535</v>
      </c>
    </row>
    <row r="33" spans="3:114" ht="13.5" customHeight="1" x14ac:dyDescent="0.15">
      <c r="C33" s="304" t="s">
        <v>658</v>
      </c>
      <c r="D33" s="305" t="s">
        <v>189</v>
      </c>
      <c r="E33" s="511">
        <v>0</v>
      </c>
      <c r="F33" s="512">
        <v>0</v>
      </c>
      <c r="G33" s="512">
        <v>0</v>
      </c>
      <c r="H33" s="512">
        <v>0</v>
      </c>
      <c r="I33" s="512">
        <v>0</v>
      </c>
      <c r="J33" s="512">
        <v>0</v>
      </c>
      <c r="K33" s="512">
        <v>0</v>
      </c>
      <c r="L33" s="512">
        <v>0</v>
      </c>
      <c r="M33" s="512">
        <v>0</v>
      </c>
      <c r="N33" s="512">
        <v>0</v>
      </c>
      <c r="O33" s="512">
        <v>0</v>
      </c>
      <c r="P33" s="512">
        <v>0</v>
      </c>
      <c r="Q33" s="512">
        <v>0</v>
      </c>
      <c r="R33" s="512">
        <v>0</v>
      </c>
      <c r="S33" s="512">
        <v>0</v>
      </c>
      <c r="T33" s="512">
        <v>0</v>
      </c>
      <c r="U33" s="512">
        <v>0</v>
      </c>
      <c r="V33" s="512">
        <v>0</v>
      </c>
      <c r="W33" s="512">
        <v>0</v>
      </c>
      <c r="X33" s="512">
        <v>0</v>
      </c>
      <c r="Y33" s="512">
        <v>0</v>
      </c>
      <c r="Z33" s="512">
        <v>0</v>
      </c>
      <c r="AA33" s="512">
        <v>0</v>
      </c>
      <c r="AB33" s="512">
        <v>0</v>
      </c>
      <c r="AC33" s="512">
        <v>0</v>
      </c>
      <c r="AD33" s="512">
        <v>0</v>
      </c>
      <c r="AE33" s="512">
        <v>1</v>
      </c>
      <c r="AF33" s="512">
        <v>0</v>
      </c>
      <c r="AG33" s="512">
        <v>0</v>
      </c>
      <c r="AH33" s="512">
        <v>0</v>
      </c>
      <c r="AI33" s="512">
        <v>0</v>
      </c>
      <c r="AJ33" s="512">
        <v>0</v>
      </c>
      <c r="AK33" s="512">
        <v>0</v>
      </c>
      <c r="AL33" s="512">
        <v>0</v>
      </c>
      <c r="AM33" s="512">
        <v>0</v>
      </c>
      <c r="AN33" s="512">
        <v>0</v>
      </c>
      <c r="AO33" s="512">
        <v>0</v>
      </c>
      <c r="AP33" s="512">
        <v>0</v>
      </c>
      <c r="AQ33" s="512">
        <v>0</v>
      </c>
      <c r="AR33" s="512">
        <v>0</v>
      </c>
      <c r="AS33" s="512">
        <v>0</v>
      </c>
      <c r="AT33" s="512">
        <v>0</v>
      </c>
      <c r="AU33" s="512">
        <v>0</v>
      </c>
      <c r="AV33" s="512">
        <v>0</v>
      </c>
      <c r="AW33" s="512">
        <v>0</v>
      </c>
      <c r="AX33" s="512">
        <v>0</v>
      </c>
      <c r="AY33" s="512">
        <v>0</v>
      </c>
      <c r="AZ33" s="512">
        <v>0</v>
      </c>
      <c r="BA33" s="512">
        <v>0</v>
      </c>
      <c r="BB33" s="512">
        <v>0</v>
      </c>
      <c r="BC33" s="512">
        <v>0</v>
      </c>
      <c r="BD33" s="512">
        <v>0</v>
      </c>
      <c r="BE33" s="512">
        <v>0</v>
      </c>
      <c r="BF33" s="512">
        <v>0</v>
      </c>
      <c r="BG33" s="512">
        <v>0</v>
      </c>
      <c r="BH33" s="512">
        <v>0</v>
      </c>
      <c r="BI33" s="512">
        <v>0</v>
      </c>
      <c r="BJ33" s="512">
        <v>0</v>
      </c>
      <c r="BK33" s="512">
        <v>0</v>
      </c>
      <c r="BL33" s="512">
        <v>0</v>
      </c>
      <c r="BM33" s="512">
        <v>0</v>
      </c>
      <c r="BN33" s="512">
        <v>0</v>
      </c>
      <c r="BO33" s="512">
        <v>0</v>
      </c>
      <c r="BP33" s="512">
        <v>0</v>
      </c>
      <c r="BQ33" s="512">
        <v>0</v>
      </c>
      <c r="BR33" s="512">
        <v>0</v>
      </c>
      <c r="BS33" s="512">
        <v>0</v>
      </c>
      <c r="BT33" s="512">
        <v>0</v>
      </c>
      <c r="BU33" s="512">
        <v>0</v>
      </c>
      <c r="BV33" s="512">
        <v>0</v>
      </c>
      <c r="BW33" s="512">
        <v>0</v>
      </c>
      <c r="BX33" s="512">
        <v>0</v>
      </c>
      <c r="BY33" s="512">
        <v>0</v>
      </c>
      <c r="BZ33" s="512">
        <v>0</v>
      </c>
      <c r="CA33" s="512">
        <v>0</v>
      </c>
      <c r="CB33" s="512">
        <v>0</v>
      </c>
      <c r="CC33" s="512">
        <v>0</v>
      </c>
      <c r="CD33" s="512">
        <v>0</v>
      </c>
      <c r="CE33" s="512">
        <v>0</v>
      </c>
      <c r="CF33" s="512">
        <v>0</v>
      </c>
      <c r="CG33" s="512">
        <v>0</v>
      </c>
      <c r="CH33" s="512">
        <v>0</v>
      </c>
      <c r="CI33" s="512">
        <v>0</v>
      </c>
      <c r="CJ33" s="512">
        <v>0</v>
      </c>
      <c r="CK33" s="512">
        <v>0</v>
      </c>
      <c r="CL33" s="512">
        <v>0</v>
      </c>
      <c r="CM33" s="512">
        <v>0</v>
      </c>
      <c r="CN33" s="512">
        <v>0</v>
      </c>
      <c r="CO33" s="512">
        <v>0</v>
      </c>
      <c r="CP33" s="512">
        <v>0</v>
      </c>
      <c r="CQ33" s="512">
        <v>0</v>
      </c>
      <c r="CR33" s="512">
        <v>0</v>
      </c>
      <c r="CS33" s="512">
        <v>0</v>
      </c>
      <c r="CT33" s="512">
        <v>0</v>
      </c>
      <c r="CU33" s="512">
        <v>0</v>
      </c>
      <c r="CV33" s="512">
        <v>0</v>
      </c>
      <c r="CW33" s="512">
        <v>0</v>
      </c>
      <c r="CX33" s="512">
        <v>0</v>
      </c>
      <c r="CY33" s="512">
        <v>0</v>
      </c>
      <c r="CZ33" s="512">
        <v>0</v>
      </c>
      <c r="DA33" s="512">
        <v>0</v>
      </c>
      <c r="DB33" s="512">
        <v>0</v>
      </c>
      <c r="DC33" s="512">
        <v>0</v>
      </c>
      <c r="DD33" s="512">
        <v>0</v>
      </c>
      <c r="DE33" s="512">
        <v>0</v>
      </c>
      <c r="DF33" s="512">
        <v>0</v>
      </c>
      <c r="DG33" s="512">
        <v>0</v>
      </c>
      <c r="DH33" s="513">
        <v>0</v>
      </c>
      <c r="DI33" s="133">
        <v>1</v>
      </c>
      <c r="DJ33" s="133">
        <v>0.78486861462597313</v>
      </c>
    </row>
    <row r="34" spans="3:114" ht="13.5" customHeight="1" x14ac:dyDescent="0.15">
      <c r="C34" s="304" t="s">
        <v>659</v>
      </c>
      <c r="D34" s="305" t="s">
        <v>201</v>
      </c>
      <c r="E34" s="511">
        <v>1.2648584575499237E-4</v>
      </c>
      <c r="F34" s="512">
        <v>1.4438184022064565E-4</v>
      </c>
      <c r="G34" s="512">
        <v>5.1112687510593724E-4</v>
      </c>
      <c r="H34" s="512">
        <v>7.8747583839064452E-5</v>
      </c>
      <c r="I34" s="512">
        <v>3.2022548515650231E-5</v>
      </c>
      <c r="J34" s="512">
        <v>0</v>
      </c>
      <c r="K34" s="512">
        <v>1.9377012948562457E-4</v>
      </c>
      <c r="L34" s="512">
        <v>1.322373932227034E-4</v>
      </c>
      <c r="M34" s="512">
        <v>1.4287103594116192E-4</v>
      </c>
      <c r="N34" s="512">
        <v>8.4747850360968049E-5</v>
      </c>
      <c r="O34" s="512">
        <v>0</v>
      </c>
      <c r="P34" s="512">
        <v>4.3312296655622566E-4</v>
      </c>
      <c r="Q34" s="512">
        <v>2.053969324410511E-4</v>
      </c>
      <c r="R34" s="512">
        <v>1.6668582860007123E-4</v>
      </c>
      <c r="S34" s="512">
        <v>1.1958927218744379E-4</v>
      </c>
      <c r="T34" s="512">
        <v>7.8665396454545935E-4</v>
      </c>
      <c r="U34" s="512">
        <v>1.7489061933828636E-4</v>
      </c>
      <c r="V34" s="512">
        <v>2.4428710309379878E-4</v>
      </c>
      <c r="W34" s="512">
        <v>2.8051105901066398E-3</v>
      </c>
      <c r="X34" s="512">
        <v>2.1424224128900318E-3</v>
      </c>
      <c r="Y34" s="512">
        <v>0</v>
      </c>
      <c r="Z34" s="512">
        <v>8.3754405146200042E-4</v>
      </c>
      <c r="AA34" s="512">
        <v>1.4872755896981995E-4</v>
      </c>
      <c r="AB34" s="512">
        <v>5.5008024255342276E-4</v>
      </c>
      <c r="AC34" s="512">
        <v>1.2881462509234425E-4</v>
      </c>
      <c r="AD34" s="512">
        <v>2.0849580579675503E-4</v>
      </c>
      <c r="AE34" s="512">
        <v>0</v>
      </c>
      <c r="AF34" s="512">
        <v>1.0001991041056459</v>
      </c>
      <c r="AG34" s="512">
        <v>3.1346376523614527E-4</v>
      </c>
      <c r="AH34" s="512">
        <v>2.5815386877514797E-4</v>
      </c>
      <c r="AI34" s="512">
        <v>2.6289251716973052E-4</v>
      </c>
      <c r="AJ34" s="512">
        <v>9.699472388046916E-4</v>
      </c>
      <c r="AK34" s="512">
        <v>4.2118532887672715E-4</v>
      </c>
      <c r="AL34" s="512">
        <v>3.5520960361117292E-4</v>
      </c>
      <c r="AM34" s="512">
        <v>3.5473710406277864E-3</v>
      </c>
      <c r="AN34" s="512">
        <v>0</v>
      </c>
      <c r="AO34" s="512">
        <v>1.8969727725043186E-3</v>
      </c>
      <c r="AP34" s="512">
        <v>1.3069270643343737E-2</v>
      </c>
      <c r="AQ34" s="512">
        <v>1.810027346416057E-4</v>
      </c>
      <c r="AR34" s="512">
        <v>3.0568548816642117E-4</v>
      </c>
      <c r="AS34" s="512">
        <v>5.961476933852959E-4</v>
      </c>
      <c r="AT34" s="512">
        <v>1.5635161160839852E-4</v>
      </c>
      <c r="AU34" s="512">
        <v>2.4954805240943594E-4</v>
      </c>
      <c r="AV34" s="512">
        <v>2.1300826474841955E-4</v>
      </c>
      <c r="AW34" s="512">
        <v>1.8489903560578799E-4</v>
      </c>
      <c r="AX34" s="512">
        <v>1.7226298923415793E-4</v>
      </c>
      <c r="AY34" s="512">
        <v>3.1961354423050783E-4</v>
      </c>
      <c r="AZ34" s="512">
        <v>2.8231767906027581E-4</v>
      </c>
      <c r="BA34" s="512">
        <v>1.2272571342802137E-4</v>
      </c>
      <c r="BB34" s="512">
        <v>8.4205611727975659E-5</v>
      </c>
      <c r="BC34" s="512">
        <v>5.891972089464458E-5</v>
      </c>
      <c r="BD34" s="512">
        <v>1.3924898519471256E-4</v>
      </c>
      <c r="BE34" s="512">
        <v>9.3861677720254538E-5</v>
      </c>
      <c r="BF34" s="512">
        <v>8.2075741016621385E-5</v>
      </c>
      <c r="BG34" s="512">
        <v>0</v>
      </c>
      <c r="BH34" s="512">
        <v>6.1361354212233421E-5</v>
      </c>
      <c r="BI34" s="512">
        <v>2.015025071816819E-4</v>
      </c>
      <c r="BJ34" s="512">
        <v>1.93474775400601E-4</v>
      </c>
      <c r="BK34" s="512">
        <v>2.1309637456880999E-4</v>
      </c>
      <c r="BL34" s="512">
        <v>1.5368914042837291E-4</v>
      </c>
      <c r="BM34" s="512">
        <v>4.299063165178785E-4</v>
      </c>
      <c r="BN34" s="512">
        <v>4.9264300720712061E-4</v>
      </c>
      <c r="BO34" s="512">
        <v>7.7993391105190047E-5</v>
      </c>
      <c r="BP34" s="512">
        <v>1.971391956948693E-2</v>
      </c>
      <c r="BQ34" s="512">
        <v>5.7582969226267402E-3</v>
      </c>
      <c r="BR34" s="512">
        <v>6.9806730170172875E-3</v>
      </c>
      <c r="BS34" s="512">
        <v>1.459232309504646E-4</v>
      </c>
      <c r="BT34" s="512">
        <v>5.3705341762854807E-4</v>
      </c>
      <c r="BU34" s="512">
        <v>7.0080798846556874E-4</v>
      </c>
      <c r="BV34" s="512">
        <v>2.1401899410690824E-4</v>
      </c>
      <c r="BW34" s="512">
        <v>6.5070370545048447E-5</v>
      </c>
      <c r="BX34" s="512">
        <v>1.4100267865394829E-4</v>
      </c>
      <c r="BY34" s="512">
        <v>7.5910156773287301E-5</v>
      </c>
      <c r="BZ34" s="512">
        <v>7.0362010752610812E-6</v>
      </c>
      <c r="CA34" s="512">
        <v>4.2833474725150719E-4</v>
      </c>
      <c r="CB34" s="512">
        <v>5.3661744258631951E-5</v>
      </c>
      <c r="CC34" s="512">
        <v>7.4738585007050765E-5</v>
      </c>
      <c r="CD34" s="512">
        <v>2.5395205082257603E-5</v>
      </c>
      <c r="CE34" s="512">
        <v>5.1727229230978337E-5</v>
      </c>
      <c r="CF34" s="512">
        <v>0</v>
      </c>
      <c r="CG34" s="512">
        <v>4.5917069974385168E-4</v>
      </c>
      <c r="CH34" s="512">
        <v>1.3599424276726477E-4</v>
      </c>
      <c r="CI34" s="512">
        <v>5.7709723207138238E-5</v>
      </c>
      <c r="CJ34" s="512">
        <v>1.2144117569068747E-4</v>
      </c>
      <c r="CK34" s="512">
        <v>8.472991827154647E-5</v>
      </c>
      <c r="CL34" s="512">
        <v>4.1455562606506137E-5</v>
      </c>
      <c r="CM34" s="512">
        <v>6.8861042474996099E-5</v>
      </c>
      <c r="CN34" s="512">
        <v>8.8009985340039288E-5</v>
      </c>
      <c r="CO34" s="512">
        <v>1.1409994523908086E-4</v>
      </c>
      <c r="CP34" s="512">
        <v>1.6021998310036876E-4</v>
      </c>
      <c r="CQ34" s="512">
        <v>1.1033591612269041E-4</v>
      </c>
      <c r="CR34" s="512">
        <v>8.7470528153592666E-5</v>
      </c>
      <c r="CS34" s="512">
        <v>2.2293607289135321E-4</v>
      </c>
      <c r="CT34" s="512">
        <v>1.7223603027744633E-4</v>
      </c>
      <c r="CU34" s="512">
        <v>1.3677023561201192E-4</v>
      </c>
      <c r="CV34" s="512">
        <v>1.6752985247938545E-4</v>
      </c>
      <c r="CW34" s="512">
        <v>6.9645978654569034E-5</v>
      </c>
      <c r="CX34" s="512">
        <v>8.0313030373348911E-5</v>
      </c>
      <c r="CY34" s="512">
        <v>5.7355332334975304E-5</v>
      </c>
      <c r="CZ34" s="512">
        <v>5.2442519009341171E-5</v>
      </c>
      <c r="DA34" s="512">
        <v>4.6485917512005369E-4</v>
      </c>
      <c r="DB34" s="512">
        <v>4.7284790577206985E-4</v>
      </c>
      <c r="DC34" s="512">
        <v>2.4371292287275184E-4</v>
      </c>
      <c r="DD34" s="512">
        <v>2.7693675291001583E-4</v>
      </c>
      <c r="DE34" s="512">
        <v>6.9699345873606717E-5</v>
      </c>
      <c r="DF34" s="512">
        <v>2.2097752557727546E-4</v>
      </c>
      <c r="DG34" s="512">
        <v>7.076093291481313E-5</v>
      </c>
      <c r="DH34" s="513">
        <v>6.0224334054035164E-5</v>
      </c>
      <c r="DI34" s="133">
        <v>1.0760996420979754</v>
      </c>
      <c r="DJ34" s="133">
        <v>0.84459683529294338</v>
      </c>
    </row>
    <row r="35" spans="3:114" ht="13.5" customHeight="1" x14ac:dyDescent="0.15">
      <c r="C35" s="304" t="s">
        <v>660</v>
      </c>
      <c r="D35" s="305" t="s">
        <v>206</v>
      </c>
      <c r="E35" s="511">
        <v>2.2898332205169031E-3</v>
      </c>
      <c r="F35" s="512">
        <v>7.7020497051065949E-4</v>
      </c>
      <c r="G35" s="512">
        <v>1.9723730855243271E-3</v>
      </c>
      <c r="H35" s="512">
        <v>2.6196141965746742E-3</v>
      </c>
      <c r="I35" s="512">
        <v>5.7215663572692949E-3</v>
      </c>
      <c r="J35" s="512">
        <v>0</v>
      </c>
      <c r="K35" s="512">
        <v>5.5335138492854639E-4</v>
      </c>
      <c r="L35" s="512">
        <v>4.8118343775713441E-3</v>
      </c>
      <c r="M35" s="512">
        <v>2.9479181271131424E-3</v>
      </c>
      <c r="N35" s="512">
        <v>8.3072489766256215E-4</v>
      </c>
      <c r="O35" s="512">
        <v>0</v>
      </c>
      <c r="P35" s="512">
        <v>1.5716011541524165E-3</v>
      </c>
      <c r="Q35" s="512">
        <v>2.329602922060396E-3</v>
      </c>
      <c r="R35" s="512">
        <v>2.6973920818091743E-3</v>
      </c>
      <c r="S35" s="512">
        <v>1.5984867358245586E-2</v>
      </c>
      <c r="T35" s="512">
        <v>3.875512869986609E-3</v>
      </c>
      <c r="U35" s="512">
        <v>4.9885296591094678E-3</v>
      </c>
      <c r="V35" s="512">
        <v>1.1796330377229292E-2</v>
      </c>
      <c r="W35" s="512">
        <v>4.7748371016200419E-3</v>
      </c>
      <c r="X35" s="512">
        <v>3.1993189615094008E-3</v>
      </c>
      <c r="Y35" s="512">
        <v>0</v>
      </c>
      <c r="Z35" s="512">
        <v>6.0154938121180718E-4</v>
      </c>
      <c r="AA35" s="512">
        <v>2.0779401844761942E-3</v>
      </c>
      <c r="AB35" s="512">
        <v>2.524760629700125E-3</v>
      </c>
      <c r="AC35" s="512">
        <v>1.9737147451856833E-2</v>
      </c>
      <c r="AD35" s="512">
        <v>9.3271369342904416E-3</v>
      </c>
      <c r="AE35" s="512">
        <v>0</v>
      </c>
      <c r="AF35" s="512">
        <v>2.0146276633199831E-4</v>
      </c>
      <c r="AG35" s="512">
        <v>1.069553743307329</v>
      </c>
      <c r="AH35" s="512">
        <v>1.2379020640109106E-2</v>
      </c>
      <c r="AI35" s="512">
        <v>3.9230335046789491E-3</v>
      </c>
      <c r="AJ35" s="512">
        <v>3.3158664861853643E-3</v>
      </c>
      <c r="AK35" s="512">
        <v>5.0995632556801612E-4</v>
      </c>
      <c r="AL35" s="512">
        <v>1.9788896422265664E-3</v>
      </c>
      <c r="AM35" s="512">
        <v>1.3507001059313388E-3</v>
      </c>
      <c r="AN35" s="512">
        <v>0</v>
      </c>
      <c r="AO35" s="512">
        <v>1.9070984902847299E-4</v>
      </c>
      <c r="AP35" s="512">
        <v>4.6214233846451783E-4</v>
      </c>
      <c r="AQ35" s="512">
        <v>1.4763824246611875E-4</v>
      </c>
      <c r="AR35" s="512">
        <v>1.7835338963613232E-4</v>
      </c>
      <c r="AS35" s="512">
        <v>9.3684782412015101E-4</v>
      </c>
      <c r="AT35" s="512">
        <v>8.806964486666154E-4</v>
      </c>
      <c r="AU35" s="512">
        <v>8.6717773437605303E-4</v>
      </c>
      <c r="AV35" s="512">
        <v>1.6437380833477736E-3</v>
      </c>
      <c r="AW35" s="512">
        <v>1.3966329665555497E-3</v>
      </c>
      <c r="AX35" s="512">
        <v>1.3961898004959339E-2</v>
      </c>
      <c r="AY35" s="512">
        <v>5.6456986390662628E-3</v>
      </c>
      <c r="AZ35" s="512">
        <v>3.9717111560359031E-3</v>
      </c>
      <c r="BA35" s="512">
        <v>7.0250211165109972E-3</v>
      </c>
      <c r="BB35" s="512">
        <v>1.2864158313180624E-2</v>
      </c>
      <c r="BC35" s="512">
        <v>1.056793669776068E-3</v>
      </c>
      <c r="BD35" s="512">
        <v>2.6275864177120651E-2</v>
      </c>
      <c r="BE35" s="512">
        <v>6.1308286887827206E-3</v>
      </c>
      <c r="BF35" s="512">
        <v>1.206523377174356E-2</v>
      </c>
      <c r="BG35" s="512">
        <v>0</v>
      </c>
      <c r="BH35" s="512">
        <v>2.3752646100041416E-3</v>
      </c>
      <c r="BI35" s="512">
        <v>1.4157020098876736E-2</v>
      </c>
      <c r="BJ35" s="512">
        <v>3.6703838205218299E-3</v>
      </c>
      <c r="BK35" s="512">
        <v>4.9510165756841929E-3</v>
      </c>
      <c r="BL35" s="512">
        <v>2.3736763688244976E-2</v>
      </c>
      <c r="BM35" s="512">
        <v>1.0232184030408294E-3</v>
      </c>
      <c r="BN35" s="512">
        <v>4.1493762359423687E-3</v>
      </c>
      <c r="BO35" s="512">
        <v>5.2898001496391499E-3</v>
      </c>
      <c r="BP35" s="512">
        <v>3.4329227242186162E-3</v>
      </c>
      <c r="BQ35" s="512">
        <v>3.5240378593983778E-3</v>
      </c>
      <c r="BR35" s="512">
        <v>2.8389027456682915E-4</v>
      </c>
      <c r="BS35" s="512">
        <v>3.4768463126318361E-4</v>
      </c>
      <c r="BT35" s="512">
        <v>1.2720555133650162E-2</v>
      </c>
      <c r="BU35" s="512">
        <v>1.1825024326375386E-3</v>
      </c>
      <c r="BV35" s="512">
        <v>1.9924214711425719E-3</v>
      </c>
      <c r="BW35" s="512">
        <v>1.2770266038925442E-3</v>
      </c>
      <c r="BX35" s="512">
        <v>4.6717516245607259E-4</v>
      </c>
      <c r="BY35" s="512">
        <v>8.8914352809161797E-4</v>
      </c>
      <c r="BZ35" s="512">
        <v>2.8672217580999205E-4</v>
      </c>
      <c r="CA35" s="512">
        <v>5.030086807488169E-4</v>
      </c>
      <c r="CB35" s="512">
        <v>3.7276237800117372E-4</v>
      </c>
      <c r="CC35" s="512">
        <v>1.3111102910356688E-3</v>
      </c>
      <c r="CD35" s="512">
        <v>2.0202508734565232E-4</v>
      </c>
      <c r="CE35" s="512">
        <v>6.8746230206004214E-4</v>
      </c>
      <c r="CF35" s="512">
        <v>0</v>
      </c>
      <c r="CG35" s="512">
        <v>1.4158117722522904E-3</v>
      </c>
      <c r="CH35" s="512">
        <v>1.9340093770347714E-3</v>
      </c>
      <c r="CI35" s="512">
        <v>1.5717135018371723E-4</v>
      </c>
      <c r="CJ35" s="512">
        <v>4.4380458315733878E-4</v>
      </c>
      <c r="CK35" s="512">
        <v>6.8416826608979947E-4</v>
      </c>
      <c r="CL35" s="512">
        <v>2.850200473773858E-3</v>
      </c>
      <c r="CM35" s="512">
        <v>4.4889713727633003E-4</v>
      </c>
      <c r="CN35" s="512">
        <v>1.8256290737305595E-3</v>
      </c>
      <c r="CO35" s="512">
        <v>5.5466813278891021E-4</v>
      </c>
      <c r="CP35" s="512">
        <v>4.2351887192564242E-4</v>
      </c>
      <c r="CQ35" s="512">
        <v>2.8976664374142586E-3</v>
      </c>
      <c r="CR35" s="512">
        <v>8.232880885818795E-4</v>
      </c>
      <c r="CS35" s="512">
        <v>4.7968224326130649E-4</v>
      </c>
      <c r="CT35" s="512">
        <v>4.5672773400849242E-4</v>
      </c>
      <c r="CU35" s="512">
        <v>4.5628655454366899E-4</v>
      </c>
      <c r="CV35" s="512">
        <v>1.472735037381227E-3</v>
      </c>
      <c r="CW35" s="512">
        <v>7.156091852000702E-4</v>
      </c>
      <c r="CX35" s="512">
        <v>1.6537026127687684E-3</v>
      </c>
      <c r="CY35" s="512">
        <v>3.0092458466808099E-3</v>
      </c>
      <c r="CZ35" s="512">
        <v>5.8680749524702943E-4</v>
      </c>
      <c r="DA35" s="512">
        <v>1.0742649294340594E-3</v>
      </c>
      <c r="DB35" s="512">
        <v>8.4192132565476176E-4</v>
      </c>
      <c r="DC35" s="512">
        <v>1.5789246872274512E-3</v>
      </c>
      <c r="DD35" s="512">
        <v>1.8405243277737754E-3</v>
      </c>
      <c r="DE35" s="512">
        <v>2.375610436584517E-4</v>
      </c>
      <c r="DF35" s="512">
        <v>5.2214874178780192E-4</v>
      </c>
      <c r="DG35" s="512">
        <v>1.207396906503028E-2</v>
      </c>
      <c r="DH35" s="513">
        <v>8.7409917271847899E-4</v>
      </c>
      <c r="DI35" s="133">
        <v>1.4280841027619864</v>
      </c>
      <c r="DJ35" s="133">
        <v>1.1208583913041761</v>
      </c>
    </row>
    <row r="36" spans="3:114" ht="13.5" customHeight="1" x14ac:dyDescent="0.15">
      <c r="C36" s="314" t="s">
        <v>661</v>
      </c>
      <c r="D36" s="315" t="s">
        <v>216</v>
      </c>
      <c r="E36" s="514">
        <v>9.6688987475543616E-5</v>
      </c>
      <c r="F36" s="515">
        <v>5.4065881341412515E-5</v>
      </c>
      <c r="G36" s="515">
        <v>1.7297601097502753E-4</v>
      </c>
      <c r="H36" s="515">
        <v>5.7389538053352621E-5</v>
      </c>
      <c r="I36" s="515">
        <v>5.8487943691389143E-5</v>
      </c>
      <c r="J36" s="515">
        <v>0</v>
      </c>
      <c r="K36" s="515">
        <v>3.534133346383728E-4</v>
      </c>
      <c r="L36" s="515">
        <v>3.7429485246122028E-5</v>
      </c>
      <c r="M36" s="515">
        <v>3.6759988422422908E-5</v>
      </c>
      <c r="N36" s="515">
        <v>3.9548969165884347E-5</v>
      </c>
      <c r="O36" s="515">
        <v>0</v>
      </c>
      <c r="P36" s="515">
        <v>4.8869233810455429E-5</v>
      </c>
      <c r="Q36" s="515">
        <v>1.8514819195784333E-4</v>
      </c>
      <c r="R36" s="515">
        <v>5.8918909768711958E-5</v>
      </c>
      <c r="S36" s="515">
        <v>7.1669299113109655E-5</v>
      </c>
      <c r="T36" s="515">
        <v>4.3507371325556209E-5</v>
      </c>
      <c r="U36" s="515">
        <v>3.5028483168571834E-5</v>
      </c>
      <c r="V36" s="515">
        <v>3.2749674546078344E-5</v>
      </c>
      <c r="W36" s="515">
        <v>1.0741979831170623E-4</v>
      </c>
      <c r="X36" s="515">
        <v>6.798449336952082E-5</v>
      </c>
      <c r="Y36" s="515">
        <v>0</v>
      </c>
      <c r="Z36" s="515">
        <v>1.0148880490164035E-4</v>
      </c>
      <c r="AA36" s="515">
        <v>4.8106389312720858E-5</v>
      </c>
      <c r="AB36" s="515">
        <v>3.0679958113098532E-5</v>
      </c>
      <c r="AC36" s="515">
        <v>1.2898860631882736E-4</v>
      </c>
      <c r="AD36" s="515">
        <v>3.7067791989712286E-5</v>
      </c>
      <c r="AE36" s="515">
        <v>0</v>
      </c>
      <c r="AF36" s="515">
        <v>6.2700354633384486E-5</v>
      </c>
      <c r="AG36" s="515">
        <v>5.9743432694204936E-5</v>
      </c>
      <c r="AH36" s="515">
        <v>1.0022625488446475</v>
      </c>
      <c r="AI36" s="515">
        <v>3.5957350830041332E-3</v>
      </c>
      <c r="AJ36" s="515">
        <v>6.3180571128962579E-5</v>
      </c>
      <c r="AK36" s="515">
        <v>9.4939150632837794E-5</v>
      </c>
      <c r="AL36" s="515">
        <v>6.2029534000973267E-5</v>
      </c>
      <c r="AM36" s="515">
        <v>1.2984944578220319E-4</v>
      </c>
      <c r="AN36" s="515">
        <v>0</v>
      </c>
      <c r="AO36" s="515">
        <v>8.7574294336308675E-5</v>
      </c>
      <c r="AP36" s="515">
        <v>5.0402920287789127E-5</v>
      </c>
      <c r="AQ36" s="515">
        <v>1.6657498035566543E-5</v>
      </c>
      <c r="AR36" s="515">
        <v>7.5369733083017009E-5</v>
      </c>
      <c r="AS36" s="515">
        <v>5.056131963756964E-5</v>
      </c>
      <c r="AT36" s="515">
        <v>1.2907100548223142E-4</v>
      </c>
      <c r="AU36" s="515">
        <v>4.3943773049088856E-5</v>
      </c>
      <c r="AV36" s="515">
        <v>4.1098487369542832E-4</v>
      </c>
      <c r="AW36" s="515">
        <v>1.1281393601563449E-3</v>
      </c>
      <c r="AX36" s="515">
        <v>5.0830110964622131E-4</v>
      </c>
      <c r="AY36" s="515">
        <v>1.4159579994076543E-4</v>
      </c>
      <c r="AZ36" s="515">
        <v>3.2632080289359032E-5</v>
      </c>
      <c r="BA36" s="515">
        <v>2.4948591797948548E-4</v>
      </c>
      <c r="BB36" s="515">
        <v>3.5150512266776608E-4</v>
      </c>
      <c r="BC36" s="515">
        <v>1.6496839861128468E-5</v>
      </c>
      <c r="BD36" s="515">
        <v>7.3781285908519154E-5</v>
      </c>
      <c r="BE36" s="515">
        <v>1.2872755456589768E-4</v>
      </c>
      <c r="BF36" s="515">
        <v>8.1029076575914039E-5</v>
      </c>
      <c r="BG36" s="515">
        <v>0</v>
      </c>
      <c r="BH36" s="515">
        <v>8.576921566675347E-4</v>
      </c>
      <c r="BI36" s="515">
        <v>5.7989776112474278E-4</v>
      </c>
      <c r="BJ36" s="515">
        <v>5.6472152828683996E-4</v>
      </c>
      <c r="BK36" s="515">
        <v>3.9736728883396763E-4</v>
      </c>
      <c r="BL36" s="515">
        <v>2.0318295985988989E-4</v>
      </c>
      <c r="BM36" s="515">
        <v>2.5260631204020823E-4</v>
      </c>
      <c r="BN36" s="515">
        <v>4.358278085982443E-5</v>
      </c>
      <c r="BO36" s="515">
        <v>5.2499688296784287E-5</v>
      </c>
      <c r="BP36" s="515">
        <v>1.9918320731519159E-4</v>
      </c>
      <c r="BQ36" s="515">
        <v>1.5114541071286396E-4</v>
      </c>
      <c r="BR36" s="515">
        <v>7.8899536743261156E-5</v>
      </c>
      <c r="BS36" s="515">
        <v>1.6474718710332274E-5</v>
      </c>
      <c r="BT36" s="515">
        <v>1.2888452229308233E-4</v>
      </c>
      <c r="BU36" s="515">
        <v>7.1391412636014951E-4</v>
      </c>
      <c r="BV36" s="515">
        <v>4.1123701086996074E-5</v>
      </c>
      <c r="BW36" s="515">
        <v>2.4676569225248753E-5</v>
      </c>
      <c r="BX36" s="515">
        <v>1.3595545376544436E-5</v>
      </c>
      <c r="BY36" s="515">
        <v>1.1144973184321402E-5</v>
      </c>
      <c r="BZ36" s="515">
        <v>2.9866623308261223E-6</v>
      </c>
      <c r="CA36" s="515">
        <v>5.7596803147455323E-5</v>
      </c>
      <c r="CB36" s="515">
        <v>1.3029958108255534E-4</v>
      </c>
      <c r="CC36" s="515">
        <v>6.3288016020285743E-4</v>
      </c>
      <c r="CD36" s="515">
        <v>7.7904088963585323E-5</v>
      </c>
      <c r="CE36" s="515">
        <v>3.9307296479417095E-5</v>
      </c>
      <c r="CF36" s="515">
        <v>0</v>
      </c>
      <c r="CG36" s="515">
        <v>5.6179583870990244E-5</v>
      </c>
      <c r="CH36" s="515">
        <v>4.7042728746240342E-5</v>
      </c>
      <c r="CI36" s="515">
        <v>2.7405159020358865E-5</v>
      </c>
      <c r="CJ36" s="515">
        <v>6.3690875932320988E-5</v>
      </c>
      <c r="CK36" s="515">
        <v>4.8006307132245811E-5</v>
      </c>
      <c r="CL36" s="515">
        <v>4.6644156321975163E-5</v>
      </c>
      <c r="CM36" s="515">
        <v>4.1625813620616446E-5</v>
      </c>
      <c r="CN36" s="515">
        <v>3.5115572925672174E-5</v>
      </c>
      <c r="CO36" s="515">
        <v>1.0225400881407593E-4</v>
      </c>
      <c r="CP36" s="515">
        <v>3.0569108810654082E-5</v>
      </c>
      <c r="CQ36" s="515">
        <v>6.4817069025170101E-5</v>
      </c>
      <c r="CR36" s="515">
        <v>6.538035894554935E-5</v>
      </c>
      <c r="CS36" s="515">
        <v>7.7905291296581563E-5</v>
      </c>
      <c r="CT36" s="515">
        <v>9.1559758953012153E-5</v>
      </c>
      <c r="CU36" s="515">
        <v>6.7350568052076742E-5</v>
      </c>
      <c r="CV36" s="515">
        <v>2.2396828042763276E-4</v>
      </c>
      <c r="CW36" s="515">
        <v>2.4828529198473261E-4</v>
      </c>
      <c r="CX36" s="515">
        <v>3.3634398622612536E-5</v>
      </c>
      <c r="CY36" s="515">
        <v>1.9003135575291373E-3</v>
      </c>
      <c r="CZ36" s="515">
        <v>2.0260420085647467E-5</v>
      </c>
      <c r="DA36" s="515">
        <v>1.151689906451091E-4</v>
      </c>
      <c r="DB36" s="515">
        <v>3.7127094442587647E-5</v>
      </c>
      <c r="DC36" s="515">
        <v>6.4752297977892096E-5</v>
      </c>
      <c r="DD36" s="515">
        <v>1.229977585355415E-4</v>
      </c>
      <c r="DE36" s="515">
        <v>4.1603375392677426E-4</v>
      </c>
      <c r="DF36" s="515">
        <v>9.0234675231055426E-5</v>
      </c>
      <c r="DG36" s="515">
        <v>3.8920836155838538E-4</v>
      </c>
      <c r="DH36" s="516">
        <v>3.7795504129505156E-5</v>
      </c>
      <c r="DI36" s="133">
        <v>1.0216482672524883</v>
      </c>
      <c r="DJ36" s="133">
        <v>0.80185966015348642</v>
      </c>
    </row>
    <row r="37" spans="3:114" ht="13.5" customHeight="1" x14ac:dyDescent="0.15">
      <c r="C37" s="304" t="s">
        <v>662</v>
      </c>
      <c r="D37" s="305" t="s">
        <v>956</v>
      </c>
      <c r="E37" s="511">
        <v>1.5971995928589809E-7</v>
      </c>
      <c r="F37" s="512">
        <v>1.3436009137493488E-7</v>
      </c>
      <c r="G37" s="512">
        <v>1.9541297831890719E-7</v>
      </c>
      <c r="H37" s="512">
        <v>1.4715605536182014E-7</v>
      </c>
      <c r="I37" s="512">
        <v>1.8194534056779997E-6</v>
      </c>
      <c r="J37" s="512">
        <v>0</v>
      </c>
      <c r="K37" s="512">
        <v>1.8347553317590035E-5</v>
      </c>
      <c r="L37" s="512">
        <v>3.4465468046491546E-7</v>
      </c>
      <c r="M37" s="512">
        <v>2.4762478445224479E-7</v>
      </c>
      <c r="N37" s="512">
        <v>1.8000734497204602E-7</v>
      </c>
      <c r="O37" s="512">
        <v>0</v>
      </c>
      <c r="P37" s="512">
        <v>8.269205219161955E-7</v>
      </c>
      <c r="Q37" s="512">
        <v>3.729907059265448E-5</v>
      </c>
      <c r="R37" s="512">
        <v>1.4158385626215168E-6</v>
      </c>
      <c r="S37" s="512">
        <v>6.8562680061270821E-6</v>
      </c>
      <c r="T37" s="512">
        <v>2.4854286914753409E-7</v>
      </c>
      <c r="U37" s="512">
        <v>9.4579278221261012E-7</v>
      </c>
      <c r="V37" s="512">
        <v>7.2686094297555396E-7</v>
      </c>
      <c r="W37" s="512">
        <v>4.0722111098043388E-7</v>
      </c>
      <c r="X37" s="512">
        <v>4.7280627132852346E-7</v>
      </c>
      <c r="Y37" s="512">
        <v>0</v>
      </c>
      <c r="Z37" s="512">
        <v>1.3700228845160534E-7</v>
      </c>
      <c r="AA37" s="512">
        <v>1.1114557217099588E-7</v>
      </c>
      <c r="AB37" s="512">
        <v>1.1340136961593777E-6</v>
      </c>
      <c r="AC37" s="512">
        <v>3.8320969046570315E-7</v>
      </c>
      <c r="AD37" s="512">
        <v>1.7011665432797447E-6</v>
      </c>
      <c r="AE37" s="512">
        <v>0</v>
      </c>
      <c r="AF37" s="512">
        <v>4.0802397271887369E-6</v>
      </c>
      <c r="AG37" s="512">
        <v>6.0800069309108401E-7</v>
      </c>
      <c r="AH37" s="512">
        <v>1.5171453641875421E-6</v>
      </c>
      <c r="AI37" s="512">
        <v>1.0011683407103504</v>
      </c>
      <c r="AJ37" s="512">
        <v>8.9931298184565915E-7</v>
      </c>
      <c r="AK37" s="512">
        <v>1.1238683600458225E-6</v>
      </c>
      <c r="AL37" s="512">
        <v>8.2221537671698889E-6</v>
      </c>
      <c r="AM37" s="512">
        <v>4.1681914163932253E-6</v>
      </c>
      <c r="AN37" s="512">
        <v>0</v>
      </c>
      <c r="AO37" s="512">
        <v>2.5986201059315054E-6</v>
      </c>
      <c r="AP37" s="512">
        <v>1.7598400456282295E-6</v>
      </c>
      <c r="AQ37" s="512">
        <v>1.5153155349454056E-7</v>
      </c>
      <c r="AR37" s="512">
        <v>3.0647794440087734E-6</v>
      </c>
      <c r="AS37" s="512">
        <v>1.1145654850296363E-6</v>
      </c>
      <c r="AT37" s="512">
        <v>3.1403197526662451E-6</v>
      </c>
      <c r="AU37" s="512">
        <v>3.1897912396798958E-7</v>
      </c>
      <c r="AV37" s="512">
        <v>4.4042716766559529E-7</v>
      </c>
      <c r="AW37" s="512">
        <v>8.452373004834293E-7</v>
      </c>
      <c r="AX37" s="512">
        <v>2.6262149108937879E-6</v>
      </c>
      <c r="AY37" s="512">
        <v>2.4574114787917605E-6</v>
      </c>
      <c r="AZ37" s="512">
        <v>1.7882727005137549E-6</v>
      </c>
      <c r="BA37" s="512">
        <v>1.077410293207784E-6</v>
      </c>
      <c r="BB37" s="512">
        <v>1.4901421815289957E-7</v>
      </c>
      <c r="BC37" s="512">
        <v>1.2171131800212821E-7</v>
      </c>
      <c r="BD37" s="512">
        <v>1.5635586674954408E-7</v>
      </c>
      <c r="BE37" s="512">
        <v>1.353337378329E-7</v>
      </c>
      <c r="BF37" s="512">
        <v>5.0798924250846953E-7</v>
      </c>
      <c r="BG37" s="512">
        <v>0</v>
      </c>
      <c r="BH37" s="512">
        <v>5.8370259085325132E-7</v>
      </c>
      <c r="BI37" s="512">
        <v>8.6543264710217426E-7</v>
      </c>
      <c r="BJ37" s="512">
        <v>2.0862684827614098E-7</v>
      </c>
      <c r="BK37" s="512">
        <v>2.0047183046012401E-7</v>
      </c>
      <c r="BL37" s="512">
        <v>1.2818604370896436E-5</v>
      </c>
      <c r="BM37" s="512">
        <v>4.0015110916035508E-7</v>
      </c>
      <c r="BN37" s="512">
        <v>4.4100652971669804E-7</v>
      </c>
      <c r="BO37" s="512">
        <v>5.6866953039731559E-7</v>
      </c>
      <c r="BP37" s="512">
        <v>6.0812645462186256E-7</v>
      </c>
      <c r="BQ37" s="512">
        <v>9.2320304566665986E-7</v>
      </c>
      <c r="BR37" s="512">
        <v>5.8886824896483501E-7</v>
      </c>
      <c r="BS37" s="512">
        <v>3.2562862810128612E-5</v>
      </c>
      <c r="BT37" s="512">
        <v>1.6851181208230779E-6</v>
      </c>
      <c r="BU37" s="512">
        <v>2.7218202695540553E-6</v>
      </c>
      <c r="BV37" s="512">
        <v>1.071652507106835E-6</v>
      </c>
      <c r="BW37" s="512">
        <v>1.2444235887974956E-6</v>
      </c>
      <c r="BX37" s="512">
        <v>2.5459748268247513E-7</v>
      </c>
      <c r="BY37" s="512">
        <v>2.0957765923642109E-7</v>
      </c>
      <c r="BZ37" s="512">
        <v>8.1636975454572864E-8</v>
      </c>
      <c r="CA37" s="512">
        <v>1.5180029772010276E-6</v>
      </c>
      <c r="CB37" s="512">
        <v>5.1635107740417038E-7</v>
      </c>
      <c r="CC37" s="512">
        <v>8.7498470433214786E-7</v>
      </c>
      <c r="CD37" s="512">
        <v>2.0400693241309879E-7</v>
      </c>
      <c r="CE37" s="512">
        <v>4.2386202731965306E-7</v>
      </c>
      <c r="CF37" s="512">
        <v>0</v>
      </c>
      <c r="CG37" s="512">
        <v>3.0199798464907497E-7</v>
      </c>
      <c r="CH37" s="512">
        <v>8.2249884872676646E-7</v>
      </c>
      <c r="CI37" s="512">
        <v>3.4677263142720164E-6</v>
      </c>
      <c r="CJ37" s="512">
        <v>4.1448193257924046E-6</v>
      </c>
      <c r="CK37" s="512">
        <v>1.5138217884651677E-6</v>
      </c>
      <c r="CL37" s="512">
        <v>2.6521001756294618E-7</v>
      </c>
      <c r="CM37" s="512">
        <v>2.0154116371343026E-6</v>
      </c>
      <c r="CN37" s="512">
        <v>8.565978210245915E-7</v>
      </c>
      <c r="CO37" s="512">
        <v>2.1134698034589191E-6</v>
      </c>
      <c r="CP37" s="512">
        <v>8.6927731281557049E-7</v>
      </c>
      <c r="CQ37" s="512">
        <v>8.3024823319687745E-6</v>
      </c>
      <c r="CR37" s="512">
        <v>5.381810857392068E-7</v>
      </c>
      <c r="CS37" s="512">
        <v>1.9357223865409949E-6</v>
      </c>
      <c r="CT37" s="512">
        <v>9.0580859644186821E-7</v>
      </c>
      <c r="CU37" s="512">
        <v>5.3497202938150611E-7</v>
      </c>
      <c r="CV37" s="512">
        <v>1.3562410333096345E-5</v>
      </c>
      <c r="CW37" s="512">
        <v>4.9805050849730954E-6</v>
      </c>
      <c r="CX37" s="512">
        <v>8.8036723362803322E-7</v>
      </c>
      <c r="CY37" s="512">
        <v>2.9621116520385549E-7</v>
      </c>
      <c r="CZ37" s="512">
        <v>9.9818181762447635E-7</v>
      </c>
      <c r="DA37" s="512">
        <v>1.6653493524244893E-6</v>
      </c>
      <c r="DB37" s="512">
        <v>4.3460268967615411E-7</v>
      </c>
      <c r="DC37" s="512">
        <v>2.1462828219074564E-6</v>
      </c>
      <c r="DD37" s="512">
        <v>3.0047250692083786E-6</v>
      </c>
      <c r="DE37" s="512">
        <v>2.0944152738997093E-7</v>
      </c>
      <c r="DF37" s="512">
        <v>7.1509705279439642E-6</v>
      </c>
      <c r="DG37" s="512">
        <v>3.5870919024816841E-7</v>
      </c>
      <c r="DH37" s="513">
        <v>4.1587351723488461E-6</v>
      </c>
      <c r="DI37" s="133">
        <v>1.0014156656880817</v>
      </c>
      <c r="DJ37" s="133">
        <v>0.78597972619335132</v>
      </c>
    </row>
    <row r="38" spans="3:114" ht="13.5" customHeight="1" x14ac:dyDescent="0.15">
      <c r="C38" s="304" t="s">
        <v>663</v>
      </c>
      <c r="D38" s="305" t="s">
        <v>221</v>
      </c>
      <c r="E38" s="511">
        <v>3.4717278444691664E-6</v>
      </c>
      <c r="F38" s="512">
        <v>1.7092208097897694E-6</v>
      </c>
      <c r="G38" s="512">
        <v>6.8882887200949366E-6</v>
      </c>
      <c r="H38" s="512">
        <v>4.3767113868847991E-6</v>
      </c>
      <c r="I38" s="512">
        <v>1.5376402001291399E-6</v>
      </c>
      <c r="J38" s="512">
        <v>0</v>
      </c>
      <c r="K38" s="512">
        <v>6.8588120876287345E-6</v>
      </c>
      <c r="L38" s="512">
        <v>7.0999483699044626E-6</v>
      </c>
      <c r="M38" s="512">
        <v>2.1070263534986834E-4</v>
      </c>
      <c r="N38" s="512">
        <v>1.7164772488381248E-6</v>
      </c>
      <c r="O38" s="512">
        <v>0</v>
      </c>
      <c r="P38" s="512">
        <v>6.4738838939265752E-6</v>
      </c>
      <c r="Q38" s="512">
        <v>8.5955186956775364E-6</v>
      </c>
      <c r="R38" s="512">
        <v>1.9865781772974052E-6</v>
      </c>
      <c r="S38" s="512">
        <v>9.4068013070139271E-5</v>
      </c>
      <c r="T38" s="512">
        <v>1.7203544921877385E-6</v>
      </c>
      <c r="U38" s="512">
        <v>1.1252455498606204E-6</v>
      </c>
      <c r="V38" s="512">
        <v>1.5064924346009339E-6</v>
      </c>
      <c r="W38" s="512">
        <v>2.3926280557305409E-6</v>
      </c>
      <c r="X38" s="512">
        <v>3.2732187649928884E-6</v>
      </c>
      <c r="Y38" s="512">
        <v>0</v>
      </c>
      <c r="Z38" s="512">
        <v>1.1228651844390718E-5</v>
      </c>
      <c r="AA38" s="512">
        <v>1.1331089283598933E-6</v>
      </c>
      <c r="AB38" s="512">
        <v>1.7277812644316787E-6</v>
      </c>
      <c r="AC38" s="512">
        <v>1.8466393436349969E-4</v>
      </c>
      <c r="AD38" s="512">
        <v>2.1606597086220167E-5</v>
      </c>
      <c r="AE38" s="512">
        <v>0</v>
      </c>
      <c r="AF38" s="512">
        <v>2.3135837603759731E-6</v>
      </c>
      <c r="AG38" s="512">
        <v>4.5590079678977123E-5</v>
      </c>
      <c r="AH38" s="512">
        <v>1.4113496195818004E-5</v>
      </c>
      <c r="AI38" s="512">
        <v>1.6537664120181675E-6</v>
      </c>
      <c r="AJ38" s="512">
        <v>1.0007858513397621</v>
      </c>
      <c r="AK38" s="512">
        <v>4.5435259509405641E-6</v>
      </c>
      <c r="AL38" s="512">
        <v>2.4931734001162932E-6</v>
      </c>
      <c r="AM38" s="512">
        <v>1.0910051594152046E-4</v>
      </c>
      <c r="AN38" s="512">
        <v>0</v>
      </c>
      <c r="AO38" s="512">
        <v>8.6660720260344244E-7</v>
      </c>
      <c r="AP38" s="512">
        <v>2.4134658608837278E-6</v>
      </c>
      <c r="AQ38" s="512">
        <v>5.9821845977931678E-7</v>
      </c>
      <c r="AR38" s="512">
        <v>1.5648763741766541E-6</v>
      </c>
      <c r="AS38" s="512">
        <v>2.7350512138828576E-6</v>
      </c>
      <c r="AT38" s="512">
        <v>6.0108162331441557E-6</v>
      </c>
      <c r="AU38" s="512">
        <v>2.2804118638481221E-5</v>
      </c>
      <c r="AV38" s="512">
        <v>2.3118519258520796E-5</v>
      </c>
      <c r="AW38" s="512">
        <v>3.0625654850729039E-6</v>
      </c>
      <c r="AX38" s="512">
        <v>3.3922192301173525E-5</v>
      </c>
      <c r="AY38" s="512">
        <v>5.2285544577771758E-5</v>
      </c>
      <c r="AZ38" s="512">
        <v>9.2812355456872885E-5</v>
      </c>
      <c r="BA38" s="512">
        <v>4.0773927921198817E-6</v>
      </c>
      <c r="BB38" s="512">
        <v>3.0499673762822997E-5</v>
      </c>
      <c r="BC38" s="512">
        <v>1.8226530325828212E-6</v>
      </c>
      <c r="BD38" s="512">
        <v>5.3241628376839949E-5</v>
      </c>
      <c r="BE38" s="512">
        <v>3.2739610332306517E-5</v>
      </c>
      <c r="BF38" s="512">
        <v>1.1654418728267799E-5</v>
      </c>
      <c r="BG38" s="512">
        <v>0</v>
      </c>
      <c r="BH38" s="512">
        <v>7.5028311875073063E-5</v>
      </c>
      <c r="BI38" s="512">
        <v>1.8651820514104969E-6</v>
      </c>
      <c r="BJ38" s="512">
        <v>1.3608819080313859E-6</v>
      </c>
      <c r="BK38" s="512">
        <v>9.1299482419061385E-5</v>
      </c>
      <c r="BL38" s="512">
        <v>1.2604283321096031E-4</v>
      </c>
      <c r="BM38" s="512">
        <v>1.8901417928824164E-6</v>
      </c>
      <c r="BN38" s="512">
        <v>4.8361927406035112E-5</v>
      </c>
      <c r="BO38" s="512">
        <v>3.196901125313983E-5</v>
      </c>
      <c r="BP38" s="512">
        <v>2.6089286060385933E-6</v>
      </c>
      <c r="BQ38" s="512">
        <v>2.4729518448414494E-6</v>
      </c>
      <c r="BR38" s="512">
        <v>3.8130299802528132E-6</v>
      </c>
      <c r="BS38" s="512">
        <v>1.7492318179461267E-6</v>
      </c>
      <c r="BT38" s="512">
        <v>5.4121142240332488E-6</v>
      </c>
      <c r="BU38" s="512">
        <v>4.4535893585185677E-6</v>
      </c>
      <c r="BV38" s="512">
        <v>2.3157566700132227E-6</v>
      </c>
      <c r="BW38" s="512">
        <v>1.2125278066143919E-6</v>
      </c>
      <c r="BX38" s="512">
        <v>8.5348286012260245E-7</v>
      </c>
      <c r="BY38" s="512">
        <v>1.1397599934992655E-6</v>
      </c>
      <c r="BZ38" s="512">
        <v>6.1444520449442369E-7</v>
      </c>
      <c r="CA38" s="512">
        <v>2.0391157436958771E-6</v>
      </c>
      <c r="CB38" s="512">
        <v>3.4851781141743009E-6</v>
      </c>
      <c r="CC38" s="512">
        <v>1.8352528134761178E-5</v>
      </c>
      <c r="CD38" s="512">
        <v>6.5725675494751739E-7</v>
      </c>
      <c r="CE38" s="512">
        <v>2.453248187102469E-6</v>
      </c>
      <c r="CF38" s="512">
        <v>0</v>
      </c>
      <c r="CG38" s="512">
        <v>2.8584669164901912E-6</v>
      </c>
      <c r="CH38" s="512">
        <v>2.1717404575291546E-6</v>
      </c>
      <c r="CI38" s="512">
        <v>6.9664347971765893E-7</v>
      </c>
      <c r="CJ38" s="512">
        <v>2.7098064441056885E-6</v>
      </c>
      <c r="CK38" s="512">
        <v>2.9516884848581411E-6</v>
      </c>
      <c r="CL38" s="512">
        <v>2.340480944361566E-6</v>
      </c>
      <c r="CM38" s="512">
        <v>1.8096929082341569E-6</v>
      </c>
      <c r="CN38" s="512">
        <v>1.7089114122748738E-6</v>
      </c>
      <c r="CO38" s="512">
        <v>3.0457887302271858E-6</v>
      </c>
      <c r="CP38" s="512">
        <v>7.1230906067541681E-6</v>
      </c>
      <c r="CQ38" s="512">
        <v>4.0125818288635283E-5</v>
      </c>
      <c r="CR38" s="512">
        <v>5.4282810378981877E-6</v>
      </c>
      <c r="CS38" s="512">
        <v>9.6317034997635438E-5</v>
      </c>
      <c r="CT38" s="512">
        <v>4.3624272614661972E-6</v>
      </c>
      <c r="CU38" s="512">
        <v>3.4869751152175836E-6</v>
      </c>
      <c r="CV38" s="512">
        <v>6.2395455208308352E-6</v>
      </c>
      <c r="CW38" s="512">
        <v>1.1278714368856366E-5</v>
      </c>
      <c r="CX38" s="512">
        <v>1.6886598494370294E-6</v>
      </c>
      <c r="CY38" s="512">
        <v>9.1604848734243055E-5</v>
      </c>
      <c r="CZ38" s="512">
        <v>9.5193040089006328E-7</v>
      </c>
      <c r="DA38" s="512">
        <v>9.9057576359603311E-6</v>
      </c>
      <c r="DB38" s="512">
        <v>4.2604927750151236E-6</v>
      </c>
      <c r="DC38" s="512">
        <v>3.5511795536681691E-6</v>
      </c>
      <c r="DD38" s="512">
        <v>1.4569642035369477E-5</v>
      </c>
      <c r="DE38" s="512">
        <v>1.2483853429886217E-6</v>
      </c>
      <c r="DF38" s="512">
        <v>4.3209026685377037E-6</v>
      </c>
      <c r="DG38" s="512">
        <v>2.054425412629218E-6</v>
      </c>
      <c r="DH38" s="513">
        <v>1.0099396403176083E-5</v>
      </c>
      <c r="DI38" s="133">
        <v>1.002698114302834</v>
      </c>
      <c r="DJ38" s="133">
        <v>0.78698627986094094</v>
      </c>
    </row>
    <row r="39" spans="3:114" ht="13.5" customHeight="1" x14ac:dyDescent="0.15">
      <c r="C39" s="304" t="s">
        <v>664</v>
      </c>
      <c r="D39" s="305" t="s">
        <v>227</v>
      </c>
      <c r="E39" s="511">
        <v>9.4596887295918434E-5</v>
      </c>
      <c r="F39" s="512">
        <v>1.0952911667981681E-4</v>
      </c>
      <c r="G39" s="512">
        <v>2.1909945869221387E-4</v>
      </c>
      <c r="H39" s="512">
        <v>3.487940904565358E-5</v>
      </c>
      <c r="I39" s="512">
        <v>3.321999768354132E-5</v>
      </c>
      <c r="J39" s="512">
        <v>0</v>
      </c>
      <c r="K39" s="512">
        <v>2.2500760908215857E-4</v>
      </c>
      <c r="L39" s="512">
        <v>5.3562809941008684E-5</v>
      </c>
      <c r="M39" s="512">
        <v>7.4626030710948921E-5</v>
      </c>
      <c r="N39" s="512">
        <v>1.2111913925278388E-4</v>
      </c>
      <c r="O39" s="512">
        <v>0</v>
      </c>
      <c r="P39" s="512">
        <v>1.861474921611947E-4</v>
      </c>
      <c r="Q39" s="512">
        <v>1.0420926916385585E-4</v>
      </c>
      <c r="R39" s="512">
        <v>5.6677093641464103E-5</v>
      </c>
      <c r="S39" s="512">
        <v>8.3576341865044588E-5</v>
      </c>
      <c r="T39" s="512">
        <v>2.4806457691598665E-4</v>
      </c>
      <c r="U39" s="512">
        <v>1.3319582680025444E-4</v>
      </c>
      <c r="V39" s="512">
        <v>8.005268964195117E-5</v>
      </c>
      <c r="W39" s="512">
        <v>1.2501082287410119E-4</v>
      </c>
      <c r="X39" s="512">
        <v>1.5500924715264634E-4</v>
      </c>
      <c r="Y39" s="512">
        <v>0</v>
      </c>
      <c r="Z39" s="512">
        <v>1.5446466357750955E-4</v>
      </c>
      <c r="AA39" s="512">
        <v>1.4756402048561563E-4</v>
      </c>
      <c r="AB39" s="512">
        <v>3.059993367128818E-4</v>
      </c>
      <c r="AC39" s="512">
        <v>6.7941164308194294E-5</v>
      </c>
      <c r="AD39" s="512">
        <v>1.0090053981390686E-4</v>
      </c>
      <c r="AE39" s="512">
        <v>0</v>
      </c>
      <c r="AF39" s="512">
        <v>3.4691222912406434E-4</v>
      </c>
      <c r="AG39" s="512">
        <v>1.4253719519188434E-4</v>
      </c>
      <c r="AH39" s="512">
        <v>1.15478122610366E-4</v>
      </c>
      <c r="AI39" s="512">
        <v>4.0797938508928201E-5</v>
      </c>
      <c r="AJ39" s="512">
        <v>1.0268940080055494E-4</v>
      </c>
      <c r="AK39" s="512">
        <v>1.0841986308353166</v>
      </c>
      <c r="AL39" s="512">
        <v>1.598768399768961E-4</v>
      </c>
      <c r="AM39" s="512">
        <v>3.6524336896490134E-4</v>
      </c>
      <c r="AN39" s="512">
        <v>0</v>
      </c>
      <c r="AO39" s="512">
        <v>9.4785896382211792E-5</v>
      </c>
      <c r="AP39" s="512">
        <v>2.2047093702036899E-4</v>
      </c>
      <c r="AQ39" s="512">
        <v>7.3939298053406782E-5</v>
      </c>
      <c r="AR39" s="512">
        <v>5.4307926490034825E-5</v>
      </c>
      <c r="AS39" s="512">
        <v>1.341601191025351E-4</v>
      </c>
      <c r="AT39" s="512">
        <v>1.4126290379095689E-4</v>
      </c>
      <c r="AU39" s="512">
        <v>1.59480770828463E-4</v>
      </c>
      <c r="AV39" s="512">
        <v>8.0386677463885865E-5</v>
      </c>
      <c r="AW39" s="512">
        <v>8.315168647648284E-5</v>
      </c>
      <c r="AX39" s="512">
        <v>7.5438654211773505E-5</v>
      </c>
      <c r="AY39" s="512">
        <v>8.3391083304458074E-5</v>
      </c>
      <c r="AZ39" s="512">
        <v>1.4118558188574282E-4</v>
      </c>
      <c r="BA39" s="512">
        <v>8.0625098556627657E-5</v>
      </c>
      <c r="BB39" s="512">
        <v>5.5401119813110287E-5</v>
      </c>
      <c r="BC39" s="512">
        <v>5.2938984057104859E-5</v>
      </c>
      <c r="BD39" s="512">
        <v>6.9707716465623851E-5</v>
      </c>
      <c r="BE39" s="512">
        <v>3.0448026653752787E-5</v>
      </c>
      <c r="BF39" s="512">
        <v>7.3739717697193159E-5</v>
      </c>
      <c r="BG39" s="512">
        <v>0</v>
      </c>
      <c r="BH39" s="512">
        <v>3.4076391684853507E-5</v>
      </c>
      <c r="BI39" s="512">
        <v>3.4662462116464664E-5</v>
      </c>
      <c r="BJ39" s="512">
        <v>9.5070056764216926E-5</v>
      </c>
      <c r="BK39" s="512">
        <v>6.1013444710524414E-5</v>
      </c>
      <c r="BL39" s="512">
        <v>4.4251534010896518E-4</v>
      </c>
      <c r="BM39" s="512">
        <v>4.9455159468751511E-5</v>
      </c>
      <c r="BN39" s="512">
        <v>1.7111383451989776E-2</v>
      </c>
      <c r="BO39" s="512">
        <v>2.1111406851932042E-2</v>
      </c>
      <c r="BP39" s="512">
        <v>3.3340438021787967E-2</v>
      </c>
      <c r="BQ39" s="512">
        <v>1.7429605948998016E-2</v>
      </c>
      <c r="BR39" s="512">
        <v>3.300429302271553E-4</v>
      </c>
      <c r="BS39" s="512">
        <v>8.2862569896596252E-4</v>
      </c>
      <c r="BT39" s="512">
        <v>1.0931925196158941E-3</v>
      </c>
      <c r="BU39" s="512">
        <v>2.3609783945661373E-4</v>
      </c>
      <c r="BV39" s="512">
        <v>1.3408527656235181E-4</v>
      </c>
      <c r="BW39" s="512">
        <v>1.1342716203158042E-4</v>
      </c>
      <c r="BX39" s="512">
        <v>1.4828885859716822E-4</v>
      </c>
      <c r="BY39" s="512">
        <v>4.2689614003482099E-4</v>
      </c>
      <c r="BZ39" s="512">
        <v>4.0027067023838897E-4</v>
      </c>
      <c r="CA39" s="512">
        <v>4.9414331959437641E-4</v>
      </c>
      <c r="CB39" s="512">
        <v>3.7197319898815272E-5</v>
      </c>
      <c r="CC39" s="512">
        <v>4.7256730679089712E-4</v>
      </c>
      <c r="CD39" s="512">
        <v>1.0105746963520211E-4</v>
      </c>
      <c r="CE39" s="512">
        <v>7.8567946717060102E-5</v>
      </c>
      <c r="CF39" s="512">
        <v>0</v>
      </c>
      <c r="CG39" s="512">
        <v>3.1769580255858041E-4</v>
      </c>
      <c r="CH39" s="512">
        <v>3.7455112911939534E-4</v>
      </c>
      <c r="CI39" s="512">
        <v>5.6156814542616667E-5</v>
      </c>
      <c r="CJ39" s="512">
        <v>1.7521170775249914E-4</v>
      </c>
      <c r="CK39" s="512">
        <v>5.4676035067764217E-4</v>
      </c>
      <c r="CL39" s="512">
        <v>5.0850972015005834E-5</v>
      </c>
      <c r="CM39" s="512">
        <v>2.539417486538307E-4</v>
      </c>
      <c r="CN39" s="512">
        <v>7.9873266220238819E-5</v>
      </c>
      <c r="CO39" s="512">
        <v>2.007705270833327E-4</v>
      </c>
      <c r="CP39" s="512">
        <v>2.5146756383399827E-4</v>
      </c>
      <c r="CQ39" s="512">
        <v>1.3753830071506842E-4</v>
      </c>
      <c r="CR39" s="512">
        <v>8.1093326804772037E-5</v>
      </c>
      <c r="CS39" s="512">
        <v>1.281396564773322E-4</v>
      </c>
      <c r="CT39" s="512">
        <v>1.2844483199047285E-4</v>
      </c>
      <c r="CU39" s="512">
        <v>9.2127155562062873E-5</v>
      </c>
      <c r="CV39" s="512">
        <v>7.3413263693480215E-5</v>
      </c>
      <c r="CW39" s="512">
        <v>9.5295971735872786E-5</v>
      </c>
      <c r="CX39" s="512">
        <v>1.7736187082868912E-4</v>
      </c>
      <c r="CY39" s="512">
        <v>4.7769950503008972E-5</v>
      </c>
      <c r="CZ39" s="512">
        <v>5.6061474173223131E-5</v>
      </c>
      <c r="DA39" s="512">
        <v>1.7721724926770519E-4</v>
      </c>
      <c r="DB39" s="512">
        <v>9.1759734055243267E-5</v>
      </c>
      <c r="DC39" s="512">
        <v>1.3207160126809688E-4</v>
      </c>
      <c r="DD39" s="512">
        <v>1.9294188620365893E-4</v>
      </c>
      <c r="DE39" s="512">
        <v>4.0434619600914168E-5</v>
      </c>
      <c r="DF39" s="512">
        <v>1.2210420792693597E-4</v>
      </c>
      <c r="DG39" s="512">
        <v>4.2191917768811248E-5</v>
      </c>
      <c r="DH39" s="513">
        <v>6.1695652429527353E-4</v>
      </c>
      <c r="DI39" s="133">
        <v>1.1894357326855014</v>
      </c>
      <c r="DJ39" s="133">
        <v>0.93355077569949874</v>
      </c>
    </row>
    <row r="40" spans="3:114" ht="13.5" customHeight="1" x14ac:dyDescent="0.15">
      <c r="C40" s="304" t="s">
        <v>665</v>
      </c>
      <c r="D40" s="305" t="s">
        <v>231</v>
      </c>
      <c r="E40" s="511">
        <v>4.7187891193164206E-6</v>
      </c>
      <c r="F40" s="512">
        <v>1.3102865980656684E-6</v>
      </c>
      <c r="G40" s="512">
        <v>2.4544493757740113E-6</v>
      </c>
      <c r="H40" s="512">
        <v>8.2257658867831961E-7</v>
      </c>
      <c r="I40" s="512">
        <v>1.9196915161690696E-6</v>
      </c>
      <c r="J40" s="512">
        <v>0</v>
      </c>
      <c r="K40" s="512">
        <v>2.9309903022262266E-6</v>
      </c>
      <c r="L40" s="512">
        <v>1.765654753300119E-6</v>
      </c>
      <c r="M40" s="512">
        <v>7.4476573346291081E-5</v>
      </c>
      <c r="N40" s="512">
        <v>1.4420490989791986E-6</v>
      </c>
      <c r="O40" s="512">
        <v>0</v>
      </c>
      <c r="P40" s="512">
        <v>2.0634065889752235E-6</v>
      </c>
      <c r="Q40" s="512">
        <v>1.9664391801073332E-6</v>
      </c>
      <c r="R40" s="512">
        <v>2.3505605399390801E-6</v>
      </c>
      <c r="S40" s="512">
        <v>2.1474148322124609E-4</v>
      </c>
      <c r="T40" s="512">
        <v>2.3192802407888865E-6</v>
      </c>
      <c r="U40" s="512">
        <v>1.6789701819035613E-6</v>
      </c>
      <c r="V40" s="512">
        <v>1.3828617201445605E-6</v>
      </c>
      <c r="W40" s="512">
        <v>1.646558975255795E-6</v>
      </c>
      <c r="X40" s="512">
        <v>1.9864969443386881E-6</v>
      </c>
      <c r="Y40" s="512">
        <v>0</v>
      </c>
      <c r="Z40" s="512">
        <v>1.4530741717847516E-6</v>
      </c>
      <c r="AA40" s="512">
        <v>1.3142739140296689E-6</v>
      </c>
      <c r="AB40" s="512">
        <v>2.9220113366577632E-6</v>
      </c>
      <c r="AC40" s="512">
        <v>1.5098536556825138E-6</v>
      </c>
      <c r="AD40" s="512">
        <v>7.4505153134397304E-6</v>
      </c>
      <c r="AE40" s="512">
        <v>0</v>
      </c>
      <c r="AF40" s="512">
        <v>2.8755261212023278E-6</v>
      </c>
      <c r="AG40" s="512">
        <v>1.0625105192518137E-5</v>
      </c>
      <c r="AH40" s="512">
        <v>1.8500768107033029E-6</v>
      </c>
      <c r="AI40" s="512">
        <v>1.3476073160695203E-6</v>
      </c>
      <c r="AJ40" s="512">
        <v>2.8127176447320866E-6</v>
      </c>
      <c r="AK40" s="512">
        <v>2.6517900680404451E-6</v>
      </c>
      <c r="AL40" s="512">
        <v>1.0006173072487536</v>
      </c>
      <c r="AM40" s="512">
        <v>2.7861494833232836E-6</v>
      </c>
      <c r="AN40" s="512">
        <v>0</v>
      </c>
      <c r="AO40" s="512">
        <v>1.8688905183260104E-6</v>
      </c>
      <c r="AP40" s="512">
        <v>2.9797263858054524E-6</v>
      </c>
      <c r="AQ40" s="512">
        <v>1.3707598617945947E-6</v>
      </c>
      <c r="AR40" s="512">
        <v>7.635456918073211E-7</v>
      </c>
      <c r="AS40" s="512">
        <v>1.5978443430291638E-6</v>
      </c>
      <c r="AT40" s="512">
        <v>1.5970357219052779E-6</v>
      </c>
      <c r="AU40" s="512">
        <v>1.1289384490260907E-5</v>
      </c>
      <c r="AV40" s="512">
        <v>7.0262410311891603E-6</v>
      </c>
      <c r="AW40" s="512">
        <v>2.2937960098695544E-5</v>
      </c>
      <c r="AX40" s="512">
        <v>1.8873389173130845E-5</v>
      </c>
      <c r="AY40" s="512">
        <v>5.2814873022263419E-4</v>
      </c>
      <c r="AZ40" s="512">
        <v>5.2225325307975103E-3</v>
      </c>
      <c r="BA40" s="512">
        <v>5.1175757780549534E-4</v>
      </c>
      <c r="BB40" s="512">
        <v>1.0679078852143738E-5</v>
      </c>
      <c r="BC40" s="512">
        <v>4.3475719010131917E-5</v>
      </c>
      <c r="BD40" s="512">
        <v>7.9627241107629252E-5</v>
      </c>
      <c r="BE40" s="512">
        <v>3.9339427025294279E-5</v>
      </c>
      <c r="BF40" s="512">
        <v>3.340774237816306E-5</v>
      </c>
      <c r="BG40" s="512">
        <v>0</v>
      </c>
      <c r="BH40" s="512">
        <v>2.6925766387064403E-6</v>
      </c>
      <c r="BI40" s="512">
        <v>2.1774912975153132E-5</v>
      </c>
      <c r="BJ40" s="512">
        <v>5.9568449554296032E-6</v>
      </c>
      <c r="BK40" s="512">
        <v>2.1840556240071362E-6</v>
      </c>
      <c r="BL40" s="512">
        <v>6.2709959952788943E-5</v>
      </c>
      <c r="BM40" s="512">
        <v>1.5278471110631282E-6</v>
      </c>
      <c r="BN40" s="512">
        <v>7.2007718288113966E-4</v>
      </c>
      <c r="BO40" s="512">
        <v>9.5223617917646188E-5</v>
      </c>
      <c r="BP40" s="512">
        <v>2.9904410048815303E-5</v>
      </c>
      <c r="BQ40" s="512">
        <v>1.6606491474440102E-4</v>
      </c>
      <c r="BR40" s="512">
        <v>2.6481256083611954E-6</v>
      </c>
      <c r="BS40" s="512">
        <v>4.2609085655040318E-6</v>
      </c>
      <c r="BT40" s="512">
        <v>7.0052192176061368E-6</v>
      </c>
      <c r="BU40" s="512">
        <v>2.4428805765542221E-5</v>
      </c>
      <c r="BV40" s="512">
        <v>1.1108249898988385E-5</v>
      </c>
      <c r="BW40" s="512">
        <v>2.7800289174683574E-6</v>
      </c>
      <c r="BX40" s="512">
        <v>1.890247548872603E-6</v>
      </c>
      <c r="BY40" s="512">
        <v>2.8609371054154144E-6</v>
      </c>
      <c r="BZ40" s="512">
        <v>1.7162562716380209E-6</v>
      </c>
      <c r="CA40" s="512">
        <v>4.2574232052095537E-6</v>
      </c>
      <c r="CB40" s="512">
        <v>4.3550935419778938E-6</v>
      </c>
      <c r="CC40" s="512">
        <v>5.6839360208114852E-6</v>
      </c>
      <c r="CD40" s="512">
        <v>2.0648147823215999E-6</v>
      </c>
      <c r="CE40" s="512">
        <v>1.2503492212044874E-6</v>
      </c>
      <c r="CF40" s="512">
        <v>0</v>
      </c>
      <c r="CG40" s="512">
        <v>2.7780373052159926E-6</v>
      </c>
      <c r="CH40" s="512">
        <v>3.1713422894351208E-6</v>
      </c>
      <c r="CI40" s="512">
        <v>7.1050731028812118E-7</v>
      </c>
      <c r="CJ40" s="512">
        <v>3.0894925456751621E-6</v>
      </c>
      <c r="CK40" s="512">
        <v>4.3232700977065187E-6</v>
      </c>
      <c r="CL40" s="512">
        <v>1.363299790752849E-6</v>
      </c>
      <c r="CM40" s="512">
        <v>3.2720426697200232E-6</v>
      </c>
      <c r="CN40" s="512">
        <v>2.5647459822370086E-6</v>
      </c>
      <c r="CO40" s="512">
        <v>8.3343812125006873E-6</v>
      </c>
      <c r="CP40" s="512">
        <v>1.7204994537142365E-5</v>
      </c>
      <c r="CQ40" s="512">
        <v>3.6805352589748874E-6</v>
      </c>
      <c r="CR40" s="512">
        <v>2.391407931583338E-5</v>
      </c>
      <c r="CS40" s="512">
        <v>2.6758301908774883E-5</v>
      </c>
      <c r="CT40" s="512">
        <v>1.0011520571101955E-4</v>
      </c>
      <c r="CU40" s="512">
        <v>5.8805712473144328E-5</v>
      </c>
      <c r="CV40" s="512">
        <v>2.8620296372373407E-5</v>
      </c>
      <c r="CW40" s="512">
        <v>2.9064788676657303E-6</v>
      </c>
      <c r="CX40" s="512">
        <v>2.0579007914636174E-6</v>
      </c>
      <c r="CY40" s="512">
        <v>1.2663345907959074E-5</v>
      </c>
      <c r="CZ40" s="512">
        <v>1.9387701067500118E-6</v>
      </c>
      <c r="DA40" s="512">
        <v>1.2644704048544753E-4</v>
      </c>
      <c r="DB40" s="512">
        <v>1.036021994788716E-4</v>
      </c>
      <c r="DC40" s="512">
        <v>2.4179388388990389E-6</v>
      </c>
      <c r="DD40" s="512">
        <v>4.5373673831678861E-6</v>
      </c>
      <c r="DE40" s="512">
        <v>9.9998246986709661E-7</v>
      </c>
      <c r="DF40" s="512">
        <v>2.5099800037077237E-5</v>
      </c>
      <c r="DG40" s="512">
        <v>9.6648849665470201E-6</v>
      </c>
      <c r="DH40" s="513">
        <v>7.9455873055811908E-5</v>
      </c>
      <c r="DI40" s="133">
        <v>1.0093630804382792</v>
      </c>
      <c r="DJ40" s="133">
        <v>0.79221740259819684</v>
      </c>
    </row>
    <row r="41" spans="3:114" ht="13.5" customHeight="1" x14ac:dyDescent="0.15">
      <c r="C41" s="304" t="s">
        <v>666</v>
      </c>
      <c r="D41" s="305" t="s">
        <v>239</v>
      </c>
      <c r="E41" s="511">
        <v>4.0401199319471957E-4</v>
      </c>
      <c r="F41" s="512">
        <v>1.1628684696743467E-4</v>
      </c>
      <c r="G41" s="512">
        <v>1.2579359557756502E-3</v>
      </c>
      <c r="H41" s="512">
        <v>1.1299754006864769E-5</v>
      </c>
      <c r="I41" s="512">
        <v>2.1825886470905201E-5</v>
      </c>
      <c r="J41" s="512">
        <v>0</v>
      </c>
      <c r="K41" s="512">
        <v>4.1100274696100355E-5</v>
      </c>
      <c r="L41" s="512">
        <v>5.5629145364234463E-5</v>
      </c>
      <c r="M41" s="512">
        <v>9.2612194693506868E-5</v>
      </c>
      <c r="N41" s="512">
        <v>3.6928724965077448E-5</v>
      </c>
      <c r="O41" s="512">
        <v>0</v>
      </c>
      <c r="P41" s="512">
        <v>3.5432285392104753E-5</v>
      </c>
      <c r="Q41" s="512">
        <v>2.1333831231216112E-5</v>
      </c>
      <c r="R41" s="512">
        <v>4.595934973307783E-5</v>
      </c>
      <c r="S41" s="512">
        <v>1.1479804494374826E-4</v>
      </c>
      <c r="T41" s="512">
        <v>1.5258310041027279E-4</v>
      </c>
      <c r="U41" s="512">
        <v>2.5169511850844474E-5</v>
      </c>
      <c r="V41" s="512">
        <v>1.8824005229479686E-5</v>
      </c>
      <c r="W41" s="512">
        <v>1.1408268864603096E-3</v>
      </c>
      <c r="X41" s="512">
        <v>7.9466856878585631E-4</v>
      </c>
      <c r="Y41" s="512">
        <v>0</v>
      </c>
      <c r="Z41" s="512">
        <v>1.2000490430537209E-4</v>
      </c>
      <c r="AA41" s="512">
        <v>8.0012472809656775E-5</v>
      </c>
      <c r="AB41" s="512">
        <v>7.3267343956912284E-5</v>
      </c>
      <c r="AC41" s="512">
        <v>3.2310218708889594E-4</v>
      </c>
      <c r="AD41" s="512">
        <v>1.0445137221357865E-4</v>
      </c>
      <c r="AE41" s="512">
        <v>0</v>
      </c>
      <c r="AF41" s="512">
        <v>4.1537614445179708E-3</v>
      </c>
      <c r="AG41" s="512">
        <v>3.9471090259951567E-5</v>
      </c>
      <c r="AH41" s="512">
        <v>7.5562801538554692E-5</v>
      </c>
      <c r="AI41" s="512">
        <v>1.0333195542158855E-5</v>
      </c>
      <c r="AJ41" s="512">
        <v>3.6968810091986726E-3</v>
      </c>
      <c r="AK41" s="512">
        <v>6.3296821359909369E-3</v>
      </c>
      <c r="AL41" s="512">
        <v>3.3942043051024382E-3</v>
      </c>
      <c r="AM41" s="512">
        <v>1.0086129443217202</v>
      </c>
      <c r="AN41" s="512">
        <v>0</v>
      </c>
      <c r="AO41" s="512">
        <v>1.5074504930232755E-4</v>
      </c>
      <c r="AP41" s="512">
        <v>2.0805621257949901E-3</v>
      </c>
      <c r="AQ41" s="512">
        <v>1.3629524680666406E-5</v>
      </c>
      <c r="AR41" s="512">
        <v>1.5560284214939856E-3</v>
      </c>
      <c r="AS41" s="512">
        <v>8.0203764413726611E-4</v>
      </c>
      <c r="AT41" s="512">
        <v>1.0480085058310327E-3</v>
      </c>
      <c r="AU41" s="512">
        <v>5.1844663069363142E-4</v>
      </c>
      <c r="AV41" s="512">
        <v>1.1944132034186652E-3</v>
      </c>
      <c r="AW41" s="512">
        <v>6.1971599827255583E-4</v>
      </c>
      <c r="AX41" s="512">
        <v>1.7115509355273537E-4</v>
      </c>
      <c r="AY41" s="512">
        <v>1.7042248574173995E-3</v>
      </c>
      <c r="AZ41" s="512">
        <v>5.284930843613019E-4</v>
      </c>
      <c r="BA41" s="512">
        <v>5.6615017082777171E-4</v>
      </c>
      <c r="BB41" s="512">
        <v>2.9110629193323823E-4</v>
      </c>
      <c r="BC41" s="512">
        <v>2.4562631477790696E-4</v>
      </c>
      <c r="BD41" s="512">
        <v>1.6667417920200093E-3</v>
      </c>
      <c r="BE41" s="512">
        <v>5.2586709317393304E-4</v>
      </c>
      <c r="BF41" s="512">
        <v>2.8621172144285579E-4</v>
      </c>
      <c r="BG41" s="512">
        <v>0</v>
      </c>
      <c r="BH41" s="512">
        <v>1.3487780448088397E-4</v>
      </c>
      <c r="BI41" s="512">
        <v>4.5757511743002143E-4</v>
      </c>
      <c r="BJ41" s="512">
        <v>6.5780130579315172E-4</v>
      </c>
      <c r="BK41" s="512">
        <v>4.7346413386504359E-5</v>
      </c>
      <c r="BL41" s="512">
        <v>3.5077298069288645E-4</v>
      </c>
      <c r="BM41" s="512">
        <v>1.2806176497315063E-5</v>
      </c>
      <c r="BN41" s="512">
        <v>1.3991244216952519E-3</v>
      </c>
      <c r="BO41" s="512">
        <v>2.344472160904052E-3</v>
      </c>
      <c r="BP41" s="512">
        <v>2.1417898494863561E-3</v>
      </c>
      <c r="BQ41" s="512">
        <v>2.1648050334006868E-3</v>
      </c>
      <c r="BR41" s="512">
        <v>7.6861686232080148E-5</v>
      </c>
      <c r="BS41" s="512">
        <v>9.6509153829251712E-5</v>
      </c>
      <c r="BT41" s="512">
        <v>1.0151620277031425E-3</v>
      </c>
      <c r="BU41" s="512">
        <v>3.6842095214489725E-5</v>
      </c>
      <c r="BV41" s="512">
        <v>3.6560957183972236E-5</v>
      </c>
      <c r="BW41" s="512">
        <v>2.1088400867395327E-5</v>
      </c>
      <c r="BX41" s="512">
        <v>2.3331479844411734E-5</v>
      </c>
      <c r="BY41" s="512">
        <v>4.7835598620657627E-5</v>
      </c>
      <c r="BZ41" s="512">
        <v>3.910711698059479E-5</v>
      </c>
      <c r="CA41" s="512">
        <v>7.3738805580535701E-5</v>
      </c>
      <c r="CB41" s="512">
        <v>1.0800303775281024E-5</v>
      </c>
      <c r="CC41" s="512">
        <v>8.8499185819046803E-5</v>
      </c>
      <c r="CD41" s="512">
        <v>1.7576775399524298E-5</v>
      </c>
      <c r="CE41" s="512">
        <v>1.5016442579869021E-5</v>
      </c>
      <c r="CF41" s="512">
        <v>0</v>
      </c>
      <c r="CG41" s="512">
        <v>4.5626443490415548E-5</v>
      </c>
      <c r="CH41" s="512">
        <v>5.4924575091676657E-5</v>
      </c>
      <c r="CI41" s="512">
        <v>1.1264282160714677E-5</v>
      </c>
      <c r="CJ41" s="512">
        <v>3.4068023000706232E-5</v>
      </c>
      <c r="CK41" s="512">
        <v>7.0661977318830675E-5</v>
      </c>
      <c r="CL41" s="512">
        <v>1.0803567189657064E-5</v>
      </c>
      <c r="CM41" s="512">
        <v>3.8119866155426854E-5</v>
      </c>
      <c r="CN41" s="512">
        <v>2.9519729173355302E-5</v>
      </c>
      <c r="CO41" s="512">
        <v>4.1399053671948323E-5</v>
      </c>
      <c r="CP41" s="512">
        <v>2.0246442643370792E-4</v>
      </c>
      <c r="CQ41" s="512">
        <v>6.122246981488302E-5</v>
      </c>
      <c r="CR41" s="512">
        <v>2.3620958167704922E-5</v>
      </c>
      <c r="CS41" s="512">
        <v>3.1875015637863416E-5</v>
      </c>
      <c r="CT41" s="512">
        <v>2.7900337410579959E-5</v>
      </c>
      <c r="CU41" s="512">
        <v>2.8136857163452917E-5</v>
      </c>
      <c r="CV41" s="512">
        <v>2.1560341443986234E-5</v>
      </c>
      <c r="CW41" s="512">
        <v>2.4003715541575492E-5</v>
      </c>
      <c r="CX41" s="512">
        <v>2.8182754634314349E-5</v>
      </c>
      <c r="CY41" s="512">
        <v>7.4059551790504717E-5</v>
      </c>
      <c r="CZ41" s="512">
        <v>1.2013630969663784E-5</v>
      </c>
      <c r="DA41" s="512">
        <v>6.0792404702124165E-5</v>
      </c>
      <c r="DB41" s="512">
        <v>3.9019528618893328E-5</v>
      </c>
      <c r="DC41" s="512">
        <v>4.7013846960747682E-5</v>
      </c>
      <c r="DD41" s="512">
        <v>1.0314555811328924E-4</v>
      </c>
      <c r="DE41" s="512">
        <v>1.226596089840818E-5</v>
      </c>
      <c r="DF41" s="512">
        <v>1.8141096508990086E-4</v>
      </c>
      <c r="DG41" s="512">
        <v>8.7782245777434762E-4</v>
      </c>
      <c r="DH41" s="513">
        <v>2.2119892786068651E-4</v>
      </c>
      <c r="DI41" s="133">
        <v>1.059094466987226</v>
      </c>
      <c r="DJ41" s="133">
        <v>0.83125000706229746</v>
      </c>
    </row>
    <row r="42" spans="3:114" ht="13.5" customHeight="1" x14ac:dyDescent="0.15">
      <c r="C42" s="304" t="s">
        <v>667</v>
      </c>
      <c r="D42" s="305" t="s">
        <v>242</v>
      </c>
      <c r="E42" s="511">
        <v>0</v>
      </c>
      <c r="F42" s="512">
        <v>0</v>
      </c>
      <c r="G42" s="512">
        <v>0</v>
      </c>
      <c r="H42" s="512">
        <v>0</v>
      </c>
      <c r="I42" s="512">
        <v>0</v>
      </c>
      <c r="J42" s="512">
        <v>0</v>
      </c>
      <c r="K42" s="512">
        <v>0</v>
      </c>
      <c r="L42" s="512">
        <v>0</v>
      </c>
      <c r="M42" s="512">
        <v>0</v>
      </c>
      <c r="N42" s="512">
        <v>0</v>
      </c>
      <c r="O42" s="512">
        <v>0</v>
      </c>
      <c r="P42" s="512">
        <v>0</v>
      </c>
      <c r="Q42" s="512">
        <v>0</v>
      </c>
      <c r="R42" s="512">
        <v>0</v>
      </c>
      <c r="S42" s="512">
        <v>0</v>
      </c>
      <c r="T42" s="512">
        <v>0</v>
      </c>
      <c r="U42" s="512">
        <v>0</v>
      </c>
      <c r="V42" s="512">
        <v>0</v>
      </c>
      <c r="W42" s="512">
        <v>0</v>
      </c>
      <c r="X42" s="512">
        <v>0</v>
      </c>
      <c r="Y42" s="512">
        <v>0</v>
      </c>
      <c r="Z42" s="512">
        <v>0</v>
      </c>
      <c r="AA42" s="512">
        <v>0</v>
      </c>
      <c r="AB42" s="512">
        <v>0</v>
      </c>
      <c r="AC42" s="512">
        <v>0</v>
      </c>
      <c r="AD42" s="512">
        <v>0</v>
      </c>
      <c r="AE42" s="512">
        <v>0</v>
      </c>
      <c r="AF42" s="512">
        <v>0</v>
      </c>
      <c r="AG42" s="512">
        <v>0</v>
      </c>
      <c r="AH42" s="512">
        <v>0</v>
      </c>
      <c r="AI42" s="512">
        <v>0</v>
      </c>
      <c r="AJ42" s="512">
        <v>0</v>
      </c>
      <c r="AK42" s="512">
        <v>0</v>
      </c>
      <c r="AL42" s="512">
        <v>0</v>
      </c>
      <c r="AM42" s="512">
        <v>0</v>
      </c>
      <c r="AN42" s="512">
        <v>1</v>
      </c>
      <c r="AO42" s="512">
        <v>0</v>
      </c>
      <c r="AP42" s="512">
        <v>0</v>
      </c>
      <c r="AQ42" s="512">
        <v>0</v>
      </c>
      <c r="AR42" s="512">
        <v>0</v>
      </c>
      <c r="AS42" s="512">
        <v>0</v>
      </c>
      <c r="AT42" s="512">
        <v>0</v>
      </c>
      <c r="AU42" s="512">
        <v>0</v>
      </c>
      <c r="AV42" s="512">
        <v>0</v>
      </c>
      <c r="AW42" s="512">
        <v>0</v>
      </c>
      <c r="AX42" s="512">
        <v>0</v>
      </c>
      <c r="AY42" s="512">
        <v>0</v>
      </c>
      <c r="AZ42" s="512">
        <v>0</v>
      </c>
      <c r="BA42" s="512">
        <v>0</v>
      </c>
      <c r="BB42" s="512">
        <v>0</v>
      </c>
      <c r="BC42" s="512">
        <v>0</v>
      </c>
      <c r="BD42" s="512">
        <v>0</v>
      </c>
      <c r="BE42" s="512">
        <v>0</v>
      </c>
      <c r="BF42" s="512">
        <v>0</v>
      </c>
      <c r="BG42" s="512">
        <v>0</v>
      </c>
      <c r="BH42" s="512">
        <v>0</v>
      </c>
      <c r="BI42" s="512">
        <v>0</v>
      </c>
      <c r="BJ42" s="512">
        <v>0</v>
      </c>
      <c r="BK42" s="512">
        <v>0</v>
      </c>
      <c r="BL42" s="512">
        <v>0</v>
      </c>
      <c r="BM42" s="512">
        <v>0</v>
      </c>
      <c r="BN42" s="512">
        <v>0</v>
      </c>
      <c r="BO42" s="512">
        <v>0</v>
      </c>
      <c r="BP42" s="512">
        <v>0</v>
      </c>
      <c r="BQ42" s="512">
        <v>0</v>
      </c>
      <c r="BR42" s="512">
        <v>0</v>
      </c>
      <c r="BS42" s="512">
        <v>0</v>
      </c>
      <c r="BT42" s="512">
        <v>0</v>
      </c>
      <c r="BU42" s="512">
        <v>0</v>
      </c>
      <c r="BV42" s="512">
        <v>0</v>
      </c>
      <c r="BW42" s="512">
        <v>0</v>
      </c>
      <c r="BX42" s="512">
        <v>0</v>
      </c>
      <c r="BY42" s="512">
        <v>0</v>
      </c>
      <c r="BZ42" s="512">
        <v>0</v>
      </c>
      <c r="CA42" s="512">
        <v>0</v>
      </c>
      <c r="CB42" s="512">
        <v>0</v>
      </c>
      <c r="CC42" s="512">
        <v>0</v>
      </c>
      <c r="CD42" s="512">
        <v>0</v>
      </c>
      <c r="CE42" s="512">
        <v>0</v>
      </c>
      <c r="CF42" s="512">
        <v>0</v>
      </c>
      <c r="CG42" s="512">
        <v>0</v>
      </c>
      <c r="CH42" s="512">
        <v>0</v>
      </c>
      <c r="CI42" s="512">
        <v>0</v>
      </c>
      <c r="CJ42" s="512">
        <v>0</v>
      </c>
      <c r="CK42" s="512">
        <v>0</v>
      </c>
      <c r="CL42" s="512">
        <v>0</v>
      </c>
      <c r="CM42" s="512">
        <v>0</v>
      </c>
      <c r="CN42" s="512">
        <v>0</v>
      </c>
      <c r="CO42" s="512">
        <v>0</v>
      </c>
      <c r="CP42" s="512">
        <v>0</v>
      </c>
      <c r="CQ42" s="512">
        <v>0</v>
      </c>
      <c r="CR42" s="512">
        <v>0</v>
      </c>
      <c r="CS42" s="512">
        <v>0</v>
      </c>
      <c r="CT42" s="512">
        <v>0</v>
      </c>
      <c r="CU42" s="512">
        <v>0</v>
      </c>
      <c r="CV42" s="512">
        <v>0</v>
      </c>
      <c r="CW42" s="512">
        <v>0</v>
      </c>
      <c r="CX42" s="512">
        <v>0</v>
      </c>
      <c r="CY42" s="512">
        <v>0</v>
      </c>
      <c r="CZ42" s="512">
        <v>0</v>
      </c>
      <c r="DA42" s="512">
        <v>0</v>
      </c>
      <c r="DB42" s="512">
        <v>0</v>
      </c>
      <c r="DC42" s="512">
        <v>0</v>
      </c>
      <c r="DD42" s="512">
        <v>0</v>
      </c>
      <c r="DE42" s="512">
        <v>0</v>
      </c>
      <c r="DF42" s="512">
        <v>0</v>
      </c>
      <c r="DG42" s="512">
        <v>0</v>
      </c>
      <c r="DH42" s="513">
        <v>0</v>
      </c>
      <c r="DI42" s="133">
        <v>1</v>
      </c>
      <c r="DJ42" s="133">
        <v>0.78486861462597313</v>
      </c>
    </row>
    <row r="43" spans="3:114" ht="13.5" customHeight="1" x14ac:dyDescent="0.15">
      <c r="C43" s="304" t="s">
        <v>668</v>
      </c>
      <c r="D43" s="305" t="s">
        <v>248</v>
      </c>
      <c r="E43" s="511">
        <v>6.7946783923335428E-6</v>
      </c>
      <c r="F43" s="512">
        <v>3.9543021337906811E-6</v>
      </c>
      <c r="G43" s="512">
        <v>8.7527678306265103E-6</v>
      </c>
      <c r="H43" s="512">
        <v>2.9683974367372421E-6</v>
      </c>
      <c r="I43" s="512">
        <v>1.2674729118273697E-5</v>
      </c>
      <c r="J43" s="512">
        <v>0</v>
      </c>
      <c r="K43" s="512">
        <v>6.7479509287743375E-5</v>
      </c>
      <c r="L43" s="512">
        <v>5.0699447638484342E-6</v>
      </c>
      <c r="M43" s="512">
        <v>1.9042820327638929E-5</v>
      </c>
      <c r="N43" s="512">
        <v>3.9552555905090872E-6</v>
      </c>
      <c r="O43" s="512">
        <v>0</v>
      </c>
      <c r="P43" s="512">
        <v>6.8348528138831151E-6</v>
      </c>
      <c r="Q43" s="512">
        <v>1.0502993666091392E-5</v>
      </c>
      <c r="R43" s="512">
        <v>1.1844763055698955E-5</v>
      </c>
      <c r="S43" s="512">
        <v>8.5268961474940742E-4</v>
      </c>
      <c r="T43" s="512">
        <v>7.0901827919108597E-6</v>
      </c>
      <c r="U43" s="512">
        <v>5.0756393998097834E-6</v>
      </c>
      <c r="V43" s="512">
        <v>3.5263547546898209E-6</v>
      </c>
      <c r="W43" s="512">
        <v>4.7190964479870752E-6</v>
      </c>
      <c r="X43" s="512">
        <v>1.253189730397708E-5</v>
      </c>
      <c r="Y43" s="512">
        <v>0</v>
      </c>
      <c r="Z43" s="512">
        <v>6.2130263918791458E-6</v>
      </c>
      <c r="AA43" s="512">
        <v>5.4439512099257115E-6</v>
      </c>
      <c r="AB43" s="512">
        <v>8.2472567842862367E-6</v>
      </c>
      <c r="AC43" s="512">
        <v>1.8998998718303621E-5</v>
      </c>
      <c r="AD43" s="512">
        <v>1.5152220845687632E-5</v>
      </c>
      <c r="AE43" s="512">
        <v>0</v>
      </c>
      <c r="AF43" s="512">
        <v>7.6403768018614153E-6</v>
      </c>
      <c r="AG43" s="512">
        <v>4.1132863832869783E-5</v>
      </c>
      <c r="AH43" s="512">
        <v>1.4806837279026673E-4</v>
      </c>
      <c r="AI43" s="512">
        <v>4.953497534483975E-6</v>
      </c>
      <c r="AJ43" s="512">
        <v>9.5989774537504146E-6</v>
      </c>
      <c r="AK43" s="512">
        <v>1.77222402234711E-4</v>
      </c>
      <c r="AL43" s="512">
        <v>2.8471710661496514E-5</v>
      </c>
      <c r="AM43" s="512">
        <v>7.8376967041451334E-5</v>
      </c>
      <c r="AN43" s="512">
        <v>0</v>
      </c>
      <c r="AO43" s="512">
        <v>1.0116315077063804</v>
      </c>
      <c r="AP43" s="512">
        <v>2.2656777312363981E-3</v>
      </c>
      <c r="AQ43" s="512">
        <v>1.0642001662029488E-2</v>
      </c>
      <c r="AR43" s="512">
        <v>1.1799688843267862E-5</v>
      </c>
      <c r="AS43" s="512">
        <v>1.525767673764591E-5</v>
      </c>
      <c r="AT43" s="512">
        <v>3.5427531884664599E-3</v>
      </c>
      <c r="AU43" s="512">
        <v>3.1497115935743606E-3</v>
      </c>
      <c r="AV43" s="512">
        <v>1.5410748754116216E-3</v>
      </c>
      <c r="AW43" s="512">
        <v>1.1333529749432407E-3</v>
      </c>
      <c r="AX43" s="512">
        <v>2.4817205361512851E-4</v>
      </c>
      <c r="AY43" s="512">
        <v>2.8280964166452847E-5</v>
      </c>
      <c r="AZ43" s="512">
        <v>1.3535226441416283E-4</v>
      </c>
      <c r="BA43" s="512">
        <v>8.6123836101489122E-4</v>
      </c>
      <c r="BB43" s="512">
        <v>8.1223195530517661E-4</v>
      </c>
      <c r="BC43" s="512">
        <v>9.3412860137103096E-5</v>
      </c>
      <c r="BD43" s="512">
        <v>4.1515325609460822E-4</v>
      </c>
      <c r="BE43" s="512">
        <v>3.2315046273756617E-4</v>
      </c>
      <c r="BF43" s="512">
        <v>1.0218971173455551E-4</v>
      </c>
      <c r="BG43" s="512">
        <v>0</v>
      </c>
      <c r="BH43" s="512">
        <v>1.1669276318667784E-3</v>
      </c>
      <c r="BI43" s="512">
        <v>4.9533187236225514E-4</v>
      </c>
      <c r="BJ43" s="512">
        <v>1.9689164162295086E-3</v>
      </c>
      <c r="BK43" s="512">
        <v>5.9250427399575977E-4</v>
      </c>
      <c r="BL43" s="512">
        <v>1.2969890166053885E-4</v>
      </c>
      <c r="BM43" s="512">
        <v>3.0167289401284125E-6</v>
      </c>
      <c r="BN43" s="512">
        <v>4.3397754343172811E-4</v>
      </c>
      <c r="BO43" s="512">
        <v>4.3977467181567284E-4</v>
      </c>
      <c r="BP43" s="512">
        <v>4.6920688742960908E-4</v>
      </c>
      <c r="BQ43" s="512">
        <v>5.7555523576440729E-4</v>
      </c>
      <c r="BR43" s="512">
        <v>9.4254515727840424E-6</v>
      </c>
      <c r="BS43" s="512">
        <v>1.8790857041193532E-5</v>
      </c>
      <c r="BT43" s="512">
        <v>2.8543535340344978E-5</v>
      </c>
      <c r="BU43" s="512">
        <v>5.9185601618919699E-6</v>
      </c>
      <c r="BV43" s="512">
        <v>6.5530034972123326E-6</v>
      </c>
      <c r="BW43" s="512">
        <v>4.4043781755143225E-6</v>
      </c>
      <c r="BX43" s="512">
        <v>4.257677396261793E-6</v>
      </c>
      <c r="BY43" s="512">
        <v>9.7401195478153454E-6</v>
      </c>
      <c r="BZ43" s="512">
        <v>7.6145457701077709E-6</v>
      </c>
      <c r="CA43" s="512">
        <v>1.4505301122389013E-5</v>
      </c>
      <c r="CB43" s="512">
        <v>4.4487950433520239E-6</v>
      </c>
      <c r="CC43" s="512">
        <v>2.4113476975608012E-5</v>
      </c>
      <c r="CD43" s="512">
        <v>9.4775464464405694E-6</v>
      </c>
      <c r="CE43" s="512">
        <v>1.5633416549892772E-5</v>
      </c>
      <c r="CF43" s="512">
        <v>0</v>
      </c>
      <c r="CG43" s="512">
        <v>1.0785118564970034E-5</v>
      </c>
      <c r="CH43" s="512">
        <v>5.1471746156833683E-5</v>
      </c>
      <c r="CI43" s="512">
        <v>1.8878628445796292E-6</v>
      </c>
      <c r="CJ43" s="512">
        <v>7.0525532669129953E-6</v>
      </c>
      <c r="CK43" s="512">
        <v>1.3385846607214959E-5</v>
      </c>
      <c r="CL43" s="512">
        <v>3.5160282667939343E-6</v>
      </c>
      <c r="CM43" s="512">
        <v>8.1313333416285519E-6</v>
      </c>
      <c r="CN43" s="512">
        <v>3.9395850605452291E-6</v>
      </c>
      <c r="CO43" s="512">
        <v>1.0068590156801307E-5</v>
      </c>
      <c r="CP43" s="512">
        <v>7.2494792302188285E-6</v>
      </c>
      <c r="CQ43" s="512">
        <v>5.28441100574397E-6</v>
      </c>
      <c r="CR43" s="512">
        <v>4.0797822686168034E-6</v>
      </c>
      <c r="CS43" s="512">
        <v>5.6245785911536622E-6</v>
      </c>
      <c r="CT43" s="512">
        <v>6.4316203639603082E-6</v>
      </c>
      <c r="CU43" s="512">
        <v>4.0099242422108866E-6</v>
      </c>
      <c r="CV43" s="512">
        <v>9.1926205900127413E-6</v>
      </c>
      <c r="CW43" s="512">
        <v>1.0900627551855544E-5</v>
      </c>
      <c r="CX43" s="512">
        <v>5.3822864107679698E-6</v>
      </c>
      <c r="CY43" s="512">
        <v>5.4252860604145261E-5</v>
      </c>
      <c r="CZ43" s="512">
        <v>2.6144727370108545E-6</v>
      </c>
      <c r="DA43" s="512">
        <v>8.4435006562465056E-6</v>
      </c>
      <c r="DB43" s="512">
        <v>5.6410231739267463E-6</v>
      </c>
      <c r="DC43" s="512">
        <v>7.4045298252183482E-6</v>
      </c>
      <c r="DD43" s="512">
        <v>6.5705810847215143E-6</v>
      </c>
      <c r="DE43" s="512">
        <v>2.0873304592444554E-6</v>
      </c>
      <c r="DF43" s="512">
        <v>1.4038407612495667E-5</v>
      </c>
      <c r="DG43" s="512">
        <v>4.657332600181514E-6</v>
      </c>
      <c r="DH43" s="513">
        <v>5.6785014685055234E-5</v>
      </c>
      <c r="DI43" s="133">
        <v>1.0453165732851057</v>
      </c>
      <c r="DJ43" s="133">
        <v>0.82043617071985042</v>
      </c>
    </row>
    <row r="44" spans="3:114" ht="13.5" customHeight="1" x14ac:dyDescent="0.15">
      <c r="C44" s="304" t="s">
        <v>669</v>
      </c>
      <c r="D44" s="305" t="s">
        <v>957</v>
      </c>
      <c r="E44" s="511">
        <v>8.7409775530552876E-6</v>
      </c>
      <c r="F44" s="512">
        <v>4.3942537281594204E-6</v>
      </c>
      <c r="G44" s="512">
        <v>1.6264213155563555E-5</v>
      </c>
      <c r="H44" s="512">
        <v>4.4286190491339619E-6</v>
      </c>
      <c r="I44" s="512">
        <v>1.8329466358229856E-5</v>
      </c>
      <c r="J44" s="512">
        <v>0</v>
      </c>
      <c r="K44" s="512">
        <v>2.1206180586546405E-5</v>
      </c>
      <c r="L44" s="512">
        <v>3.9164538030114704E-6</v>
      </c>
      <c r="M44" s="512">
        <v>9.6139062370706011E-6</v>
      </c>
      <c r="N44" s="512">
        <v>3.8525959751403276E-6</v>
      </c>
      <c r="O44" s="512">
        <v>0</v>
      </c>
      <c r="P44" s="512">
        <v>5.4234862341062947E-6</v>
      </c>
      <c r="Q44" s="512">
        <v>4.2372810275499886E-6</v>
      </c>
      <c r="R44" s="512">
        <v>6.1020369376922062E-6</v>
      </c>
      <c r="S44" s="512">
        <v>2.2843554579408254E-4</v>
      </c>
      <c r="T44" s="512">
        <v>4.9379989014130075E-6</v>
      </c>
      <c r="U44" s="512">
        <v>3.1274877307596944E-6</v>
      </c>
      <c r="V44" s="512">
        <v>2.9191206510876359E-6</v>
      </c>
      <c r="W44" s="512">
        <v>5.4116089771456472E-6</v>
      </c>
      <c r="X44" s="512">
        <v>1.012501079448359E-5</v>
      </c>
      <c r="Y44" s="512">
        <v>0</v>
      </c>
      <c r="Z44" s="512">
        <v>6.4988623891059642E-6</v>
      </c>
      <c r="AA44" s="512">
        <v>3.5871042693744682E-6</v>
      </c>
      <c r="AB44" s="512">
        <v>5.4601648014816445E-6</v>
      </c>
      <c r="AC44" s="512">
        <v>8.449193499134667E-6</v>
      </c>
      <c r="AD44" s="512">
        <v>6.5129211009063361E-6</v>
      </c>
      <c r="AE44" s="512">
        <v>0</v>
      </c>
      <c r="AF44" s="512">
        <v>6.2639103053949095E-6</v>
      </c>
      <c r="AG44" s="512">
        <v>1.1525956656045328E-5</v>
      </c>
      <c r="AH44" s="512">
        <v>1.3387828889200881E-5</v>
      </c>
      <c r="AI44" s="512">
        <v>4.2330334087598233E-6</v>
      </c>
      <c r="AJ44" s="512">
        <v>1.2400384305153604E-5</v>
      </c>
      <c r="AK44" s="512">
        <v>2.4319409006644056E-5</v>
      </c>
      <c r="AL44" s="512">
        <v>5.2192055582091961E-4</v>
      </c>
      <c r="AM44" s="512">
        <v>4.6761667557363962E-5</v>
      </c>
      <c r="AN44" s="512">
        <v>0</v>
      </c>
      <c r="AO44" s="512">
        <v>2.9733080468473795E-6</v>
      </c>
      <c r="AP44" s="512">
        <v>1.0018847292111799</v>
      </c>
      <c r="AQ44" s="512">
        <v>2.7649274534346325E-6</v>
      </c>
      <c r="AR44" s="512">
        <v>4.272237472580458E-6</v>
      </c>
      <c r="AS44" s="512">
        <v>6.8023499561410806E-6</v>
      </c>
      <c r="AT44" s="512">
        <v>4.0134875528175995E-3</v>
      </c>
      <c r="AU44" s="512">
        <v>1.0815406638996761E-3</v>
      </c>
      <c r="AV44" s="512">
        <v>3.8327175334325852E-3</v>
      </c>
      <c r="AW44" s="512">
        <v>5.8476967629182792E-3</v>
      </c>
      <c r="AX44" s="512">
        <v>1.9486571366149252E-3</v>
      </c>
      <c r="AY44" s="512">
        <v>1.5436930067451615E-5</v>
      </c>
      <c r="AZ44" s="512">
        <v>1.0547402508287984E-4</v>
      </c>
      <c r="BA44" s="512">
        <v>2.7431868195177235E-3</v>
      </c>
      <c r="BB44" s="512">
        <v>3.2582153613548243E-4</v>
      </c>
      <c r="BC44" s="512">
        <v>3.5091337674577911E-4</v>
      </c>
      <c r="BD44" s="512">
        <v>5.2414283076683869E-4</v>
      </c>
      <c r="BE44" s="512">
        <v>6.8240384336788523E-4</v>
      </c>
      <c r="BF44" s="512">
        <v>3.8477905370749242E-4</v>
      </c>
      <c r="BG44" s="512">
        <v>0</v>
      </c>
      <c r="BH44" s="512">
        <v>3.7414027486976521E-4</v>
      </c>
      <c r="BI44" s="512">
        <v>4.6577784100785185E-3</v>
      </c>
      <c r="BJ44" s="512">
        <v>3.1860705264811599E-3</v>
      </c>
      <c r="BK44" s="512">
        <v>5.3669729106610806E-3</v>
      </c>
      <c r="BL44" s="512">
        <v>3.0673856774946878E-4</v>
      </c>
      <c r="BM44" s="512">
        <v>4.7496609740326384E-6</v>
      </c>
      <c r="BN44" s="512">
        <v>1.4448152539484928E-4</v>
      </c>
      <c r="BO44" s="512">
        <v>1.7505896088975409E-4</v>
      </c>
      <c r="BP44" s="512">
        <v>2.4755809685324509E-4</v>
      </c>
      <c r="BQ44" s="512">
        <v>1.4231698171721474E-3</v>
      </c>
      <c r="BR44" s="512">
        <v>1.0292552097598633E-5</v>
      </c>
      <c r="BS44" s="512">
        <v>8.3219779989180009E-6</v>
      </c>
      <c r="BT44" s="512">
        <v>2.8627623650536435E-5</v>
      </c>
      <c r="BU44" s="512">
        <v>7.3084475529364804E-6</v>
      </c>
      <c r="BV44" s="512">
        <v>5.1843052322560843E-6</v>
      </c>
      <c r="BW44" s="512">
        <v>3.5015949711588201E-6</v>
      </c>
      <c r="BX44" s="512">
        <v>3.037597131679208E-6</v>
      </c>
      <c r="BY44" s="512">
        <v>4.8685060131559317E-6</v>
      </c>
      <c r="BZ44" s="512">
        <v>3.1628887086910746E-6</v>
      </c>
      <c r="CA44" s="512">
        <v>3.1316420454784836E-5</v>
      </c>
      <c r="CB44" s="512">
        <v>7.2655797151213635E-6</v>
      </c>
      <c r="CC44" s="512">
        <v>4.4271861185134221E-5</v>
      </c>
      <c r="CD44" s="512">
        <v>9.78394241363704E-6</v>
      </c>
      <c r="CE44" s="512">
        <v>5.2750565674947349E-5</v>
      </c>
      <c r="CF44" s="512">
        <v>0</v>
      </c>
      <c r="CG44" s="512">
        <v>6.6361800679624919E-6</v>
      </c>
      <c r="CH44" s="512">
        <v>8.9282298510127295E-6</v>
      </c>
      <c r="CI44" s="512">
        <v>2.1913452485565501E-6</v>
      </c>
      <c r="CJ44" s="512">
        <v>7.4048317929800899E-6</v>
      </c>
      <c r="CK44" s="512">
        <v>9.0578996827938491E-6</v>
      </c>
      <c r="CL44" s="512">
        <v>5.3850094346188535E-6</v>
      </c>
      <c r="CM44" s="512">
        <v>5.9342738598593973E-6</v>
      </c>
      <c r="CN44" s="512">
        <v>4.4035637728470888E-6</v>
      </c>
      <c r="CO44" s="512">
        <v>1.2353298832448006E-5</v>
      </c>
      <c r="CP44" s="512">
        <v>4.7516764835699084E-6</v>
      </c>
      <c r="CQ44" s="512">
        <v>5.5273168400020478E-6</v>
      </c>
      <c r="CR44" s="512">
        <v>9.5419121900918104E-6</v>
      </c>
      <c r="CS44" s="512">
        <v>1.0395940797493913E-5</v>
      </c>
      <c r="CT44" s="512">
        <v>6.1480526766254884E-6</v>
      </c>
      <c r="CU44" s="512">
        <v>4.056766156100472E-6</v>
      </c>
      <c r="CV44" s="512">
        <v>5.8331381835101817E-6</v>
      </c>
      <c r="CW44" s="512">
        <v>2.8295044008309335E-5</v>
      </c>
      <c r="CX44" s="512">
        <v>4.4896556364552031E-6</v>
      </c>
      <c r="CY44" s="512">
        <v>2.0536369435687662E-4</v>
      </c>
      <c r="CZ44" s="512">
        <v>2.5300161680546477E-6</v>
      </c>
      <c r="DA44" s="512">
        <v>1.2060112265059479E-5</v>
      </c>
      <c r="DB44" s="512">
        <v>8.5905597495614541E-6</v>
      </c>
      <c r="DC44" s="512">
        <v>5.9686298072560413E-6</v>
      </c>
      <c r="DD44" s="512">
        <v>6.3842289153288891E-6</v>
      </c>
      <c r="DE44" s="512">
        <v>5.9844470255414917E-6</v>
      </c>
      <c r="DF44" s="512">
        <v>1.4929269821432572E-5</v>
      </c>
      <c r="DG44" s="512">
        <v>1.3507575545311184E-5</v>
      </c>
      <c r="DH44" s="513">
        <v>5.8539017682975008E-5</v>
      </c>
      <c r="DI44" s="133">
        <v>1.041372191635465</v>
      </c>
      <c r="DJ44" s="133">
        <v>0.81734034935894084</v>
      </c>
    </row>
    <row r="45" spans="3:114" ht="13.5" customHeight="1" x14ac:dyDescent="0.15">
      <c r="C45" s="322" t="s">
        <v>670</v>
      </c>
      <c r="D45" s="323" t="s">
        <v>259</v>
      </c>
      <c r="E45" s="517">
        <v>4.1657028753699736E-5</v>
      </c>
      <c r="F45" s="518">
        <v>2.27249944600361E-5</v>
      </c>
      <c r="G45" s="518">
        <v>5.3892356306474998E-5</v>
      </c>
      <c r="H45" s="518">
        <v>2.0271031306254362E-5</v>
      </c>
      <c r="I45" s="518">
        <v>6.1632258293165822E-5</v>
      </c>
      <c r="J45" s="518">
        <v>0</v>
      </c>
      <c r="K45" s="518">
        <v>1.172101541600444E-4</v>
      </c>
      <c r="L45" s="518">
        <v>3.7610687743337575E-5</v>
      </c>
      <c r="M45" s="518">
        <v>1.4730671484230139E-4</v>
      </c>
      <c r="N45" s="518">
        <v>2.0558845584456196E-5</v>
      </c>
      <c r="O45" s="518">
        <v>0</v>
      </c>
      <c r="P45" s="518">
        <v>4.251292227166588E-5</v>
      </c>
      <c r="Q45" s="518">
        <v>4.1185564420904891E-5</v>
      </c>
      <c r="R45" s="518">
        <v>5.8181057818797307E-5</v>
      </c>
      <c r="S45" s="518">
        <v>2.3990083282108703E-2</v>
      </c>
      <c r="T45" s="518">
        <v>3.9982693162420363E-5</v>
      </c>
      <c r="U45" s="518">
        <v>3.6883408265651889E-5</v>
      </c>
      <c r="V45" s="518">
        <v>2.2704198236699369E-5</v>
      </c>
      <c r="W45" s="518">
        <v>3.0101673142688165E-5</v>
      </c>
      <c r="X45" s="518">
        <v>8.8562596623959449E-5</v>
      </c>
      <c r="Y45" s="518">
        <v>0</v>
      </c>
      <c r="Z45" s="518">
        <v>4.0270535428943755E-5</v>
      </c>
      <c r="AA45" s="518">
        <v>3.4096312150524084E-5</v>
      </c>
      <c r="AB45" s="518">
        <v>4.5178928303237489E-5</v>
      </c>
      <c r="AC45" s="518">
        <v>1.569391319320557E-4</v>
      </c>
      <c r="AD45" s="518">
        <v>1.1744061264762755E-4</v>
      </c>
      <c r="AE45" s="518">
        <v>0</v>
      </c>
      <c r="AF45" s="518">
        <v>3.9892679623683736E-5</v>
      </c>
      <c r="AG45" s="518">
        <v>8.1369632426036507E-5</v>
      </c>
      <c r="AH45" s="518">
        <v>2.251611584538067E-4</v>
      </c>
      <c r="AI45" s="518">
        <v>3.1874849179254556E-5</v>
      </c>
      <c r="AJ45" s="518">
        <v>5.3501379743576931E-5</v>
      </c>
      <c r="AK45" s="518">
        <v>7.1301375379928837E-4</v>
      </c>
      <c r="AL45" s="518">
        <v>6.7189610101715661E-4</v>
      </c>
      <c r="AM45" s="518">
        <v>1.13959251135732E-3</v>
      </c>
      <c r="AN45" s="518">
        <v>0</v>
      </c>
      <c r="AO45" s="518">
        <v>1.7326897168026939E-5</v>
      </c>
      <c r="AP45" s="518">
        <v>5.2029217199589355E-4</v>
      </c>
      <c r="AQ45" s="518">
        <v>1.0000144225766545</v>
      </c>
      <c r="AR45" s="518">
        <v>2.4674280800828178E-5</v>
      </c>
      <c r="AS45" s="518">
        <v>7.0908282497325191E-4</v>
      </c>
      <c r="AT45" s="518">
        <v>3.8082033992326944E-2</v>
      </c>
      <c r="AU45" s="518">
        <v>2.5742048249584069E-2</v>
      </c>
      <c r="AV45" s="518">
        <v>1.0666345601043001E-2</v>
      </c>
      <c r="AW45" s="518">
        <v>9.209523051679807E-3</v>
      </c>
      <c r="AX45" s="518">
        <v>2.4622420097452124E-3</v>
      </c>
      <c r="AY45" s="518">
        <v>1.9615300952655648E-4</v>
      </c>
      <c r="AZ45" s="518">
        <v>2.2514327452213853E-3</v>
      </c>
      <c r="BA45" s="518">
        <v>4.2085464226634464E-3</v>
      </c>
      <c r="BB45" s="518">
        <v>1.078155708179801E-2</v>
      </c>
      <c r="BC45" s="518">
        <v>1.6025057034129675E-4</v>
      </c>
      <c r="BD45" s="518">
        <v>4.0547717279120852E-3</v>
      </c>
      <c r="BE45" s="518">
        <v>7.4010983856707675E-4</v>
      </c>
      <c r="BF45" s="518">
        <v>6.8166442825571844E-4</v>
      </c>
      <c r="BG45" s="518">
        <v>0</v>
      </c>
      <c r="BH45" s="518">
        <v>2.2476850436556101E-3</v>
      </c>
      <c r="BI45" s="518">
        <v>4.9718247051414154E-3</v>
      </c>
      <c r="BJ45" s="518">
        <v>7.5428147801899891E-3</v>
      </c>
      <c r="BK45" s="518">
        <v>1.1691070712552739E-2</v>
      </c>
      <c r="BL45" s="518">
        <v>1.6357624452923601E-3</v>
      </c>
      <c r="BM45" s="518">
        <v>1.9319858302855112E-5</v>
      </c>
      <c r="BN45" s="518">
        <v>9.6999197243903925E-4</v>
      </c>
      <c r="BO45" s="518">
        <v>1.739845251829502E-3</v>
      </c>
      <c r="BP45" s="518">
        <v>5.8965212230659462E-4</v>
      </c>
      <c r="BQ45" s="518">
        <v>6.8478709646910556E-4</v>
      </c>
      <c r="BR45" s="518">
        <v>5.2789993691616159E-5</v>
      </c>
      <c r="BS45" s="518">
        <v>8.2973975766340063E-5</v>
      </c>
      <c r="BT45" s="518">
        <v>1.5674398046392038E-4</v>
      </c>
      <c r="BU45" s="518">
        <v>5.3973705087885796E-5</v>
      </c>
      <c r="BV45" s="518">
        <v>4.6217105869986248E-5</v>
      </c>
      <c r="BW45" s="518">
        <v>4.1138585366252864E-5</v>
      </c>
      <c r="BX45" s="518">
        <v>2.4828176557127418E-5</v>
      </c>
      <c r="BY45" s="518">
        <v>5.5790055787626986E-5</v>
      </c>
      <c r="BZ45" s="518">
        <v>3.3682959466026933E-5</v>
      </c>
      <c r="CA45" s="518">
        <v>1.0994209527940585E-4</v>
      </c>
      <c r="CB45" s="518">
        <v>3.1610889788775575E-5</v>
      </c>
      <c r="CC45" s="518">
        <v>1.3804573362099243E-4</v>
      </c>
      <c r="CD45" s="518">
        <v>4.2229295497069371E-5</v>
      </c>
      <c r="CE45" s="518">
        <v>1.360899843810803E-4</v>
      </c>
      <c r="CF45" s="518">
        <v>0</v>
      </c>
      <c r="CG45" s="518">
        <v>7.1274050776470792E-5</v>
      </c>
      <c r="CH45" s="518">
        <v>9.148979205183691E-5</v>
      </c>
      <c r="CI45" s="518">
        <v>1.2406503566340097E-5</v>
      </c>
      <c r="CJ45" s="518">
        <v>5.9683981119216805E-5</v>
      </c>
      <c r="CK45" s="518">
        <v>6.6925551455458094E-5</v>
      </c>
      <c r="CL45" s="518">
        <v>3.8814918495494646E-5</v>
      </c>
      <c r="CM45" s="518">
        <v>6.3963176016170088E-5</v>
      </c>
      <c r="CN45" s="518">
        <v>3.6899104581201785E-5</v>
      </c>
      <c r="CO45" s="518">
        <v>8.4599708086898111E-5</v>
      </c>
      <c r="CP45" s="518">
        <v>5.1867207890141283E-5</v>
      </c>
      <c r="CQ45" s="518">
        <v>5.4513404070669575E-5</v>
      </c>
      <c r="CR45" s="518">
        <v>3.9641303815229677E-5</v>
      </c>
      <c r="CS45" s="518">
        <v>3.7669042260162791E-5</v>
      </c>
      <c r="CT45" s="518">
        <v>8.1409201533942888E-5</v>
      </c>
      <c r="CU45" s="518">
        <v>4.2885210223112051E-5</v>
      </c>
      <c r="CV45" s="518">
        <v>1.5268770004159304E-4</v>
      </c>
      <c r="CW45" s="518">
        <v>9.5414855833618348E-5</v>
      </c>
      <c r="CX45" s="518">
        <v>3.6751017510727739E-5</v>
      </c>
      <c r="CY45" s="518">
        <v>4.5605069494975421E-4</v>
      </c>
      <c r="CZ45" s="518">
        <v>2.6239038152202931E-5</v>
      </c>
      <c r="DA45" s="518">
        <v>5.8356945167005095E-5</v>
      </c>
      <c r="DB45" s="518">
        <v>5.2199421510676202E-5</v>
      </c>
      <c r="DC45" s="518">
        <v>5.2224450302964906E-5</v>
      </c>
      <c r="DD45" s="518">
        <v>5.703533625617339E-5</v>
      </c>
      <c r="DE45" s="518">
        <v>1.4479089709350315E-5</v>
      </c>
      <c r="DF45" s="518">
        <v>7.4568245977425408E-5</v>
      </c>
      <c r="DG45" s="518">
        <v>3.98910621043934E-5</v>
      </c>
      <c r="DH45" s="519">
        <v>2.2498517953042736E-4</v>
      </c>
      <c r="DI45" s="133">
        <v>1.1740195022516131</v>
      </c>
      <c r="DJ45" s="133">
        <v>0.92145106027609813</v>
      </c>
    </row>
    <row r="46" spans="3:114" ht="13.5" customHeight="1" x14ac:dyDescent="0.15">
      <c r="C46" s="304" t="s">
        <v>671</v>
      </c>
      <c r="D46" s="305" t="s">
        <v>262</v>
      </c>
      <c r="E46" s="511">
        <v>1.8243165799688034E-8</v>
      </c>
      <c r="F46" s="512">
        <v>7.6626891911202549E-9</v>
      </c>
      <c r="G46" s="512">
        <v>2.3775050144747888E-8</v>
      </c>
      <c r="H46" s="512">
        <v>8.1961658428753364E-9</v>
      </c>
      <c r="I46" s="512">
        <v>3.5177564707928927E-8</v>
      </c>
      <c r="J46" s="512">
        <v>0</v>
      </c>
      <c r="K46" s="512">
        <v>3.6712744003785328E-8</v>
      </c>
      <c r="L46" s="512">
        <v>4.3594079817406278E-8</v>
      </c>
      <c r="M46" s="512">
        <v>1.6931455089456353E-7</v>
      </c>
      <c r="N46" s="512">
        <v>8.6915813749558644E-9</v>
      </c>
      <c r="O46" s="512">
        <v>0</v>
      </c>
      <c r="P46" s="512">
        <v>1.5261548186488914E-8</v>
      </c>
      <c r="Q46" s="512">
        <v>1.8875158212813868E-8</v>
      </c>
      <c r="R46" s="512">
        <v>3.1804279895988002E-8</v>
      </c>
      <c r="S46" s="512">
        <v>4.3018111906348484E-7</v>
      </c>
      <c r="T46" s="512">
        <v>1.2177920731835422E-8</v>
      </c>
      <c r="U46" s="512">
        <v>1.1596122892590805E-8</v>
      </c>
      <c r="V46" s="512">
        <v>-3.362919385333454E-7</v>
      </c>
      <c r="W46" s="512">
        <v>2.032368190323825E-8</v>
      </c>
      <c r="X46" s="512">
        <v>2.9931857161571774E-6</v>
      </c>
      <c r="Y46" s="512">
        <v>0</v>
      </c>
      <c r="Z46" s="512">
        <v>1.3065232032218216E-7</v>
      </c>
      <c r="AA46" s="512">
        <v>1.2178853457042028E-8</v>
      </c>
      <c r="AB46" s="512">
        <v>1.8757757107084963E-8</v>
      </c>
      <c r="AC46" s="512">
        <v>8.4232808704115582E-8</v>
      </c>
      <c r="AD46" s="512">
        <v>8.5832519351447724E-7</v>
      </c>
      <c r="AE46" s="512">
        <v>0</v>
      </c>
      <c r="AF46" s="512">
        <v>3.1785654031985175E-8</v>
      </c>
      <c r="AG46" s="512">
        <v>3.1443478431228949E-7</v>
      </c>
      <c r="AH46" s="512">
        <v>7.6888953706983007E-8</v>
      </c>
      <c r="AI46" s="512">
        <v>1.3545799943901519E-8</v>
      </c>
      <c r="AJ46" s="512">
        <v>1.0403496818061364E-6</v>
      </c>
      <c r="AK46" s="512">
        <v>4.7640292541028698E-8</v>
      </c>
      <c r="AL46" s="512">
        <v>1.2197550016251846E-5</v>
      </c>
      <c r="AM46" s="512">
        <v>3.6737755874756759E-6</v>
      </c>
      <c r="AN46" s="512">
        <v>0</v>
      </c>
      <c r="AO46" s="512">
        <v>3.8498767833778245E-6</v>
      </c>
      <c r="AP46" s="512">
        <v>1.1249051087630978E-6</v>
      </c>
      <c r="AQ46" s="512">
        <v>-7.8235674713885716E-8</v>
      </c>
      <c r="AR46" s="512">
        <v>1.0001322440870062</v>
      </c>
      <c r="AS46" s="512">
        <v>2.3561009445723059E-4</v>
      </c>
      <c r="AT46" s="512">
        <v>7.2232712396532849E-7</v>
      </c>
      <c r="AU46" s="512">
        <v>7.1881495747751591E-6</v>
      </c>
      <c r="AV46" s="512">
        <v>5.8665809265480163E-7</v>
      </c>
      <c r="AW46" s="512">
        <v>6.121976086405307E-7</v>
      </c>
      <c r="AX46" s="512">
        <v>1.7271654450621298E-5</v>
      </c>
      <c r="AY46" s="512">
        <v>9.5567256833195182E-7</v>
      </c>
      <c r="AZ46" s="512">
        <v>9.4872992275929083E-6</v>
      </c>
      <c r="BA46" s="512">
        <v>4.9429946995375316E-6</v>
      </c>
      <c r="BB46" s="512">
        <v>1.0558118433830986E-6</v>
      </c>
      <c r="BC46" s="512">
        <v>8.4774235092711488E-7</v>
      </c>
      <c r="BD46" s="512">
        <v>4.6572126382034091E-5</v>
      </c>
      <c r="BE46" s="512">
        <v>3.5360255430558056E-6</v>
      </c>
      <c r="BF46" s="512">
        <v>4.2985019628688479E-7</v>
      </c>
      <c r="BG46" s="512">
        <v>0</v>
      </c>
      <c r="BH46" s="512">
        <v>1.3579303299487989E-7</v>
      </c>
      <c r="BI46" s="512">
        <v>2.3150602302670759E-6</v>
      </c>
      <c r="BJ46" s="512">
        <v>4.4365539439881269E-6</v>
      </c>
      <c r="BK46" s="512">
        <v>2.6046189941097657E-7</v>
      </c>
      <c r="BL46" s="512">
        <v>8.6736133969236371E-6</v>
      </c>
      <c r="BM46" s="512">
        <v>7.6414845863986851E-9</v>
      </c>
      <c r="BN46" s="512">
        <v>2.1034012599087848E-7</v>
      </c>
      <c r="BO46" s="512">
        <v>3.0185056231411359E-7</v>
      </c>
      <c r="BP46" s="512">
        <v>9.8258678309502322E-8</v>
      </c>
      <c r="BQ46" s="512">
        <v>5.7185311143605673E-7</v>
      </c>
      <c r="BR46" s="512">
        <v>2.2202298769993737E-8</v>
      </c>
      <c r="BS46" s="512">
        <v>1.5857906500003448E-8</v>
      </c>
      <c r="BT46" s="512">
        <v>4.7433489677634265E-8</v>
      </c>
      <c r="BU46" s="512">
        <v>1.3609925765602336E-8</v>
      </c>
      <c r="BV46" s="512">
        <v>1.6410082381966109E-8</v>
      </c>
      <c r="BW46" s="512">
        <v>7.6314487635466481E-9</v>
      </c>
      <c r="BX46" s="512">
        <v>8.8872344577515822E-9</v>
      </c>
      <c r="BY46" s="512">
        <v>1.1515994377850314E-8</v>
      </c>
      <c r="BZ46" s="512">
        <v>6.0790716481709489E-9</v>
      </c>
      <c r="CA46" s="512">
        <v>1.5315575128943776E-8</v>
      </c>
      <c r="CB46" s="512">
        <v>1.0351260305427966E-8</v>
      </c>
      <c r="CC46" s="512">
        <v>4.7319461279315434E-8</v>
      </c>
      <c r="CD46" s="512">
        <v>2.0767017689867435E-8</v>
      </c>
      <c r="CE46" s="512">
        <v>1.1102870660912007E-8</v>
      </c>
      <c r="CF46" s="512">
        <v>0</v>
      </c>
      <c r="CG46" s="512">
        <v>1.6146449479341261E-8</v>
      </c>
      <c r="CH46" s="512">
        <v>2.050077607071368E-8</v>
      </c>
      <c r="CI46" s="512">
        <v>2.7701867478662935E-9</v>
      </c>
      <c r="CJ46" s="512">
        <v>1.5323538171298471E-8</v>
      </c>
      <c r="CK46" s="512">
        <v>2.2295790061084293E-8</v>
      </c>
      <c r="CL46" s="512">
        <v>1.1632251888387586E-8</v>
      </c>
      <c r="CM46" s="512">
        <v>1.4602537546331501E-8</v>
      </c>
      <c r="CN46" s="512">
        <v>1.317186722013668E-7</v>
      </c>
      <c r="CO46" s="512">
        <v>4.1645162969651573E-8</v>
      </c>
      <c r="CP46" s="512">
        <v>1.275740169125392E-8</v>
      </c>
      <c r="CQ46" s="512">
        <v>3.8928226773341745E-8</v>
      </c>
      <c r="CR46" s="512">
        <v>1.0920460846220462E-7</v>
      </c>
      <c r="CS46" s="512">
        <v>5.4536732480434554E-8</v>
      </c>
      <c r="CT46" s="512">
        <v>2.8011535674004478E-8</v>
      </c>
      <c r="CU46" s="512">
        <v>2.511051854642249E-8</v>
      </c>
      <c r="CV46" s="512">
        <v>1.7930555589377275E-8</v>
      </c>
      <c r="CW46" s="512">
        <v>4.1758300751248409E-8</v>
      </c>
      <c r="CX46" s="512">
        <v>1.4245690217788919E-8</v>
      </c>
      <c r="CY46" s="512">
        <v>1.806848213125003E-7</v>
      </c>
      <c r="CZ46" s="512">
        <v>7.4718423055118122E-9</v>
      </c>
      <c r="DA46" s="512">
        <v>3.6424062944404721E-8</v>
      </c>
      <c r="DB46" s="512">
        <v>1.9784563288060207E-8</v>
      </c>
      <c r="DC46" s="512">
        <v>3.3836669784293711E-8</v>
      </c>
      <c r="DD46" s="512">
        <v>2.1292013498598107E-8</v>
      </c>
      <c r="DE46" s="512">
        <v>4.1641747739549627E-8</v>
      </c>
      <c r="DF46" s="512">
        <v>3.9792661028501711E-8</v>
      </c>
      <c r="DG46" s="512">
        <v>1.7281818681152535E-7</v>
      </c>
      <c r="DH46" s="513">
        <v>4.3365733446575329E-7</v>
      </c>
      <c r="DI46" s="133">
        <v>1.0005078802691878</v>
      </c>
      <c r="DJ46" s="133">
        <v>0.78526723390924635</v>
      </c>
    </row>
    <row r="47" spans="3:114" ht="13.5" customHeight="1" x14ac:dyDescent="0.15">
      <c r="C47" s="304" t="s">
        <v>672</v>
      </c>
      <c r="D47" s="305" t="s">
        <v>267</v>
      </c>
      <c r="E47" s="511">
        <v>1.3117486302599523E-5</v>
      </c>
      <c r="F47" s="512">
        <v>9.0410727382618777E-6</v>
      </c>
      <c r="G47" s="512">
        <v>2.5391090676222703E-5</v>
      </c>
      <c r="H47" s="512">
        <v>7.2094437338488542E-6</v>
      </c>
      <c r="I47" s="512">
        <v>1.8874808235406271E-5</v>
      </c>
      <c r="J47" s="512">
        <v>0</v>
      </c>
      <c r="K47" s="512">
        <v>2.9903601973909506E-5</v>
      </c>
      <c r="L47" s="512">
        <v>1.4008953429799903E-4</v>
      </c>
      <c r="M47" s="512">
        <v>5.3107447899059879E-4</v>
      </c>
      <c r="N47" s="512">
        <v>1.4726084538482601E-5</v>
      </c>
      <c r="O47" s="512">
        <v>0</v>
      </c>
      <c r="P47" s="512">
        <v>1.6078189839403082E-5</v>
      </c>
      <c r="Q47" s="512">
        <v>1.0971419262477628E-5</v>
      </c>
      <c r="R47" s="512">
        <v>4.3548745235896889E-5</v>
      </c>
      <c r="S47" s="512">
        <v>1.2774950153355612E-3</v>
      </c>
      <c r="T47" s="512">
        <v>1.6725433006478976E-5</v>
      </c>
      <c r="U47" s="512">
        <v>1.6842452860422358E-5</v>
      </c>
      <c r="V47" s="512">
        <v>1.6360110492543516E-4</v>
      </c>
      <c r="W47" s="512">
        <v>1.3336022768304449E-5</v>
      </c>
      <c r="X47" s="512">
        <v>2.6547261625609752E-5</v>
      </c>
      <c r="Y47" s="512">
        <v>0</v>
      </c>
      <c r="Z47" s="512">
        <v>1.3322836458554014E-5</v>
      </c>
      <c r="AA47" s="512">
        <v>9.4141779382444798E-6</v>
      </c>
      <c r="AB47" s="512">
        <v>1.7835600650885703E-5</v>
      </c>
      <c r="AC47" s="512">
        <v>1.6148618968584921E-4</v>
      </c>
      <c r="AD47" s="512">
        <v>1.1654116483024523E-4</v>
      </c>
      <c r="AE47" s="512">
        <v>0</v>
      </c>
      <c r="AF47" s="512">
        <v>1.3376531484010689E-5</v>
      </c>
      <c r="AG47" s="512">
        <v>1.7108075982102489E-4</v>
      </c>
      <c r="AH47" s="512">
        <v>6.5111765395529719E-5</v>
      </c>
      <c r="AI47" s="512">
        <v>8.8856164382364042E-6</v>
      </c>
      <c r="AJ47" s="512">
        <v>1.1143915743937758E-4</v>
      </c>
      <c r="AK47" s="512">
        <v>2.2984737473178535E-5</v>
      </c>
      <c r="AL47" s="512">
        <v>1.5939769468191836E-4</v>
      </c>
      <c r="AM47" s="512">
        <v>1.7611396246694619E-4</v>
      </c>
      <c r="AN47" s="512">
        <v>0</v>
      </c>
      <c r="AO47" s="512">
        <v>2.1666968645946374E-5</v>
      </c>
      <c r="AP47" s="512">
        <v>3.9838138201388369E-5</v>
      </c>
      <c r="AQ47" s="512">
        <v>5.4304000511003141E-6</v>
      </c>
      <c r="AR47" s="512">
        <v>7.834598334891456E-6</v>
      </c>
      <c r="AS47" s="512">
        <v>1.001512649627549</v>
      </c>
      <c r="AT47" s="512">
        <v>3.1414830633113349E-3</v>
      </c>
      <c r="AU47" s="512">
        <v>2.2507671362332528E-3</v>
      </c>
      <c r="AV47" s="512">
        <v>1.9545462482321485E-3</v>
      </c>
      <c r="AW47" s="512">
        <v>8.85226267389097E-4</v>
      </c>
      <c r="AX47" s="512">
        <v>3.1530884596780049E-3</v>
      </c>
      <c r="AY47" s="512">
        <v>1.0033772850459577E-3</v>
      </c>
      <c r="AZ47" s="512">
        <v>3.6313555496285312E-3</v>
      </c>
      <c r="BA47" s="512">
        <v>3.3170869810189205E-3</v>
      </c>
      <c r="BB47" s="512">
        <v>2.7607966827812879E-3</v>
      </c>
      <c r="BC47" s="512">
        <v>1.5867395279249952E-3</v>
      </c>
      <c r="BD47" s="512">
        <v>3.541391777104142E-3</v>
      </c>
      <c r="BE47" s="512">
        <v>2.3088951365618218E-3</v>
      </c>
      <c r="BF47" s="512">
        <v>1.456821427977643E-3</v>
      </c>
      <c r="BG47" s="512">
        <v>0</v>
      </c>
      <c r="BH47" s="512">
        <v>7.8416374420387533E-4</v>
      </c>
      <c r="BI47" s="512">
        <v>1.7806806082396021E-3</v>
      </c>
      <c r="BJ47" s="512">
        <v>2.2691821606941956E-3</v>
      </c>
      <c r="BK47" s="512">
        <v>9.0210686454212264E-4</v>
      </c>
      <c r="BL47" s="512">
        <v>1.1107803593731003E-3</v>
      </c>
      <c r="BM47" s="512">
        <v>8.556802425612502E-6</v>
      </c>
      <c r="BN47" s="512">
        <v>4.8909370279894644E-4</v>
      </c>
      <c r="BO47" s="512">
        <v>7.1012389754538871E-4</v>
      </c>
      <c r="BP47" s="512">
        <v>2.8604078167167681E-4</v>
      </c>
      <c r="BQ47" s="512">
        <v>2.2714477166256557E-3</v>
      </c>
      <c r="BR47" s="512">
        <v>5.6633133269920257E-5</v>
      </c>
      <c r="BS47" s="512">
        <v>3.1232122288443683E-5</v>
      </c>
      <c r="BT47" s="512">
        <v>6.8750369031007782E-5</v>
      </c>
      <c r="BU47" s="512">
        <v>1.6557050225937837E-5</v>
      </c>
      <c r="BV47" s="512">
        <v>1.3526844186764562E-5</v>
      </c>
      <c r="BW47" s="512">
        <v>1.0324770856960247E-5</v>
      </c>
      <c r="BX47" s="512">
        <v>8.7940106527201789E-6</v>
      </c>
      <c r="BY47" s="512">
        <v>1.6779767584382228E-5</v>
      </c>
      <c r="BZ47" s="512">
        <v>1.2270419358642883E-5</v>
      </c>
      <c r="CA47" s="512">
        <v>2.6665107560692554E-5</v>
      </c>
      <c r="CB47" s="512">
        <v>9.5797012119061933E-6</v>
      </c>
      <c r="CC47" s="512">
        <v>5.7663530179907118E-5</v>
      </c>
      <c r="CD47" s="512">
        <v>1.1839265675921976E-5</v>
      </c>
      <c r="CE47" s="512">
        <v>1.6702294572808526E-5</v>
      </c>
      <c r="CF47" s="512">
        <v>0</v>
      </c>
      <c r="CG47" s="512">
        <v>1.9864179808064978E-5</v>
      </c>
      <c r="CH47" s="512">
        <v>2.4178853443151034E-5</v>
      </c>
      <c r="CI47" s="512">
        <v>4.7889172179819451E-6</v>
      </c>
      <c r="CJ47" s="512">
        <v>1.591542324333451E-5</v>
      </c>
      <c r="CK47" s="512">
        <v>2.6877077724865681E-5</v>
      </c>
      <c r="CL47" s="512">
        <v>9.7695328909431262E-6</v>
      </c>
      <c r="CM47" s="512">
        <v>1.637603760902306E-5</v>
      </c>
      <c r="CN47" s="512">
        <v>5.3521371087559523E-5</v>
      </c>
      <c r="CO47" s="512">
        <v>3.8512388416490276E-5</v>
      </c>
      <c r="CP47" s="512">
        <v>1.4396432533226853E-5</v>
      </c>
      <c r="CQ47" s="512">
        <v>2.2982810501078607E-5</v>
      </c>
      <c r="CR47" s="512">
        <v>1.8871547212483529E-4</v>
      </c>
      <c r="CS47" s="512">
        <v>2.0059419727926049E-5</v>
      </c>
      <c r="CT47" s="512">
        <v>2.6987799856013397E-5</v>
      </c>
      <c r="CU47" s="512">
        <v>4.128574916097165E-5</v>
      </c>
      <c r="CV47" s="512">
        <v>3.4322762490504934E-5</v>
      </c>
      <c r="CW47" s="512">
        <v>3.5116704395324913E-5</v>
      </c>
      <c r="CX47" s="512">
        <v>1.6883151914371837E-5</v>
      </c>
      <c r="CY47" s="512">
        <v>2.0377899225761632E-4</v>
      </c>
      <c r="CZ47" s="512">
        <v>8.3305124626199178E-6</v>
      </c>
      <c r="DA47" s="512">
        <v>7.2429863943865592E-5</v>
      </c>
      <c r="DB47" s="512">
        <v>3.8892543455217995E-5</v>
      </c>
      <c r="DC47" s="512">
        <v>6.8895277290510388E-5</v>
      </c>
      <c r="DD47" s="512">
        <v>1.6477994908174527E-5</v>
      </c>
      <c r="DE47" s="512">
        <v>1.0842178105906832E-5</v>
      </c>
      <c r="DF47" s="512">
        <v>5.3087690842102419E-5</v>
      </c>
      <c r="DG47" s="512">
        <v>1.0311391211878663E-4</v>
      </c>
      <c r="DH47" s="513">
        <v>1.0461441915064477E-4</v>
      </c>
      <c r="DI47" s="133">
        <v>1.0482610712102367</v>
      </c>
      <c r="DJ47" s="133">
        <v>0.82274721472711698</v>
      </c>
    </row>
    <row r="48" spans="3:114" ht="13.5" customHeight="1" x14ac:dyDescent="0.15">
      <c r="C48" s="304" t="s">
        <v>673</v>
      </c>
      <c r="D48" s="305" t="s">
        <v>958</v>
      </c>
      <c r="E48" s="511">
        <v>1.0252542363783756E-4</v>
      </c>
      <c r="F48" s="512">
        <v>1.1896230174051425E-4</v>
      </c>
      <c r="G48" s="512">
        <v>2.3918794831772795E-4</v>
      </c>
      <c r="H48" s="512">
        <v>3.8563421813708708E-5</v>
      </c>
      <c r="I48" s="512">
        <v>1.3614177205090172E-4</v>
      </c>
      <c r="J48" s="512">
        <v>0</v>
      </c>
      <c r="K48" s="512">
        <v>2.4604074848110251E-4</v>
      </c>
      <c r="L48" s="512">
        <v>5.7589654134700271E-5</v>
      </c>
      <c r="M48" s="512">
        <v>7.9148730015492143E-5</v>
      </c>
      <c r="N48" s="512">
        <v>1.3137870074147629E-4</v>
      </c>
      <c r="O48" s="512">
        <v>0</v>
      </c>
      <c r="P48" s="512">
        <v>2.0130279763402899E-4</v>
      </c>
      <c r="Q48" s="512">
        <v>1.1371584895828982E-4</v>
      </c>
      <c r="R48" s="512">
        <v>9.411917469241945E-5</v>
      </c>
      <c r="S48" s="512">
        <v>5.6789965706904118E-4</v>
      </c>
      <c r="T48" s="512">
        <v>2.6768518735517167E-4</v>
      </c>
      <c r="U48" s="512">
        <v>1.4372809615271619E-4</v>
      </c>
      <c r="V48" s="512">
        <v>8.635298782156046E-5</v>
      </c>
      <c r="W48" s="512">
        <v>1.3373512053570932E-4</v>
      </c>
      <c r="X48" s="512">
        <v>1.6673607181693227E-4</v>
      </c>
      <c r="Y48" s="512">
        <v>0</v>
      </c>
      <c r="Z48" s="512">
        <v>1.6700591408491292E-4</v>
      </c>
      <c r="AA48" s="512">
        <v>1.5941960405473023E-4</v>
      </c>
      <c r="AB48" s="512">
        <v>3.2849918083421869E-4</v>
      </c>
      <c r="AC48" s="512">
        <v>7.4381799494170159E-5</v>
      </c>
      <c r="AD48" s="512">
        <v>1.0935630177685828E-4</v>
      </c>
      <c r="AE48" s="512">
        <v>0</v>
      </c>
      <c r="AF48" s="512">
        <v>1.8961275538746758E-4</v>
      </c>
      <c r="AG48" s="512">
        <v>1.5422325270804635E-4</v>
      </c>
      <c r="AH48" s="512">
        <v>1.2590521446141713E-4</v>
      </c>
      <c r="AI48" s="512">
        <v>4.430318286409992E-5</v>
      </c>
      <c r="AJ48" s="512">
        <v>1.0700994896889318E-4</v>
      </c>
      <c r="AK48" s="512">
        <v>1.8796392534392483E-4</v>
      </c>
      <c r="AL48" s="512">
        <v>1.7440547873303895E-4</v>
      </c>
      <c r="AM48" s="512">
        <v>2.297858197056913E-4</v>
      </c>
      <c r="AN48" s="512">
        <v>0</v>
      </c>
      <c r="AO48" s="512">
        <v>9.9137486061183784E-5</v>
      </c>
      <c r="AP48" s="512">
        <v>2.5351305307461976E-4</v>
      </c>
      <c r="AQ48" s="512">
        <v>7.8378820563713874E-5</v>
      </c>
      <c r="AR48" s="512">
        <v>5.9048803085919645E-5</v>
      </c>
      <c r="AS48" s="512">
        <v>1.4577155443654442E-4</v>
      </c>
      <c r="AT48" s="512">
        <v>1.0057576739883096</v>
      </c>
      <c r="AU48" s="512">
        <v>3.6300012846524938E-4</v>
      </c>
      <c r="AV48" s="512">
        <v>1.9781362275956288E-4</v>
      </c>
      <c r="AW48" s="512">
        <v>1.0508628095976084E-4</v>
      </c>
      <c r="AX48" s="512">
        <v>8.2599434085495766E-5</v>
      </c>
      <c r="AY48" s="512">
        <v>9.0695244773097934E-5</v>
      </c>
      <c r="AZ48" s="512">
        <v>1.6286943432027706E-4</v>
      </c>
      <c r="BA48" s="512">
        <v>8.8840129213618859E-5</v>
      </c>
      <c r="BB48" s="512">
        <v>6.144893480611576E-5</v>
      </c>
      <c r="BC48" s="512">
        <v>5.8286473477509719E-5</v>
      </c>
      <c r="BD48" s="512">
        <v>7.5489563936053435E-5</v>
      </c>
      <c r="BE48" s="512">
        <v>3.4072083333860003E-5</v>
      </c>
      <c r="BF48" s="512">
        <v>8.1672451867051426E-5</v>
      </c>
      <c r="BG48" s="512">
        <v>0</v>
      </c>
      <c r="BH48" s="512">
        <v>3.7344778796437049E-5</v>
      </c>
      <c r="BI48" s="512">
        <v>3.8308632788642123E-5</v>
      </c>
      <c r="BJ48" s="512">
        <v>2.904711522204298E-3</v>
      </c>
      <c r="BK48" s="512">
        <v>9.2844955199805911E-5</v>
      </c>
      <c r="BL48" s="512">
        <v>2.3756823138321955E-3</v>
      </c>
      <c r="BM48" s="512">
        <v>5.5489345772746458E-5</v>
      </c>
      <c r="BN48" s="512">
        <v>1.7564350030360852E-2</v>
      </c>
      <c r="BO48" s="512">
        <v>2.2799445254721315E-2</v>
      </c>
      <c r="BP48" s="512">
        <v>8.6546446162353557E-3</v>
      </c>
      <c r="BQ48" s="512">
        <v>1.5638080396898662E-2</v>
      </c>
      <c r="BR48" s="512">
        <v>3.5497426687681137E-4</v>
      </c>
      <c r="BS48" s="512">
        <v>8.9458456520230089E-4</v>
      </c>
      <c r="BT48" s="512">
        <v>1.1805151926312148E-3</v>
      </c>
      <c r="BU48" s="512">
        <v>1.4158153965340822E-4</v>
      </c>
      <c r="BV48" s="512">
        <v>1.4445682752231557E-4</v>
      </c>
      <c r="BW48" s="512">
        <v>1.2033848665323163E-4</v>
      </c>
      <c r="BX48" s="512">
        <v>1.5794953673242589E-4</v>
      </c>
      <c r="BY48" s="512">
        <v>4.4290024419021176E-4</v>
      </c>
      <c r="BZ48" s="512">
        <v>3.7175151837341681E-4</v>
      </c>
      <c r="CA48" s="512">
        <v>5.4094865772918966E-4</v>
      </c>
      <c r="CB48" s="512">
        <v>4.1144263777754025E-5</v>
      </c>
      <c r="CC48" s="512">
        <v>5.215857483889105E-4</v>
      </c>
      <c r="CD48" s="512">
        <v>1.398562526524302E-4</v>
      </c>
      <c r="CE48" s="512">
        <v>8.6555257014545917E-5</v>
      </c>
      <c r="CF48" s="512">
        <v>0</v>
      </c>
      <c r="CG48" s="512">
        <v>3.4297306158270963E-4</v>
      </c>
      <c r="CH48" s="512">
        <v>4.0875557503906905E-4</v>
      </c>
      <c r="CI48" s="512">
        <v>6.0512822708507568E-5</v>
      </c>
      <c r="CJ48" s="512">
        <v>1.8700071238267536E-4</v>
      </c>
      <c r="CK48" s="512">
        <v>5.8928811932382728E-4</v>
      </c>
      <c r="CL48" s="512">
        <v>5.6864691872230571E-5</v>
      </c>
      <c r="CM48" s="512">
        <v>2.7231632267663122E-4</v>
      </c>
      <c r="CN48" s="512">
        <v>8.6241643409862257E-5</v>
      </c>
      <c r="CO48" s="512">
        <v>2.1385138634545854E-4</v>
      </c>
      <c r="CP48" s="512">
        <v>2.6935510445724395E-4</v>
      </c>
      <c r="CQ48" s="512">
        <v>1.356708559817267E-4</v>
      </c>
      <c r="CR48" s="512">
        <v>8.7301900852791272E-5</v>
      </c>
      <c r="CS48" s="512">
        <v>1.3309937354157438E-4</v>
      </c>
      <c r="CT48" s="512">
        <v>1.3858083255477603E-4</v>
      </c>
      <c r="CU48" s="512">
        <v>9.9318277937811912E-5</v>
      </c>
      <c r="CV48" s="512">
        <v>7.9769238612373459E-5</v>
      </c>
      <c r="CW48" s="512">
        <v>1.3000150003434163E-4</v>
      </c>
      <c r="CX48" s="512">
        <v>1.9122517028030055E-4</v>
      </c>
      <c r="CY48" s="512">
        <v>9.9676197197177884E-5</v>
      </c>
      <c r="CZ48" s="512">
        <v>6.0173628892718895E-5</v>
      </c>
      <c r="DA48" s="512">
        <v>1.8215523095188162E-4</v>
      </c>
      <c r="DB48" s="512">
        <v>9.7103178661632928E-5</v>
      </c>
      <c r="DC48" s="512">
        <v>1.404818818271361E-4</v>
      </c>
      <c r="DD48" s="512">
        <v>2.0800370816727716E-4</v>
      </c>
      <c r="DE48" s="512">
        <v>4.3473049326921767E-5</v>
      </c>
      <c r="DF48" s="512">
        <v>1.3012314352335905E-4</v>
      </c>
      <c r="DG48" s="512">
        <v>5.410945638940824E-5</v>
      </c>
      <c r="DH48" s="513">
        <v>4.4838192668663344E-4</v>
      </c>
      <c r="DI48" s="133">
        <v>1.0930179357043424</v>
      </c>
      <c r="DJ48" s="133">
        <v>0.85787547295760813</v>
      </c>
    </row>
    <row r="49" spans="3:114" ht="13.5" customHeight="1" x14ac:dyDescent="0.15">
      <c r="C49" s="304" t="s">
        <v>674</v>
      </c>
      <c r="D49" s="305" t="s">
        <v>279</v>
      </c>
      <c r="E49" s="511">
        <v>7.4433646434577869E-4</v>
      </c>
      <c r="F49" s="512">
        <v>3.0568221061539746E-4</v>
      </c>
      <c r="G49" s="512">
        <v>3.0728803626247107E-4</v>
      </c>
      <c r="H49" s="512">
        <v>3.6113790079692477E-4</v>
      </c>
      <c r="I49" s="512">
        <v>4.3978295652851817E-4</v>
      </c>
      <c r="J49" s="512">
        <v>0</v>
      </c>
      <c r="K49" s="512">
        <v>2.5395294286029422E-3</v>
      </c>
      <c r="L49" s="512">
        <v>9.3269708728305428E-4</v>
      </c>
      <c r="M49" s="512">
        <v>5.186567097849714E-3</v>
      </c>
      <c r="N49" s="512">
        <v>2.3479550945148739E-4</v>
      </c>
      <c r="O49" s="512">
        <v>0</v>
      </c>
      <c r="P49" s="512">
        <v>2.6809069839675879E-4</v>
      </c>
      <c r="Q49" s="512">
        <v>6.688888033871105E-4</v>
      </c>
      <c r="R49" s="512">
        <v>1.4260677738840801E-3</v>
      </c>
      <c r="S49" s="512">
        <v>1.8728988284587647E-2</v>
      </c>
      <c r="T49" s="512">
        <v>3.970110038540286E-4</v>
      </c>
      <c r="U49" s="512">
        <v>5.0160014256047107E-4</v>
      </c>
      <c r="V49" s="512">
        <v>2.4568455684595886E-4</v>
      </c>
      <c r="W49" s="512">
        <v>1.8462195792990179E-4</v>
      </c>
      <c r="X49" s="512">
        <v>2.4335360501483933E-3</v>
      </c>
      <c r="Y49" s="512">
        <v>0</v>
      </c>
      <c r="Z49" s="512">
        <v>6.5274800782465941E-4</v>
      </c>
      <c r="AA49" s="512">
        <v>6.0913714359182023E-4</v>
      </c>
      <c r="AB49" s="512">
        <v>3.9848984097329081E-4</v>
      </c>
      <c r="AC49" s="512">
        <v>5.1189453520310438E-3</v>
      </c>
      <c r="AD49" s="512">
        <v>3.962789414761715E-3</v>
      </c>
      <c r="AE49" s="512">
        <v>0</v>
      </c>
      <c r="AF49" s="512">
        <v>3.0766850744695353E-4</v>
      </c>
      <c r="AG49" s="512">
        <v>6.9938919440928329E-4</v>
      </c>
      <c r="AH49" s="512">
        <v>7.758358536262288E-3</v>
      </c>
      <c r="AI49" s="512">
        <v>8.3065145789706278E-4</v>
      </c>
      <c r="AJ49" s="512">
        <v>5.5195670050311736E-4</v>
      </c>
      <c r="AK49" s="512">
        <v>1.4202928967947247E-3</v>
      </c>
      <c r="AL49" s="512">
        <v>4.3154161943265313E-3</v>
      </c>
      <c r="AM49" s="512">
        <v>2.8434667843386424E-3</v>
      </c>
      <c r="AN49" s="512">
        <v>0</v>
      </c>
      <c r="AO49" s="512">
        <v>1.819660452854623E-4</v>
      </c>
      <c r="AP49" s="512">
        <v>3.6935816102444774E-3</v>
      </c>
      <c r="AQ49" s="512">
        <v>1.440140995513806E-4</v>
      </c>
      <c r="AR49" s="512">
        <v>4.5562849141415397E-4</v>
      </c>
      <c r="AS49" s="512">
        <v>1.3080030611584957E-3</v>
      </c>
      <c r="AT49" s="512">
        <v>1.062479264266108E-2</v>
      </c>
      <c r="AU49" s="512">
        <v>1.01428237037512</v>
      </c>
      <c r="AV49" s="512">
        <v>6.7146626476533343E-3</v>
      </c>
      <c r="AW49" s="512">
        <v>8.2778048965683904E-3</v>
      </c>
      <c r="AX49" s="512">
        <v>5.8421829368932613E-3</v>
      </c>
      <c r="AY49" s="512">
        <v>2.5992696801601075E-3</v>
      </c>
      <c r="AZ49" s="512">
        <v>6.908217832221627E-3</v>
      </c>
      <c r="BA49" s="512">
        <v>7.6290654723451725E-3</v>
      </c>
      <c r="BB49" s="512">
        <v>6.9963137337468425E-3</v>
      </c>
      <c r="BC49" s="512">
        <v>4.6924808306965677E-3</v>
      </c>
      <c r="BD49" s="512">
        <v>3.961805387183861E-3</v>
      </c>
      <c r="BE49" s="512">
        <v>5.2079854094799248E-3</v>
      </c>
      <c r="BF49" s="512">
        <v>9.5240548085755838E-3</v>
      </c>
      <c r="BG49" s="512">
        <v>0</v>
      </c>
      <c r="BH49" s="512">
        <v>1.9126054901602893E-3</v>
      </c>
      <c r="BI49" s="512">
        <v>2.3841019500868525E-3</v>
      </c>
      <c r="BJ49" s="512">
        <v>8.3415335773248077E-3</v>
      </c>
      <c r="BK49" s="512">
        <v>1.8133702490751049E-3</v>
      </c>
      <c r="BL49" s="512">
        <v>5.9991338741725775E-3</v>
      </c>
      <c r="BM49" s="512">
        <v>1.7111678666084467E-4</v>
      </c>
      <c r="BN49" s="512">
        <v>4.207885487897421E-3</v>
      </c>
      <c r="BO49" s="512">
        <v>1.6529659912929619E-2</v>
      </c>
      <c r="BP49" s="512">
        <v>1.8988543676226204E-3</v>
      </c>
      <c r="BQ49" s="512">
        <v>1.6232551067174984E-3</v>
      </c>
      <c r="BR49" s="512">
        <v>4.0043979195091738E-4</v>
      </c>
      <c r="BS49" s="512">
        <v>9.9179417848156378E-4</v>
      </c>
      <c r="BT49" s="512">
        <v>1.1578779614616951E-3</v>
      </c>
      <c r="BU49" s="512">
        <v>2.3588351632519036E-4</v>
      </c>
      <c r="BV49" s="512">
        <v>8.154017960932794E-4</v>
      </c>
      <c r="BW49" s="512">
        <v>1.7457549509044599E-4</v>
      </c>
      <c r="BX49" s="512">
        <v>1.6018439890148924E-4</v>
      </c>
      <c r="BY49" s="512">
        <v>4.0298212752038496E-4</v>
      </c>
      <c r="BZ49" s="512">
        <v>3.6175750358581323E-4</v>
      </c>
      <c r="CA49" s="512">
        <v>5.4657998677570851E-4</v>
      </c>
      <c r="CB49" s="512">
        <v>4.3654548454913756E-4</v>
      </c>
      <c r="CC49" s="512">
        <v>7.8322159446895427E-4</v>
      </c>
      <c r="CD49" s="512">
        <v>3.4888054001645981E-4</v>
      </c>
      <c r="CE49" s="512">
        <v>3.0470826425161928E-4</v>
      </c>
      <c r="CF49" s="512">
        <v>0</v>
      </c>
      <c r="CG49" s="512">
        <v>9.3071482903633071E-4</v>
      </c>
      <c r="CH49" s="512">
        <v>1.3639191662483461E-3</v>
      </c>
      <c r="CI49" s="512">
        <v>8.1768306739091491E-5</v>
      </c>
      <c r="CJ49" s="512">
        <v>3.9314618556179443E-4</v>
      </c>
      <c r="CK49" s="512">
        <v>5.2583261387133891E-4</v>
      </c>
      <c r="CL49" s="512">
        <v>1.6699118769096578E-4</v>
      </c>
      <c r="CM49" s="512">
        <v>3.7784866722563397E-4</v>
      </c>
      <c r="CN49" s="512">
        <v>2.4045406706408784E-4</v>
      </c>
      <c r="CO49" s="512">
        <v>1.276227508318524E-3</v>
      </c>
      <c r="CP49" s="512">
        <v>2.9712425066636322E-4</v>
      </c>
      <c r="CQ49" s="512">
        <v>2.4085078993629501E-4</v>
      </c>
      <c r="CR49" s="512">
        <v>2.3385715443195187E-4</v>
      </c>
      <c r="CS49" s="512">
        <v>2.2423779755951712E-4</v>
      </c>
      <c r="CT49" s="512">
        <v>3.4178432500759661E-4</v>
      </c>
      <c r="CU49" s="512">
        <v>2.4485394895293859E-4</v>
      </c>
      <c r="CV49" s="512">
        <v>7.8050617441613468E-4</v>
      </c>
      <c r="CW49" s="512">
        <v>5.9435451062220842E-4</v>
      </c>
      <c r="CX49" s="512">
        <v>2.3121477385790453E-4</v>
      </c>
      <c r="CY49" s="512">
        <v>1.2641606167062603E-3</v>
      </c>
      <c r="CZ49" s="512">
        <v>1.4591345537203431E-4</v>
      </c>
      <c r="DA49" s="512">
        <v>5.7241288742413505E-4</v>
      </c>
      <c r="DB49" s="512">
        <v>8.2760852084366233E-4</v>
      </c>
      <c r="DC49" s="512">
        <v>1.095696332977805E-3</v>
      </c>
      <c r="DD49" s="512">
        <v>2.6783535876840123E-4</v>
      </c>
      <c r="DE49" s="512">
        <v>9.080264062989084E-5</v>
      </c>
      <c r="DF49" s="512">
        <v>1.4897057794015091E-3</v>
      </c>
      <c r="DG49" s="512">
        <v>3.6378115689959448E-4</v>
      </c>
      <c r="DH49" s="513">
        <v>1.0825215649983824E-3</v>
      </c>
      <c r="DI49" s="133">
        <v>1.2321682899688</v>
      </c>
      <c r="DJ49" s="133">
        <v>0.96709021873386636</v>
      </c>
    </row>
    <row r="50" spans="3:114" ht="13.5" customHeight="1" x14ac:dyDescent="0.15">
      <c r="C50" s="304" t="s">
        <v>675</v>
      </c>
      <c r="D50" s="305" t="s">
        <v>676</v>
      </c>
      <c r="E50" s="511">
        <v>6.3097992886574305E-5</v>
      </c>
      <c r="F50" s="512">
        <v>3.0285855694074163E-5</v>
      </c>
      <c r="G50" s="512">
        <v>1.2894860284111856E-4</v>
      </c>
      <c r="H50" s="512">
        <v>3.0229029515068369E-5</v>
      </c>
      <c r="I50" s="512">
        <v>2.2140988877673077E-5</v>
      </c>
      <c r="J50" s="512">
        <v>0</v>
      </c>
      <c r="K50" s="512">
        <v>4.0001445405875861E-4</v>
      </c>
      <c r="L50" s="512">
        <v>2.1114732494745758E-5</v>
      </c>
      <c r="M50" s="512">
        <v>2.8388653868564602E-5</v>
      </c>
      <c r="N50" s="512">
        <v>2.4105245046210994E-5</v>
      </c>
      <c r="O50" s="512">
        <v>0</v>
      </c>
      <c r="P50" s="512">
        <v>3.4148988140490838E-5</v>
      </c>
      <c r="Q50" s="512">
        <v>2.134206554015387E-5</v>
      </c>
      <c r="R50" s="512">
        <v>3.0242593713899336E-5</v>
      </c>
      <c r="S50" s="512">
        <v>5.0769334219969593E-5</v>
      </c>
      <c r="T50" s="512">
        <v>2.6208900048185067E-5</v>
      </c>
      <c r="U50" s="512">
        <v>1.3220393809413635E-5</v>
      </c>
      <c r="V50" s="512">
        <v>1.7004744174260482E-5</v>
      </c>
      <c r="W50" s="512">
        <v>4.0417938054845568E-5</v>
      </c>
      <c r="X50" s="512">
        <v>5.7114395186724344E-5</v>
      </c>
      <c r="Y50" s="512">
        <v>0</v>
      </c>
      <c r="Z50" s="512">
        <v>4.4039157087061318E-5</v>
      </c>
      <c r="AA50" s="512">
        <v>1.6316665492761617E-5</v>
      </c>
      <c r="AB50" s="512">
        <v>2.3697957743331132E-5</v>
      </c>
      <c r="AC50" s="512">
        <v>2.3486450647248757E-5</v>
      </c>
      <c r="AD50" s="512">
        <v>1.6083422411603819E-5</v>
      </c>
      <c r="AE50" s="512">
        <v>0</v>
      </c>
      <c r="AF50" s="512">
        <v>3.5033139004969707E-5</v>
      </c>
      <c r="AG50" s="512">
        <v>5.1770302738556175E-5</v>
      </c>
      <c r="AH50" s="512">
        <v>3.5892744598839625E-5</v>
      </c>
      <c r="AI50" s="512">
        <v>2.5861815711777823E-5</v>
      </c>
      <c r="AJ50" s="512">
        <v>1.3214120348123877E-3</v>
      </c>
      <c r="AK50" s="512">
        <v>6.0205514597409197E-5</v>
      </c>
      <c r="AL50" s="512">
        <v>2.9194274854247855E-4</v>
      </c>
      <c r="AM50" s="512">
        <v>1.0930330469099148E-4</v>
      </c>
      <c r="AN50" s="512">
        <v>0</v>
      </c>
      <c r="AO50" s="512">
        <v>1.2876741389531923E-5</v>
      </c>
      <c r="AP50" s="512">
        <v>1.539819169523627E-4</v>
      </c>
      <c r="AQ50" s="512">
        <v>8.4594057967735487E-6</v>
      </c>
      <c r="AR50" s="512">
        <v>7.0391621133727796E-5</v>
      </c>
      <c r="AS50" s="512">
        <v>3.4149482460711587E-5</v>
      </c>
      <c r="AT50" s="512">
        <v>9.0976992798409229E-5</v>
      </c>
      <c r="AU50" s="512">
        <v>7.3028202002257308E-5</v>
      </c>
      <c r="AV50" s="512">
        <v>1.009912846057109</v>
      </c>
      <c r="AW50" s="512">
        <v>2.1031233124746244E-3</v>
      </c>
      <c r="AX50" s="512">
        <v>5.620009396070122E-4</v>
      </c>
      <c r="AY50" s="512">
        <v>1.2717475790558166E-4</v>
      </c>
      <c r="AZ50" s="512">
        <v>1.5828808143787863E-4</v>
      </c>
      <c r="BA50" s="512">
        <v>5.9233644199842717E-4</v>
      </c>
      <c r="BB50" s="512">
        <v>1.3173952077088593E-3</v>
      </c>
      <c r="BC50" s="512">
        <v>1.5501064300318007E-4</v>
      </c>
      <c r="BD50" s="512">
        <v>1.4731815526024378E-5</v>
      </c>
      <c r="BE50" s="512">
        <v>2.6652081145003874E-4</v>
      </c>
      <c r="BF50" s="512">
        <v>9.3196463171738939E-5</v>
      </c>
      <c r="BG50" s="512">
        <v>0</v>
      </c>
      <c r="BH50" s="512">
        <v>1.1701084854325478E-4</v>
      </c>
      <c r="BI50" s="512">
        <v>7.1767112736499401E-4</v>
      </c>
      <c r="BJ50" s="512">
        <v>1.6564866983425051E-3</v>
      </c>
      <c r="BK50" s="512">
        <v>7.7290026244450577E-4</v>
      </c>
      <c r="BL50" s="512">
        <v>4.2043437513315552E-5</v>
      </c>
      <c r="BM50" s="512">
        <v>3.4735166329749235E-5</v>
      </c>
      <c r="BN50" s="512">
        <v>6.3905742726817186E-4</v>
      </c>
      <c r="BO50" s="512">
        <v>7.631092714753799E-5</v>
      </c>
      <c r="BP50" s="512">
        <v>2.2207417416759525E-4</v>
      </c>
      <c r="BQ50" s="512">
        <v>3.9661112662036849E-4</v>
      </c>
      <c r="BR50" s="512">
        <v>6.6655701483919134E-5</v>
      </c>
      <c r="BS50" s="512">
        <v>1.3238290066291113E-5</v>
      </c>
      <c r="BT50" s="512">
        <v>8.0574302033844169E-4</v>
      </c>
      <c r="BU50" s="512">
        <v>5.6009478610588748E-5</v>
      </c>
      <c r="BV50" s="512">
        <v>2.6393642159970472E-5</v>
      </c>
      <c r="BW50" s="512">
        <v>1.6087030769376512E-5</v>
      </c>
      <c r="BX50" s="512">
        <v>1.1963315441066997E-5</v>
      </c>
      <c r="BY50" s="512">
        <v>9.2744120233553157E-6</v>
      </c>
      <c r="BZ50" s="512">
        <v>2.6237935584208292E-6</v>
      </c>
      <c r="CA50" s="512">
        <v>3.994402832092267E-5</v>
      </c>
      <c r="CB50" s="512">
        <v>5.8327882355825543E-5</v>
      </c>
      <c r="CC50" s="512">
        <v>3.7056924764521007E-4</v>
      </c>
      <c r="CD50" s="512">
        <v>1.1014568755141016E-5</v>
      </c>
      <c r="CE50" s="512">
        <v>4.6076068496482206E-5</v>
      </c>
      <c r="CF50" s="512">
        <v>0</v>
      </c>
      <c r="CG50" s="512">
        <v>3.1084813605090366E-5</v>
      </c>
      <c r="CH50" s="512">
        <v>4.8350118307443062E-5</v>
      </c>
      <c r="CI50" s="512">
        <v>1.4006311740802197E-5</v>
      </c>
      <c r="CJ50" s="512">
        <v>4.7405341113664317E-5</v>
      </c>
      <c r="CK50" s="512">
        <v>3.6582057530772047E-5</v>
      </c>
      <c r="CL50" s="512">
        <v>4.0287856205935459E-5</v>
      </c>
      <c r="CM50" s="512">
        <v>2.5047896654102396E-5</v>
      </c>
      <c r="CN50" s="512">
        <v>2.5342141243778994E-5</v>
      </c>
      <c r="CO50" s="512">
        <v>5.9868595156233172E-5</v>
      </c>
      <c r="CP50" s="512">
        <v>2.2148663159646218E-5</v>
      </c>
      <c r="CQ50" s="512">
        <v>4.2673054254338919E-5</v>
      </c>
      <c r="CR50" s="512">
        <v>1.6683460670052942E-5</v>
      </c>
      <c r="CS50" s="512">
        <v>4.1077617377178114E-5</v>
      </c>
      <c r="CT50" s="512">
        <v>2.6143866716211228E-5</v>
      </c>
      <c r="CU50" s="512">
        <v>2.1538286145747772E-5</v>
      </c>
      <c r="CV50" s="512">
        <v>2.5353049321649625E-5</v>
      </c>
      <c r="CW50" s="512">
        <v>2.2113703649307261E-4</v>
      </c>
      <c r="CX50" s="512">
        <v>2.2908219383014195E-5</v>
      </c>
      <c r="CY50" s="512">
        <v>1.8422968596411645E-3</v>
      </c>
      <c r="CZ50" s="512">
        <v>2.0391913059062353E-5</v>
      </c>
      <c r="DA50" s="512">
        <v>5.5742528775463793E-5</v>
      </c>
      <c r="DB50" s="512">
        <v>2.269238754267525E-5</v>
      </c>
      <c r="DC50" s="512">
        <v>4.0858468314622963E-5</v>
      </c>
      <c r="DD50" s="512">
        <v>3.2881279589142696E-5</v>
      </c>
      <c r="DE50" s="512">
        <v>1.3861028581859313E-5</v>
      </c>
      <c r="DF50" s="512">
        <v>3.9840782079317938E-5</v>
      </c>
      <c r="DG50" s="512">
        <v>1.0833236400172535E-5</v>
      </c>
      <c r="DH50" s="513">
        <v>1.7077865258642248E-5</v>
      </c>
      <c r="DI50" s="133">
        <v>1.0279132654702645</v>
      </c>
      <c r="DJ50" s="133">
        <v>0.80677686062530662</v>
      </c>
    </row>
    <row r="51" spans="3:114" ht="13.5" customHeight="1" x14ac:dyDescent="0.15">
      <c r="C51" s="304" t="s">
        <v>677</v>
      </c>
      <c r="D51" s="305" t="s">
        <v>678</v>
      </c>
      <c r="E51" s="511">
        <v>5.8030364630433167E-4</v>
      </c>
      <c r="F51" s="512">
        <v>2.6505112437003102E-4</v>
      </c>
      <c r="G51" s="512">
        <v>1.1871805617975106E-3</v>
      </c>
      <c r="H51" s="512">
        <v>3.4547530624432041E-4</v>
      </c>
      <c r="I51" s="512">
        <v>1.4089533487922218E-4</v>
      </c>
      <c r="J51" s="512">
        <v>0</v>
      </c>
      <c r="K51" s="512">
        <v>1.4008424294842039E-3</v>
      </c>
      <c r="L51" s="512">
        <v>1.7932321681301636E-4</v>
      </c>
      <c r="M51" s="512">
        <v>2.2619892385402826E-4</v>
      </c>
      <c r="N51" s="512">
        <v>2.1472573634629237E-4</v>
      </c>
      <c r="O51" s="512">
        <v>0</v>
      </c>
      <c r="P51" s="512">
        <v>2.8133586391936949E-4</v>
      </c>
      <c r="Q51" s="512">
        <v>1.7776779808536164E-4</v>
      </c>
      <c r="R51" s="512">
        <v>2.8419867914182231E-4</v>
      </c>
      <c r="S51" s="512">
        <v>3.1118810805750072E-4</v>
      </c>
      <c r="T51" s="512">
        <v>2.0094615601863646E-4</v>
      </c>
      <c r="U51" s="512">
        <v>1.116909918331791E-4</v>
      </c>
      <c r="V51" s="512">
        <v>1.5847269813802907E-4</v>
      </c>
      <c r="W51" s="512">
        <v>3.4375522874197307E-4</v>
      </c>
      <c r="X51" s="512">
        <v>5.1262225949640918E-4</v>
      </c>
      <c r="Y51" s="512">
        <v>0</v>
      </c>
      <c r="Z51" s="512">
        <v>3.8444933552028802E-4</v>
      </c>
      <c r="AA51" s="512">
        <v>1.3801049930479246E-4</v>
      </c>
      <c r="AB51" s="512">
        <v>1.8596577402451856E-4</v>
      </c>
      <c r="AC51" s="512">
        <v>1.9677522193983925E-4</v>
      </c>
      <c r="AD51" s="512">
        <v>1.1869381968207696E-4</v>
      </c>
      <c r="AE51" s="512">
        <v>0</v>
      </c>
      <c r="AF51" s="512">
        <v>3.1423124040996705E-4</v>
      </c>
      <c r="AG51" s="512">
        <v>1.5265165242614059E-3</v>
      </c>
      <c r="AH51" s="512">
        <v>3.3416279493246311E-4</v>
      </c>
      <c r="AI51" s="512">
        <v>2.3580537464386902E-4</v>
      </c>
      <c r="AJ51" s="512">
        <v>4.3193427379610257E-4</v>
      </c>
      <c r="AK51" s="512">
        <v>5.1830403911474619E-4</v>
      </c>
      <c r="AL51" s="512">
        <v>1.9178670305090547E-3</v>
      </c>
      <c r="AM51" s="512">
        <v>1.3073014069279374E-3</v>
      </c>
      <c r="AN51" s="512">
        <v>0</v>
      </c>
      <c r="AO51" s="512">
        <v>1.0263783699296104E-4</v>
      </c>
      <c r="AP51" s="512">
        <v>1.05904147095952E-3</v>
      </c>
      <c r="AQ51" s="512">
        <v>2.1210943324502743E-4</v>
      </c>
      <c r="AR51" s="512">
        <v>2.7314758697419381E-4</v>
      </c>
      <c r="AS51" s="512">
        <v>4.2282263407351797E-4</v>
      </c>
      <c r="AT51" s="512">
        <v>3.1132922883408509E-4</v>
      </c>
      <c r="AU51" s="512">
        <v>5.2160583136288995E-4</v>
      </c>
      <c r="AV51" s="512">
        <v>2.751413614496425E-3</v>
      </c>
      <c r="AW51" s="512">
        <v>1.0873339940017928</v>
      </c>
      <c r="AX51" s="512">
        <v>8.1814369257179073E-4</v>
      </c>
      <c r="AY51" s="512">
        <v>1.6740910902997765E-3</v>
      </c>
      <c r="AZ51" s="512">
        <v>1.0608220708038024E-3</v>
      </c>
      <c r="BA51" s="512">
        <v>2.202898925253069E-3</v>
      </c>
      <c r="BB51" s="512">
        <v>5.8469716525602242E-4</v>
      </c>
      <c r="BC51" s="512">
        <v>8.1201747712856902E-4</v>
      </c>
      <c r="BD51" s="512">
        <v>2.8824219149093739E-4</v>
      </c>
      <c r="BE51" s="512">
        <v>4.9983756858895038E-4</v>
      </c>
      <c r="BF51" s="512">
        <v>4.9582940505952047E-4</v>
      </c>
      <c r="BG51" s="512">
        <v>0</v>
      </c>
      <c r="BH51" s="512">
        <v>2.2843722445322874E-4</v>
      </c>
      <c r="BI51" s="512">
        <v>5.0649493794710043E-4</v>
      </c>
      <c r="BJ51" s="512">
        <v>2.0295683214725177E-3</v>
      </c>
      <c r="BK51" s="512">
        <v>9.3646341394915599E-4</v>
      </c>
      <c r="BL51" s="512">
        <v>3.0362070886075644E-4</v>
      </c>
      <c r="BM51" s="512">
        <v>3.0575546322207507E-4</v>
      </c>
      <c r="BN51" s="512">
        <v>2.1260757130501815E-4</v>
      </c>
      <c r="BO51" s="512">
        <v>3.2183434630254681E-4</v>
      </c>
      <c r="BP51" s="512">
        <v>3.5073715408899037E-4</v>
      </c>
      <c r="BQ51" s="512">
        <v>2.4908118523963901E-4</v>
      </c>
      <c r="BR51" s="512">
        <v>6.0884622291558054E-4</v>
      </c>
      <c r="BS51" s="512">
        <v>8.8567083874698996E-5</v>
      </c>
      <c r="BT51" s="512">
        <v>6.8997613546517491E-4</v>
      </c>
      <c r="BU51" s="512">
        <v>4.2957385708203473E-4</v>
      </c>
      <c r="BV51" s="512">
        <v>2.0204272997573282E-4</v>
      </c>
      <c r="BW51" s="512">
        <v>1.2765201242322826E-4</v>
      </c>
      <c r="BX51" s="512">
        <v>8.8223337982768304E-5</v>
      </c>
      <c r="BY51" s="512">
        <v>7.0997247959256858E-5</v>
      </c>
      <c r="BZ51" s="512">
        <v>1.6631168311734125E-5</v>
      </c>
      <c r="CA51" s="512">
        <v>1.4295341170719581E-4</v>
      </c>
      <c r="CB51" s="512">
        <v>5.3263026132786004E-4</v>
      </c>
      <c r="CC51" s="512">
        <v>3.3026769495676741E-3</v>
      </c>
      <c r="CD51" s="512">
        <v>6.2494535567616597E-5</v>
      </c>
      <c r="CE51" s="512">
        <v>2.7783267509562306E-4</v>
      </c>
      <c r="CF51" s="512">
        <v>0</v>
      </c>
      <c r="CG51" s="512">
        <v>2.4519922650860921E-4</v>
      </c>
      <c r="CH51" s="512">
        <v>2.8841130269043926E-4</v>
      </c>
      <c r="CI51" s="512">
        <v>1.1470018983213559E-4</v>
      </c>
      <c r="CJ51" s="512">
        <v>3.8758919042474203E-4</v>
      </c>
      <c r="CK51" s="512">
        <v>3.1392990704865473E-4</v>
      </c>
      <c r="CL51" s="512">
        <v>3.6515066457331978E-4</v>
      </c>
      <c r="CM51" s="512">
        <v>2.0952842225791036E-4</v>
      </c>
      <c r="CN51" s="512">
        <v>1.8205328963768878E-4</v>
      </c>
      <c r="CO51" s="512">
        <v>2.9385081020035799E-4</v>
      </c>
      <c r="CP51" s="512">
        <v>1.3954396803780039E-4</v>
      </c>
      <c r="CQ51" s="512">
        <v>2.9539834583387623E-4</v>
      </c>
      <c r="CR51" s="512">
        <v>1.0140378732450033E-4</v>
      </c>
      <c r="CS51" s="512">
        <v>3.2409200943007966E-4</v>
      </c>
      <c r="CT51" s="512">
        <v>1.9272528118039053E-4</v>
      </c>
      <c r="CU51" s="512">
        <v>1.1431735628631367E-4</v>
      </c>
      <c r="CV51" s="512">
        <v>2.0621327237102267E-4</v>
      </c>
      <c r="CW51" s="512">
        <v>2.1126333114784884E-3</v>
      </c>
      <c r="CX51" s="512">
        <v>1.9489340878174792E-4</v>
      </c>
      <c r="CY51" s="512">
        <v>1.7210246364774775E-2</v>
      </c>
      <c r="CZ51" s="512">
        <v>1.1665756317069086E-4</v>
      </c>
      <c r="DA51" s="512">
        <v>3.8452948864803679E-4</v>
      </c>
      <c r="DB51" s="512">
        <v>1.2568619775163423E-4</v>
      </c>
      <c r="DC51" s="512">
        <v>2.4307830163771251E-4</v>
      </c>
      <c r="DD51" s="512">
        <v>2.5199830789437847E-4</v>
      </c>
      <c r="DE51" s="512">
        <v>1.0118719349237523E-4</v>
      </c>
      <c r="DF51" s="512">
        <v>2.2242977468932683E-4</v>
      </c>
      <c r="DG51" s="512">
        <v>7.8475181211318801E-5</v>
      </c>
      <c r="DH51" s="513">
        <v>1.1149892305035542E-4</v>
      </c>
      <c r="DI51" s="133">
        <v>1.1529697916200916</v>
      </c>
      <c r="DJ51" s="133">
        <v>0.90492980305445814</v>
      </c>
    </row>
    <row r="52" spans="3:114" ht="13.5" customHeight="1" x14ac:dyDescent="0.15">
      <c r="C52" s="304" t="s">
        <v>679</v>
      </c>
      <c r="D52" s="305" t="s">
        <v>680</v>
      </c>
      <c r="E52" s="511">
        <v>1.1532008165618001E-4</v>
      </c>
      <c r="F52" s="512">
        <v>6.471544405981803E-5</v>
      </c>
      <c r="G52" s="512">
        <v>2.6363964121501666E-4</v>
      </c>
      <c r="H52" s="512">
        <v>7.7571996055891202E-5</v>
      </c>
      <c r="I52" s="512">
        <v>3.9952514163144508E-5</v>
      </c>
      <c r="J52" s="512">
        <v>0</v>
      </c>
      <c r="K52" s="512">
        <v>2.4392595799888531E-4</v>
      </c>
      <c r="L52" s="512">
        <v>5.2546977051589464E-5</v>
      </c>
      <c r="M52" s="512">
        <v>5.9736424065127447E-5</v>
      </c>
      <c r="N52" s="512">
        <v>4.989924383436299E-5</v>
      </c>
      <c r="O52" s="512">
        <v>0</v>
      </c>
      <c r="P52" s="512">
        <v>7.0263812379372419E-5</v>
      </c>
      <c r="Q52" s="512">
        <v>5.9963817401575803E-5</v>
      </c>
      <c r="R52" s="512">
        <v>6.5102372817535024E-5</v>
      </c>
      <c r="S52" s="512">
        <v>4.1864518281019363E-5</v>
      </c>
      <c r="T52" s="512">
        <v>5.3153510956905093E-5</v>
      </c>
      <c r="U52" s="512">
        <v>3.7200221532014138E-5</v>
      </c>
      <c r="V52" s="512">
        <v>4.5048631632915045E-5</v>
      </c>
      <c r="W52" s="512">
        <v>7.5310439993515183E-5</v>
      </c>
      <c r="X52" s="512">
        <v>1.0980088168577188E-4</v>
      </c>
      <c r="Y52" s="512">
        <v>0</v>
      </c>
      <c r="Z52" s="512">
        <v>7.3847946057295207E-5</v>
      </c>
      <c r="AA52" s="512">
        <v>3.6941862863123811E-5</v>
      </c>
      <c r="AB52" s="512">
        <v>4.8390046936892899E-5</v>
      </c>
      <c r="AC52" s="512">
        <v>4.754424424181919E-5</v>
      </c>
      <c r="AD52" s="512">
        <v>3.6756458369142479E-5</v>
      </c>
      <c r="AE52" s="512">
        <v>0</v>
      </c>
      <c r="AF52" s="512">
        <v>5.9465915135066698E-5</v>
      </c>
      <c r="AG52" s="512">
        <v>4.7725105219650566E-5</v>
      </c>
      <c r="AH52" s="512">
        <v>6.7621474322113049E-5</v>
      </c>
      <c r="AI52" s="512">
        <v>5.8580973584617742E-5</v>
      </c>
      <c r="AJ52" s="512">
        <v>9.5997018253619871E-5</v>
      </c>
      <c r="AK52" s="512">
        <v>1.0453161320601341E-4</v>
      </c>
      <c r="AL52" s="512">
        <v>6.8347162143978435E-5</v>
      </c>
      <c r="AM52" s="512">
        <v>1.1903290663073528E-4</v>
      </c>
      <c r="AN52" s="512">
        <v>0</v>
      </c>
      <c r="AO52" s="512">
        <v>2.499619746676698E-5</v>
      </c>
      <c r="AP52" s="512">
        <v>6.4267470205392227E-5</v>
      </c>
      <c r="AQ52" s="512">
        <v>2.5734680411668134E-5</v>
      </c>
      <c r="AR52" s="512">
        <v>5.1130453562766656E-5</v>
      </c>
      <c r="AS52" s="512">
        <v>5.9844640031219157E-5</v>
      </c>
      <c r="AT52" s="512">
        <v>5.6834564418530947E-5</v>
      </c>
      <c r="AU52" s="512">
        <v>4.5255970452331369E-5</v>
      </c>
      <c r="AV52" s="512">
        <v>6.8739661111426916E-4</v>
      </c>
      <c r="AW52" s="512">
        <v>9.5616318499274432E-4</v>
      </c>
      <c r="AX52" s="512">
        <v>1.0188983303754491</v>
      </c>
      <c r="AY52" s="512">
        <v>8.371051965429763E-5</v>
      </c>
      <c r="AZ52" s="512">
        <v>6.1230220548967254E-5</v>
      </c>
      <c r="BA52" s="512">
        <v>5.6606110044949353E-4</v>
      </c>
      <c r="BB52" s="512">
        <v>3.3522837355304238E-5</v>
      </c>
      <c r="BC52" s="512">
        <v>1.3683629610980718E-4</v>
      </c>
      <c r="BD52" s="512">
        <v>3.7557920290702503E-5</v>
      </c>
      <c r="BE52" s="512">
        <v>3.9027694103931857E-4</v>
      </c>
      <c r="BF52" s="512">
        <v>2.8263436359060487E-4</v>
      </c>
      <c r="BG52" s="512">
        <v>0</v>
      </c>
      <c r="BH52" s="512">
        <v>7.1616455465739302E-5</v>
      </c>
      <c r="BI52" s="512">
        <v>1.2979049856797113E-4</v>
      </c>
      <c r="BJ52" s="512">
        <v>1.8447371533988679E-4</v>
      </c>
      <c r="BK52" s="512">
        <v>1.473042281368619E-4</v>
      </c>
      <c r="BL52" s="512">
        <v>1.4918199127346633E-4</v>
      </c>
      <c r="BM52" s="512">
        <v>8.3136926768901298E-5</v>
      </c>
      <c r="BN52" s="512">
        <v>1.5002901862394132E-4</v>
      </c>
      <c r="BO52" s="512">
        <v>6.8241781671415596E-5</v>
      </c>
      <c r="BP52" s="512">
        <v>9.8147600273687088E-5</v>
      </c>
      <c r="BQ52" s="512">
        <v>7.4550560267906731E-5</v>
      </c>
      <c r="BR52" s="512">
        <v>1.1130996244714824E-4</v>
      </c>
      <c r="BS52" s="512">
        <v>2.189933973672661E-5</v>
      </c>
      <c r="BT52" s="512">
        <v>1.4269923407856847E-4</v>
      </c>
      <c r="BU52" s="512">
        <v>1.0460792836315965E-4</v>
      </c>
      <c r="BV52" s="512">
        <v>2.7517966332623488E-4</v>
      </c>
      <c r="BW52" s="512">
        <v>5.3643221168442855E-5</v>
      </c>
      <c r="BX52" s="512">
        <v>2.9156045388913683E-5</v>
      </c>
      <c r="BY52" s="512">
        <v>2.2603072318430697E-5</v>
      </c>
      <c r="BZ52" s="512">
        <v>5.1678803248400817E-6</v>
      </c>
      <c r="CA52" s="512">
        <v>4.5986542258584745E-5</v>
      </c>
      <c r="CB52" s="512">
        <v>1.0825133598548929E-4</v>
      </c>
      <c r="CC52" s="512">
        <v>6.6674082545376727E-4</v>
      </c>
      <c r="CD52" s="512">
        <v>2.3301457163337517E-5</v>
      </c>
      <c r="CE52" s="512">
        <v>9.1498667724951811E-5</v>
      </c>
      <c r="CF52" s="512">
        <v>0</v>
      </c>
      <c r="CG52" s="512">
        <v>1.05524756913419E-4</v>
      </c>
      <c r="CH52" s="512">
        <v>1.0783936897392457E-4</v>
      </c>
      <c r="CI52" s="512">
        <v>4.6898166206965878E-5</v>
      </c>
      <c r="CJ52" s="512">
        <v>1.0694000611297334E-4</v>
      </c>
      <c r="CK52" s="512">
        <v>1.101141038658792E-4</v>
      </c>
      <c r="CL52" s="512">
        <v>7.949923033387695E-5</v>
      </c>
      <c r="CM52" s="512">
        <v>1.1216110515098173E-4</v>
      </c>
      <c r="CN52" s="512">
        <v>4.1146181913377086E-4</v>
      </c>
      <c r="CO52" s="512">
        <v>1.1440968157701548E-3</v>
      </c>
      <c r="CP52" s="512">
        <v>4.1978876185159952E-5</v>
      </c>
      <c r="CQ52" s="512">
        <v>1.0108883303530203E-4</v>
      </c>
      <c r="CR52" s="512">
        <v>3.7835245772940319E-3</v>
      </c>
      <c r="CS52" s="512">
        <v>2.2559183246583501E-3</v>
      </c>
      <c r="CT52" s="512">
        <v>8.3939921824253917E-4</v>
      </c>
      <c r="CU52" s="512">
        <v>6.2130198031209018E-4</v>
      </c>
      <c r="CV52" s="512">
        <v>7.7475770244167275E-5</v>
      </c>
      <c r="CW52" s="512">
        <v>9.4457631465220786E-4</v>
      </c>
      <c r="CX52" s="512">
        <v>1.0064134468789373E-4</v>
      </c>
      <c r="CY52" s="512">
        <v>2.9847715921185107E-3</v>
      </c>
      <c r="CZ52" s="512">
        <v>7.6616037531669815E-5</v>
      </c>
      <c r="DA52" s="512">
        <v>1.1585861876329379E-4</v>
      </c>
      <c r="DB52" s="512">
        <v>4.9034679539034857E-5</v>
      </c>
      <c r="DC52" s="512">
        <v>8.3349950636815541E-5</v>
      </c>
      <c r="DD52" s="512">
        <v>6.6596008188703638E-4</v>
      </c>
      <c r="DE52" s="512">
        <v>2.2325628979817042E-3</v>
      </c>
      <c r="DF52" s="512">
        <v>1.6772070385855144E-4</v>
      </c>
      <c r="DG52" s="512">
        <v>5.456429248468609E-3</v>
      </c>
      <c r="DH52" s="513">
        <v>1.3828536844759091E-4</v>
      </c>
      <c r="DI52" s="133">
        <v>1.0506711313040229</v>
      </c>
      <c r="DJ52" s="133">
        <v>0.82463879525409234</v>
      </c>
    </row>
    <row r="53" spans="3:114" ht="13.5" customHeight="1" x14ac:dyDescent="0.15">
      <c r="C53" s="304" t="s">
        <v>681</v>
      </c>
      <c r="D53" s="305" t="s">
        <v>682</v>
      </c>
      <c r="E53" s="511">
        <v>6.1244599149170644E-6</v>
      </c>
      <c r="F53" s="512">
        <v>2.8224705133362494E-6</v>
      </c>
      <c r="G53" s="512">
        <v>1.2536348607552617E-5</v>
      </c>
      <c r="H53" s="512">
        <v>2.9336327620952525E-6</v>
      </c>
      <c r="I53" s="512">
        <v>1.7352783378832968E-6</v>
      </c>
      <c r="J53" s="512">
        <v>0</v>
      </c>
      <c r="K53" s="512">
        <v>1.2855475233629948E-5</v>
      </c>
      <c r="L53" s="512">
        <v>1.8655241942741569E-6</v>
      </c>
      <c r="M53" s="512">
        <v>2.3929246465236555E-6</v>
      </c>
      <c r="N53" s="512">
        <v>2.2884387328248283E-6</v>
      </c>
      <c r="O53" s="512">
        <v>0</v>
      </c>
      <c r="P53" s="512">
        <v>2.9921426591021449E-6</v>
      </c>
      <c r="Q53" s="512">
        <v>1.9818969301139993E-6</v>
      </c>
      <c r="R53" s="512">
        <v>2.5901828883031946E-6</v>
      </c>
      <c r="S53" s="512">
        <v>1.4965793624320894E-6</v>
      </c>
      <c r="T53" s="512">
        <v>2.0990403209310297E-6</v>
      </c>
      <c r="U53" s="512">
        <v>1.1426404400999169E-6</v>
      </c>
      <c r="V53" s="512">
        <v>1.5813988593972805E-6</v>
      </c>
      <c r="W53" s="512">
        <v>3.5667725678068658E-6</v>
      </c>
      <c r="X53" s="512">
        <v>5.4183475611972159E-6</v>
      </c>
      <c r="Y53" s="512">
        <v>0</v>
      </c>
      <c r="Z53" s="512">
        <v>4.0531792114506822E-6</v>
      </c>
      <c r="AA53" s="512">
        <v>1.449837406198657E-6</v>
      </c>
      <c r="AB53" s="512">
        <v>1.9611493111075397E-6</v>
      </c>
      <c r="AC53" s="512">
        <v>1.8331253410944118E-6</v>
      </c>
      <c r="AD53" s="512">
        <v>1.1554770564740138E-6</v>
      </c>
      <c r="AE53" s="512">
        <v>0</v>
      </c>
      <c r="AF53" s="512">
        <v>2.7606097607404564E-6</v>
      </c>
      <c r="AG53" s="512">
        <v>2.0116997290519264E-6</v>
      </c>
      <c r="AH53" s="512">
        <v>3.3852983754157214E-6</v>
      </c>
      <c r="AI53" s="512">
        <v>2.4831631619543049E-6</v>
      </c>
      <c r="AJ53" s="512">
        <v>4.4900451308623568E-6</v>
      </c>
      <c r="AK53" s="512">
        <v>5.1968237611078367E-6</v>
      </c>
      <c r="AL53" s="512">
        <v>3.0841479603724732E-6</v>
      </c>
      <c r="AM53" s="512">
        <v>5.926984029800351E-6</v>
      </c>
      <c r="AN53" s="512">
        <v>0</v>
      </c>
      <c r="AO53" s="512">
        <v>1.1006217098360717E-6</v>
      </c>
      <c r="AP53" s="512">
        <v>3.159387286739284E-6</v>
      </c>
      <c r="AQ53" s="512">
        <v>7.7066796023423163E-7</v>
      </c>
      <c r="AR53" s="512">
        <v>2.5677929019953122E-6</v>
      </c>
      <c r="AS53" s="512">
        <v>2.8947818007020792E-6</v>
      </c>
      <c r="AT53" s="512">
        <v>2.3566766010689552E-6</v>
      </c>
      <c r="AU53" s="512">
        <v>5.0681667039805068E-6</v>
      </c>
      <c r="AV53" s="512">
        <v>4.9211715717759256E-5</v>
      </c>
      <c r="AW53" s="512">
        <v>3.5047651591773998E-5</v>
      </c>
      <c r="AX53" s="512">
        <v>9.1632338395539583E-4</v>
      </c>
      <c r="AY53" s="512">
        <v>1.0029684401418146</v>
      </c>
      <c r="AZ53" s="512">
        <v>1.0500457258494768E-3</v>
      </c>
      <c r="BA53" s="512">
        <v>1.3684705217349637E-3</v>
      </c>
      <c r="BB53" s="512">
        <v>2.7170231232421871E-3</v>
      </c>
      <c r="BC53" s="512">
        <v>4.5273142387462634E-3</v>
      </c>
      <c r="BD53" s="512">
        <v>4.670163180043563E-4</v>
      </c>
      <c r="BE53" s="512">
        <v>2.757512416779346E-3</v>
      </c>
      <c r="BF53" s="512">
        <v>4.2396291219702646E-3</v>
      </c>
      <c r="BG53" s="512">
        <v>0</v>
      </c>
      <c r="BH53" s="512">
        <v>1.7439994083155911E-5</v>
      </c>
      <c r="BI53" s="512">
        <v>2.6584535595179382E-4</v>
      </c>
      <c r="BJ53" s="512">
        <v>8.46202927577971E-6</v>
      </c>
      <c r="BK53" s="512">
        <v>7.4014791721060673E-5</v>
      </c>
      <c r="BL53" s="512">
        <v>1.2006793914731967E-4</v>
      </c>
      <c r="BM53" s="512">
        <v>3.4654320499480158E-6</v>
      </c>
      <c r="BN53" s="512">
        <v>2.8980989754590745E-6</v>
      </c>
      <c r="BO53" s="512">
        <v>3.944638116985329E-6</v>
      </c>
      <c r="BP53" s="512">
        <v>3.3899800167855766E-6</v>
      </c>
      <c r="BQ53" s="512">
        <v>4.0703123090765263E-6</v>
      </c>
      <c r="BR53" s="512">
        <v>6.4269513733425648E-6</v>
      </c>
      <c r="BS53" s="512">
        <v>9.6904073105631097E-7</v>
      </c>
      <c r="BT53" s="512">
        <v>5.903342438617918E-6</v>
      </c>
      <c r="BU53" s="512">
        <v>4.5608550097688878E-6</v>
      </c>
      <c r="BV53" s="512">
        <v>2.3681453536274828E-6</v>
      </c>
      <c r="BW53" s="512">
        <v>1.3957211672050284E-6</v>
      </c>
      <c r="BX53" s="512">
        <v>9.5571558146757584E-7</v>
      </c>
      <c r="BY53" s="512">
        <v>7.6818634834821571E-7</v>
      </c>
      <c r="BZ53" s="512">
        <v>1.8604569866792798E-7</v>
      </c>
      <c r="CA53" s="512">
        <v>1.7589507006065447E-6</v>
      </c>
      <c r="CB53" s="512">
        <v>5.5858911993468626E-6</v>
      </c>
      <c r="CC53" s="512">
        <v>3.5540126244299237E-5</v>
      </c>
      <c r="CD53" s="512">
        <v>6.444347754882954E-7</v>
      </c>
      <c r="CE53" s="512">
        <v>3.7131362029928674E-6</v>
      </c>
      <c r="CF53" s="512">
        <v>0</v>
      </c>
      <c r="CG53" s="512">
        <v>2.3927925662186909E-6</v>
      </c>
      <c r="CH53" s="512">
        <v>2.5829903590341214E-6</v>
      </c>
      <c r="CI53" s="512">
        <v>1.1262376082054103E-6</v>
      </c>
      <c r="CJ53" s="512">
        <v>4.4943924116709477E-6</v>
      </c>
      <c r="CK53" s="512">
        <v>3.6828562277895381E-6</v>
      </c>
      <c r="CL53" s="512">
        <v>3.9440822741458844E-6</v>
      </c>
      <c r="CM53" s="512">
        <v>2.3963062541259287E-6</v>
      </c>
      <c r="CN53" s="512">
        <v>2.4773735528823796E-6</v>
      </c>
      <c r="CO53" s="512">
        <v>4.187077387769778E-6</v>
      </c>
      <c r="CP53" s="512">
        <v>1.5099844506043113E-6</v>
      </c>
      <c r="CQ53" s="512">
        <v>3.9066165864070491E-6</v>
      </c>
      <c r="CR53" s="512">
        <v>4.4506763666030396E-6</v>
      </c>
      <c r="CS53" s="512">
        <v>5.4253043067339131E-6</v>
      </c>
      <c r="CT53" s="512">
        <v>2.7825006518420092E-6</v>
      </c>
      <c r="CU53" s="512">
        <v>1.7873683287357442E-6</v>
      </c>
      <c r="CV53" s="512">
        <v>2.237512592572976E-6</v>
      </c>
      <c r="CW53" s="512">
        <v>2.920089782638565E-5</v>
      </c>
      <c r="CX53" s="512">
        <v>2.2221291064100467E-6</v>
      </c>
      <c r="CY53" s="512">
        <v>1.8101760903786623E-4</v>
      </c>
      <c r="CZ53" s="512">
        <v>1.3009551665243965E-6</v>
      </c>
      <c r="DA53" s="512">
        <v>4.1589185921228518E-6</v>
      </c>
      <c r="DB53" s="512">
        <v>1.3497408740087094E-6</v>
      </c>
      <c r="DC53" s="512">
        <v>2.6138432780435988E-6</v>
      </c>
      <c r="DD53" s="512">
        <v>3.2447298900308492E-6</v>
      </c>
      <c r="DE53" s="512">
        <v>3.0615736255638203E-6</v>
      </c>
      <c r="DF53" s="512">
        <v>2.2685749372434455E-6</v>
      </c>
      <c r="DG53" s="512">
        <v>7.4678180643195756E-6</v>
      </c>
      <c r="DH53" s="513">
        <v>1.3142501218107944E-6</v>
      </c>
      <c r="DI53" s="133">
        <v>1.0220851477760569</v>
      </c>
      <c r="DJ53" s="133">
        <v>0.80220255396477669</v>
      </c>
    </row>
    <row r="54" spans="3:114" ht="13.5" customHeight="1" x14ac:dyDescent="0.15">
      <c r="C54" s="304" t="s">
        <v>683</v>
      </c>
      <c r="D54" s="305" t="s">
        <v>684</v>
      </c>
      <c r="E54" s="511">
        <v>5.7129014472243046E-5</v>
      </c>
      <c r="F54" s="512">
        <v>2.6972876911476235E-5</v>
      </c>
      <c r="G54" s="512">
        <v>1.1767305184978508E-4</v>
      </c>
      <c r="H54" s="512">
        <v>3.1938847659871939E-5</v>
      </c>
      <c r="I54" s="512">
        <v>1.6187051760990414E-5</v>
      </c>
      <c r="J54" s="512">
        <v>0</v>
      </c>
      <c r="K54" s="512">
        <v>1.1929550209673424E-4</v>
      </c>
      <c r="L54" s="512">
        <v>1.8782702023225072E-5</v>
      </c>
      <c r="M54" s="512">
        <v>2.4104769750193322E-5</v>
      </c>
      <c r="N54" s="512">
        <v>2.1453943486591005E-5</v>
      </c>
      <c r="O54" s="512">
        <v>0</v>
      </c>
      <c r="P54" s="512">
        <v>2.962541727427231E-5</v>
      </c>
      <c r="Q54" s="512">
        <v>2.0156630294606812E-5</v>
      </c>
      <c r="R54" s="512">
        <v>2.5617619230793028E-5</v>
      </c>
      <c r="S54" s="512">
        <v>1.6244478898714395E-5</v>
      </c>
      <c r="T54" s="512">
        <v>2.0325158096793011E-5</v>
      </c>
      <c r="U54" s="512">
        <v>1.190285972819856E-5</v>
      </c>
      <c r="V54" s="512">
        <v>2.3160327283662887E-5</v>
      </c>
      <c r="W54" s="512">
        <v>3.5642572611799463E-5</v>
      </c>
      <c r="X54" s="512">
        <v>5.289902094548353E-5</v>
      </c>
      <c r="Y54" s="512">
        <v>0</v>
      </c>
      <c r="Z54" s="512">
        <v>3.8093875927135968E-5</v>
      </c>
      <c r="AA54" s="512">
        <v>1.5097145308084573E-5</v>
      </c>
      <c r="AB54" s="512">
        <v>1.9340886087953053E-5</v>
      </c>
      <c r="AC54" s="512">
        <v>1.9729871788507168E-5</v>
      </c>
      <c r="AD54" s="512">
        <v>1.2503064900411443E-5</v>
      </c>
      <c r="AE54" s="512">
        <v>0</v>
      </c>
      <c r="AF54" s="512">
        <v>2.5960625523583616E-5</v>
      </c>
      <c r="AG54" s="512">
        <v>1.904598244070075E-5</v>
      </c>
      <c r="AH54" s="512">
        <v>3.2300268682557647E-5</v>
      </c>
      <c r="AI54" s="512">
        <v>2.3355997586425155E-5</v>
      </c>
      <c r="AJ54" s="512">
        <v>4.4443153077616265E-5</v>
      </c>
      <c r="AK54" s="512">
        <v>4.9303493134897418E-5</v>
      </c>
      <c r="AL54" s="512">
        <v>3.0461946543437697E-5</v>
      </c>
      <c r="AM54" s="512">
        <v>5.6016396537971587E-5</v>
      </c>
      <c r="AN54" s="512">
        <v>0</v>
      </c>
      <c r="AO54" s="512">
        <v>1.0551490382282005E-5</v>
      </c>
      <c r="AP54" s="512">
        <v>2.9813129016852944E-5</v>
      </c>
      <c r="AQ54" s="512">
        <v>8.2209778735521853E-6</v>
      </c>
      <c r="AR54" s="512">
        <v>2.3856949200433839E-5</v>
      </c>
      <c r="AS54" s="512">
        <v>2.7384513300300211E-5</v>
      </c>
      <c r="AT54" s="512">
        <v>2.2728507012007539E-5</v>
      </c>
      <c r="AU54" s="512">
        <v>6.8021961473376519E-5</v>
      </c>
      <c r="AV54" s="512">
        <v>5.7863111082347694E-4</v>
      </c>
      <c r="AW54" s="512">
        <v>1.8901649230521333E-4</v>
      </c>
      <c r="AX54" s="512">
        <v>2.0105665599804918E-3</v>
      </c>
      <c r="AY54" s="512">
        <v>6.5657988438352554E-3</v>
      </c>
      <c r="AZ54" s="512">
        <v>1.0107357971282231</v>
      </c>
      <c r="BA54" s="512">
        <v>2.2630739799309489E-3</v>
      </c>
      <c r="BB54" s="512">
        <v>1.3402019261051256E-3</v>
      </c>
      <c r="BC54" s="512">
        <v>7.6129763656902251E-3</v>
      </c>
      <c r="BD54" s="512">
        <v>7.809832956500889E-4</v>
      </c>
      <c r="BE54" s="512">
        <v>6.9802226169410298E-3</v>
      </c>
      <c r="BF54" s="512">
        <v>5.6494791982715387E-3</v>
      </c>
      <c r="BG54" s="512">
        <v>0</v>
      </c>
      <c r="BH54" s="512">
        <v>6.5930960292769945E-5</v>
      </c>
      <c r="BI54" s="512">
        <v>5.3661768142655275E-4</v>
      </c>
      <c r="BJ54" s="512">
        <v>2.9728963119457442E-4</v>
      </c>
      <c r="BK54" s="512">
        <v>7.4533970781254171E-5</v>
      </c>
      <c r="BL54" s="512">
        <v>1.0146387289131423E-4</v>
      </c>
      <c r="BM54" s="512">
        <v>3.1237165226454378E-5</v>
      </c>
      <c r="BN54" s="512">
        <v>4.6414038589574265E-5</v>
      </c>
      <c r="BO54" s="512">
        <v>3.8282756214399358E-5</v>
      </c>
      <c r="BP54" s="512">
        <v>3.3653096124741303E-5</v>
      </c>
      <c r="BQ54" s="512">
        <v>2.7136183598091742E-5</v>
      </c>
      <c r="BR54" s="512">
        <v>6.0095260105342267E-5</v>
      </c>
      <c r="BS54" s="512">
        <v>9.5963371068760113E-6</v>
      </c>
      <c r="BT54" s="512">
        <v>5.7884833594757983E-5</v>
      </c>
      <c r="BU54" s="512">
        <v>4.6519147243474818E-5</v>
      </c>
      <c r="BV54" s="512">
        <v>2.5167398001860146E-5</v>
      </c>
      <c r="BW54" s="512">
        <v>2.0787144082634922E-5</v>
      </c>
      <c r="BX54" s="512">
        <v>1.1516221498485687E-5</v>
      </c>
      <c r="BY54" s="512">
        <v>8.9621771450071828E-6</v>
      </c>
      <c r="BZ54" s="512">
        <v>2.2005335244585222E-6</v>
      </c>
      <c r="CA54" s="512">
        <v>1.9206036709899591E-5</v>
      </c>
      <c r="CB54" s="512">
        <v>5.4517269218161585E-5</v>
      </c>
      <c r="CC54" s="512">
        <v>3.2535814150487085E-4</v>
      </c>
      <c r="CD54" s="512">
        <v>8.5490408816514346E-6</v>
      </c>
      <c r="CE54" s="512">
        <v>3.0186947963439566E-5</v>
      </c>
      <c r="CF54" s="512">
        <v>0</v>
      </c>
      <c r="CG54" s="512">
        <v>2.6910750560514617E-5</v>
      </c>
      <c r="CH54" s="512">
        <v>3.0720610844790356E-5</v>
      </c>
      <c r="CI54" s="512">
        <v>1.5104492787668571E-5</v>
      </c>
      <c r="CJ54" s="512">
        <v>7.3219732515015839E-5</v>
      </c>
      <c r="CK54" s="512">
        <v>1.0149552650433583E-4</v>
      </c>
      <c r="CL54" s="512">
        <v>6.4190748469803233E-5</v>
      </c>
      <c r="CM54" s="512">
        <v>3.9740160114079644E-5</v>
      </c>
      <c r="CN54" s="512">
        <v>1.8312171511163442E-4</v>
      </c>
      <c r="CO54" s="512">
        <v>1.3249040453093336E-4</v>
      </c>
      <c r="CP54" s="512">
        <v>1.7588739285739216E-5</v>
      </c>
      <c r="CQ54" s="512">
        <v>1.2011908095720366E-4</v>
      </c>
      <c r="CR54" s="512">
        <v>1.9530787062495077E-5</v>
      </c>
      <c r="CS54" s="512">
        <v>4.429678035813616E-5</v>
      </c>
      <c r="CT54" s="512">
        <v>2.7504380806445503E-5</v>
      </c>
      <c r="CU54" s="512">
        <v>1.8770352019606378E-5</v>
      </c>
      <c r="CV54" s="512">
        <v>2.8996187600891796E-5</v>
      </c>
      <c r="CW54" s="512">
        <v>2.1411242392204992E-4</v>
      </c>
      <c r="CX54" s="512">
        <v>4.8967389517107087E-5</v>
      </c>
      <c r="CY54" s="512">
        <v>1.679844371282405E-3</v>
      </c>
      <c r="CZ54" s="512">
        <v>1.5459409936136908E-5</v>
      </c>
      <c r="DA54" s="512">
        <v>4.2674906517702624E-5</v>
      </c>
      <c r="DB54" s="512">
        <v>1.4461992906914793E-5</v>
      </c>
      <c r="DC54" s="512">
        <v>3.0465343732862801E-5</v>
      </c>
      <c r="DD54" s="512">
        <v>3.0486820133592443E-5</v>
      </c>
      <c r="DE54" s="512">
        <v>1.8918830057661044E-5</v>
      </c>
      <c r="DF54" s="512">
        <v>3.2085867256556644E-5</v>
      </c>
      <c r="DG54" s="512">
        <v>1.3829356789675743E-3</v>
      </c>
      <c r="DH54" s="513">
        <v>2.3147151268112569E-5</v>
      </c>
      <c r="DI54" s="133">
        <v>1.0523625560778793</v>
      </c>
      <c r="DJ54" s="133">
        <v>0.82596634147309311</v>
      </c>
    </row>
    <row r="55" spans="3:114" ht="13.5" customHeight="1" x14ac:dyDescent="0.15">
      <c r="C55" s="304" t="s">
        <v>685</v>
      </c>
      <c r="D55" s="305" t="s">
        <v>686</v>
      </c>
      <c r="E55" s="511">
        <v>1.3269662475384161E-4</v>
      </c>
      <c r="F55" s="512">
        <v>6.2938935411967976E-5</v>
      </c>
      <c r="G55" s="512">
        <v>2.7321083338571528E-4</v>
      </c>
      <c r="H55" s="512">
        <v>6.1773102076790928E-5</v>
      </c>
      <c r="I55" s="512">
        <v>2.8219922961359741E-4</v>
      </c>
      <c r="J55" s="512">
        <v>0</v>
      </c>
      <c r="K55" s="512">
        <v>2.7664178221254712E-4</v>
      </c>
      <c r="L55" s="512">
        <v>4.1156754625160893E-5</v>
      </c>
      <c r="M55" s="512">
        <v>5.1955053819338519E-5</v>
      </c>
      <c r="N55" s="512">
        <v>5.1980936916792718E-5</v>
      </c>
      <c r="O55" s="512">
        <v>0</v>
      </c>
      <c r="P55" s="512">
        <v>6.9029158162415611E-5</v>
      </c>
      <c r="Q55" s="512">
        <v>4.2724761988971872E-5</v>
      </c>
      <c r="R55" s="512">
        <v>5.5770079846344695E-5</v>
      </c>
      <c r="S55" s="512">
        <v>6.5738596064078534E-5</v>
      </c>
      <c r="T55" s="512">
        <v>5.2388931531154548E-5</v>
      </c>
      <c r="U55" s="512">
        <v>2.8221948731953431E-5</v>
      </c>
      <c r="V55" s="512">
        <v>3.4938179276138358E-5</v>
      </c>
      <c r="W55" s="512">
        <v>7.9570504748143888E-5</v>
      </c>
      <c r="X55" s="512">
        <v>1.1888226105018343E-4</v>
      </c>
      <c r="Y55" s="512">
        <v>0</v>
      </c>
      <c r="Z55" s="512">
        <v>9.1298552199925291E-5</v>
      </c>
      <c r="AA55" s="512">
        <v>3.5450344276422875E-5</v>
      </c>
      <c r="AB55" s="512">
        <v>5.1546650797065466E-5</v>
      </c>
      <c r="AC55" s="512">
        <v>4.0471103858469174E-5</v>
      </c>
      <c r="AD55" s="512">
        <v>2.7212003558386814E-5</v>
      </c>
      <c r="AE55" s="512">
        <v>0</v>
      </c>
      <c r="AF55" s="512">
        <v>6.324662091531127E-5</v>
      </c>
      <c r="AG55" s="512">
        <v>4.9010659886669328E-5</v>
      </c>
      <c r="AH55" s="512">
        <v>7.4955042660233679E-5</v>
      </c>
      <c r="AI55" s="512">
        <v>5.3100273990377475E-5</v>
      </c>
      <c r="AJ55" s="512">
        <v>9.9662437938642377E-5</v>
      </c>
      <c r="AK55" s="512">
        <v>1.1423247831516414E-4</v>
      </c>
      <c r="AL55" s="512">
        <v>7.2424758768238178E-5</v>
      </c>
      <c r="AM55" s="512">
        <v>1.3215349957026082E-4</v>
      </c>
      <c r="AN55" s="512">
        <v>0</v>
      </c>
      <c r="AO55" s="512">
        <v>2.6142991176870975E-5</v>
      </c>
      <c r="AP55" s="512">
        <v>7.4800401317519515E-5</v>
      </c>
      <c r="AQ55" s="512">
        <v>1.8547030150600953E-5</v>
      </c>
      <c r="AR55" s="512">
        <v>5.5400853837502137E-5</v>
      </c>
      <c r="AS55" s="512">
        <v>6.5517058831867143E-5</v>
      </c>
      <c r="AT55" s="512">
        <v>1.3479975981311006E-4</v>
      </c>
      <c r="AU55" s="512">
        <v>5.5859137053762031E-5</v>
      </c>
      <c r="AV55" s="512">
        <v>2.3494851516329637E-3</v>
      </c>
      <c r="AW55" s="512">
        <v>2.2590472957730993E-3</v>
      </c>
      <c r="AX55" s="512">
        <v>1.3833552022129278E-3</v>
      </c>
      <c r="AY55" s="512">
        <v>5.8962320246581771E-5</v>
      </c>
      <c r="AZ55" s="512">
        <v>2.6233521466983864E-4</v>
      </c>
      <c r="BA55" s="512">
        <v>1.0255197621295549</v>
      </c>
      <c r="BB55" s="512">
        <v>2.7188159428571212E-3</v>
      </c>
      <c r="BC55" s="512">
        <v>2.3287020328851315E-3</v>
      </c>
      <c r="BD55" s="512">
        <v>4.7164673474314625E-4</v>
      </c>
      <c r="BE55" s="512">
        <v>1.9393596551041251E-3</v>
      </c>
      <c r="BF55" s="512">
        <v>1.7944312759404387E-3</v>
      </c>
      <c r="BG55" s="512">
        <v>0</v>
      </c>
      <c r="BH55" s="512">
        <v>2.2299018237915999E-3</v>
      </c>
      <c r="BI55" s="512">
        <v>7.9314940487557831E-3</v>
      </c>
      <c r="BJ55" s="512">
        <v>5.1694633321248467E-3</v>
      </c>
      <c r="BK55" s="512">
        <v>1.1050131501723032E-3</v>
      </c>
      <c r="BL55" s="512">
        <v>5.4454006101417532E-5</v>
      </c>
      <c r="BM55" s="512">
        <v>6.9634832327302259E-5</v>
      </c>
      <c r="BN55" s="512">
        <v>4.7454077687389585E-4</v>
      </c>
      <c r="BO55" s="512">
        <v>8.1204313629030264E-4</v>
      </c>
      <c r="BP55" s="512">
        <v>2.5001198142578359E-4</v>
      </c>
      <c r="BQ55" s="512">
        <v>9.7433509445096246E-4</v>
      </c>
      <c r="BR55" s="512">
        <v>1.4783275841744921E-4</v>
      </c>
      <c r="BS55" s="512">
        <v>4.8681345677872994E-5</v>
      </c>
      <c r="BT55" s="512">
        <v>1.6326560840093798E-4</v>
      </c>
      <c r="BU55" s="512">
        <v>1.0031974560471827E-4</v>
      </c>
      <c r="BV55" s="512">
        <v>4.9237007011601318E-5</v>
      </c>
      <c r="BW55" s="512">
        <v>3.2197412916139002E-5</v>
      </c>
      <c r="BX55" s="512">
        <v>2.4796679670299416E-5</v>
      </c>
      <c r="BY55" s="512">
        <v>2.9411179015921648E-5</v>
      </c>
      <c r="BZ55" s="512">
        <v>1.5679406450103934E-5</v>
      </c>
      <c r="CA55" s="512">
        <v>7.4365468923117672E-5</v>
      </c>
      <c r="CB55" s="512">
        <v>1.1936013333379329E-4</v>
      </c>
      <c r="CC55" s="512">
        <v>7.5647169331340873E-4</v>
      </c>
      <c r="CD55" s="512">
        <v>2.7409654490345222E-5</v>
      </c>
      <c r="CE55" s="512">
        <v>7.0603945364133887E-5</v>
      </c>
      <c r="CF55" s="512">
        <v>0</v>
      </c>
      <c r="CG55" s="512">
        <v>5.9887820061509982E-5</v>
      </c>
      <c r="CH55" s="512">
        <v>6.650030246438854E-5</v>
      </c>
      <c r="CI55" s="512">
        <v>2.5017009073898521E-5</v>
      </c>
      <c r="CJ55" s="512">
        <v>9.6256909388578243E-5</v>
      </c>
      <c r="CK55" s="512">
        <v>8.9443878794940522E-5</v>
      </c>
      <c r="CL55" s="512">
        <v>8.2794902677541215E-5</v>
      </c>
      <c r="CM55" s="512">
        <v>5.3814931415071444E-5</v>
      </c>
      <c r="CN55" s="512">
        <v>4.3424616273205694E-5</v>
      </c>
      <c r="CO55" s="512">
        <v>7.3246571555914017E-5</v>
      </c>
      <c r="CP55" s="512">
        <v>3.9743997104319944E-5</v>
      </c>
      <c r="CQ55" s="512">
        <v>6.9577932629009815E-5</v>
      </c>
      <c r="CR55" s="512">
        <v>2.9551962651699893E-5</v>
      </c>
      <c r="CS55" s="512">
        <v>7.9323878923012644E-5</v>
      </c>
      <c r="CT55" s="512">
        <v>4.8286608265656151E-5</v>
      </c>
      <c r="CU55" s="512">
        <v>2.9019977242686398E-5</v>
      </c>
      <c r="CV55" s="512">
        <v>4.8300649705577012E-5</v>
      </c>
      <c r="CW55" s="512">
        <v>4.6578714798161622E-4</v>
      </c>
      <c r="CX55" s="512">
        <v>4.9073085537350555E-5</v>
      </c>
      <c r="CY55" s="512">
        <v>3.8615038738017532E-3</v>
      </c>
      <c r="CZ55" s="512">
        <v>2.739799227337147E-5</v>
      </c>
      <c r="DA55" s="512">
        <v>9.1343370175518517E-5</v>
      </c>
      <c r="DB55" s="512">
        <v>3.0839170419605952E-5</v>
      </c>
      <c r="DC55" s="512">
        <v>5.8103457412957591E-5</v>
      </c>
      <c r="DD55" s="512">
        <v>6.3225271770834643E-5</v>
      </c>
      <c r="DE55" s="512">
        <v>2.6567541396714133E-5</v>
      </c>
      <c r="DF55" s="512">
        <v>5.9120483257990648E-5</v>
      </c>
      <c r="DG55" s="512">
        <v>2.1771064691049987E-5</v>
      </c>
      <c r="DH55" s="513">
        <v>4.7090270526658988E-5</v>
      </c>
      <c r="DI55" s="133">
        <v>1.0706700911871274</v>
      </c>
      <c r="DJ55" s="133">
        <v>0.84033535119150493</v>
      </c>
    </row>
    <row r="56" spans="3:114" ht="13.5" customHeight="1" x14ac:dyDescent="0.15">
      <c r="C56" s="314" t="s">
        <v>687</v>
      </c>
      <c r="D56" s="330" t="s">
        <v>688</v>
      </c>
      <c r="E56" s="514">
        <v>8.9354807900104521E-8</v>
      </c>
      <c r="F56" s="515">
        <v>4.1180953125255505E-8</v>
      </c>
      <c r="G56" s="515">
        <v>1.8263658216498366E-7</v>
      </c>
      <c r="H56" s="515">
        <v>4.2425599234766008E-8</v>
      </c>
      <c r="I56" s="515">
        <v>1.9856885469245255E-8</v>
      </c>
      <c r="J56" s="515">
        <v>0</v>
      </c>
      <c r="K56" s="515">
        <v>1.8646792483546937E-7</v>
      </c>
      <c r="L56" s="515">
        <v>2.7358634390523795E-8</v>
      </c>
      <c r="M56" s="515">
        <v>3.536118548848589E-8</v>
      </c>
      <c r="N56" s="515">
        <v>3.3521909070264084E-8</v>
      </c>
      <c r="O56" s="515">
        <v>0</v>
      </c>
      <c r="P56" s="515">
        <v>4.3536601777984611E-8</v>
      </c>
      <c r="Q56" s="515">
        <v>2.776940004130496E-8</v>
      </c>
      <c r="R56" s="515">
        <v>3.797801439832563E-8</v>
      </c>
      <c r="S56" s="515">
        <v>1.9816639015251525E-8</v>
      </c>
      <c r="T56" s="515">
        <v>3.0594893700756365E-8</v>
      </c>
      <c r="U56" s="515">
        <v>1.6690552745062237E-8</v>
      </c>
      <c r="V56" s="515">
        <v>2.3039870931988888E-8</v>
      </c>
      <c r="W56" s="515">
        <v>5.274450258986004E-8</v>
      </c>
      <c r="X56" s="515">
        <v>7.9033641804583824E-8</v>
      </c>
      <c r="Y56" s="515">
        <v>0</v>
      </c>
      <c r="Z56" s="515">
        <v>5.9173596700167454E-8</v>
      </c>
      <c r="AA56" s="515">
        <v>2.1104850123861986E-8</v>
      </c>
      <c r="AB56" s="515">
        <v>2.8636329746831922E-8</v>
      </c>
      <c r="AC56" s="515">
        <v>2.7058246354571653E-8</v>
      </c>
      <c r="AD56" s="515">
        <v>1.6856405361387503E-8</v>
      </c>
      <c r="AE56" s="515">
        <v>0</v>
      </c>
      <c r="AF56" s="515">
        <v>4.0695229940239233E-8</v>
      </c>
      <c r="AG56" s="515">
        <v>2.8810181458330086E-8</v>
      </c>
      <c r="AH56" s="515">
        <v>4.9357251917306169E-8</v>
      </c>
      <c r="AI56" s="515">
        <v>3.6036563995898071E-8</v>
      </c>
      <c r="AJ56" s="515">
        <v>6.5243346365073022E-8</v>
      </c>
      <c r="AK56" s="515">
        <v>7.6256119928845517E-8</v>
      </c>
      <c r="AL56" s="515">
        <v>4.3872738282855139E-8</v>
      </c>
      <c r="AM56" s="515">
        <v>8.5897142058912019E-8</v>
      </c>
      <c r="AN56" s="515">
        <v>0</v>
      </c>
      <c r="AO56" s="515">
        <v>1.630684314244041E-8</v>
      </c>
      <c r="AP56" s="515">
        <v>4.5805152752380974E-8</v>
      </c>
      <c r="AQ56" s="515">
        <v>1.1322612726082112E-8</v>
      </c>
      <c r="AR56" s="515">
        <v>3.743471651023079E-8</v>
      </c>
      <c r="AS56" s="515">
        <v>4.2126310272316244E-8</v>
      </c>
      <c r="AT56" s="515">
        <v>3.2172699844682682E-8</v>
      </c>
      <c r="AU56" s="515">
        <v>3.0096660946600273E-8</v>
      </c>
      <c r="AV56" s="515">
        <v>3.9451119598948507E-8</v>
      </c>
      <c r="AW56" s="515">
        <v>2.4787500658764042E-8</v>
      </c>
      <c r="AX56" s="515">
        <v>2.5315223446350457E-8</v>
      </c>
      <c r="AY56" s="515">
        <v>3.6044178660992383E-8</v>
      </c>
      <c r="AZ56" s="515">
        <v>3.3105232988183582E-8</v>
      </c>
      <c r="BA56" s="515">
        <v>2.6574998054926977E-8</v>
      </c>
      <c r="BB56" s="515">
        <v>1.0000417451498755</v>
      </c>
      <c r="BC56" s="515">
        <v>1.7543842672160743E-8</v>
      </c>
      <c r="BD56" s="515">
        <v>1.678405211475294E-8</v>
      </c>
      <c r="BE56" s="515">
        <v>1.3823640054628996E-8</v>
      </c>
      <c r="BF56" s="515">
        <v>2.0068894103698573E-8</v>
      </c>
      <c r="BG56" s="515">
        <v>0</v>
      </c>
      <c r="BH56" s="515">
        <v>1.2589292858912917E-8</v>
      </c>
      <c r="BI56" s="515">
        <v>1.8482637391913291E-8</v>
      </c>
      <c r="BJ56" s="515">
        <v>1.395326731704807E-8</v>
      </c>
      <c r="BK56" s="515">
        <v>2.0819323389471049E-8</v>
      </c>
      <c r="BL56" s="515">
        <v>3.5743235366486794E-8</v>
      </c>
      <c r="BM56" s="515">
        <v>5.2498731978756281E-8</v>
      </c>
      <c r="BN56" s="515">
        <v>2.004706927044968E-6</v>
      </c>
      <c r="BO56" s="515">
        <v>4.1780033984487166E-8</v>
      </c>
      <c r="BP56" s="515">
        <v>4.4948310314825483E-8</v>
      </c>
      <c r="BQ56" s="515">
        <v>3.9448229195242094E-8</v>
      </c>
      <c r="BR56" s="515">
        <v>9.3988353458846884E-8</v>
      </c>
      <c r="BS56" s="515">
        <v>1.3809741381632667E-8</v>
      </c>
      <c r="BT56" s="515">
        <v>8.5427335362086917E-8</v>
      </c>
      <c r="BU56" s="515">
        <v>6.6763470887488906E-8</v>
      </c>
      <c r="BV56" s="515">
        <v>3.1880374768940492E-8</v>
      </c>
      <c r="BW56" s="515">
        <v>2.1121173949903679E-8</v>
      </c>
      <c r="BX56" s="515">
        <v>1.4478040224390608E-8</v>
      </c>
      <c r="BY56" s="515">
        <v>1.1503409815659577E-8</v>
      </c>
      <c r="BZ56" s="515">
        <v>2.5121029882497995E-9</v>
      </c>
      <c r="CA56" s="515">
        <v>2.0214434009729213E-8</v>
      </c>
      <c r="CB56" s="515">
        <v>9.9634479356117898E-8</v>
      </c>
      <c r="CC56" s="515">
        <v>5.1507580625764652E-7</v>
      </c>
      <c r="CD56" s="515">
        <v>9.7835384792836589E-9</v>
      </c>
      <c r="CE56" s="515">
        <v>4.5353886920863767E-8</v>
      </c>
      <c r="CF56" s="515">
        <v>0</v>
      </c>
      <c r="CG56" s="515">
        <v>3.4928728290207795E-8</v>
      </c>
      <c r="CH56" s="515">
        <v>4.8562633334323727E-8</v>
      </c>
      <c r="CI56" s="515">
        <v>1.6841868548147403E-8</v>
      </c>
      <c r="CJ56" s="515">
        <v>6.1967421383769526E-8</v>
      </c>
      <c r="CK56" s="515">
        <v>6.1858409892263857E-8</v>
      </c>
      <c r="CL56" s="515">
        <v>5.7535753601538193E-8</v>
      </c>
      <c r="CM56" s="515">
        <v>3.5249749081905966E-8</v>
      </c>
      <c r="CN56" s="515">
        <v>3.5420618400445748E-7</v>
      </c>
      <c r="CO56" s="515">
        <v>3.0908303626758984E-7</v>
      </c>
      <c r="CP56" s="515">
        <v>2.2341314522574256E-8</v>
      </c>
      <c r="CQ56" s="515">
        <v>4.7206254716004972E-8</v>
      </c>
      <c r="CR56" s="515">
        <v>1.5996035770693399E-8</v>
      </c>
      <c r="CS56" s="515">
        <v>5.1578340030236267E-8</v>
      </c>
      <c r="CT56" s="515">
        <v>3.1209115317496733E-8</v>
      </c>
      <c r="CU56" s="515">
        <v>1.8180492316828448E-8</v>
      </c>
      <c r="CV56" s="515">
        <v>3.4806140165382064E-8</v>
      </c>
      <c r="CW56" s="515">
        <v>3.8901044163346261E-7</v>
      </c>
      <c r="CX56" s="515">
        <v>5.5649269938197403E-8</v>
      </c>
      <c r="CY56" s="515">
        <v>2.6446161802636368E-6</v>
      </c>
      <c r="CZ56" s="515">
        <v>2.750765803074321E-8</v>
      </c>
      <c r="DA56" s="515">
        <v>6.1022990927407275E-8</v>
      </c>
      <c r="DB56" s="515">
        <v>1.9751539181489656E-8</v>
      </c>
      <c r="DC56" s="515">
        <v>3.8323731331586985E-8</v>
      </c>
      <c r="DD56" s="515">
        <v>9.7530859010999153E-8</v>
      </c>
      <c r="DE56" s="515">
        <v>1.6112321479671246E-8</v>
      </c>
      <c r="DF56" s="515">
        <v>3.0955325520445064E-8</v>
      </c>
      <c r="DG56" s="515">
        <v>9.4335754413768272E-9</v>
      </c>
      <c r="DH56" s="516">
        <v>4.4250174187894882E-8</v>
      </c>
      <c r="DI56" s="133">
        <v>1.0000517345118352</v>
      </c>
      <c r="DJ56" s="133">
        <v>0.78490921942060554</v>
      </c>
    </row>
    <row r="57" spans="3:114" ht="13.5" customHeight="1" x14ac:dyDescent="0.15">
      <c r="C57" s="304" t="s">
        <v>689</v>
      </c>
      <c r="D57" s="305" t="s">
        <v>690</v>
      </c>
      <c r="E57" s="511">
        <v>1.7421346839988749E-7</v>
      </c>
      <c r="F57" s="512">
        <v>8.0004055148895548E-8</v>
      </c>
      <c r="G57" s="512">
        <v>3.5610466769644876E-7</v>
      </c>
      <c r="H57" s="512">
        <v>8.1964411696470592E-8</v>
      </c>
      <c r="I57" s="512">
        <v>1.1676933775472857E-7</v>
      </c>
      <c r="J57" s="512">
        <v>0</v>
      </c>
      <c r="K57" s="512">
        <v>3.6229982730837162E-7</v>
      </c>
      <c r="L57" s="512">
        <v>5.6305363111594725E-8</v>
      </c>
      <c r="M57" s="512">
        <v>7.3855703367464231E-8</v>
      </c>
      <c r="N57" s="512">
        <v>6.5458689491144432E-8</v>
      </c>
      <c r="O57" s="512">
        <v>0</v>
      </c>
      <c r="P57" s="512">
        <v>8.7074634946185525E-8</v>
      </c>
      <c r="Q57" s="512">
        <v>5.8080858392932394E-8</v>
      </c>
      <c r="R57" s="512">
        <v>7.7793216662206934E-8</v>
      </c>
      <c r="S57" s="512">
        <v>4.338882016855791E-8</v>
      </c>
      <c r="T57" s="512">
        <v>6.2669187922806894E-8</v>
      </c>
      <c r="U57" s="512">
        <v>3.4778944251799124E-8</v>
      </c>
      <c r="V57" s="512">
        <v>4.7891096177522038E-8</v>
      </c>
      <c r="W57" s="512">
        <v>1.0348604774790634E-7</v>
      </c>
      <c r="X57" s="512">
        <v>1.5939540215895662E-7</v>
      </c>
      <c r="Y57" s="512">
        <v>0</v>
      </c>
      <c r="Z57" s="512">
        <v>1.1657639402211403E-7</v>
      </c>
      <c r="AA57" s="512">
        <v>4.2931345182312053E-8</v>
      </c>
      <c r="AB57" s="512">
        <v>6.0783485357336328E-8</v>
      </c>
      <c r="AC57" s="512">
        <v>5.4241527860445636E-8</v>
      </c>
      <c r="AD57" s="512">
        <v>3.4977236955776419E-8</v>
      </c>
      <c r="AE57" s="512">
        <v>0</v>
      </c>
      <c r="AF57" s="512">
        <v>8.4010054086166432E-8</v>
      </c>
      <c r="AG57" s="512">
        <v>7.1248591442194586E-8</v>
      </c>
      <c r="AH57" s="512">
        <v>9.9578436458720804E-8</v>
      </c>
      <c r="AI57" s="512">
        <v>7.1633699814731384E-8</v>
      </c>
      <c r="AJ57" s="512">
        <v>1.3887542206002007E-7</v>
      </c>
      <c r="AK57" s="512">
        <v>1.5434133929268276E-7</v>
      </c>
      <c r="AL57" s="512">
        <v>1.0229411860192123E-7</v>
      </c>
      <c r="AM57" s="512">
        <v>1.7820044460886019E-7</v>
      </c>
      <c r="AN57" s="512">
        <v>0</v>
      </c>
      <c r="AO57" s="512">
        <v>3.6160451535519259E-8</v>
      </c>
      <c r="AP57" s="512">
        <v>1.0220599990026863E-7</v>
      </c>
      <c r="AQ57" s="512">
        <v>2.6032716179897603E-8</v>
      </c>
      <c r="AR57" s="512">
        <v>7.2743267812693577E-8</v>
      </c>
      <c r="AS57" s="512">
        <v>8.5055698953960779E-8</v>
      </c>
      <c r="AT57" s="512">
        <v>6.8599492901652916E-8</v>
      </c>
      <c r="AU57" s="512">
        <v>6.5583623731781193E-8</v>
      </c>
      <c r="AV57" s="512">
        <v>2.8315407264779807E-6</v>
      </c>
      <c r="AW57" s="512">
        <v>9.3372549119286988E-6</v>
      </c>
      <c r="AX57" s="512">
        <v>2.1251711031380641E-6</v>
      </c>
      <c r="AY57" s="512">
        <v>8.6161613085331518E-7</v>
      </c>
      <c r="AZ57" s="512">
        <v>8.1994897991665435E-8</v>
      </c>
      <c r="BA57" s="512">
        <v>2.6347570212056466E-5</v>
      </c>
      <c r="BB57" s="512">
        <v>1.0870138722944506E-7</v>
      </c>
      <c r="BC57" s="512">
        <v>1.0001475393754298</v>
      </c>
      <c r="BD57" s="512">
        <v>4.849968125664398E-8</v>
      </c>
      <c r="BE57" s="512">
        <v>3.1493020031189808E-6</v>
      </c>
      <c r="BF57" s="512">
        <v>6.693638998259843E-7</v>
      </c>
      <c r="BG57" s="512">
        <v>0</v>
      </c>
      <c r="BH57" s="512">
        <v>8.4303015364545787E-8</v>
      </c>
      <c r="BI57" s="512">
        <v>2.4591817454146715E-7</v>
      </c>
      <c r="BJ57" s="512">
        <v>1.5326611059877928E-5</v>
      </c>
      <c r="BK57" s="512">
        <v>7.970814540717763E-8</v>
      </c>
      <c r="BL57" s="512">
        <v>7.1917147762607981E-8</v>
      </c>
      <c r="BM57" s="512">
        <v>9.5496131916713328E-8</v>
      </c>
      <c r="BN57" s="512">
        <v>5.288774093106662E-7</v>
      </c>
      <c r="BO57" s="512">
        <v>2.4696379330117398E-7</v>
      </c>
      <c r="BP57" s="512">
        <v>8.3939393222211075E-7</v>
      </c>
      <c r="BQ57" s="512">
        <v>3.1036704251841397E-6</v>
      </c>
      <c r="BR57" s="512">
        <v>1.8876219032427209E-7</v>
      </c>
      <c r="BS57" s="512">
        <v>3.5497122506666597E-8</v>
      </c>
      <c r="BT57" s="512">
        <v>1.8993978932392948E-7</v>
      </c>
      <c r="BU57" s="512">
        <v>1.3539116445698543E-7</v>
      </c>
      <c r="BV57" s="512">
        <v>6.8883898606696835E-8</v>
      </c>
      <c r="BW57" s="512">
        <v>5.1485842164658676E-8</v>
      </c>
      <c r="BX57" s="512">
        <v>3.5878414747501095E-8</v>
      </c>
      <c r="BY57" s="512">
        <v>3.1039573068771146E-8</v>
      </c>
      <c r="BZ57" s="512">
        <v>8.2801680024589293E-9</v>
      </c>
      <c r="CA57" s="512">
        <v>1.3152868043165211E-7</v>
      </c>
      <c r="CB57" s="512">
        <v>1.5986900148135929E-7</v>
      </c>
      <c r="CC57" s="512">
        <v>9.8448763821800585E-7</v>
      </c>
      <c r="CD57" s="512">
        <v>5.7222514416862771E-8</v>
      </c>
      <c r="CE57" s="512">
        <v>8.4183418814145094E-8</v>
      </c>
      <c r="CF57" s="512">
        <v>0</v>
      </c>
      <c r="CG57" s="512">
        <v>8.1872077363688771E-8</v>
      </c>
      <c r="CH57" s="512">
        <v>9.3227773639173249E-8</v>
      </c>
      <c r="CI57" s="512">
        <v>3.3136921741889416E-8</v>
      </c>
      <c r="CJ57" s="512">
        <v>1.3461296059355286E-7</v>
      </c>
      <c r="CK57" s="512">
        <v>1.1170726696610526E-7</v>
      </c>
      <c r="CL57" s="512">
        <v>1.5414728624731151E-7</v>
      </c>
      <c r="CM57" s="512">
        <v>8.541817675007312E-8</v>
      </c>
      <c r="CN57" s="512">
        <v>6.2184892217956721E-8</v>
      </c>
      <c r="CO57" s="512">
        <v>2.8141306153012024E-6</v>
      </c>
      <c r="CP57" s="512">
        <v>5.0688062457759617E-8</v>
      </c>
      <c r="CQ57" s="512">
        <v>1.0283958160991392E-7</v>
      </c>
      <c r="CR57" s="512">
        <v>2.314989863386492E-7</v>
      </c>
      <c r="CS57" s="512">
        <v>1.1484451301720851E-7</v>
      </c>
      <c r="CT57" s="512">
        <v>6.722532012788484E-8</v>
      </c>
      <c r="CU57" s="512">
        <v>3.9179804462970297E-8</v>
      </c>
      <c r="CV57" s="512">
        <v>7.2464617000983069E-8</v>
      </c>
      <c r="CW57" s="512">
        <v>6.214419973744167E-7</v>
      </c>
      <c r="CX57" s="512">
        <v>7.1382790920147379E-8</v>
      </c>
      <c r="CY57" s="512">
        <v>5.1066202715627093E-6</v>
      </c>
      <c r="CZ57" s="512">
        <v>1.8951124917640571E-7</v>
      </c>
      <c r="DA57" s="512">
        <v>1.2514985634133589E-7</v>
      </c>
      <c r="DB57" s="512">
        <v>4.0993523139264551E-8</v>
      </c>
      <c r="DC57" s="512">
        <v>7.9416421574003199E-8</v>
      </c>
      <c r="DD57" s="512">
        <v>8.1093712811977164E-8</v>
      </c>
      <c r="DE57" s="512">
        <v>3.7260676013710215E-8</v>
      </c>
      <c r="DF57" s="512">
        <v>6.3997209408227374E-8</v>
      </c>
      <c r="DG57" s="512">
        <v>3.0613454771515834E-8</v>
      </c>
      <c r="DH57" s="513">
        <v>3.158337055251549E-7</v>
      </c>
      <c r="DI57" s="133">
        <v>1.0002306057998389</v>
      </c>
      <c r="DJ57" s="133">
        <v>0.78504960988061734</v>
      </c>
    </row>
    <row r="58" spans="3:114" ht="13.5" customHeight="1" x14ac:dyDescent="0.15">
      <c r="C58" s="304" t="s">
        <v>691</v>
      </c>
      <c r="D58" s="305" t="s">
        <v>692</v>
      </c>
      <c r="E58" s="511">
        <v>2.4590190113936333E-6</v>
      </c>
      <c r="F58" s="512">
        <v>1.333231886950317E-6</v>
      </c>
      <c r="G58" s="512">
        <v>4.8739256605480824E-6</v>
      </c>
      <c r="H58" s="512">
        <v>1.182041596025376E-6</v>
      </c>
      <c r="I58" s="512">
        <v>1.0233840580455866E-5</v>
      </c>
      <c r="J58" s="512">
        <v>0</v>
      </c>
      <c r="K58" s="512">
        <v>5.444537731815956E-6</v>
      </c>
      <c r="L58" s="512">
        <v>9.9573441392143257E-7</v>
      </c>
      <c r="M58" s="512">
        <v>1.2069994463559194E-6</v>
      </c>
      <c r="N58" s="512">
        <v>1.168685359231058E-6</v>
      </c>
      <c r="O58" s="512">
        <v>0</v>
      </c>
      <c r="P58" s="512">
        <v>1.6138198925963108E-6</v>
      </c>
      <c r="Q58" s="512">
        <v>1.1358952583050997E-6</v>
      </c>
      <c r="R58" s="512">
        <v>1.2147563002469038E-6</v>
      </c>
      <c r="S58" s="512">
        <v>4.3094313488040193E-6</v>
      </c>
      <c r="T58" s="512">
        <v>1.4633048001999242E-6</v>
      </c>
      <c r="U58" s="512">
        <v>8.5105312119611087E-7</v>
      </c>
      <c r="V58" s="512">
        <v>3.3139428691349575E-6</v>
      </c>
      <c r="W58" s="512">
        <v>1.623965123738281E-6</v>
      </c>
      <c r="X58" s="512">
        <v>2.2889756930392696E-6</v>
      </c>
      <c r="Y58" s="512">
        <v>0</v>
      </c>
      <c r="Z58" s="512">
        <v>1.8015626316210339E-6</v>
      </c>
      <c r="AA58" s="512">
        <v>9.1719882507144147E-7</v>
      </c>
      <c r="AB58" s="512">
        <v>1.506841642525228E-6</v>
      </c>
      <c r="AC58" s="512">
        <v>1.0831222118637672E-6</v>
      </c>
      <c r="AD58" s="512">
        <v>7.9046901683171609E-7</v>
      </c>
      <c r="AE58" s="512">
        <v>0</v>
      </c>
      <c r="AF58" s="512">
        <v>1.4454847509557561E-6</v>
      </c>
      <c r="AG58" s="512">
        <v>1.5560292425625823E-6</v>
      </c>
      <c r="AH58" s="512">
        <v>1.5409055387077787E-6</v>
      </c>
      <c r="AI58" s="512">
        <v>1.163809379117403E-6</v>
      </c>
      <c r="AJ58" s="512">
        <v>1.9666206356227322E-6</v>
      </c>
      <c r="AK58" s="512">
        <v>2.3460713261869154E-6</v>
      </c>
      <c r="AL58" s="512">
        <v>1.5854347064313979E-6</v>
      </c>
      <c r="AM58" s="512">
        <v>4.1466514828787302E-6</v>
      </c>
      <c r="AN58" s="512">
        <v>0</v>
      </c>
      <c r="AO58" s="512">
        <v>6.8440003309974922E-7</v>
      </c>
      <c r="AP58" s="512">
        <v>1.7167976306094664E-6</v>
      </c>
      <c r="AQ58" s="512">
        <v>5.3299878123335233E-7</v>
      </c>
      <c r="AR58" s="512">
        <v>1.1209652917557178E-6</v>
      </c>
      <c r="AS58" s="512">
        <v>1.407171626118248E-6</v>
      </c>
      <c r="AT58" s="512">
        <v>1.2116451760414722E-6</v>
      </c>
      <c r="AU58" s="512">
        <v>3.5800167164212677E-6</v>
      </c>
      <c r="AV58" s="512">
        <v>1.8507703093850634E-5</v>
      </c>
      <c r="AW58" s="512">
        <v>1.672232197450435E-5</v>
      </c>
      <c r="AX58" s="512">
        <v>5.3155934585118051E-5</v>
      </c>
      <c r="AY58" s="512">
        <v>1.1581928778324686E-4</v>
      </c>
      <c r="AZ58" s="512">
        <v>7.9139127918954362E-5</v>
      </c>
      <c r="BA58" s="512">
        <v>1.1046157540028999E-4</v>
      </c>
      <c r="BB58" s="512">
        <v>1.0298750281493323E-4</v>
      </c>
      <c r="BC58" s="512">
        <v>4.275395403414555E-5</v>
      </c>
      <c r="BD58" s="512">
        <v>1.000658841347859</v>
      </c>
      <c r="BE58" s="512">
        <v>8.7462420753613398E-5</v>
      </c>
      <c r="BF58" s="512">
        <v>2.6327422152491401E-5</v>
      </c>
      <c r="BG58" s="512">
        <v>0</v>
      </c>
      <c r="BH58" s="512">
        <v>7.0730843710091194E-5</v>
      </c>
      <c r="BI58" s="512">
        <v>4.4200511718963193E-5</v>
      </c>
      <c r="BJ58" s="512">
        <v>1.3476622954615759E-6</v>
      </c>
      <c r="BK58" s="512">
        <v>7.2163038697000269E-5</v>
      </c>
      <c r="BL58" s="512">
        <v>1.7148789506585429E-5</v>
      </c>
      <c r="BM58" s="512">
        <v>1.3842994350013836E-6</v>
      </c>
      <c r="BN58" s="512">
        <v>5.326281638732043E-5</v>
      </c>
      <c r="BO58" s="512">
        <v>4.7352947737196159E-5</v>
      </c>
      <c r="BP58" s="512">
        <v>1.5269611987756521E-5</v>
      </c>
      <c r="BQ58" s="512">
        <v>2.16942626457568E-5</v>
      </c>
      <c r="BR58" s="512">
        <v>3.0292522623258551E-6</v>
      </c>
      <c r="BS58" s="512">
        <v>2.2205254659670098E-6</v>
      </c>
      <c r="BT58" s="512">
        <v>7.5008766387856076E-6</v>
      </c>
      <c r="BU58" s="512">
        <v>2.0337709456022433E-6</v>
      </c>
      <c r="BV58" s="512">
        <v>3.4933201538159382E-6</v>
      </c>
      <c r="BW58" s="512">
        <v>9.7530853982353536E-7</v>
      </c>
      <c r="BX58" s="512">
        <v>1.6669392642603913E-6</v>
      </c>
      <c r="BY58" s="512">
        <v>1.6560508662403269E-6</v>
      </c>
      <c r="BZ58" s="512">
        <v>8.4317191215816837E-7</v>
      </c>
      <c r="CA58" s="512">
        <v>5.8501453901126205E-6</v>
      </c>
      <c r="CB58" s="512">
        <v>2.3262276313308039E-6</v>
      </c>
      <c r="CC58" s="512">
        <v>1.492985438418138E-5</v>
      </c>
      <c r="CD58" s="512">
        <v>6.8764844897927414E-7</v>
      </c>
      <c r="CE58" s="512">
        <v>2.5889797634979661E-6</v>
      </c>
      <c r="CF58" s="512">
        <v>0</v>
      </c>
      <c r="CG58" s="512">
        <v>2.5020980375692071E-6</v>
      </c>
      <c r="CH58" s="512">
        <v>6.1181863913520095E-6</v>
      </c>
      <c r="CI58" s="512">
        <v>5.8432795474280007E-7</v>
      </c>
      <c r="CJ58" s="512">
        <v>2.0742668907009352E-6</v>
      </c>
      <c r="CK58" s="512">
        <v>1.0233775387012515E-5</v>
      </c>
      <c r="CL58" s="512">
        <v>2.0268111386712454E-6</v>
      </c>
      <c r="CM58" s="512">
        <v>1.6630618353446693E-6</v>
      </c>
      <c r="CN58" s="512">
        <v>9.7476307195113222E-6</v>
      </c>
      <c r="CO58" s="512">
        <v>8.4185970426362126E-6</v>
      </c>
      <c r="CP58" s="512">
        <v>1.0760995374207205E-5</v>
      </c>
      <c r="CQ58" s="512">
        <v>1.0549846034174365E-5</v>
      </c>
      <c r="CR58" s="512">
        <v>1.1917794733059296E-6</v>
      </c>
      <c r="CS58" s="512">
        <v>2.4792846740330337E-6</v>
      </c>
      <c r="CT58" s="512">
        <v>1.2046085172175911E-6</v>
      </c>
      <c r="CU58" s="512">
        <v>7.7969006638461203E-7</v>
      </c>
      <c r="CV58" s="512">
        <v>1.2408632916678742E-6</v>
      </c>
      <c r="CW58" s="512">
        <v>8.4114454287224773E-6</v>
      </c>
      <c r="CX58" s="512">
        <v>3.3368477789701575E-6</v>
      </c>
      <c r="CY58" s="512">
        <v>6.162928847497648E-5</v>
      </c>
      <c r="CZ58" s="512">
        <v>1.5463587664691733E-6</v>
      </c>
      <c r="DA58" s="512">
        <v>2.9751697874921855E-6</v>
      </c>
      <c r="DB58" s="512">
        <v>1.2698448066487332E-6</v>
      </c>
      <c r="DC58" s="512">
        <v>1.6692252499592352E-6</v>
      </c>
      <c r="DD58" s="512">
        <v>6.1622327791453335E-6</v>
      </c>
      <c r="DE58" s="512">
        <v>7.1556438158172322E-7</v>
      </c>
      <c r="DF58" s="512">
        <v>2.4031950044782109E-6</v>
      </c>
      <c r="DG58" s="512">
        <v>1.1965892645670624E-6</v>
      </c>
      <c r="DH58" s="513">
        <v>4.1861720170707343E-6</v>
      </c>
      <c r="DI58" s="133">
        <v>1.0019524305674665</v>
      </c>
      <c r="DJ58" s="133">
        <v>0.78640101610061397</v>
      </c>
    </row>
    <row r="59" spans="3:114" ht="13.5" customHeight="1" x14ac:dyDescent="0.15">
      <c r="C59" s="304" t="s">
        <v>693</v>
      </c>
      <c r="D59" s="305" t="s">
        <v>959</v>
      </c>
      <c r="E59" s="511">
        <v>2.1334256184170466E-7</v>
      </c>
      <c r="F59" s="512">
        <v>1.4111140897620123E-7</v>
      </c>
      <c r="G59" s="512">
        <v>4.0172859074820634E-7</v>
      </c>
      <c r="H59" s="512">
        <v>1.2554015587517266E-7</v>
      </c>
      <c r="I59" s="512">
        <v>4.6389210817103049E-7</v>
      </c>
      <c r="J59" s="512">
        <v>0</v>
      </c>
      <c r="K59" s="512">
        <v>4.7956536283810136E-7</v>
      </c>
      <c r="L59" s="512">
        <v>1.7638259837897437E-7</v>
      </c>
      <c r="M59" s="512">
        <v>2.0789216315111375E-7</v>
      </c>
      <c r="N59" s="512">
        <v>1.3352919273115425E-7</v>
      </c>
      <c r="O59" s="512">
        <v>0</v>
      </c>
      <c r="P59" s="512">
        <v>1.9001309034688305E-7</v>
      </c>
      <c r="Q59" s="512">
        <v>2.1607229215108223E-7</v>
      </c>
      <c r="R59" s="512">
        <v>1.7849254457227531E-7</v>
      </c>
      <c r="S59" s="512">
        <v>1.4392954247715301E-7</v>
      </c>
      <c r="T59" s="512">
        <v>1.9035698350363349E-7</v>
      </c>
      <c r="U59" s="512">
        <v>1.3579879004174212E-7</v>
      </c>
      <c r="V59" s="512">
        <v>1.6375117757221139E-7</v>
      </c>
      <c r="W59" s="512">
        <v>1.8561281230451601E-7</v>
      </c>
      <c r="X59" s="512">
        <v>2.8637806589089006E-7</v>
      </c>
      <c r="Y59" s="512">
        <v>0</v>
      </c>
      <c r="Z59" s="512">
        <v>1.6489193303289848E-7</v>
      </c>
      <c r="AA59" s="512">
        <v>1.0299374265524546E-7</v>
      </c>
      <c r="AB59" s="512">
        <v>1.7281248893471967E-7</v>
      </c>
      <c r="AC59" s="512">
        <v>5.9936349179988037E-7</v>
      </c>
      <c r="AD59" s="512">
        <v>1.3923000586372979E-7</v>
      </c>
      <c r="AE59" s="512">
        <v>0</v>
      </c>
      <c r="AF59" s="512">
        <v>1.6290180856503077E-7</v>
      </c>
      <c r="AG59" s="512">
        <v>1.7387275933421184E-7</v>
      </c>
      <c r="AH59" s="512">
        <v>1.8518408588023801E-7</v>
      </c>
      <c r="AI59" s="512">
        <v>1.7775608400129512E-7</v>
      </c>
      <c r="AJ59" s="512">
        <v>1.6245507964566508E-6</v>
      </c>
      <c r="AK59" s="512">
        <v>2.9227347448553936E-7</v>
      </c>
      <c r="AL59" s="512">
        <v>1.9199613126346086E-7</v>
      </c>
      <c r="AM59" s="512">
        <v>2.9934573221659926E-7</v>
      </c>
      <c r="AN59" s="512">
        <v>0</v>
      </c>
      <c r="AO59" s="512">
        <v>9.2296714408149077E-8</v>
      </c>
      <c r="AP59" s="512">
        <v>2.062629107332659E-7</v>
      </c>
      <c r="AQ59" s="512">
        <v>9.3561107657440693E-8</v>
      </c>
      <c r="AR59" s="512">
        <v>1.1874822403476981E-7</v>
      </c>
      <c r="AS59" s="512">
        <v>1.6307871444494773E-7</v>
      </c>
      <c r="AT59" s="512">
        <v>5.3263107605340147E-7</v>
      </c>
      <c r="AU59" s="512">
        <v>1.4673475479079028E-7</v>
      </c>
      <c r="AV59" s="512">
        <v>1.1795323661507715E-5</v>
      </c>
      <c r="AW59" s="512">
        <v>5.1025033606073232E-7</v>
      </c>
      <c r="AX59" s="512">
        <v>3.6972087314697022E-7</v>
      </c>
      <c r="AY59" s="512">
        <v>4.5073452436905709E-7</v>
      </c>
      <c r="AZ59" s="512">
        <v>3.2187405513601025E-7</v>
      </c>
      <c r="BA59" s="512">
        <v>3.1080985873775207E-7</v>
      </c>
      <c r="BB59" s="512">
        <v>1.4711478949481704E-7</v>
      </c>
      <c r="BC59" s="512">
        <v>1.2919901123960694E-7</v>
      </c>
      <c r="BD59" s="512">
        <v>1.2724157988426571E-7</v>
      </c>
      <c r="BE59" s="512">
        <v>1.0001084577458808</v>
      </c>
      <c r="BF59" s="512">
        <v>5.3955031552948619E-7</v>
      </c>
      <c r="BG59" s="512">
        <v>0</v>
      </c>
      <c r="BH59" s="512">
        <v>3.8874076283859249E-5</v>
      </c>
      <c r="BI59" s="512">
        <v>1.2629724718709579E-7</v>
      </c>
      <c r="BJ59" s="512">
        <v>1.9385599003443226E-5</v>
      </c>
      <c r="BK59" s="512">
        <v>1.4163210548458458E-7</v>
      </c>
      <c r="BL59" s="512">
        <v>2.0346986708478194E-7</v>
      </c>
      <c r="BM59" s="512">
        <v>2.9306869500432913E-7</v>
      </c>
      <c r="BN59" s="512">
        <v>5.9959447428521367E-6</v>
      </c>
      <c r="BO59" s="512">
        <v>1.8557479933720224E-6</v>
      </c>
      <c r="BP59" s="512">
        <v>7.9625816861211143E-6</v>
      </c>
      <c r="BQ59" s="512">
        <v>2.019981131523644E-5</v>
      </c>
      <c r="BR59" s="512">
        <v>3.2213564872815424E-7</v>
      </c>
      <c r="BS59" s="512">
        <v>1.6729304443751138E-7</v>
      </c>
      <c r="BT59" s="512">
        <v>4.991964935680059E-7</v>
      </c>
      <c r="BU59" s="512">
        <v>4.0234007690903269E-7</v>
      </c>
      <c r="BV59" s="512">
        <v>1.1828915961724785E-6</v>
      </c>
      <c r="BW59" s="512">
        <v>6.9296992220932378E-7</v>
      </c>
      <c r="BX59" s="512">
        <v>1.0746150757616186E-6</v>
      </c>
      <c r="BY59" s="512">
        <v>6.0601960593999552E-7</v>
      </c>
      <c r="BZ59" s="512">
        <v>8.4695719671263108E-8</v>
      </c>
      <c r="CA59" s="512">
        <v>6.760814932411998E-7</v>
      </c>
      <c r="CB59" s="512">
        <v>8.8721692298934425E-7</v>
      </c>
      <c r="CC59" s="512">
        <v>1.1681289191860411E-6</v>
      </c>
      <c r="CD59" s="512">
        <v>2.2535363805210931E-7</v>
      </c>
      <c r="CE59" s="512">
        <v>4.4489753842751562E-7</v>
      </c>
      <c r="CF59" s="512">
        <v>0</v>
      </c>
      <c r="CG59" s="512">
        <v>3.7350550614627112E-7</v>
      </c>
      <c r="CH59" s="512">
        <v>1.8427893803140866E-6</v>
      </c>
      <c r="CI59" s="512">
        <v>9.7644811345974182E-8</v>
      </c>
      <c r="CJ59" s="512">
        <v>4.0325285983864738E-7</v>
      </c>
      <c r="CK59" s="512">
        <v>9.0792270335723679E-7</v>
      </c>
      <c r="CL59" s="512">
        <v>1.5970328911023357E-6</v>
      </c>
      <c r="CM59" s="512">
        <v>5.6563454983492959E-7</v>
      </c>
      <c r="CN59" s="512">
        <v>1.239635201906979E-6</v>
      </c>
      <c r="CO59" s="512">
        <v>1.0854636970436614E-5</v>
      </c>
      <c r="CP59" s="512">
        <v>2.9918912489181883E-7</v>
      </c>
      <c r="CQ59" s="512">
        <v>1.0312766917197078E-6</v>
      </c>
      <c r="CR59" s="512">
        <v>2.3501296333234109E-7</v>
      </c>
      <c r="CS59" s="512">
        <v>2.9995654333532917E-7</v>
      </c>
      <c r="CT59" s="512">
        <v>2.9375395442676462E-7</v>
      </c>
      <c r="CU59" s="512">
        <v>1.2281244612691929E-7</v>
      </c>
      <c r="CV59" s="512">
        <v>4.9367364934361273E-7</v>
      </c>
      <c r="CW59" s="512">
        <v>1.1538371292886739E-6</v>
      </c>
      <c r="CX59" s="512">
        <v>1.5604857524531441E-6</v>
      </c>
      <c r="CY59" s="512">
        <v>4.2197904657980383E-6</v>
      </c>
      <c r="CZ59" s="512">
        <v>2.3090316908139671E-6</v>
      </c>
      <c r="DA59" s="512">
        <v>3.4316253155713151E-7</v>
      </c>
      <c r="DB59" s="512">
        <v>5.612702870777225E-7</v>
      </c>
      <c r="DC59" s="512">
        <v>2.2864956783192505E-7</v>
      </c>
      <c r="DD59" s="512">
        <v>1.0025501981186951E-6</v>
      </c>
      <c r="DE59" s="512">
        <v>1.2211879771761445E-7</v>
      </c>
      <c r="DF59" s="512">
        <v>3.2479106755029988E-7</v>
      </c>
      <c r="DG59" s="512">
        <v>2.2836301137472206E-7</v>
      </c>
      <c r="DH59" s="513">
        <v>1.2640069605034422E-6</v>
      </c>
      <c r="DI59" s="133">
        <v>1.0002702812927062</v>
      </c>
      <c r="DJ59" s="133">
        <v>0.78508074992973875</v>
      </c>
    </row>
    <row r="60" spans="3:114" ht="13.5" customHeight="1" x14ac:dyDescent="0.15">
      <c r="C60" s="304" t="s">
        <v>694</v>
      </c>
      <c r="D60" s="305" t="s">
        <v>695</v>
      </c>
      <c r="E60" s="511">
        <v>3.2565859107640195E-5</v>
      </c>
      <c r="F60" s="512">
        <v>1.8142980880724869E-5</v>
      </c>
      <c r="G60" s="512">
        <v>5.1676613465693457E-5</v>
      </c>
      <c r="H60" s="512">
        <v>2.6655974076089724E-5</v>
      </c>
      <c r="I60" s="512">
        <v>1.2354233189441173E-5</v>
      </c>
      <c r="J60" s="512">
        <v>0</v>
      </c>
      <c r="K60" s="512">
        <v>1.0955042120461031E-4</v>
      </c>
      <c r="L60" s="512">
        <v>1.2859367850910292E-5</v>
      </c>
      <c r="M60" s="512">
        <v>1.8862849792786947E-5</v>
      </c>
      <c r="N60" s="512">
        <v>1.7189360686019671E-5</v>
      </c>
      <c r="O60" s="512">
        <v>0</v>
      </c>
      <c r="P60" s="512">
        <v>1.8324578989045282E-5</v>
      </c>
      <c r="Q60" s="512">
        <v>1.3377672273131826E-5</v>
      </c>
      <c r="R60" s="512">
        <v>1.967938006150793E-5</v>
      </c>
      <c r="S60" s="512">
        <v>1.0398297122718254E-5</v>
      </c>
      <c r="T60" s="512">
        <v>1.3353559188497006E-5</v>
      </c>
      <c r="U60" s="512">
        <v>8.0673818658475765E-6</v>
      </c>
      <c r="V60" s="512">
        <v>1.6996223542589419E-5</v>
      </c>
      <c r="W60" s="512">
        <v>1.7349577582428644E-5</v>
      </c>
      <c r="X60" s="512">
        <v>3.4880658788572107E-5</v>
      </c>
      <c r="Y60" s="512">
        <v>0</v>
      </c>
      <c r="Z60" s="512">
        <v>1.7648080770338667E-5</v>
      </c>
      <c r="AA60" s="512">
        <v>8.0869194764782513E-6</v>
      </c>
      <c r="AB60" s="512">
        <v>1.1923081950981262E-5</v>
      </c>
      <c r="AC60" s="512">
        <v>1.0004909215545447E-5</v>
      </c>
      <c r="AD60" s="512">
        <v>7.4979333887709535E-6</v>
      </c>
      <c r="AE60" s="512">
        <v>0</v>
      </c>
      <c r="AF60" s="512">
        <v>2.8089601924173168E-5</v>
      </c>
      <c r="AG60" s="512">
        <v>1.1553186625135643E-5</v>
      </c>
      <c r="AH60" s="512">
        <v>1.845895505168197E-5</v>
      </c>
      <c r="AI60" s="512">
        <v>1.629569388770311E-5</v>
      </c>
      <c r="AJ60" s="512">
        <v>2.3526024744743629E-5</v>
      </c>
      <c r="AK60" s="512">
        <v>3.4632567435036468E-5</v>
      </c>
      <c r="AL60" s="512">
        <v>1.6631825393766648E-5</v>
      </c>
      <c r="AM60" s="512">
        <v>4.4414923862512166E-5</v>
      </c>
      <c r="AN60" s="512">
        <v>0</v>
      </c>
      <c r="AO60" s="512">
        <v>7.3885679391491207E-6</v>
      </c>
      <c r="AP60" s="512">
        <v>1.7956750321843213E-5</v>
      </c>
      <c r="AQ60" s="512">
        <v>7.0871544676443208E-6</v>
      </c>
      <c r="AR60" s="512">
        <v>2.3494534243972749E-5</v>
      </c>
      <c r="AS60" s="512">
        <v>1.703448043728621E-5</v>
      </c>
      <c r="AT60" s="512">
        <v>1.2648561576630275E-5</v>
      </c>
      <c r="AU60" s="512">
        <v>1.3401604797199705E-5</v>
      </c>
      <c r="AV60" s="512">
        <v>1.6741288227324702E-5</v>
      </c>
      <c r="AW60" s="512">
        <v>6.1266785317744081E-5</v>
      </c>
      <c r="AX60" s="512">
        <v>1.2096372430082902E-5</v>
      </c>
      <c r="AY60" s="512">
        <v>1.8058326340348728E-5</v>
      </c>
      <c r="AZ60" s="512">
        <v>1.2768214014782174E-5</v>
      </c>
      <c r="BA60" s="512">
        <v>2.0046847206351057E-5</v>
      </c>
      <c r="BB60" s="512">
        <v>7.964878852616494E-6</v>
      </c>
      <c r="BC60" s="512">
        <v>7.9857229526140157E-6</v>
      </c>
      <c r="BD60" s="512">
        <v>1.090722817883321E-5</v>
      </c>
      <c r="BE60" s="512">
        <v>7.1218597078131618E-6</v>
      </c>
      <c r="BF60" s="512">
        <v>1.0358532482421736</v>
      </c>
      <c r="BG60" s="512">
        <v>0</v>
      </c>
      <c r="BH60" s="512">
        <v>6.0068130408776097E-6</v>
      </c>
      <c r="BI60" s="512">
        <v>8.2862554543087513E-6</v>
      </c>
      <c r="BJ60" s="512">
        <v>8.8597999769276114E-6</v>
      </c>
      <c r="BK60" s="512">
        <v>2.5406012366623798E-5</v>
      </c>
      <c r="BL60" s="512">
        <v>2.3203008441043469E-5</v>
      </c>
      <c r="BM60" s="512">
        <v>7.886550338137315E-5</v>
      </c>
      <c r="BN60" s="512">
        <v>3.7912456481754373E-5</v>
      </c>
      <c r="BO60" s="512">
        <v>3.0573346920541536E-5</v>
      </c>
      <c r="BP60" s="512">
        <v>5.321923581025829E-5</v>
      </c>
      <c r="BQ60" s="512">
        <v>6.9982154140758298E-5</v>
      </c>
      <c r="BR60" s="512">
        <v>2.7841975756510103E-5</v>
      </c>
      <c r="BS60" s="512">
        <v>8.8696559531560461E-6</v>
      </c>
      <c r="BT60" s="512">
        <v>2.6707158863111224E-5</v>
      </c>
      <c r="BU60" s="512">
        <v>2.6329917302533175E-5</v>
      </c>
      <c r="BV60" s="512">
        <v>2.4145694190720624E-5</v>
      </c>
      <c r="BW60" s="512">
        <v>1.3071508177579604E-5</v>
      </c>
      <c r="BX60" s="512">
        <v>7.3474484443222394E-6</v>
      </c>
      <c r="BY60" s="512">
        <v>5.9556705727363477E-6</v>
      </c>
      <c r="BZ60" s="512">
        <v>1.6133313720425026E-6</v>
      </c>
      <c r="CA60" s="512">
        <v>9.5058757521413927E-6</v>
      </c>
      <c r="CB60" s="512">
        <v>2.6856150553849063E-5</v>
      </c>
      <c r="CC60" s="512">
        <v>3.3217050923393639E-4</v>
      </c>
      <c r="CD60" s="512">
        <v>6.7985742252621698E-6</v>
      </c>
      <c r="CE60" s="512">
        <v>8.2910740471324031E-5</v>
      </c>
      <c r="CF60" s="512">
        <v>0</v>
      </c>
      <c r="CG60" s="512">
        <v>1.6991676298563555E-5</v>
      </c>
      <c r="CH60" s="512">
        <v>1.974531297635593E-5</v>
      </c>
      <c r="CI60" s="512">
        <v>7.2399504398538224E-6</v>
      </c>
      <c r="CJ60" s="512">
        <v>9.958986238483936E-5</v>
      </c>
      <c r="CK60" s="512">
        <v>7.2771619606118418E-5</v>
      </c>
      <c r="CL60" s="512">
        <v>2.3695575854690398E-5</v>
      </c>
      <c r="CM60" s="512">
        <v>5.6267357128109727E-5</v>
      </c>
      <c r="CN60" s="512">
        <v>1.8433158826948668E-5</v>
      </c>
      <c r="CO60" s="512">
        <v>2.1435746372488205E-5</v>
      </c>
      <c r="CP60" s="512">
        <v>1.0494402663737853E-5</v>
      </c>
      <c r="CQ60" s="512">
        <v>1.7183865237828018E-5</v>
      </c>
      <c r="CR60" s="512">
        <v>1.4378187450370784E-5</v>
      </c>
      <c r="CS60" s="512">
        <v>2.7165560851623941E-5</v>
      </c>
      <c r="CT60" s="512">
        <v>1.5406978771441772E-5</v>
      </c>
      <c r="CU60" s="512">
        <v>1.9049669101546752E-5</v>
      </c>
      <c r="CV60" s="512">
        <v>1.5619873628019055E-5</v>
      </c>
      <c r="CW60" s="512">
        <v>1.8161633974377682E-3</v>
      </c>
      <c r="CX60" s="512">
        <v>3.349330861384917E-5</v>
      </c>
      <c r="CY60" s="512">
        <v>6.4905311731742381E-4</v>
      </c>
      <c r="CZ60" s="512">
        <v>1.3757195576840983E-5</v>
      </c>
      <c r="DA60" s="512">
        <v>4.1316336793781119E-5</v>
      </c>
      <c r="DB60" s="512">
        <v>1.0593771380043367E-5</v>
      </c>
      <c r="DC60" s="512">
        <v>1.9104414228596128E-5</v>
      </c>
      <c r="DD60" s="512">
        <v>1.9984471118411803E-5</v>
      </c>
      <c r="DE60" s="512">
        <v>9.90902677435179E-6</v>
      </c>
      <c r="DF60" s="512">
        <v>1.852308907483744E-5</v>
      </c>
      <c r="DG60" s="512">
        <v>5.6270216755811879E-6</v>
      </c>
      <c r="DH60" s="513">
        <v>1.0607384476328716E-5</v>
      </c>
      <c r="DI60" s="133">
        <v>1.0408743062415258</v>
      </c>
      <c r="DJ60" s="133">
        <v>0.8169495747395572</v>
      </c>
    </row>
    <row r="61" spans="3:114" ht="13.5" customHeight="1" x14ac:dyDescent="0.15">
      <c r="C61" s="304" t="s">
        <v>696</v>
      </c>
      <c r="D61" s="305" t="s">
        <v>317</v>
      </c>
      <c r="E61" s="511">
        <v>0</v>
      </c>
      <c r="F61" s="512">
        <v>0</v>
      </c>
      <c r="G61" s="512">
        <v>0</v>
      </c>
      <c r="H61" s="512">
        <v>0</v>
      </c>
      <c r="I61" s="512">
        <v>0</v>
      </c>
      <c r="J61" s="512">
        <v>0</v>
      </c>
      <c r="K61" s="512">
        <v>0</v>
      </c>
      <c r="L61" s="512">
        <v>0</v>
      </c>
      <c r="M61" s="512">
        <v>0</v>
      </c>
      <c r="N61" s="512">
        <v>0</v>
      </c>
      <c r="O61" s="512">
        <v>0</v>
      </c>
      <c r="P61" s="512">
        <v>0</v>
      </c>
      <c r="Q61" s="512">
        <v>0</v>
      </c>
      <c r="R61" s="512">
        <v>0</v>
      </c>
      <c r="S61" s="512">
        <v>0</v>
      </c>
      <c r="T61" s="512">
        <v>0</v>
      </c>
      <c r="U61" s="512">
        <v>0</v>
      </c>
      <c r="V61" s="512">
        <v>0</v>
      </c>
      <c r="W61" s="512">
        <v>0</v>
      </c>
      <c r="X61" s="512">
        <v>0</v>
      </c>
      <c r="Y61" s="512">
        <v>0</v>
      </c>
      <c r="Z61" s="512">
        <v>0</v>
      </c>
      <c r="AA61" s="512">
        <v>0</v>
      </c>
      <c r="AB61" s="512">
        <v>0</v>
      </c>
      <c r="AC61" s="512">
        <v>0</v>
      </c>
      <c r="AD61" s="512">
        <v>0</v>
      </c>
      <c r="AE61" s="512">
        <v>0</v>
      </c>
      <c r="AF61" s="512">
        <v>0</v>
      </c>
      <c r="AG61" s="512">
        <v>0</v>
      </c>
      <c r="AH61" s="512">
        <v>0</v>
      </c>
      <c r="AI61" s="512">
        <v>0</v>
      </c>
      <c r="AJ61" s="512">
        <v>0</v>
      </c>
      <c r="AK61" s="512">
        <v>0</v>
      </c>
      <c r="AL61" s="512">
        <v>0</v>
      </c>
      <c r="AM61" s="512">
        <v>0</v>
      </c>
      <c r="AN61" s="512">
        <v>0</v>
      </c>
      <c r="AO61" s="512">
        <v>0</v>
      </c>
      <c r="AP61" s="512">
        <v>0</v>
      </c>
      <c r="AQ61" s="512">
        <v>0</v>
      </c>
      <c r="AR61" s="512">
        <v>0</v>
      </c>
      <c r="AS61" s="512">
        <v>0</v>
      </c>
      <c r="AT61" s="512">
        <v>0</v>
      </c>
      <c r="AU61" s="512">
        <v>0</v>
      </c>
      <c r="AV61" s="512">
        <v>0</v>
      </c>
      <c r="AW61" s="512">
        <v>0</v>
      </c>
      <c r="AX61" s="512">
        <v>0</v>
      </c>
      <c r="AY61" s="512">
        <v>0</v>
      </c>
      <c r="AZ61" s="512">
        <v>0</v>
      </c>
      <c r="BA61" s="512">
        <v>0</v>
      </c>
      <c r="BB61" s="512">
        <v>0</v>
      </c>
      <c r="BC61" s="512">
        <v>0</v>
      </c>
      <c r="BD61" s="512">
        <v>0</v>
      </c>
      <c r="BE61" s="512">
        <v>0</v>
      </c>
      <c r="BF61" s="512">
        <v>0</v>
      </c>
      <c r="BG61" s="512">
        <v>1</v>
      </c>
      <c r="BH61" s="512">
        <v>0</v>
      </c>
      <c r="BI61" s="512">
        <v>0</v>
      </c>
      <c r="BJ61" s="512">
        <v>0</v>
      </c>
      <c r="BK61" s="512">
        <v>0</v>
      </c>
      <c r="BL61" s="512">
        <v>0</v>
      </c>
      <c r="BM61" s="512">
        <v>0</v>
      </c>
      <c r="BN61" s="512">
        <v>0</v>
      </c>
      <c r="BO61" s="512">
        <v>0</v>
      </c>
      <c r="BP61" s="512">
        <v>0</v>
      </c>
      <c r="BQ61" s="512">
        <v>0</v>
      </c>
      <c r="BR61" s="512">
        <v>0</v>
      </c>
      <c r="BS61" s="512">
        <v>0</v>
      </c>
      <c r="BT61" s="512">
        <v>0</v>
      </c>
      <c r="BU61" s="512">
        <v>0</v>
      </c>
      <c r="BV61" s="512">
        <v>0</v>
      </c>
      <c r="BW61" s="512">
        <v>0</v>
      </c>
      <c r="BX61" s="512">
        <v>0</v>
      </c>
      <c r="BY61" s="512">
        <v>0</v>
      </c>
      <c r="BZ61" s="512">
        <v>0</v>
      </c>
      <c r="CA61" s="512">
        <v>0</v>
      </c>
      <c r="CB61" s="512">
        <v>0</v>
      </c>
      <c r="CC61" s="512">
        <v>0</v>
      </c>
      <c r="CD61" s="512">
        <v>0</v>
      </c>
      <c r="CE61" s="512">
        <v>0</v>
      </c>
      <c r="CF61" s="512">
        <v>0</v>
      </c>
      <c r="CG61" s="512">
        <v>0</v>
      </c>
      <c r="CH61" s="512">
        <v>0</v>
      </c>
      <c r="CI61" s="512">
        <v>0</v>
      </c>
      <c r="CJ61" s="512">
        <v>0</v>
      </c>
      <c r="CK61" s="512">
        <v>0</v>
      </c>
      <c r="CL61" s="512">
        <v>0</v>
      </c>
      <c r="CM61" s="512">
        <v>0</v>
      </c>
      <c r="CN61" s="512">
        <v>0</v>
      </c>
      <c r="CO61" s="512">
        <v>0</v>
      </c>
      <c r="CP61" s="512">
        <v>0</v>
      </c>
      <c r="CQ61" s="512">
        <v>0</v>
      </c>
      <c r="CR61" s="512">
        <v>0</v>
      </c>
      <c r="CS61" s="512">
        <v>0</v>
      </c>
      <c r="CT61" s="512">
        <v>0</v>
      </c>
      <c r="CU61" s="512">
        <v>0</v>
      </c>
      <c r="CV61" s="512">
        <v>0</v>
      </c>
      <c r="CW61" s="512">
        <v>0</v>
      </c>
      <c r="CX61" s="512">
        <v>0</v>
      </c>
      <c r="CY61" s="512">
        <v>0</v>
      </c>
      <c r="CZ61" s="512">
        <v>0</v>
      </c>
      <c r="DA61" s="512">
        <v>0</v>
      </c>
      <c r="DB61" s="512">
        <v>0</v>
      </c>
      <c r="DC61" s="512">
        <v>0</v>
      </c>
      <c r="DD61" s="512">
        <v>0</v>
      </c>
      <c r="DE61" s="512">
        <v>0</v>
      </c>
      <c r="DF61" s="512">
        <v>0</v>
      </c>
      <c r="DG61" s="512">
        <v>0</v>
      </c>
      <c r="DH61" s="513">
        <v>0</v>
      </c>
      <c r="DI61" s="133">
        <v>1</v>
      </c>
      <c r="DJ61" s="133">
        <v>0.78486861462597313</v>
      </c>
    </row>
    <row r="62" spans="3:114" ht="13.5" customHeight="1" x14ac:dyDescent="0.15">
      <c r="C62" s="304" t="s">
        <v>697</v>
      </c>
      <c r="D62" s="305" t="s">
        <v>698</v>
      </c>
      <c r="E62" s="511">
        <v>7.2058591952761925E-7</v>
      </c>
      <c r="F62" s="512">
        <v>3.2823794394611355E-7</v>
      </c>
      <c r="G62" s="512">
        <v>1.4774991100996297E-6</v>
      </c>
      <c r="H62" s="512">
        <v>3.3557495856521775E-7</v>
      </c>
      <c r="I62" s="512">
        <v>1.556593605760569E-7</v>
      </c>
      <c r="J62" s="512">
        <v>0</v>
      </c>
      <c r="K62" s="512">
        <v>1.4869393021428616E-6</v>
      </c>
      <c r="L62" s="512">
        <v>2.1551358354263266E-7</v>
      </c>
      <c r="M62" s="512">
        <v>2.7627838067234832E-7</v>
      </c>
      <c r="N62" s="512">
        <v>2.6480390704216813E-7</v>
      </c>
      <c r="O62" s="512">
        <v>0</v>
      </c>
      <c r="P62" s="512">
        <v>3.4735959944401926E-7</v>
      </c>
      <c r="Q62" s="512">
        <v>2.1738373316609773E-7</v>
      </c>
      <c r="R62" s="512">
        <v>3.008480815865669E-7</v>
      </c>
      <c r="S62" s="512">
        <v>1.5512652365257314E-7</v>
      </c>
      <c r="T62" s="512">
        <v>2.4234396864029135E-7</v>
      </c>
      <c r="U62" s="512">
        <v>1.3069777075527165E-7</v>
      </c>
      <c r="V62" s="512">
        <v>1.7838524983016251E-7</v>
      </c>
      <c r="W62" s="512">
        <v>4.1833073731879317E-7</v>
      </c>
      <c r="X62" s="512">
        <v>6.3186816157441895E-7</v>
      </c>
      <c r="Y62" s="512">
        <v>0</v>
      </c>
      <c r="Z62" s="512">
        <v>4.7769640353244986E-7</v>
      </c>
      <c r="AA62" s="512">
        <v>1.6803256189459464E-7</v>
      </c>
      <c r="AB62" s="512">
        <v>2.2745334168086188E-7</v>
      </c>
      <c r="AC62" s="512">
        <v>2.1103794480740014E-7</v>
      </c>
      <c r="AD62" s="512">
        <v>1.311247486161745E-7</v>
      </c>
      <c r="AE62" s="512">
        <v>0</v>
      </c>
      <c r="AF62" s="512">
        <v>3.1920817362608943E-7</v>
      </c>
      <c r="AG62" s="512">
        <v>2.289818208175992E-7</v>
      </c>
      <c r="AH62" s="512">
        <v>3.9478599177616442E-7</v>
      </c>
      <c r="AI62" s="512">
        <v>2.8757622378466135E-7</v>
      </c>
      <c r="AJ62" s="512">
        <v>5.2166350943793562E-7</v>
      </c>
      <c r="AK62" s="512">
        <v>6.0734625086914321E-7</v>
      </c>
      <c r="AL62" s="512">
        <v>3.4920193737171831E-7</v>
      </c>
      <c r="AM62" s="512">
        <v>6.8467518587936681E-7</v>
      </c>
      <c r="AN62" s="512">
        <v>0</v>
      </c>
      <c r="AO62" s="512">
        <v>1.2943565894689847E-7</v>
      </c>
      <c r="AP62" s="512">
        <v>3.6542469288525581E-7</v>
      </c>
      <c r="AQ62" s="512">
        <v>8.8159643621822138E-8</v>
      </c>
      <c r="AR62" s="512">
        <v>2.959754301459923E-7</v>
      </c>
      <c r="AS62" s="512">
        <v>3.362881699391657E-7</v>
      </c>
      <c r="AT62" s="512">
        <v>2.5694634885479486E-7</v>
      </c>
      <c r="AU62" s="512">
        <v>2.3915868097273122E-7</v>
      </c>
      <c r="AV62" s="512">
        <v>3.1441309174299381E-7</v>
      </c>
      <c r="AW62" s="512">
        <v>1.9446511902249709E-7</v>
      </c>
      <c r="AX62" s="512">
        <v>1.9978269471299487E-7</v>
      </c>
      <c r="AY62" s="512">
        <v>2.8595619411840685E-7</v>
      </c>
      <c r="AZ62" s="512">
        <v>2.6338338068297818E-7</v>
      </c>
      <c r="BA62" s="512">
        <v>2.0652755295065753E-7</v>
      </c>
      <c r="BB62" s="512">
        <v>1.093046174473472E-7</v>
      </c>
      <c r="BC62" s="512">
        <v>1.3836854305572248E-7</v>
      </c>
      <c r="BD62" s="512">
        <v>1.3103451821683446E-7</v>
      </c>
      <c r="BE62" s="512">
        <v>1.0757032688536752E-7</v>
      </c>
      <c r="BF62" s="512">
        <v>1.5584713253396754E-7</v>
      </c>
      <c r="BG62" s="512">
        <v>0</v>
      </c>
      <c r="BH62" s="512">
        <v>1.0002381395757232</v>
      </c>
      <c r="BI62" s="512">
        <v>1.4626688415986537E-7</v>
      </c>
      <c r="BJ62" s="512">
        <v>1.0386239149945006E-7</v>
      </c>
      <c r="BK62" s="512">
        <v>1.5888328613445916E-7</v>
      </c>
      <c r="BL62" s="512">
        <v>2.8055366134906847E-7</v>
      </c>
      <c r="BM62" s="512">
        <v>3.7502445720819773E-7</v>
      </c>
      <c r="BN62" s="512">
        <v>2.3660787181797279E-7</v>
      </c>
      <c r="BO62" s="512">
        <v>3.2703696892187938E-7</v>
      </c>
      <c r="BP62" s="512">
        <v>3.4063341630810935E-7</v>
      </c>
      <c r="BQ62" s="512">
        <v>2.9326199574356915E-7</v>
      </c>
      <c r="BR62" s="512">
        <v>7.5853477576609002E-7</v>
      </c>
      <c r="BS62" s="512">
        <v>1.0650852691296833E-7</v>
      </c>
      <c r="BT62" s="512">
        <v>6.8176418027562564E-7</v>
      </c>
      <c r="BU62" s="512">
        <v>5.3268847545530108E-7</v>
      </c>
      <c r="BV62" s="512">
        <v>2.4557117348130928E-7</v>
      </c>
      <c r="BW62" s="512">
        <v>1.5784770573944138E-7</v>
      </c>
      <c r="BX62" s="512">
        <v>1.1032386756670678E-7</v>
      </c>
      <c r="BY62" s="512">
        <v>8.71240403406189E-8</v>
      </c>
      <c r="BZ62" s="512">
        <v>1.9238103782016471E-8</v>
      </c>
      <c r="CA62" s="512">
        <v>1.5700591303837861E-7</v>
      </c>
      <c r="CB62" s="512">
        <v>6.5714982092408427E-7</v>
      </c>
      <c r="CC62" s="512">
        <v>4.1046396100375117E-6</v>
      </c>
      <c r="CD62" s="512">
        <v>7.2851162772078208E-8</v>
      </c>
      <c r="CE62" s="512">
        <v>3.2226005832861541E-7</v>
      </c>
      <c r="CF62" s="512">
        <v>0</v>
      </c>
      <c r="CG62" s="512">
        <v>2.6977534157815601E-7</v>
      </c>
      <c r="CH62" s="512">
        <v>2.8901504564738903E-7</v>
      </c>
      <c r="CI62" s="512">
        <v>1.2752480851984653E-7</v>
      </c>
      <c r="CJ62" s="512">
        <v>4.8251988169190559E-7</v>
      </c>
      <c r="CK62" s="512">
        <v>3.8917188317011903E-7</v>
      </c>
      <c r="CL62" s="512">
        <v>4.5040869917396655E-7</v>
      </c>
      <c r="CM62" s="512">
        <v>2.4993721767406759E-7</v>
      </c>
      <c r="CN62" s="512">
        <v>2.2301784814486243E-7</v>
      </c>
      <c r="CO62" s="512">
        <v>2.27708699062013E-6</v>
      </c>
      <c r="CP62" s="512">
        <v>1.7236042347740075E-7</v>
      </c>
      <c r="CQ62" s="512">
        <v>3.6072037910793149E-7</v>
      </c>
      <c r="CR62" s="512">
        <v>1.2074172410761484E-7</v>
      </c>
      <c r="CS62" s="512">
        <v>4.0353784480820637E-7</v>
      </c>
      <c r="CT62" s="512">
        <v>2.3790044328222293E-7</v>
      </c>
      <c r="CU62" s="512">
        <v>1.3882166747404658E-7</v>
      </c>
      <c r="CV62" s="512">
        <v>2.5486914307718076E-7</v>
      </c>
      <c r="CW62" s="512">
        <v>2.553975958262414E-6</v>
      </c>
      <c r="CX62" s="512">
        <v>2.3753589858009072E-7</v>
      </c>
      <c r="CY62" s="512">
        <v>2.1496545867149485E-5</v>
      </c>
      <c r="CZ62" s="512">
        <v>1.4136482304259481E-7</v>
      </c>
      <c r="DA62" s="512">
        <v>4.7571837056318992E-7</v>
      </c>
      <c r="DB62" s="512">
        <v>1.5239332454180149E-7</v>
      </c>
      <c r="DC62" s="512">
        <v>2.9829990079090005E-7</v>
      </c>
      <c r="DD62" s="512">
        <v>3.0877022137752056E-7</v>
      </c>
      <c r="DE62" s="512">
        <v>1.2362796833329036E-7</v>
      </c>
      <c r="DF62" s="512">
        <v>2.4125545073202656E-7</v>
      </c>
      <c r="DG62" s="512">
        <v>7.1405015764670439E-8</v>
      </c>
      <c r="DH62" s="513">
        <v>3.2872842835661227E-7</v>
      </c>
      <c r="DI62" s="133">
        <v>1.0002976025068226</v>
      </c>
      <c r="DJ62" s="133">
        <v>0.7851021934932122</v>
      </c>
    </row>
    <row r="63" spans="3:114" ht="13.5" customHeight="1" x14ac:dyDescent="0.15">
      <c r="C63" s="304" t="s">
        <v>699</v>
      </c>
      <c r="D63" s="305" t="s">
        <v>700</v>
      </c>
      <c r="E63" s="511">
        <v>6.5134748110642741E-4</v>
      </c>
      <c r="F63" s="512">
        <v>2.9711231764246277E-4</v>
      </c>
      <c r="G63" s="512">
        <v>1.3364181227229612E-3</v>
      </c>
      <c r="H63" s="512">
        <v>3.0383933020557391E-4</v>
      </c>
      <c r="I63" s="512">
        <v>1.3982379107724697E-4</v>
      </c>
      <c r="J63" s="512">
        <v>0</v>
      </c>
      <c r="K63" s="512">
        <v>1.3483708854438309E-3</v>
      </c>
      <c r="L63" s="512">
        <v>1.9421909996833488E-4</v>
      </c>
      <c r="M63" s="512">
        <v>2.4767548426583494E-4</v>
      </c>
      <c r="N63" s="512">
        <v>2.3936733303044907E-4</v>
      </c>
      <c r="O63" s="512">
        <v>0</v>
      </c>
      <c r="P63" s="512">
        <v>3.1389298680675639E-4</v>
      </c>
      <c r="Q63" s="512">
        <v>1.9609291570449628E-4</v>
      </c>
      <c r="R63" s="512">
        <v>2.6981291421776006E-4</v>
      </c>
      <c r="S63" s="512">
        <v>1.4007740531172467E-4</v>
      </c>
      <c r="T63" s="512">
        <v>2.188381385589095E-4</v>
      </c>
      <c r="U63" s="512">
        <v>1.1780558014151549E-4</v>
      </c>
      <c r="V63" s="512">
        <v>1.6111812549485661E-4</v>
      </c>
      <c r="W63" s="512">
        <v>3.7822801290423675E-4</v>
      </c>
      <c r="X63" s="512">
        <v>5.7072393476777737E-4</v>
      </c>
      <c r="Y63" s="512">
        <v>0</v>
      </c>
      <c r="Z63" s="512">
        <v>4.3210026061779074E-4</v>
      </c>
      <c r="AA63" s="512">
        <v>1.5179512678657053E-4</v>
      </c>
      <c r="AB63" s="512">
        <v>2.0435056824958037E-4</v>
      </c>
      <c r="AC63" s="512">
        <v>1.9077933107460395E-4</v>
      </c>
      <c r="AD63" s="512">
        <v>1.1837690302215279E-4</v>
      </c>
      <c r="AE63" s="512">
        <v>0</v>
      </c>
      <c r="AF63" s="512">
        <v>2.8531305950642354E-4</v>
      </c>
      <c r="AG63" s="512">
        <v>2.0703835889917594E-4</v>
      </c>
      <c r="AH63" s="512">
        <v>3.5607490779740935E-4</v>
      </c>
      <c r="AI63" s="512">
        <v>2.5998961792543957E-4</v>
      </c>
      <c r="AJ63" s="512">
        <v>4.6860922904421484E-4</v>
      </c>
      <c r="AK63" s="512">
        <v>5.4802929711019756E-4</v>
      </c>
      <c r="AL63" s="512">
        <v>3.1596310085354291E-4</v>
      </c>
      <c r="AM63" s="512">
        <v>6.1892749251689718E-4</v>
      </c>
      <c r="AN63" s="512">
        <v>0</v>
      </c>
      <c r="AO63" s="512">
        <v>1.1448544420371025E-4</v>
      </c>
      <c r="AP63" s="512">
        <v>3.2791515286339227E-4</v>
      </c>
      <c r="AQ63" s="512">
        <v>7.8432387718406219E-5</v>
      </c>
      <c r="AR63" s="512">
        <v>2.6822107259548682E-4</v>
      </c>
      <c r="AS63" s="512">
        <v>3.0393191624262817E-4</v>
      </c>
      <c r="AT63" s="512">
        <v>2.3192109954303972E-4</v>
      </c>
      <c r="AU63" s="512">
        <v>2.1532007204057608E-4</v>
      </c>
      <c r="AV63" s="512">
        <v>2.8345284610144217E-4</v>
      </c>
      <c r="AW63" s="512">
        <v>3.5958557371580386E-4</v>
      </c>
      <c r="AX63" s="512">
        <v>1.8060413183383045E-4</v>
      </c>
      <c r="AY63" s="512">
        <v>2.5873516329241714E-4</v>
      </c>
      <c r="AZ63" s="512">
        <v>2.3823036418711195E-4</v>
      </c>
      <c r="BA63" s="512">
        <v>1.8683340562553632E-4</v>
      </c>
      <c r="BB63" s="512">
        <v>9.8850125751625818E-5</v>
      </c>
      <c r="BC63" s="512">
        <v>1.2512831022016299E-4</v>
      </c>
      <c r="BD63" s="512">
        <v>1.1810254266735971E-4</v>
      </c>
      <c r="BE63" s="512">
        <v>9.6988498077862117E-5</v>
      </c>
      <c r="BF63" s="512">
        <v>1.4075828700966839E-4</v>
      </c>
      <c r="BG63" s="512">
        <v>0</v>
      </c>
      <c r="BH63" s="512">
        <v>5.5118229393140449E-2</v>
      </c>
      <c r="BI63" s="512">
        <v>1.0416322296928482</v>
      </c>
      <c r="BJ63" s="512">
        <v>9.3359655951068824E-5</v>
      </c>
      <c r="BK63" s="512">
        <v>8.6118198008621125E-3</v>
      </c>
      <c r="BL63" s="512">
        <v>2.5409274949303033E-4</v>
      </c>
      <c r="BM63" s="512">
        <v>3.3887027988977684E-4</v>
      </c>
      <c r="BN63" s="512">
        <v>2.1171894669849912E-4</v>
      </c>
      <c r="BO63" s="512">
        <v>2.9294736677651779E-4</v>
      </c>
      <c r="BP63" s="512">
        <v>3.0599771010107784E-4</v>
      </c>
      <c r="BQ63" s="512">
        <v>2.6278153486857534E-4</v>
      </c>
      <c r="BR63" s="512">
        <v>6.8554944809652118E-4</v>
      </c>
      <c r="BS63" s="512">
        <v>9.5984167193054047E-5</v>
      </c>
      <c r="BT63" s="512">
        <v>6.1527468644559477E-4</v>
      </c>
      <c r="BU63" s="512">
        <v>4.8083458855860189E-4</v>
      </c>
      <c r="BV63" s="512">
        <v>2.2185684845665054E-4</v>
      </c>
      <c r="BW63" s="512">
        <v>1.4096869375967657E-4</v>
      </c>
      <c r="BX63" s="512">
        <v>9.7831844152060772E-5</v>
      </c>
      <c r="BY63" s="512">
        <v>7.7242842223790604E-5</v>
      </c>
      <c r="BZ63" s="512">
        <v>1.7233241027801422E-5</v>
      </c>
      <c r="CA63" s="512">
        <v>1.7993542485143001E-4</v>
      </c>
      <c r="CB63" s="512">
        <v>5.9407134577655143E-4</v>
      </c>
      <c r="CC63" s="512">
        <v>3.7279953698616205E-3</v>
      </c>
      <c r="CD63" s="512">
        <v>6.3062065075338293E-5</v>
      </c>
      <c r="CE63" s="512">
        <v>3.6672197183234325E-4</v>
      </c>
      <c r="CF63" s="512">
        <v>0</v>
      </c>
      <c r="CG63" s="512">
        <v>2.4344965004429467E-4</v>
      </c>
      <c r="CH63" s="512">
        <v>2.6113584992580293E-4</v>
      </c>
      <c r="CI63" s="512">
        <v>1.1560995386856077E-4</v>
      </c>
      <c r="CJ63" s="512">
        <v>4.344419475139141E-4</v>
      </c>
      <c r="CK63" s="512">
        <v>3.5051493745500551E-4</v>
      </c>
      <c r="CL63" s="512">
        <v>4.0731604450356762E-4</v>
      </c>
      <c r="CM63" s="512">
        <v>2.23583915937054E-4</v>
      </c>
      <c r="CN63" s="512">
        <v>2.0117338624094135E-4</v>
      </c>
      <c r="CO63" s="512">
        <v>3.2097118136446899E-4</v>
      </c>
      <c r="CP63" s="512">
        <v>1.544362840085606E-4</v>
      </c>
      <c r="CQ63" s="512">
        <v>3.2629936949039575E-4</v>
      </c>
      <c r="CR63" s="512">
        <v>1.0894776763587637E-4</v>
      </c>
      <c r="CS63" s="512">
        <v>3.617453863765633E-4</v>
      </c>
      <c r="CT63" s="512">
        <v>2.1407782740289876E-4</v>
      </c>
      <c r="CU63" s="512">
        <v>1.2505065400242329E-4</v>
      </c>
      <c r="CV63" s="512">
        <v>2.284433833302256E-4</v>
      </c>
      <c r="CW63" s="512">
        <v>2.309511328485126E-3</v>
      </c>
      <c r="CX63" s="512">
        <v>2.1412072970194672E-4</v>
      </c>
      <c r="CY63" s="512">
        <v>1.9444067723645108E-2</v>
      </c>
      <c r="CZ63" s="512">
        <v>1.2715115728147754E-4</v>
      </c>
      <c r="DA63" s="512">
        <v>4.2755845843684646E-4</v>
      </c>
      <c r="DB63" s="512">
        <v>1.3745024622741786E-4</v>
      </c>
      <c r="DC63" s="512">
        <v>2.6832404331307927E-4</v>
      </c>
      <c r="DD63" s="512">
        <v>2.7947026566551669E-4</v>
      </c>
      <c r="DE63" s="512">
        <v>1.1165990688906318E-4</v>
      </c>
      <c r="DF63" s="512">
        <v>2.1797043513335456E-4</v>
      </c>
      <c r="DG63" s="512">
        <v>6.4403967544468928E-5</v>
      </c>
      <c r="DH63" s="513">
        <v>1.2080900862198877E-4</v>
      </c>
      <c r="DI63" s="133">
        <v>1.1571959119844517</v>
      </c>
      <c r="DJ63" s="133">
        <v>0.90824675229007612</v>
      </c>
    </row>
    <row r="64" spans="3:114" ht="13.5" customHeight="1" x14ac:dyDescent="0.15">
      <c r="C64" s="304" t="s">
        <v>701</v>
      </c>
      <c r="D64" s="305" t="s">
        <v>322</v>
      </c>
      <c r="E64" s="511">
        <v>2.0987428481003301E-6</v>
      </c>
      <c r="F64" s="512">
        <v>4.3399508886424936E-6</v>
      </c>
      <c r="G64" s="512">
        <v>1.4442137621513455E-6</v>
      </c>
      <c r="H64" s="512">
        <v>1.7030574831813405E-6</v>
      </c>
      <c r="I64" s="512">
        <v>4.6349981703478005E-3</v>
      </c>
      <c r="J64" s="512">
        <v>0</v>
      </c>
      <c r="K64" s="512">
        <v>6.2385843692773061E-6</v>
      </c>
      <c r="L64" s="512">
        <v>1.2972912451335919E-5</v>
      </c>
      <c r="M64" s="512">
        <v>1.9276980151074587E-6</v>
      </c>
      <c r="N64" s="512">
        <v>7.2518987594322886E-6</v>
      </c>
      <c r="O64" s="512">
        <v>0</v>
      </c>
      <c r="P64" s="512">
        <v>1.5054471049779252E-6</v>
      </c>
      <c r="Q64" s="512">
        <v>1.0579832201395099E-6</v>
      </c>
      <c r="R64" s="512">
        <v>3.6770875077213456E-6</v>
      </c>
      <c r="S64" s="512">
        <v>1.7575783583386408E-6</v>
      </c>
      <c r="T64" s="512">
        <v>5.9337960925950216E-6</v>
      </c>
      <c r="U64" s="512">
        <v>1.6767348065201312E-6</v>
      </c>
      <c r="V64" s="512">
        <v>1.5046346308667629E-6</v>
      </c>
      <c r="W64" s="512">
        <v>5.0945894239449912E-6</v>
      </c>
      <c r="X64" s="512">
        <v>2.5426507044887263E-6</v>
      </c>
      <c r="Y64" s="512">
        <v>0</v>
      </c>
      <c r="Z64" s="512">
        <v>1.7285477147423294E-6</v>
      </c>
      <c r="AA64" s="512">
        <v>2.1057042674747666E-6</v>
      </c>
      <c r="AB64" s="512">
        <v>3.4538424684000547E-6</v>
      </c>
      <c r="AC64" s="512">
        <v>1.3056845428198744E-6</v>
      </c>
      <c r="AD64" s="512">
        <v>1.8732451333774301E-6</v>
      </c>
      <c r="AE64" s="512">
        <v>0</v>
      </c>
      <c r="AF64" s="512">
        <v>2.9480868304915981E-6</v>
      </c>
      <c r="AG64" s="512">
        <v>1.3837387009822867E-6</v>
      </c>
      <c r="AH64" s="512">
        <v>1.0521133080084321E-6</v>
      </c>
      <c r="AI64" s="512">
        <v>1.3227161128520657E-6</v>
      </c>
      <c r="AJ64" s="512">
        <v>4.4379315424850244E-6</v>
      </c>
      <c r="AK64" s="512">
        <v>9.6231147446372851E-6</v>
      </c>
      <c r="AL64" s="512">
        <v>3.6847225840662649E-6</v>
      </c>
      <c r="AM64" s="512">
        <v>6.0589595994421525E-6</v>
      </c>
      <c r="AN64" s="512">
        <v>0</v>
      </c>
      <c r="AO64" s="512">
        <v>2.4820275031617977E-6</v>
      </c>
      <c r="AP64" s="512">
        <v>7.0547797243552341E-6</v>
      </c>
      <c r="AQ64" s="512">
        <v>3.5846731658790882E-6</v>
      </c>
      <c r="AR64" s="512">
        <v>1.2360025265899748E-5</v>
      </c>
      <c r="AS64" s="512">
        <v>3.6571246246731329E-6</v>
      </c>
      <c r="AT64" s="512">
        <v>2.2847075755621635E-6</v>
      </c>
      <c r="AU64" s="512">
        <v>2.0906821883308955E-6</v>
      </c>
      <c r="AV64" s="512">
        <v>1.438711975156004E-6</v>
      </c>
      <c r="AW64" s="512">
        <v>1.3584032465249469E-6</v>
      </c>
      <c r="AX64" s="512">
        <v>1.09895651401198E-6</v>
      </c>
      <c r="AY64" s="512">
        <v>8.4447566056033943E-7</v>
      </c>
      <c r="AZ64" s="512">
        <v>7.5282075421836173E-7</v>
      </c>
      <c r="BA64" s="512">
        <v>1.4985243908163616E-6</v>
      </c>
      <c r="BB64" s="512">
        <v>9.8498071894880907E-7</v>
      </c>
      <c r="BC64" s="512">
        <v>4.0525297706778938E-7</v>
      </c>
      <c r="BD64" s="512">
        <v>1.0076787818012802E-6</v>
      </c>
      <c r="BE64" s="512">
        <v>5.1632480198131838E-7</v>
      </c>
      <c r="BF64" s="512">
        <v>1.0247952061449842E-6</v>
      </c>
      <c r="BG64" s="512">
        <v>0</v>
      </c>
      <c r="BH64" s="512">
        <v>2.4163526714877629E-6</v>
      </c>
      <c r="BI64" s="512">
        <v>1.5304456101149477E-6</v>
      </c>
      <c r="BJ64" s="512">
        <v>1.0153863787715725</v>
      </c>
      <c r="BK64" s="512">
        <v>1.2815196735293886E-6</v>
      </c>
      <c r="BL64" s="512">
        <v>6.616332306074315E-6</v>
      </c>
      <c r="BM64" s="512">
        <v>8.489890784590041E-5</v>
      </c>
      <c r="BN64" s="512">
        <v>1.7705176865330561E-6</v>
      </c>
      <c r="BO64" s="512">
        <v>1.7971980987974538E-6</v>
      </c>
      <c r="BP64" s="512">
        <v>2.6880995115601977E-6</v>
      </c>
      <c r="BQ64" s="512">
        <v>2.354112708467397E-6</v>
      </c>
      <c r="BR64" s="512">
        <v>2.8738529737395293E-6</v>
      </c>
      <c r="BS64" s="512">
        <v>2.833291509470872E-6</v>
      </c>
      <c r="BT64" s="512">
        <v>1.177378642436723E-6</v>
      </c>
      <c r="BU64" s="512">
        <v>1.4888924403850533E-6</v>
      </c>
      <c r="BV64" s="512">
        <v>1.9519704286247308E-6</v>
      </c>
      <c r="BW64" s="512">
        <v>7.9058795354137542E-7</v>
      </c>
      <c r="BX64" s="512">
        <v>5.2423875089282001E-7</v>
      </c>
      <c r="BY64" s="512">
        <v>4.4188726230118111E-7</v>
      </c>
      <c r="BZ64" s="512">
        <v>1.1012027407313172E-7</v>
      </c>
      <c r="CA64" s="512">
        <v>9.7243738247587759E-7</v>
      </c>
      <c r="CB64" s="512">
        <v>7.5792290936709176E-6</v>
      </c>
      <c r="CC64" s="512">
        <v>2.0926597929858061E-5</v>
      </c>
      <c r="CD64" s="512">
        <v>2.2127613295225431E-3</v>
      </c>
      <c r="CE64" s="512">
        <v>3.6385192499431812E-5</v>
      </c>
      <c r="CF64" s="512">
        <v>0</v>
      </c>
      <c r="CG64" s="512">
        <v>2.8492144766617671E-6</v>
      </c>
      <c r="CH64" s="512">
        <v>2.0368787222181978E-4</v>
      </c>
      <c r="CI64" s="512">
        <v>1.6340612166295503E-6</v>
      </c>
      <c r="CJ64" s="512">
        <v>7.526960051639441E-7</v>
      </c>
      <c r="CK64" s="512">
        <v>5.9936375216199986E-7</v>
      </c>
      <c r="CL64" s="512">
        <v>8.1608316862162979E-7</v>
      </c>
      <c r="CM64" s="512">
        <v>6.656219935148374E-7</v>
      </c>
      <c r="CN64" s="512">
        <v>1.4180256836217985E-6</v>
      </c>
      <c r="CO64" s="512">
        <v>1.391691037366202E-4</v>
      </c>
      <c r="CP64" s="512">
        <v>4.7183893078299388E-6</v>
      </c>
      <c r="CQ64" s="512">
        <v>2.119954398744918E-5</v>
      </c>
      <c r="CR64" s="512">
        <v>5.6717221665097389E-7</v>
      </c>
      <c r="CS64" s="512">
        <v>1.2982720904921665E-6</v>
      </c>
      <c r="CT64" s="512">
        <v>8.9861927353557924E-7</v>
      </c>
      <c r="CU64" s="512">
        <v>1.074578210957875E-6</v>
      </c>
      <c r="CV64" s="512">
        <v>1.0858547103684978E-6</v>
      </c>
      <c r="CW64" s="512">
        <v>2.1034047679759955E-6</v>
      </c>
      <c r="CX64" s="512">
        <v>6.7575790793404773E-7</v>
      </c>
      <c r="CY64" s="512">
        <v>1.3737393885931541E-6</v>
      </c>
      <c r="CZ64" s="512">
        <v>4.3699901297449719E-7</v>
      </c>
      <c r="DA64" s="512">
        <v>8.2260876493437246E-6</v>
      </c>
      <c r="DB64" s="512">
        <v>5.2511511002924499E-6</v>
      </c>
      <c r="DC64" s="512">
        <v>1.0568705881711085E-6</v>
      </c>
      <c r="DD64" s="512">
        <v>2.9475633422276665E-6</v>
      </c>
      <c r="DE64" s="512">
        <v>4.7703883374896293E-7</v>
      </c>
      <c r="DF64" s="512">
        <v>1.53691946763516E-6</v>
      </c>
      <c r="DG64" s="512">
        <v>2.8952482856664662E-6</v>
      </c>
      <c r="DH64" s="513">
        <v>1.6505328300934675E-5</v>
      </c>
      <c r="DI64" s="133">
        <v>1.0229916189284451</v>
      </c>
      <c r="DJ64" s="133">
        <v>0.80291401472235013</v>
      </c>
    </row>
    <row r="65" spans="3:114" ht="13.5" customHeight="1" x14ac:dyDescent="0.15">
      <c r="C65" s="322" t="s">
        <v>702</v>
      </c>
      <c r="D65" s="323" t="s">
        <v>329</v>
      </c>
      <c r="E65" s="517">
        <v>9.5344399233526908E-6</v>
      </c>
      <c r="F65" s="518">
        <v>4.5688819321571743E-6</v>
      </c>
      <c r="G65" s="518">
        <v>1.8982026700436681E-5</v>
      </c>
      <c r="H65" s="518">
        <v>5.5454632369961884E-6</v>
      </c>
      <c r="I65" s="518">
        <v>3.8888546120813434E-6</v>
      </c>
      <c r="J65" s="518">
        <v>0</v>
      </c>
      <c r="K65" s="518">
        <v>2.2871982959859706E-5</v>
      </c>
      <c r="L65" s="518">
        <v>4.4950782255274504E-6</v>
      </c>
      <c r="M65" s="518">
        <v>6.2827821470335433E-6</v>
      </c>
      <c r="N65" s="518">
        <v>3.9613068797502761E-6</v>
      </c>
      <c r="O65" s="518">
        <v>0</v>
      </c>
      <c r="P65" s="518">
        <v>7.188173769584496E-6</v>
      </c>
      <c r="Q65" s="518">
        <v>7.0805361031341188E-6</v>
      </c>
      <c r="R65" s="518">
        <v>6.0238791766222125E-6</v>
      </c>
      <c r="S65" s="518">
        <v>5.4364509321067616E-6</v>
      </c>
      <c r="T65" s="518">
        <v>5.5509559235677172E-6</v>
      </c>
      <c r="U65" s="518">
        <v>4.1732228821050286E-6</v>
      </c>
      <c r="V65" s="518">
        <v>5.8852773805774655E-6</v>
      </c>
      <c r="W65" s="518">
        <v>6.8790301972210213E-6</v>
      </c>
      <c r="X65" s="518">
        <v>8.7846058450378485E-6</v>
      </c>
      <c r="Y65" s="518">
        <v>0</v>
      </c>
      <c r="Z65" s="518">
        <v>7.0314966847856237E-6</v>
      </c>
      <c r="AA65" s="518">
        <v>9.080433410972433E-6</v>
      </c>
      <c r="AB65" s="518">
        <v>4.9959891959387954E-6</v>
      </c>
      <c r="AC65" s="518">
        <v>9.5061424785905442E-6</v>
      </c>
      <c r="AD65" s="518">
        <v>4.2727144504329061E-6</v>
      </c>
      <c r="AE65" s="518">
        <v>0</v>
      </c>
      <c r="AF65" s="518">
        <v>6.1636334721678532E-6</v>
      </c>
      <c r="AG65" s="518">
        <v>6.0432471481162277E-6</v>
      </c>
      <c r="AH65" s="518">
        <v>7.2594839079363236E-6</v>
      </c>
      <c r="AI65" s="518">
        <v>4.6016474851206127E-6</v>
      </c>
      <c r="AJ65" s="518">
        <v>9.0922933698388677E-6</v>
      </c>
      <c r="AK65" s="518">
        <v>1.0653293863206277E-5</v>
      </c>
      <c r="AL65" s="518">
        <v>7.3112758842243925E-6</v>
      </c>
      <c r="AM65" s="518">
        <v>1.2918313227327341E-5</v>
      </c>
      <c r="AN65" s="518">
        <v>0</v>
      </c>
      <c r="AO65" s="518">
        <v>4.0940734031933595E-6</v>
      </c>
      <c r="AP65" s="518">
        <v>7.5296106486005171E-6</v>
      </c>
      <c r="AQ65" s="518">
        <v>2.3270599904887677E-6</v>
      </c>
      <c r="AR65" s="518">
        <v>4.7181533910559347E-6</v>
      </c>
      <c r="AS65" s="518">
        <v>5.9873439423879451E-6</v>
      </c>
      <c r="AT65" s="518">
        <v>7.5271132230276494E-6</v>
      </c>
      <c r="AU65" s="518">
        <v>5.6469353773012684E-6</v>
      </c>
      <c r="AV65" s="518">
        <v>6.8376943443321881E-6</v>
      </c>
      <c r="AW65" s="518">
        <v>5.2396884694808237E-6</v>
      </c>
      <c r="AX65" s="518">
        <v>6.7359025741329482E-6</v>
      </c>
      <c r="AY65" s="518">
        <v>6.4818852626354228E-6</v>
      </c>
      <c r="AZ65" s="518">
        <v>6.2147912204564823E-6</v>
      </c>
      <c r="BA65" s="518">
        <v>5.7517331251694228E-6</v>
      </c>
      <c r="BB65" s="518">
        <v>2.9052778245003241E-6</v>
      </c>
      <c r="BC65" s="518">
        <v>4.9239501482561434E-6</v>
      </c>
      <c r="BD65" s="518">
        <v>3.5209257006787276E-6</v>
      </c>
      <c r="BE65" s="518">
        <v>3.6480443654430321E-6</v>
      </c>
      <c r="BF65" s="518">
        <v>5.1185656617412735E-6</v>
      </c>
      <c r="BG65" s="518">
        <v>0</v>
      </c>
      <c r="BH65" s="518">
        <v>2.1536780244659682E-6</v>
      </c>
      <c r="BI65" s="518">
        <v>3.3791791843672443E-6</v>
      </c>
      <c r="BJ65" s="518">
        <v>4.3106758576215308E-6</v>
      </c>
      <c r="BK65" s="518">
        <v>1.0145282086072251</v>
      </c>
      <c r="BL65" s="518">
        <v>6.9897621837468214E-6</v>
      </c>
      <c r="BM65" s="518">
        <v>7.798212009080524E-6</v>
      </c>
      <c r="BN65" s="518">
        <v>7.1114683770832256E-6</v>
      </c>
      <c r="BO65" s="518">
        <v>7.8703019615769528E-6</v>
      </c>
      <c r="BP65" s="518">
        <v>7.4827659556660009E-6</v>
      </c>
      <c r="BQ65" s="518">
        <v>6.7924477302008168E-6</v>
      </c>
      <c r="BR65" s="518">
        <v>1.0905440160537607E-5</v>
      </c>
      <c r="BS65" s="518">
        <v>2.7336415345764128E-6</v>
      </c>
      <c r="BT65" s="518">
        <v>1.3924254591357843E-5</v>
      </c>
      <c r="BU65" s="518">
        <v>2.8119705229120049E-5</v>
      </c>
      <c r="BV65" s="518">
        <v>1.1830298604195578E-5</v>
      </c>
      <c r="BW65" s="518">
        <v>1.4826399666191802E-5</v>
      </c>
      <c r="BX65" s="518">
        <v>4.3049103382461826E-6</v>
      </c>
      <c r="BY65" s="518">
        <v>3.2003693829897546E-6</v>
      </c>
      <c r="BZ65" s="518">
        <v>1.0333463144839538E-6</v>
      </c>
      <c r="CA65" s="518">
        <v>4.6954113747677516E-3</v>
      </c>
      <c r="CB65" s="518">
        <v>1.0764010911951963E-5</v>
      </c>
      <c r="CC65" s="518">
        <v>5.4412189256507045E-5</v>
      </c>
      <c r="CD65" s="518">
        <v>6.0441848005002513E-6</v>
      </c>
      <c r="CE65" s="518">
        <v>9.1036425771373278E-3</v>
      </c>
      <c r="CF65" s="518">
        <v>0</v>
      </c>
      <c r="CG65" s="518">
        <v>6.4264866272557041E-6</v>
      </c>
      <c r="CH65" s="518">
        <v>6.2049984135502815E-5</v>
      </c>
      <c r="CI65" s="518">
        <v>4.4341272296065668E-5</v>
      </c>
      <c r="CJ65" s="518">
        <v>1.2420098246865231E-5</v>
      </c>
      <c r="CK65" s="518">
        <v>1.5457067873291641E-5</v>
      </c>
      <c r="CL65" s="518">
        <v>1.1321537126901732E-5</v>
      </c>
      <c r="CM65" s="518">
        <v>9.1916989698313912E-6</v>
      </c>
      <c r="CN65" s="518">
        <v>1.9046169440488923E-5</v>
      </c>
      <c r="CO65" s="518">
        <v>5.1510079365631699E-4</v>
      </c>
      <c r="CP65" s="518">
        <v>8.043984102798911E-6</v>
      </c>
      <c r="CQ65" s="518">
        <v>2.1992049610764663E-5</v>
      </c>
      <c r="CR65" s="518">
        <v>4.582224933136615E-6</v>
      </c>
      <c r="CS65" s="518">
        <v>1.2540623969126342E-5</v>
      </c>
      <c r="CT65" s="518">
        <v>5.4483189824086058E-6</v>
      </c>
      <c r="CU65" s="518">
        <v>3.2076002880310338E-6</v>
      </c>
      <c r="CV65" s="518">
        <v>1.6057503486669666E-5</v>
      </c>
      <c r="CW65" s="518">
        <v>3.4486385308393124E-5</v>
      </c>
      <c r="CX65" s="518">
        <v>1.1474034567353702E-5</v>
      </c>
      <c r="CY65" s="518">
        <v>2.5001836242903591E-4</v>
      </c>
      <c r="CZ65" s="518">
        <v>6.9758907938198198E-6</v>
      </c>
      <c r="DA65" s="518">
        <v>1.12912018936958E-5</v>
      </c>
      <c r="DB65" s="518">
        <v>4.8660106523976919E-6</v>
      </c>
      <c r="DC65" s="518">
        <v>7.1393367242897372E-6</v>
      </c>
      <c r="DD65" s="518">
        <v>7.6292290265291421E-6</v>
      </c>
      <c r="DE65" s="518">
        <v>4.0322940137544028E-6</v>
      </c>
      <c r="DF65" s="518">
        <v>4.9852844398036061E-5</v>
      </c>
      <c r="DG65" s="518">
        <v>3.3318712856670361E-6</v>
      </c>
      <c r="DH65" s="519">
        <v>5.9834601642980285E-5</v>
      </c>
      <c r="DI65" s="133">
        <v>1.0300926809397644</v>
      </c>
      <c r="DJ65" s="133">
        <v>0.80848741542554736</v>
      </c>
    </row>
    <row r="66" spans="3:114" ht="13.5" customHeight="1" x14ac:dyDescent="0.15">
      <c r="C66" s="304" t="s">
        <v>703</v>
      </c>
      <c r="D66" s="305" t="s">
        <v>464</v>
      </c>
      <c r="E66" s="511">
        <v>9.0151525043056986E-6</v>
      </c>
      <c r="F66" s="512">
        <v>9.9365847301763685E-6</v>
      </c>
      <c r="G66" s="512">
        <v>2.3946978433948531E-5</v>
      </c>
      <c r="H66" s="512">
        <v>3.1702916962697439E-5</v>
      </c>
      <c r="I66" s="512">
        <v>3.3614757575491056E-4</v>
      </c>
      <c r="J66" s="512">
        <v>0</v>
      </c>
      <c r="K66" s="512">
        <v>4.9348373827320054E-5</v>
      </c>
      <c r="L66" s="512">
        <v>3.3711447569996923E-5</v>
      </c>
      <c r="M66" s="512">
        <v>3.9131360581692016E-5</v>
      </c>
      <c r="N66" s="512">
        <v>4.0488542788050613E-5</v>
      </c>
      <c r="O66" s="512">
        <v>0</v>
      </c>
      <c r="P66" s="512">
        <v>6.8780558152864085E-5</v>
      </c>
      <c r="Q66" s="512">
        <v>7.9170237660318953E-4</v>
      </c>
      <c r="R66" s="512">
        <v>4.6537769251071098E-5</v>
      </c>
      <c r="S66" s="512">
        <v>2.9836717219802468E-4</v>
      </c>
      <c r="T66" s="512">
        <v>4.4805951967503127E-5</v>
      </c>
      <c r="U66" s="512">
        <v>2.178571272311945E-5</v>
      </c>
      <c r="V66" s="512">
        <v>1.5660980551258037E-5</v>
      </c>
      <c r="W66" s="512">
        <v>1.5978222344202337E-5</v>
      </c>
      <c r="X66" s="512">
        <v>2.2513567696382819E-5</v>
      </c>
      <c r="Y66" s="512">
        <v>0</v>
      </c>
      <c r="Z66" s="512">
        <v>1.270615803744247E-5</v>
      </c>
      <c r="AA66" s="512">
        <v>1.6995519537829932E-5</v>
      </c>
      <c r="AB66" s="512">
        <v>4.5944186360509225E-5</v>
      </c>
      <c r="AC66" s="512">
        <v>1.978391574039241E-5</v>
      </c>
      <c r="AD66" s="512">
        <v>2.8624066809389847E-5</v>
      </c>
      <c r="AE66" s="512">
        <v>0</v>
      </c>
      <c r="AF66" s="512">
        <v>2.1601011892164152E-5</v>
      </c>
      <c r="AG66" s="512">
        <v>1.6298673476310506E-5</v>
      </c>
      <c r="AH66" s="512">
        <v>1.5700524572608572E-5</v>
      </c>
      <c r="AI66" s="512">
        <v>1.1511531128502986E-4</v>
      </c>
      <c r="AJ66" s="512">
        <v>3.0941175451075307E-5</v>
      </c>
      <c r="AK66" s="512">
        <v>2.3777115316509542E-5</v>
      </c>
      <c r="AL66" s="512">
        <v>1.7399352787026646E-4</v>
      </c>
      <c r="AM66" s="512">
        <v>9.5004810155798012E-5</v>
      </c>
      <c r="AN66" s="512">
        <v>0</v>
      </c>
      <c r="AO66" s="512">
        <v>7.2232870438564064E-5</v>
      </c>
      <c r="AP66" s="512">
        <v>1.406638180381292E-4</v>
      </c>
      <c r="AQ66" s="512">
        <v>8.5878689217418499E-6</v>
      </c>
      <c r="AR66" s="512">
        <v>1.0519694682263191E-5</v>
      </c>
      <c r="AS66" s="512">
        <v>8.7968497435533908E-5</v>
      </c>
      <c r="AT66" s="512">
        <v>1.4268299415179253E-5</v>
      </c>
      <c r="AU66" s="512">
        <v>1.3504888923585815E-5</v>
      </c>
      <c r="AV66" s="512">
        <v>1.468108623538499E-5</v>
      </c>
      <c r="AW66" s="512">
        <v>1.9647167619859575E-5</v>
      </c>
      <c r="AX66" s="512">
        <v>1.2002225600947107E-4</v>
      </c>
      <c r="AY66" s="512">
        <v>3.0073078161391793E-5</v>
      </c>
      <c r="AZ66" s="512">
        <v>6.0579580100813452E-5</v>
      </c>
      <c r="BA66" s="512">
        <v>5.8706343797957771E-5</v>
      </c>
      <c r="BB66" s="512">
        <v>9.4382844014131051E-6</v>
      </c>
      <c r="BC66" s="512">
        <v>7.3163611918259272E-5</v>
      </c>
      <c r="BD66" s="512">
        <v>4.0668369144192553E-5</v>
      </c>
      <c r="BE66" s="512">
        <v>6.9100509553944096E-5</v>
      </c>
      <c r="BF66" s="512">
        <v>5.1805718471724067E-5</v>
      </c>
      <c r="BG66" s="512">
        <v>0</v>
      </c>
      <c r="BH66" s="512">
        <v>2.4620898454730137E-5</v>
      </c>
      <c r="BI66" s="512">
        <v>2.6152442872742459E-5</v>
      </c>
      <c r="BJ66" s="512">
        <v>3.2883917712290075E-5</v>
      </c>
      <c r="BK66" s="512">
        <v>2.7377071264266283E-5</v>
      </c>
      <c r="BL66" s="512">
        <v>1.0008548867460474</v>
      </c>
      <c r="BM66" s="512">
        <v>2.4536962173574884E-5</v>
      </c>
      <c r="BN66" s="512">
        <v>7.0904733442938501E-5</v>
      </c>
      <c r="BO66" s="512">
        <v>1.7602066083233575E-4</v>
      </c>
      <c r="BP66" s="512">
        <v>1.5487941959103088E-4</v>
      </c>
      <c r="BQ66" s="512">
        <v>1.3270454871294751E-4</v>
      </c>
      <c r="BR66" s="512">
        <v>1.3143467696851345E-5</v>
      </c>
      <c r="BS66" s="512">
        <v>1.4648189724006629E-5</v>
      </c>
      <c r="BT66" s="512">
        <v>6.6175567082482368E-5</v>
      </c>
      <c r="BU66" s="512">
        <v>4.0194967889544223E-5</v>
      </c>
      <c r="BV66" s="512">
        <v>3.7969997734962312E-5</v>
      </c>
      <c r="BW66" s="512">
        <v>4.3442662724075157E-5</v>
      </c>
      <c r="BX66" s="512">
        <v>1.7661895541900743E-5</v>
      </c>
      <c r="BY66" s="512">
        <v>1.573288341896913E-5</v>
      </c>
      <c r="BZ66" s="512">
        <v>5.5610597017321306E-6</v>
      </c>
      <c r="CA66" s="512">
        <v>2.8294515302414705E-5</v>
      </c>
      <c r="CB66" s="512">
        <v>2.6950398952699603E-5</v>
      </c>
      <c r="CC66" s="512">
        <v>7.0768937258211198E-5</v>
      </c>
      <c r="CD66" s="512">
        <v>1.2261347736108226E-5</v>
      </c>
      <c r="CE66" s="512">
        <v>3.4877610914916709E-5</v>
      </c>
      <c r="CF66" s="512">
        <v>0</v>
      </c>
      <c r="CG66" s="512">
        <v>3.429606754300599E-5</v>
      </c>
      <c r="CH66" s="512">
        <v>5.2088232149504129E-5</v>
      </c>
      <c r="CI66" s="512">
        <v>2.24430710140016E-5</v>
      </c>
      <c r="CJ66" s="512">
        <v>1.2982939292637742E-4</v>
      </c>
      <c r="CK66" s="512">
        <v>1.0967327431169591E-4</v>
      </c>
      <c r="CL66" s="512">
        <v>5.1327989642861586E-4</v>
      </c>
      <c r="CM66" s="512">
        <v>8.0957952258182956E-5</v>
      </c>
      <c r="CN66" s="512">
        <v>2.8643835316129098E-4</v>
      </c>
      <c r="CO66" s="512">
        <v>7.4112298655028684E-5</v>
      </c>
      <c r="CP66" s="512">
        <v>1.1405854973645248E-4</v>
      </c>
      <c r="CQ66" s="512">
        <v>3.4272253887838647E-4</v>
      </c>
      <c r="CR66" s="512">
        <v>2.5440126008141205E-5</v>
      </c>
      <c r="CS66" s="512">
        <v>4.8761521749190276E-5</v>
      </c>
      <c r="CT66" s="512">
        <v>1.4490781176653678E-4</v>
      </c>
      <c r="CU66" s="512">
        <v>8.5808725063570628E-5</v>
      </c>
      <c r="CV66" s="512">
        <v>2.152417624731714E-4</v>
      </c>
      <c r="CW66" s="512">
        <v>3.7241183479412788E-4</v>
      </c>
      <c r="CX66" s="512">
        <v>1.3675915614769839E-4</v>
      </c>
      <c r="CY66" s="512">
        <v>5.4477190125892691E-5</v>
      </c>
      <c r="CZ66" s="512">
        <v>1.0789377016118239E-4</v>
      </c>
      <c r="DA66" s="512">
        <v>1.2120839784331932E-4</v>
      </c>
      <c r="DB66" s="512">
        <v>8.60945941029437E-5</v>
      </c>
      <c r="DC66" s="512">
        <v>1.8148758115116569E-4</v>
      </c>
      <c r="DD66" s="512">
        <v>2.0648407540215793E-4</v>
      </c>
      <c r="DE66" s="512">
        <v>2.1443955512666014E-5</v>
      </c>
      <c r="DF66" s="512">
        <v>3.1266037352176905E-4</v>
      </c>
      <c r="DG66" s="512">
        <v>4.6440856530310182E-3</v>
      </c>
      <c r="DH66" s="513">
        <v>3.1704545022293213E-5</v>
      </c>
      <c r="DI66" s="133">
        <v>1.0139211007881384</v>
      </c>
      <c r="DJ66" s="133">
        <v>0.79579484971562775</v>
      </c>
    </row>
    <row r="67" spans="3:114" ht="13.5" customHeight="1" x14ac:dyDescent="0.15">
      <c r="C67" s="304" t="s">
        <v>704</v>
      </c>
      <c r="D67" s="305" t="s">
        <v>705</v>
      </c>
      <c r="E67" s="511">
        <v>8.0404045107307549E-4</v>
      </c>
      <c r="F67" s="512">
        <v>2.1514798755196025E-3</v>
      </c>
      <c r="G67" s="512">
        <v>4.052895674905735E-4</v>
      </c>
      <c r="H67" s="512">
        <v>2.2274904699295028E-3</v>
      </c>
      <c r="I67" s="512">
        <v>5.8660243936802138E-5</v>
      </c>
      <c r="J67" s="512">
        <v>0</v>
      </c>
      <c r="K67" s="512">
        <v>1.1470769462460263E-4</v>
      </c>
      <c r="L67" s="512">
        <v>2.4548076662400523E-4</v>
      </c>
      <c r="M67" s="512">
        <v>1.0161382190054136E-3</v>
      </c>
      <c r="N67" s="512">
        <v>3.708153116763141E-2</v>
      </c>
      <c r="O67" s="512">
        <v>0</v>
      </c>
      <c r="P67" s="512">
        <v>7.5669583048397807E-4</v>
      </c>
      <c r="Q67" s="512">
        <v>2.7982110284717243E-4</v>
      </c>
      <c r="R67" s="512">
        <v>4.3557698131539251E-3</v>
      </c>
      <c r="S67" s="512">
        <v>2.5928499607646294E-4</v>
      </c>
      <c r="T67" s="512">
        <v>2.7850772419386369E-2</v>
      </c>
      <c r="U67" s="512">
        <v>1.3404079599904958E-3</v>
      </c>
      <c r="V67" s="512">
        <v>6.2006858244981254E-4</v>
      </c>
      <c r="W67" s="512">
        <v>2.8097012945727431E-2</v>
      </c>
      <c r="X67" s="512">
        <v>2.756103474124538E-3</v>
      </c>
      <c r="Y67" s="512">
        <v>0</v>
      </c>
      <c r="Z67" s="512">
        <v>5.7807519825794505E-4</v>
      </c>
      <c r="AA67" s="512">
        <v>3.935498681116341E-4</v>
      </c>
      <c r="AB67" s="512">
        <v>2.8142357206345052E-3</v>
      </c>
      <c r="AC67" s="512">
        <v>2.1912761759977303E-4</v>
      </c>
      <c r="AD67" s="512">
        <v>1.5609721521288314E-4</v>
      </c>
      <c r="AE67" s="512">
        <v>0</v>
      </c>
      <c r="AF67" s="512">
        <v>1.1332982075998233E-4</v>
      </c>
      <c r="AG67" s="512">
        <v>4.9134492529503328E-3</v>
      </c>
      <c r="AH67" s="512">
        <v>2.1979995946398389E-4</v>
      </c>
      <c r="AI67" s="512">
        <v>1.8010460311462288E-4</v>
      </c>
      <c r="AJ67" s="512">
        <v>1.4334981775546868E-2</v>
      </c>
      <c r="AK67" s="512">
        <v>1.2268155709725774E-3</v>
      </c>
      <c r="AL67" s="512">
        <v>9.1467521430300316E-3</v>
      </c>
      <c r="AM67" s="512">
        <v>1.0142263028779228E-3</v>
      </c>
      <c r="AN67" s="512">
        <v>0</v>
      </c>
      <c r="AO67" s="512">
        <v>5.8034008449797116E-4</v>
      </c>
      <c r="AP67" s="512">
        <v>7.525103070320502E-3</v>
      </c>
      <c r="AQ67" s="512">
        <v>1.3848097399034781E-4</v>
      </c>
      <c r="AR67" s="512">
        <v>5.3000283182475787E-2</v>
      </c>
      <c r="AS67" s="512">
        <v>2.6060977669200389E-2</v>
      </c>
      <c r="AT67" s="512">
        <v>1.8001792917195596E-4</v>
      </c>
      <c r="AU67" s="512">
        <v>4.5391200747272909E-4</v>
      </c>
      <c r="AV67" s="512">
        <v>1.7311671918074169E-4</v>
      </c>
      <c r="AW67" s="512">
        <v>1.3179200411977745E-4</v>
      </c>
      <c r="AX67" s="512">
        <v>2.2567396888484011E-4</v>
      </c>
      <c r="AY67" s="512">
        <v>3.5303002353727109E-4</v>
      </c>
      <c r="AZ67" s="512">
        <v>3.2590096798671792E-4</v>
      </c>
      <c r="BA67" s="512">
        <v>1.9979500132580894E-4</v>
      </c>
      <c r="BB67" s="512">
        <v>1.9145540817899518E-4</v>
      </c>
      <c r="BC67" s="512">
        <v>8.1719367819426333E-5</v>
      </c>
      <c r="BD67" s="512">
        <v>4.8555505349275106E-4</v>
      </c>
      <c r="BE67" s="512">
        <v>1.4662415602687896E-4</v>
      </c>
      <c r="BF67" s="512">
        <v>1.4478138217746344E-4</v>
      </c>
      <c r="BG67" s="512">
        <v>0</v>
      </c>
      <c r="BH67" s="512">
        <v>8.5738344921639818E-5</v>
      </c>
      <c r="BI67" s="512">
        <v>5.1932095470401049E-4</v>
      </c>
      <c r="BJ67" s="512">
        <v>1.9536676549036113E-4</v>
      </c>
      <c r="BK67" s="512">
        <v>1.7207588045138465E-4</v>
      </c>
      <c r="BL67" s="512">
        <v>5.5846875529762653E-4</v>
      </c>
      <c r="BM67" s="512">
        <v>1.000200562315767</v>
      </c>
      <c r="BN67" s="512">
        <v>1.7126739560141649E-4</v>
      </c>
      <c r="BO67" s="512">
        <v>1.3278127203140673E-4</v>
      </c>
      <c r="BP67" s="512">
        <v>3.5163289097862632E-4</v>
      </c>
      <c r="BQ67" s="512">
        <v>1.6231064231624556E-4</v>
      </c>
      <c r="BR67" s="512">
        <v>3.7924939007352391E-3</v>
      </c>
      <c r="BS67" s="512">
        <v>2.9992992131016106E-3</v>
      </c>
      <c r="BT67" s="512">
        <v>3.5708434851397774E-4</v>
      </c>
      <c r="BU67" s="512">
        <v>3.562619738994283E-4</v>
      </c>
      <c r="BV67" s="512">
        <v>1.5048771161993085E-4</v>
      </c>
      <c r="BW67" s="512">
        <v>5.2642732158436582E-5</v>
      </c>
      <c r="BX67" s="512">
        <v>8.3545355870670552E-5</v>
      </c>
      <c r="BY67" s="512">
        <v>4.9204199272269399E-5</v>
      </c>
      <c r="BZ67" s="512">
        <v>7.1619679358889268E-6</v>
      </c>
      <c r="CA67" s="512">
        <v>2.3968063265412175E-4</v>
      </c>
      <c r="CB67" s="512">
        <v>2.2561031438448863E-4</v>
      </c>
      <c r="CC67" s="512">
        <v>5.7392980513748904E-5</v>
      </c>
      <c r="CD67" s="512">
        <v>1.9029709305023832E-5</v>
      </c>
      <c r="CE67" s="512">
        <v>4.2086905469647222E-5</v>
      </c>
      <c r="CF67" s="512">
        <v>0</v>
      </c>
      <c r="CG67" s="512">
        <v>2.7631108574727907E-4</v>
      </c>
      <c r="CH67" s="512">
        <v>1.2756687856290601E-4</v>
      </c>
      <c r="CI67" s="512">
        <v>4.200514212813412E-5</v>
      </c>
      <c r="CJ67" s="512">
        <v>7.6963598359176499E-5</v>
      </c>
      <c r="CK67" s="512">
        <v>6.9197136748091077E-5</v>
      </c>
      <c r="CL67" s="512">
        <v>5.6309461893579448E-5</v>
      </c>
      <c r="CM67" s="512">
        <v>5.0048306187006162E-5</v>
      </c>
      <c r="CN67" s="512">
        <v>4.0749555027519592E-4</v>
      </c>
      <c r="CO67" s="512">
        <v>7.2791744865666639E-5</v>
      </c>
      <c r="CP67" s="512">
        <v>1.0323916942846516E-4</v>
      </c>
      <c r="CQ67" s="512">
        <v>1.0662454001875866E-4</v>
      </c>
      <c r="CR67" s="512">
        <v>6.1885886572401953E-5</v>
      </c>
      <c r="CS67" s="512">
        <v>1.5425292099146347E-4</v>
      </c>
      <c r="CT67" s="512">
        <v>1.1398122042413019E-4</v>
      </c>
      <c r="CU67" s="512">
        <v>8.8648017120150182E-5</v>
      </c>
      <c r="CV67" s="512">
        <v>5.9423765526670134E-5</v>
      </c>
      <c r="CW67" s="512">
        <v>4.3994364818004432E-5</v>
      </c>
      <c r="CX67" s="512">
        <v>8.8579416695807125E-5</v>
      </c>
      <c r="CY67" s="512">
        <v>6.1635560222113141E-5</v>
      </c>
      <c r="CZ67" s="512">
        <v>4.6307254349356486E-5</v>
      </c>
      <c r="DA67" s="512">
        <v>2.9144058064489964E-4</v>
      </c>
      <c r="DB67" s="512">
        <v>2.1595876112401609E-4</v>
      </c>
      <c r="DC67" s="512">
        <v>1.5483903673314508E-4</v>
      </c>
      <c r="DD67" s="512">
        <v>1.7541664175020104E-4</v>
      </c>
      <c r="DE67" s="512">
        <v>5.6981983597329468E-5</v>
      </c>
      <c r="DF67" s="512">
        <v>1.16490242898218E-4</v>
      </c>
      <c r="DG67" s="512">
        <v>5.5435276820502437E-4</v>
      </c>
      <c r="DH67" s="513">
        <v>5.6488719861628421E-5</v>
      </c>
      <c r="DI67" s="133">
        <v>1.2508405965172116</v>
      </c>
      <c r="DJ67" s="133">
        <v>0.98174552610638965</v>
      </c>
    </row>
    <row r="68" spans="3:114" ht="13.5" customHeight="1" x14ac:dyDescent="0.15">
      <c r="C68" s="304" t="s">
        <v>706</v>
      </c>
      <c r="D68" s="305" t="s">
        <v>587</v>
      </c>
      <c r="E68" s="511">
        <v>0</v>
      </c>
      <c r="F68" s="512">
        <v>0</v>
      </c>
      <c r="G68" s="512">
        <v>0</v>
      </c>
      <c r="H68" s="512">
        <v>0</v>
      </c>
      <c r="I68" s="512">
        <v>0</v>
      </c>
      <c r="J68" s="512">
        <v>0</v>
      </c>
      <c r="K68" s="512">
        <v>0</v>
      </c>
      <c r="L68" s="512">
        <v>0</v>
      </c>
      <c r="M68" s="512">
        <v>0</v>
      </c>
      <c r="N68" s="512">
        <v>0</v>
      </c>
      <c r="O68" s="512">
        <v>0</v>
      </c>
      <c r="P68" s="512">
        <v>0</v>
      </c>
      <c r="Q68" s="512">
        <v>0</v>
      </c>
      <c r="R68" s="512">
        <v>0</v>
      </c>
      <c r="S68" s="512">
        <v>0</v>
      </c>
      <c r="T68" s="512">
        <v>0</v>
      </c>
      <c r="U68" s="512">
        <v>0</v>
      </c>
      <c r="V68" s="512">
        <v>0</v>
      </c>
      <c r="W68" s="512">
        <v>0</v>
      </c>
      <c r="X68" s="512">
        <v>0</v>
      </c>
      <c r="Y68" s="512">
        <v>0</v>
      </c>
      <c r="Z68" s="512">
        <v>0</v>
      </c>
      <c r="AA68" s="512">
        <v>0</v>
      </c>
      <c r="AB68" s="512">
        <v>0</v>
      </c>
      <c r="AC68" s="512">
        <v>0</v>
      </c>
      <c r="AD68" s="512">
        <v>0</v>
      </c>
      <c r="AE68" s="512">
        <v>0</v>
      </c>
      <c r="AF68" s="512">
        <v>0</v>
      </c>
      <c r="AG68" s="512">
        <v>0</v>
      </c>
      <c r="AH68" s="512">
        <v>0</v>
      </c>
      <c r="AI68" s="512">
        <v>0</v>
      </c>
      <c r="AJ68" s="512">
        <v>0</v>
      </c>
      <c r="AK68" s="512">
        <v>0</v>
      </c>
      <c r="AL68" s="512">
        <v>0</v>
      </c>
      <c r="AM68" s="512">
        <v>0</v>
      </c>
      <c r="AN68" s="512">
        <v>0</v>
      </c>
      <c r="AO68" s="512">
        <v>0</v>
      </c>
      <c r="AP68" s="512">
        <v>0</v>
      </c>
      <c r="AQ68" s="512">
        <v>0</v>
      </c>
      <c r="AR68" s="512">
        <v>0</v>
      </c>
      <c r="AS68" s="512">
        <v>0</v>
      </c>
      <c r="AT68" s="512">
        <v>0</v>
      </c>
      <c r="AU68" s="512">
        <v>0</v>
      </c>
      <c r="AV68" s="512">
        <v>0</v>
      </c>
      <c r="AW68" s="512">
        <v>0</v>
      </c>
      <c r="AX68" s="512">
        <v>0</v>
      </c>
      <c r="AY68" s="512">
        <v>0</v>
      </c>
      <c r="AZ68" s="512">
        <v>0</v>
      </c>
      <c r="BA68" s="512">
        <v>0</v>
      </c>
      <c r="BB68" s="512">
        <v>0</v>
      </c>
      <c r="BC68" s="512">
        <v>0</v>
      </c>
      <c r="BD68" s="512">
        <v>0</v>
      </c>
      <c r="BE68" s="512">
        <v>0</v>
      </c>
      <c r="BF68" s="512">
        <v>0</v>
      </c>
      <c r="BG68" s="512">
        <v>0</v>
      </c>
      <c r="BH68" s="512">
        <v>0</v>
      </c>
      <c r="BI68" s="512">
        <v>0</v>
      </c>
      <c r="BJ68" s="512">
        <v>0</v>
      </c>
      <c r="BK68" s="512">
        <v>0</v>
      </c>
      <c r="BL68" s="512">
        <v>0</v>
      </c>
      <c r="BM68" s="512">
        <v>0</v>
      </c>
      <c r="BN68" s="512">
        <v>1</v>
      </c>
      <c r="BO68" s="512">
        <v>0</v>
      </c>
      <c r="BP68" s="512">
        <v>0</v>
      </c>
      <c r="BQ68" s="512">
        <v>0</v>
      </c>
      <c r="BR68" s="512">
        <v>0</v>
      </c>
      <c r="BS68" s="512">
        <v>0</v>
      </c>
      <c r="BT68" s="512">
        <v>0</v>
      </c>
      <c r="BU68" s="512">
        <v>0</v>
      </c>
      <c r="BV68" s="512">
        <v>0</v>
      </c>
      <c r="BW68" s="512">
        <v>0</v>
      </c>
      <c r="BX68" s="512">
        <v>0</v>
      </c>
      <c r="BY68" s="512">
        <v>0</v>
      </c>
      <c r="BZ68" s="512">
        <v>0</v>
      </c>
      <c r="CA68" s="512">
        <v>0</v>
      </c>
      <c r="CB68" s="512">
        <v>0</v>
      </c>
      <c r="CC68" s="512">
        <v>0</v>
      </c>
      <c r="CD68" s="512">
        <v>0</v>
      </c>
      <c r="CE68" s="512">
        <v>0</v>
      </c>
      <c r="CF68" s="512">
        <v>0</v>
      </c>
      <c r="CG68" s="512">
        <v>0</v>
      </c>
      <c r="CH68" s="512">
        <v>0</v>
      </c>
      <c r="CI68" s="512">
        <v>0</v>
      </c>
      <c r="CJ68" s="512">
        <v>0</v>
      </c>
      <c r="CK68" s="512">
        <v>0</v>
      </c>
      <c r="CL68" s="512">
        <v>0</v>
      </c>
      <c r="CM68" s="512">
        <v>0</v>
      </c>
      <c r="CN68" s="512">
        <v>0</v>
      </c>
      <c r="CO68" s="512">
        <v>0</v>
      </c>
      <c r="CP68" s="512">
        <v>0</v>
      </c>
      <c r="CQ68" s="512">
        <v>0</v>
      </c>
      <c r="CR68" s="512">
        <v>0</v>
      </c>
      <c r="CS68" s="512">
        <v>0</v>
      </c>
      <c r="CT68" s="512">
        <v>0</v>
      </c>
      <c r="CU68" s="512">
        <v>0</v>
      </c>
      <c r="CV68" s="512">
        <v>0</v>
      </c>
      <c r="CW68" s="512">
        <v>0</v>
      </c>
      <c r="CX68" s="512">
        <v>0</v>
      </c>
      <c r="CY68" s="512">
        <v>0</v>
      </c>
      <c r="CZ68" s="512">
        <v>0</v>
      </c>
      <c r="DA68" s="512">
        <v>0</v>
      </c>
      <c r="DB68" s="512">
        <v>0</v>
      </c>
      <c r="DC68" s="512">
        <v>0</v>
      </c>
      <c r="DD68" s="512">
        <v>0</v>
      </c>
      <c r="DE68" s="512">
        <v>0</v>
      </c>
      <c r="DF68" s="512">
        <v>0</v>
      </c>
      <c r="DG68" s="512">
        <v>0</v>
      </c>
      <c r="DH68" s="513">
        <v>0</v>
      </c>
      <c r="DI68" s="133">
        <v>1</v>
      </c>
      <c r="DJ68" s="133">
        <v>0.78486861462597313</v>
      </c>
    </row>
    <row r="69" spans="3:114" ht="13.5" customHeight="1" x14ac:dyDescent="0.15">
      <c r="C69" s="304" t="s">
        <v>707</v>
      </c>
      <c r="D69" s="305" t="s">
        <v>354</v>
      </c>
      <c r="E69" s="511">
        <v>4.4037517395019918E-3</v>
      </c>
      <c r="F69" s="512">
        <v>5.1849099154284246E-3</v>
      </c>
      <c r="G69" s="512">
        <v>1.0359463737172076E-2</v>
      </c>
      <c r="H69" s="512">
        <v>1.6325612243992078E-3</v>
      </c>
      <c r="I69" s="512">
        <v>1.4630167642700703E-3</v>
      </c>
      <c r="J69" s="512">
        <v>0</v>
      </c>
      <c r="K69" s="512">
        <v>1.0580890753557491E-2</v>
      </c>
      <c r="L69" s="512">
        <v>2.464759525464575E-3</v>
      </c>
      <c r="M69" s="512">
        <v>3.349981870599125E-3</v>
      </c>
      <c r="N69" s="512">
        <v>5.7208618663122457E-3</v>
      </c>
      <c r="O69" s="512">
        <v>0</v>
      </c>
      <c r="P69" s="512">
        <v>8.7851744999096135E-3</v>
      </c>
      <c r="Q69" s="512">
        <v>4.8691446968278139E-3</v>
      </c>
      <c r="R69" s="512">
        <v>2.4944988279171718E-3</v>
      </c>
      <c r="S69" s="512">
        <v>3.8981030105149847E-3</v>
      </c>
      <c r="T69" s="512">
        <v>1.1726087724538498E-2</v>
      </c>
      <c r="U69" s="512">
        <v>6.2820218049125407E-3</v>
      </c>
      <c r="V69" s="512">
        <v>3.756582644494581E-3</v>
      </c>
      <c r="W69" s="512">
        <v>5.8219371388865621E-3</v>
      </c>
      <c r="X69" s="512">
        <v>7.220463926662311E-3</v>
      </c>
      <c r="Y69" s="512">
        <v>0</v>
      </c>
      <c r="Z69" s="512">
        <v>7.2854621372496452E-3</v>
      </c>
      <c r="AA69" s="512">
        <v>6.9781420730358514E-3</v>
      </c>
      <c r="AB69" s="512">
        <v>1.4390189005674235E-2</v>
      </c>
      <c r="AC69" s="512">
        <v>3.1777593154156715E-3</v>
      </c>
      <c r="AD69" s="512">
        <v>4.7429496473407199E-3</v>
      </c>
      <c r="AE69" s="512">
        <v>0</v>
      </c>
      <c r="AF69" s="512">
        <v>8.2339323710842408E-3</v>
      </c>
      <c r="AG69" s="512">
        <v>6.7383103018499981E-3</v>
      </c>
      <c r="AH69" s="512">
        <v>5.3908921870986981E-3</v>
      </c>
      <c r="AI69" s="512">
        <v>1.8823028807458595E-3</v>
      </c>
      <c r="AJ69" s="512">
        <v>4.5756628261326183E-3</v>
      </c>
      <c r="AK69" s="512">
        <v>6.8574089595962381E-3</v>
      </c>
      <c r="AL69" s="512">
        <v>7.5245190733553308E-3</v>
      </c>
      <c r="AM69" s="512">
        <v>9.9489865346802514E-3</v>
      </c>
      <c r="AN69" s="512">
        <v>0</v>
      </c>
      <c r="AO69" s="512">
        <v>4.293236095309641E-3</v>
      </c>
      <c r="AP69" s="512">
        <v>1.0135876461852735E-2</v>
      </c>
      <c r="AQ69" s="512">
        <v>3.4094139319680978E-3</v>
      </c>
      <c r="AR69" s="512">
        <v>2.5405376889849423E-3</v>
      </c>
      <c r="AS69" s="512">
        <v>6.3282770253504043E-3</v>
      </c>
      <c r="AT69" s="512">
        <v>6.632889455078797E-3</v>
      </c>
      <c r="AU69" s="512">
        <v>5.8935890543482042E-3</v>
      </c>
      <c r="AV69" s="512">
        <v>3.6866180499269866E-3</v>
      </c>
      <c r="AW69" s="512">
        <v>3.8267837089137088E-3</v>
      </c>
      <c r="AX69" s="512">
        <v>3.5209133052456986E-3</v>
      </c>
      <c r="AY69" s="512">
        <v>3.9111818461258782E-3</v>
      </c>
      <c r="AZ69" s="512">
        <v>6.6690011128811176E-3</v>
      </c>
      <c r="BA69" s="512">
        <v>3.7788370311050102E-3</v>
      </c>
      <c r="BB69" s="512">
        <v>2.6020921213584119E-3</v>
      </c>
      <c r="BC69" s="512">
        <v>2.4856202092950167E-3</v>
      </c>
      <c r="BD69" s="512">
        <v>3.2489763752014079E-3</v>
      </c>
      <c r="BE69" s="512">
        <v>1.4001674528245826E-3</v>
      </c>
      <c r="BF69" s="512">
        <v>3.4522213866863822E-3</v>
      </c>
      <c r="BG69" s="512">
        <v>0</v>
      </c>
      <c r="BH69" s="512">
        <v>1.598976997416599E-3</v>
      </c>
      <c r="BI69" s="512">
        <v>1.6253319172946667E-3</v>
      </c>
      <c r="BJ69" s="512">
        <v>4.4171104898700344E-3</v>
      </c>
      <c r="BK69" s="512">
        <v>2.8228938877857576E-3</v>
      </c>
      <c r="BL69" s="512">
        <v>4.1114522830358264E-3</v>
      </c>
      <c r="BM69" s="512">
        <v>2.2913124276213556E-3</v>
      </c>
      <c r="BN69" s="512">
        <v>2.6072392455127177E-3</v>
      </c>
      <c r="BO69" s="512">
        <v>1.0033798169632582</v>
      </c>
      <c r="BP69" s="512">
        <v>2.6568633091840388E-3</v>
      </c>
      <c r="BQ69" s="512">
        <v>1.9556087337716309E-3</v>
      </c>
      <c r="BR69" s="512">
        <v>1.5520717513018374E-2</v>
      </c>
      <c r="BS69" s="512">
        <v>3.9342357605342493E-2</v>
      </c>
      <c r="BT69" s="512">
        <v>5.1814086797793757E-2</v>
      </c>
      <c r="BU69" s="512">
        <v>6.113606842792333E-3</v>
      </c>
      <c r="BV69" s="512">
        <v>6.2847862584407554E-3</v>
      </c>
      <c r="BW69" s="512">
        <v>5.2139612584510241E-3</v>
      </c>
      <c r="BX69" s="512">
        <v>6.8962609673340882E-3</v>
      </c>
      <c r="BY69" s="512">
        <v>1.8515634702031301E-2</v>
      </c>
      <c r="BZ69" s="512">
        <v>1.6281741490664269E-2</v>
      </c>
      <c r="CA69" s="512">
        <v>2.3148503472153623E-2</v>
      </c>
      <c r="CB69" s="512">
        <v>1.7150673607941418E-3</v>
      </c>
      <c r="CC69" s="512">
        <v>2.2368449108932657E-2</v>
      </c>
      <c r="CD69" s="512">
        <v>4.5739544532452459E-3</v>
      </c>
      <c r="CE69" s="512">
        <v>3.6548132917854173E-3</v>
      </c>
      <c r="CF69" s="512">
        <v>0</v>
      </c>
      <c r="CG69" s="512">
        <v>1.5017815779100776E-2</v>
      </c>
      <c r="CH69" s="512">
        <v>1.7663615047606634E-2</v>
      </c>
      <c r="CI69" s="512">
        <v>2.637152044966732E-3</v>
      </c>
      <c r="CJ69" s="512">
        <v>8.0978086591932692E-3</v>
      </c>
      <c r="CK69" s="512">
        <v>2.5837254122138532E-2</v>
      </c>
      <c r="CL69" s="512">
        <v>2.3727082762857593E-3</v>
      </c>
      <c r="CM69" s="512">
        <v>1.1855257531642771E-2</v>
      </c>
      <c r="CN69" s="512">
        <v>3.7020531071574967E-3</v>
      </c>
      <c r="CO69" s="512">
        <v>9.2411493832099678E-3</v>
      </c>
      <c r="CP69" s="512">
        <v>1.177166623140481E-2</v>
      </c>
      <c r="CQ69" s="512">
        <v>5.8573540585295089E-3</v>
      </c>
      <c r="CR69" s="512">
        <v>3.7974485265281563E-3</v>
      </c>
      <c r="CS69" s="512">
        <v>5.7374564908557061E-3</v>
      </c>
      <c r="CT69" s="512">
        <v>5.9822220501889933E-3</v>
      </c>
      <c r="CU69" s="512">
        <v>4.3040324556254377E-3</v>
      </c>
      <c r="CV69" s="512">
        <v>3.3043438707390659E-3</v>
      </c>
      <c r="CW69" s="512">
        <v>4.4404605118172373E-3</v>
      </c>
      <c r="CX69" s="512">
        <v>8.3381056235043993E-3</v>
      </c>
      <c r="CY69" s="512">
        <v>2.1590744678864518E-3</v>
      </c>
      <c r="CZ69" s="512">
        <v>2.5890051501187197E-3</v>
      </c>
      <c r="DA69" s="512">
        <v>7.8499720108887155E-3</v>
      </c>
      <c r="DB69" s="512">
        <v>4.204795523234826E-3</v>
      </c>
      <c r="DC69" s="512">
        <v>6.0807167927712288E-3</v>
      </c>
      <c r="DD69" s="512">
        <v>9.0606160757050521E-3</v>
      </c>
      <c r="DE69" s="512">
        <v>1.8857379626046203E-3</v>
      </c>
      <c r="DF69" s="512">
        <v>5.6099248661278514E-3</v>
      </c>
      <c r="DG69" s="512">
        <v>1.8923560776632239E-3</v>
      </c>
      <c r="DH69" s="513">
        <v>1.6887967602576891E-2</v>
      </c>
      <c r="DI69" s="133">
        <v>1.7226455789746886</v>
      </c>
      <c r="DJ69" s="133">
        <v>1.3520504490614211</v>
      </c>
    </row>
    <row r="70" spans="3:114" ht="13.5" customHeight="1" x14ac:dyDescent="0.15">
      <c r="C70" s="304" t="s">
        <v>708</v>
      </c>
      <c r="D70" s="305" t="s">
        <v>357</v>
      </c>
      <c r="E70" s="511">
        <v>0</v>
      </c>
      <c r="F70" s="512">
        <v>0</v>
      </c>
      <c r="G70" s="512">
        <v>0</v>
      </c>
      <c r="H70" s="512">
        <v>0</v>
      </c>
      <c r="I70" s="512">
        <v>0</v>
      </c>
      <c r="J70" s="512">
        <v>0</v>
      </c>
      <c r="K70" s="512">
        <v>0</v>
      </c>
      <c r="L70" s="512">
        <v>0</v>
      </c>
      <c r="M70" s="512">
        <v>0</v>
      </c>
      <c r="N70" s="512">
        <v>0</v>
      </c>
      <c r="O70" s="512">
        <v>0</v>
      </c>
      <c r="P70" s="512">
        <v>0</v>
      </c>
      <c r="Q70" s="512">
        <v>0</v>
      </c>
      <c r="R70" s="512">
        <v>0</v>
      </c>
      <c r="S70" s="512">
        <v>0</v>
      </c>
      <c r="T70" s="512">
        <v>0</v>
      </c>
      <c r="U70" s="512">
        <v>0</v>
      </c>
      <c r="V70" s="512">
        <v>0</v>
      </c>
      <c r="W70" s="512">
        <v>0</v>
      </c>
      <c r="X70" s="512">
        <v>0</v>
      </c>
      <c r="Y70" s="512">
        <v>0</v>
      </c>
      <c r="Z70" s="512">
        <v>0</v>
      </c>
      <c r="AA70" s="512">
        <v>0</v>
      </c>
      <c r="AB70" s="512">
        <v>0</v>
      </c>
      <c r="AC70" s="512">
        <v>0</v>
      </c>
      <c r="AD70" s="512">
        <v>0</v>
      </c>
      <c r="AE70" s="512">
        <v>0</v>
      </c>
      <c r="AF70" s="512">
        <v>0</v>
      </c>
      <c r="AG70" s="512">
        <v>0</v>
      </c>
      <c r="AH70" s="512">
        <v>0</v>
      </c>
      <c r="AI70" s="512">
        <v>0</v>
      </c>
      <c r="AJ70" s="512">
        <v>0</v>
      </c>
      <c r="AK70" s="512">
        <v>0</v>
      </c>
      <c r="AL70" s="512">
        <v>0</v>
      </c>
      <c r="AM70" s="512">
        <v>0</v>
      </c>
      <c r="AN70" s="512">
        <v>0</v>
      </c>
      <c r="AO70" s="512">
        <v>0</v>
      </c>
      <c r="AP70" s="512">
        <v>0</v>
      </c>
      <c r="AQ70" s="512">
        <v>0</v>
      </c>
      <c r="AR70" s="512">
        <v>0</v>
      </c>
      <c r="AS70" s="512">
        <v>0</v>
      </c>
      <c r="AT70" s="512">
        <v>0</v>
      </c>
      <c r="AU70" s="512">
        <v>0</v>
      </c>
      <c r="AV70" s="512">
        <v>0</v>
      </c>
      <c r="AW70" s="512">
        <v>0</v>
      </c>
      <c r="AX70" s="512">
        <v>0</v>
      </c>
      <c r="AY70" s="512">
        <v>0</v>
      </c>
      <c r="AZ70" s="512">
        <v>0</v>
      </c>
      <c r="BA70" s="512">
        <v>0</v>
      </c>
      <c r="BB70" s="512">
        <v>0</v>
      </c>
      <c r="BC70" s="512">
        <v>0</v>
      </c>
      <c r="BD70" s="512">
        <v>0</v>
      </c>
      <c r="BE70" s="512">
        <v>0</v>
      </c>
      <c r="BF70" s="512">
        <v>0</v>
      </c>
      <c r="BG70" s="512">
        <v>0</v>
      </c>
      <c r="BH70" s="512">
        <v>0</v>
      </c>
      <c r="BI70" s="512">
        <v>0</v>
      </c>
      <c r="BJ70" s="512">
        <v>0</v>
      </c>
      <c r="BK70" s="512">
        <v>0</v>
      </c>
      <c r="BL70" s="512">
        <v>0</v>
      </c>
      <c r="BM70" s="512">
        <v>0</v>
      </c>
      <c r="BN70" s="512">
        <v>0</v>
      </c>
      <c r="BO70" s="512">
        <v>0</v>
      </c>
      <c r="BP70" s="512">
        <v>1</v>
      </c>
      <c r="BQ70" s="512">
        <v>0</v>
      </c>
      <c r="BR70" s="512">
        <v>0</v>
      </c>
      <c r="BS70" s="512">
        <v>0</v>
      </c>
      <c r="BT70" s="512">
        <v>0</v>
      </c>
      <c r="BU70" s="512">
        <v>0</v>
      </c>
      <c r="BV70" s="512">
        <v>0</v>
      </c>
      <c r="BW70" s="512">
        <v>0</v>
      </c>
      <c r="BX70" s="512">
        <v>0</v>
      </c>
      <c r="BY70" s="512">
        <v>0</v>
      </c>
      <c r="BZ70" s="512">
        <v>0</v>
      </c>
      <c r="CA70" s="512">
        <v>0</v>
      </c>
      <c r="CB70" s="512">
        <v>0</v>
      </c>
      <c r="CC70" s="512">
        <v>0</v>
      </c>
      <c r="CD70" s="512">
        <v>0</v>
      </c>
      <c r="CE70" s="512">
        <v>0</v>
      </c>
      <c r="CF70" s="512">
        <v>0</v>
      </c>
      <c r="CG70" s="512">
        <v>0</v>
      </c>
      <c r="CH70" s="512">
        <v>0</v>
      </c>
      <c r="CI70" s="512">
        <v>0</v>
      </c>
      <c r="CJ70" s="512">
        <v>0</v>
      </c>
      <c r="CK70" s="512">
        <v>0</v>
      </c>
      <c r="CL70" s="512">
        <v>0</v>
      </c>
      <c r="CM70" s="512">
        <v>0</v>
      </c>
      <c r="CN70" s="512">
        <v>0</v>
      </c>
      <c r="CO70" s="512">
        <v>0</v>
      </c>
      <c r="CP70" s="512">
        <v>0</v>
      </c>
      <c r="CQ70" s="512">
        <v>0</v>
      </c>
      <c r="CR70" s="512">
        <v>0</v>
      </c>
      <c r="CS70" s="512">
        <v>0</v>
      </c>
      <c r="CT70" s="512">
        <v>0</v>
      </c>
      <c r="CU70" s="512">
        <v>0</v>
      </c>
      <c r="CV70" s="512">
        <v>0</v>
      </c>
      <c r="CW70" s="512">
        <v>0</v>
      </c>
      <c r="CX70" s="512">
        <v>0</v>
      </c>
      <c r="CY70" s="512">
        <v>0</v>
      </c>
      <c r="CZ70" s="512">
        <v>0</v>
      </c>
      <c r="DA70" s="512">
        <v>0</v>
      </c>
      <c r="DB70" s="512">
        <v>0</v>
      </c>
      <c r="DC70" s="512">
        <v>0</v>
      </c>
      <c r="DD70" s="512">
        <v>0</v>
      </c>
      <c r="DE70" s="512">
        <v>0</v>
      </c>
      <c r="DF70" s="512">
        <v>0</v>
      </c>
      <c r="DG70" s="512">
        <v>0</v>
      </c>
      <c r="DH70" s="513">
        <v>0</v>
      </c>
      <c r="DI70" s="133">
        <v>1</v>
      </c>
      <c r="DJ70" s="133">
        <v>0.78486861462597313</v>
      </c>
    </row>
    <row r="71" spans="3:114" ht="13.5" customHeight="1" x14ac:dyDescent="0.15">
      <c r="C71" s="304" t="s">
        <v>709</v>
      </c>
      <c r="D71" s="305" t="s">
        <v>360</v>
      </c>
      <c r="E71" s="511">
        <v>0</v>
      </c>
      <c r="F71" s="512">
        <v>0</v>
      </c>
      <c r="G71" s="512">
        <v>0</v>
      </c>
      <c r="H71" s="512">
        <v>0</v>
      </c>
      <c r="I71" s="512">
        <v>0</v>
      </c>
      <c r="J71" s="512">
        <v>0</v>
      </c>
      <c r="K71" s="512">
        <v>0</v>
      </c>
      <c r="L71" s="512">
        <v>0</v>
      </c>
      <c r="M71" s="512">
        <v>0</v>
      </c>
      <c r="N71" s="512">
        <v>0</v>
      </c>
      <c r="O71" s="512">
        <v>0</v>
      </c>
      <c r="P71" s="512">
        <v>0</v>
      </c>
      <c r="Q71" s="512">
        <v>0</v>
      </c>
      <c r="R71" s="512">
        <v>0</v>
      </c>
      <c r="S71" s="512">
        <v>0</v>
      </c>
      <c r="T71" s="512">
        <v>0</v>
      </c>
      <c r="U71" s="512">
        <v>0</v>
      </c>
      <c r="V71" s="512">
        <v>0</v>
      </c>
      <c r="W71" s="512">
        <v>0</v>
      </c>
      <c r="X71" s="512">
        <v>0</v>
      </c>
      <c r="Y71" s="512">
        <v>0</v>
      </c>
      <c r="Z71" s="512">
        <v>0</v>
      </c>
      <c r="AA71" s="512">
        <v>0</v>
      </c>
      <c r="AB71" s="512">
        <v>0</v>
      </c>
      <c r="AC71" s="512">
        <v>0</v>
      </c>
      <c r="AD71" s="512">
        <v>0</v>
      </c>
      <c r="AE71" s="512">
        <v>0</v>
      </c>
      <c r="AF71" s="512">
        <v>0</v>
      </c>
      <c r="AG71" s="512">
        <v>0</v>
      </c>
      <c r="AH71" s="512">
        <v>0</v>
      </c>
      <c r="AI71" s="512">
        <v>0</v>
      </c>
      <c r="AJ71" s="512">
        <v>0</v>
      </c>
      <c r="AK71" s="512">
        <v>0</v>
      </c>
      <c r="AL71" s="512">
        <v>0</v>
      </c>
      <c r="AM71" s="512">
        <v>0</v>
      </c>
      <c r="AN71" s="512">
        <v>0</v>
      </c>
      <c r="AO71" s="512">
        <v>0</v>
      </c>
      <c r="AP71" s="512">
        <v>0</v>
      </c>
      <c r="AQ71" s="512">
        <v>0</v>
      </c>
      <c r="AR71" s="512">
        <v>0</v>
      </c>
      <c r="AS71" s="512">
        <v>0</v>
      </c>
      <c r="AT71" s="512">
        <v>0</v>
      </c>
      <c r="AU71" s="512">
        <v>0</v>
      </c>
      <c r="AV71" s="512">
        <v>0</v>
      </c>
      <c r="AW71" s="512">
        <v>0</v>
      </c>
      <c r="AX71" s="512">
        <v>0</v>
      </c>
      <c r="AY71" s="512">
        <v>0</v>
      </c>
      <c r="AZ71" s="512">
        <v>0</v>
      </c>
      <c r="BA71" s="512">
        <v>0</v>
      </c>
      <c r="BB71" s="512">
        <v>0</v>
      </c>
      <c r="BC71" s="512">
        <v>0</v>
      </c>
      <c r="BD71" s="512">
        <v>0</v>
      </c>
      <c r="BE71" s="512">
        <v>0</v>
      </c>
      <c r="BF71" s="512">
        <v>0</v>
      </c>
      <c r="BG71" s="512">
        <v>0</v>
      </c>
      <c r="BH71" s="512">
        <v>0</v>
      </c>
      <c r="BI71" s="512">
        <v>0</v>
      </c>
      <c r="BJ71" s="512">
        <v>0</v>
      </c>
      <c r="BK71" s="512">
        <v>0</v>
      </c>
      <c r="BL71" s="512">
        <v>0</v>
      </c>
      <c r="BM71" s="512">
        <v>0</v>
      </c>
      <c r="BN71" s="512">
        <v>0</v>
      </c>
      <c r="BO71" s="512">
        <v>0</v>
      </c>
      <c r="BP71" s="512">
        <v>0</v>
      </c>
      <c r="BQ71" s="512">
        <v>1</v>
      </c>
      <c r="BR71" s="512">
        <v>0</v>
      </c>
      <c r="BS71" s="512">
        <v>0</v>
      </c>
      <c r="BT71" s="512">
        <v>0</v>
      </c>
      <c r="BU71" s="512">
        <v>0</v>
      </c>
      <c r="BV71" s="512">
        <v>0</v>
      </c>
      <c r="BW71" s="512">
        <v>0</v>
      </c>
      <c r="BX71" s="512">
        <v>0</v>
      </c>
      <c r="BY71" s="512">
        <v>0</v>
      </c>
      <c r="BZ71" s="512">
        <v>0</v>
      </c>
      <c r="CA71" s="512">
        <v>0</v>
      </c>
      <c r="CB71" s="512">
        <v>0</v>
      </c>
      <c r="CC71" s="512">
        <v>0</v>
      </c>
      <c r="CD71" s="512">
        <v>0</v>
      </c>
      <c r="CE71" s="512">
        <v>0</v>
      </c>
      <c r="CF71" s="512">
        <v>0</v>
      </c>
      <c r="CG71" s="512">
        <v>0</v>
      </c>
      <c r="CH71" s="512">
        <v>0</v>
      </c>
      <c r="CI71" s="512">
        <v>0</v>
      </c>
      <c r="CJ71" s="512">
        <v>0</v>
      </c>
      <c r="CK71" s="512">
        <v>0</v>
      </c>
      <c r="CL71" s="512">
        <v>0</v>
      </c>
      <c r="CM71" s="512">
        <v>0</v>
      </c>
      <c r="CN71" s="512">
        <v>0</v>
      </c>
      <c r="CO71" s="512">
        <v>0</v>
      </c>
      <c r="CP71" s="512">
        <v>0</v>
      </c>
      <c r="CQ71" s="512">
        <v>0</v>
      </c>
      <c r="CR71" s="512">
        <v>0</v>
      </c>
      <c r="CS71" s="512">
        <v>0</v>
      </c>
      <c r="CT71" s="512">
        <v>0</v>
      </c>
      <c r="CU71" s="512">
        <v>0</v>
      </c>
      <c r="CV71" s="512">
        <v>0</v>
      </c>
      <c r="CW71" s="512">
        <v>0</v>
      </c>
      <c r="CX71" s="512">
        <v>0</v>
      </c>
      <c r="CY71" s="512">
        <v>0</v>
      </c>
      <c r="CZ71" s="512">
        <v>0</v>
      </c>
      <c r="DA71" s="512">
        <v>0</v>
      </c>
      <c r="DB71" s="512">
        <v>0</v>
      </c>
      <c r="DC71" s="512">
        <v>0</v>
      </c>
      <c r="DD71" s="512">
        <v>0</v>
      </c>
      <c r="DE71" s="512">
        <v>0</v>
      </c>
      <c r="DF71" s="512">
        <v>0</v>
      </c>
      <c r="DG71" s="512">
        <v>0</v>
      </c>
      <c r="DH71" s="513">
        <v>0</v>
      </c>
      <c r="DI71" s="133">
        <v>1</v>
      </c>
      <c r="DJ71" s="133">
        <v>0.78486861462597313</v>
      </c>
    </row>
    <row r="72" spans="3:114" ht="13.5" customHeight="1" x14ac:dyDescent="0.15">
      <c r="C72" s="304" t="s">
        <v>710</v>
      </c>
      <c r="D72" s="305" t="s">
        <v>364</v>
      </c>
      <c r="E72" s="511">
        <v>1.2885876986077325E-2</v>
      </c>
      <c r="F72" s="512">
        <v>2.2879320019040542E-2</v>
      </c>
      <c r="G72" s="512">
        <v>8.11520742508028E-2</v>
      </c>
      <c r="H72" s="512">
        <v>1.2484931150401838E-2</v>
      </c>
      <c r="I72" s="512">
        <v>4.7868164775682707E-3</v>
      </c>
      <c r="J72" s="512">
        <v>0</v>
      </c>
      <c r="K72" s="512">
        <v>3.0970560424994357E-2</v>
      </c>
      <c r="L72" s="512">
        <v>2.0688356996717193E-2</v>
      </c>
      <c r="M72" s="512">
        <v>2.2533649130519588E-2</v>
      </c>
      <c r="N72" s="512">
        <v>1.2421253414567922E-2</v>
      </c>
      <c r="O72" s="512">
        <v>0</v>
      </c>
      <c r="P72" s="512">
        <v>6.9498595114113174E-2</v>
      </c>
      <c r="Q72" s="512">
        <v>3.2929735175760574E-2</v>
      </c>
      <c r="R72" s="512">
        <v>2.6540876225711559E-2</v>
      </c>
      <c r="S72" s="512">
        <v>1.8085325682819259E-2</v>
      </c>
      <c r="T72" s="512">
        <v>0.11581719185275058</v>
      </c>
      <c r="U72" s="512">
        <v>2.75691868886077E-2</v>
      </c>
      <c r="V72" s="512">
        <v>3.8977633856641103E-2</v>
      </c>
      <c r="W72" s="512">
        <v>9.4731898181321453E-2</v>
      </c>
      <c r="X72" s="512">
        <v>0.26254420709239978</v>
      </c>
      <c r="Y72" s="512">
        <v>0</v>
      </c>
      <c r="Z72" s="512">
        <v>5.6763825394571213E-2</v>
      </c>
      <c r="AA72" s="512">
        <v>1.9694843479790721E-2</v>
      </c>
      <c r="AB72" s="512">
        <v>8.8012499505438227E-2</v>
      </c>
      <c r="AC72" s="512">
        <v>1.9796668918733579E-2</v>
      </c>
      <c r="AD72" s="512">
        <v>1.6526446387103686E-2</v>
      </c>
      <c r="AE72" s="512">
        <v>0</v>
      </c>
      <c r="AF72" s="512">
        <v>2.9816397107498799E-2</v>
      </c>
      <c r="AG72" s="512">
        <v>4.1055840416803963E-2</v>
      </c>
      <c r="AH72" s="512">
        <v>4.1252009588594533E-2</v>
      </c>
      <c r="AI72" s="512">
        <v>4.226834046998134E-2</v>
      </c>
      <c r="AJ72" s="512">
        <v>0.1538484490124917</v>
      </c>
      <c r="AK72" s="512">
        <v>6.4285034071030298E-2</v>
      </c>
      <c r="AL72" s="512">
        <v>5.4058742510130368E-2</v>
      </c>
      <c r="AM72" s="512">
        <v>4.8525114197399542E-2</v>
      </c>
      <c r="AN72" s="512">
        <v>0</v>
      </c>
      <c r="AO72" s="512">
        <v>3.3777001537225182E-2</v>
      </c>
      <c r="AP72" s="512">
        <v>0.17335179543899107</v>
      </c>
      <c r="AQ72" s="512">
        <v>2.0775985884460078E-2</v>
      </c>
      <c r="AR72" s="512">
        <v>4.7226825667696926E-2</v>
      </c>
      <c r="AS72" s="512">
        <v>4.0244379233673237E-2</v>
      </c>
      <c r="AT72" s="512">
        <v>1.5488290821169976E-2</v>
      </c>
      <c r="AU72" s="512">
        <v>3.5082550520413425E-2</v>
      </c>
      <c r="AV72" s="512">
        <v>2.3096922102157434E-2</v>
      </c>
      <c r="AW72" s="512">
        <v>1.6072896776715737E-2</v>
      </c>
      <c r="AX72" s="512">
        <v>1.5971047547571306E-2</v>
      </c>
      <c r="AY72" s="512">
        <v>5.0360776006811728E-2</v>
      </c>
      <c r="AZ72" s="512">
        <v>4.4636580697897686E-2</v>
      </c>
      <c r="BA72" s="512">
        <v>1.361112004958507E-2</v>
      </c>
      <c r="BB72" s="512">
        <v>1.2197487866654495E-2</v>
      </c>
      <c r="BC72" s="512">
        <v>8.5192823163996022E-3</v>
      </c>
      <c r="BD72" s="512">
        <v>1.9777230174073932E-2</v>
      </c>
      <c r="BE72" s="512">
        <v>1.3210728403564846E-2</v>
      </c>
      <c r="BF72" s="512">
        <v>1.2048210749643172E-2</v>
      </c>
      <c r="BG72" s="512">
        <v>0</v>
      </c>
      <c r="BH72" s="512">
        <v>8.4726771588152505E-3</v>
      </c>
      <c r="BI72" s="512">
        <v>1.8990293934126365E-2</v>
      </c>
      <c r="BJ72" s="512">
        <v>2.3858008907139308E-2</v>
      </c>
      <c r="BK72" s="512">
        <v>2.3568418251710976E-2</v>
      </c>
      <c r="BL72" s="512">
        <v>2.3517412035355723E-2</v>
      </c>
      <c r="BM72" s="512">
        <v>4.7087304577824007E-2</v>
      </c>
      <c r="BN72" s="512">
        <v>8.2838147012681378E-3</v>
      </c>
      <c r="BO72" s="512">
        <v>7.9300753546388669E-3</v>
      </c>
      <c r="BP72" s="512">
        <v>8.647983950921527E-3</v>
      </c>
      <c r="BQ72" s="512">
        <v>9.453516478354896E-3</v>
      </c>
      <c r="BR72" s="512">
        <v>1.1244738648602306</v>
      </c>
      <c r="BS72" s="512">
        <v>2.3093608044217617E-2</v>
      </c>
      <c r="BT72" s="512">
        <v>8.5397776850407364E-2</v>
      </c>
      <c r="BU72" s="512">
        <v>0.10072475581227004</v>
      </c>
      <c r="BV72" s="512">
        <v>3.4449417888911114E-2</v>
      </c>
      <c r="BW72" s="512">
        <v>1.0267151946998938E-2</v>
      </c>
      <c r="BX72" s="512">
        <v>2.2619236777293879E-2</v>
      </c>
      <c r="BY72" s="512">
        <v>1.2083287301124023E-2</v>
      </c>
      <c r="BZ72" s="512">
        <v>1.0426527767749393E-3</v>
      </c>
      <c r="CA72" s="512">
        <v>6.821929451300221E-2</v>
      </c>
      <c r="CB72" s="512">
        <v>8.5130882177419497E-3</v>
      </c>
      <c r="CC72" s="512">
        <v>1.1622039289633257E-2</v>
      </c>
      <c r="CD72" s="512">
        <v>3.953227794793999E-3</v>
      </c>
      <c r="CE72" s="512">
        <v>8.0815080497238373E-3</v>
      </c>
      <c r="CF72" s="512">
        <v>0</v>
      </c>
      <c r="CG72" s="512">
        <v>7.3711868266097005E-2</v>
      </c>
      <c r="CH72" s="512">
        <v>2.1492003521386277E-2</v>
      </c>
      <c r="CI72" s="512">
        <v>9.2352678319228589E-3</v>
      </c>
      <c r="CJ72" s="512">
        <v>1.9255336130997336E-2</v>
      </c>
      <c r="CK72" s="512">
        <v>1.3317217632147433E-2</v>
      </c>
      <c r="CL72" s="512">
        <v>6.557307890695546E-3</v>
      </c>
      <c r="CM72" s="512">
        <v>1.0851957335908895E-2</v>
      </c>
      <c r="CN72" s="512">
        <v>1.3837927456635306E-2</v>
      </c>
      <c r="CO72" s="512">
        <v>1.7929828211733931E-2</v>
      </c>
      <c r="CP72" s="512">
        <v>2.5408230093525309E-2</v>
      </c>
      <c r="CQ72" s="512">
        <v>1.746564333316843E-2</v>
      </c>
      <c r="CR72" s="512">
        <v>1.3818695548964987E-2</v>
      </c>
      <c r="CS72" s="512">
        <v>3.5475591767277666E-2</v>
      </c>
      <c r="CT72" s="512">
        <v>2.7464010152397911E-2</v>
      </c>
      <c r="CU72" s="512">
        <v>2.0823458139992906E-2</v>
      </c>
      <c r="CV72" s="512">
        <v>8.0928074465801934E-3</v>
      </c>
      <c r="CW72" s="512">
        <v>1.0059422313223456E-2</v>
      </c>
      <c r="CX72" s="512">
        <v>1.2742793926293737E-2</v>
      </c>
      <c r="CY72" s="512">
        <v>8.50942368794789E-3</v>
      </c>
      <c r="CZ72" s="512">
        <v>8.0496236181758236E-3</v>
      </c>
      <c r="DA72" s="512">
        <v>7.3947994602898082E-2</v>
      </c>
      <c r="DB72" s="512">
        <v>3.2913526581565433E-2</v>
      </c>
      <c r="DC72" s="512">
        <v>3.8961567682781077E-2</v>
      </c>
      <c r="DD72" s="512">
        <v>4.406979962064933E-2</v>
      </c>
      <c r="DE72" s="512">
        <v>1.1092022213096178E-2</v>
      </c>
      <c r="DF72" s="512">
        <v>2.7318273424954541E-2</v>
      </c>
      <c r="DG72" s="512">
        <v>1.0574644351855733E-2</v>
      </c>
      <c r="DH72" s="513">
        <v>9.0281420502748184E-3</v>
      </c>
      <c r="DI72" s="133">
        <v>4.4952056120815147</v>
      </c>
      <c r="DJ72" s="133">
        <v>3.5281458012133178</v>
      </c>
    </row>
    <row r="73" spans="3:114" ht="13.5" customHeight="1" x14ac:dyDescent="0.15">
      <c r="C73" s="304" t="s">
        <v>711</v>
      </c>
      <c r="D73" s="305" t="s">
        <v>366</v>
      </c>
      <c r="E73" s="511">
        <v>1.7614834767085949E-4</v>
      </c>
      <c r="F73" s="512">
        <v>1.1987365301162514E-4</v>
      </c>
      <c r="G73" s="512">
        <v>2.5840064259771814E-4</v>
      </c>
      <c r="H73" s="512">
        <v>7.2880539912829323E-5</v>
      </c>
      <c r="I73" s="512">
        <v>8.9738531814046184E-5</v>
      </c>
      <c r="J73" s="512">
        <v>0</v>
      </c>
      <c r="K73" s="512">
        <v>1.8949086584049249E-4</v>
      </c>
      <c r="L73" s="512">
        <v>6.9133159778926991E-4</v>
      </c>
      <c r="M73" s="512">
        <v>8.0607109414675853E-4</v>
      </c>
      <c r="N73" s="512">
        <v>9.1497259980225551E-4</v>
      </c>
      <c r="O73" s="512">
        <v>0</v>
      </c>
      <c r="P73" s="512">
        <v>3.6527460033479804E-3</v>
      </c>
      <c r="Q73" s="512">
        <v>9.0278929061995332E-4</v>
      </c>
      <c r="R73" s="512">
        <v>1.4089326569960572E-4</v>
      </c>
      <c r="S73" s="512">
        <v>2.9465134678521848E-4</v>
      </c>
      <c r="T73" s="512">
        <v>1.2653187152061396E-3</v>
      </c>
      <c r="U73" s="512">
        <v>6.0244905115691379E-4</v>
      </c>
      <c r="V73" s="512">
        <v>3.2175954788720557E-4</v>
      </c>
      <c r="W73" s="512">
        <v>4.5076872915121215E-3</v>
      </c>
      <c r="X73" s="512">
        <v>3.9202416183882621E-3</v>
      </c>
      <c r="Y73" s="512">
        <v>0</v>
      </c>
      <c r="Z73" s="512">
        <v>6.6365998665507007E-4</v>
      </c>
      <c r="AA73" s="512">
        <v>5.4957660706474361E-4</v>
      </c>
      <c r="AB73" s="512">
        <v>5.6963483849525756E-4</v>
      </c>
      <c r="AC73" s="512">
        <v>1.1513328013116834E-3</v>
      </c>
      <c r="AD73" s="512">
        <v>1.0386016387802979E-3</v>
      </c>
      <c r="AE73" s="512">
        <v>0</v>
      </c>
      <c r="AF73" s="512">
        <v>3.5276584244023406E-4</v>
      </c>
      <c r="AG73" s="512">
        <v>1.1884253996850302E-3</v>
      </c>
      <c r="AH73" s="512">
        <v>7.4108987920921867E-4</v>
      </c>
      <c r="AI73" s="512">
        <v>1.929813745274485E-4</v>
      </c>
      <c r="AJ73" s="512">
        <v>2.8748177111045966E-3</v>
      </c>
      <c r="AK73" s="512">
        <v>3.2390915866863736E-4</v>
      </c>
      <c r="AL73" s="512">
        <v>3.8275558555727167E-3</v>
      </c>
      <c r="AM73" s="512">
        <v>6.3474863187139535E-4</v>
      </c>
      <c r="AN73" s="512">
        <v>0</v>
      </c>
      <c r="AO73" s="512">
        <v>1.5702894369886418E-3</v>
      </c>
      <c r="AP73" s="512">
        <v>3.8847465128816032E-3</v>
      </c>
      <c r="AQ73" s="512">
        <v>3.8064239643895002E-4</v>
      </c>
      <c r="AR73" s="512">
        <v>1.5656097744016616E-4</v>
      </c>
      <c r="AS73" s="512">
        <v>8.6101142790033242E-4</v>
      </c>
      <c r="AT73" s="512">
        <v>5.7718880660978078E-4</v>
      </c>
      <c r="AU73" s="512">
        <v>7.8753187578513675E-4</v>
      </c>
      <c r="AV73" s="512">
        <v>3.8931622266993805E-4</v>
      </c>
      <c r="AW73" s="512">
        <v>3.3095225246691036E-4</v>
      </c>
      <c r="AX73" s="512">
        <v>4.0158164830391525E-4</v>
      </c>
      <c r="AY73" s="512">
        <v>7.054385067699633E-4</v>
      </c>
      <c r="AZ73" s="512">
        <v>4.6006692118945769E-4</v>
      </c>
      <c r="BA73" s="512">
        <v>3.2718579425656234E-4</v>
      </c>
      <c r="BB73" s="512">
        <v>1.2068209183261247E-4</v>
      </c>
      <c r="BC73" s="512">
        <v>7.8897982404287477E-5</v>
      </c>
      <c r="BD73" s="512">
        <v>4.7732282514075376E-4</v>
      </c>
      <c r="BE73" s="512">
        <v>9.7251507335853796E-5</v>
      </c>
      <c r="BF73" s="512">
        <v>2.3697936885656235E-4</v>
      </c>
      <c r="BG73" s="512">
        <v>0</v>
      </c>
      <c r="BH73" s="512">
        <v>1.0546181260167157E-3</v>
      </c>
      <c r="BI73" s="512">
        <v>7.3348656538217922E-4</v>
      </c>
      <c r="BJ73" s="512">
        <v>1.6253805000609382E-4</v>
      </c>
      <c r="BK73" s="512">
        <v>8.1348250888119687E-4</v>
      </c>
      <c r="BL73" s="512">
        <v>3.9571920994576715E-4</v>
      </c>
      <c r="BM73" s="512">
        <v>6.1727962963090425E-4</v>
      </c>
      <c r="BN73" s="512">
        <v>2.7249128727751827E-4</v>
      </c>
      <c r="BO73" s="512">
        <v>3.15021889331554E-4</v>
      </c>
      <c r="BP73" s="512">
        <v>2.3501705232107802E-4</v>
      </c>
      <c r="BQ73" s="512">
        <v>2.581488803110725E-4</v>
      </c>
      <c r="BR73" s="512">
        <v>2.3508773344141248E-3</v>
      </c>
      <c r="BS73" s="512">
        <v>1.0011376345146055</v>
      </c>
      <c r="BT73" s="512">
        <v>5.9461809030205922E-4</v>
      </c>
      <c r="BU73" s="512">
        <v>9.4958464185612647E-4</v>
      </c>
      <c r="BV73" s="512">
        <v>1.1106083440969414E-3</v>
      </c>
      <c r="BW73" s="512">
        <v>5.3527196191646275E-4</v>
      </c>
      <c r="BX73" s="512">
        <v>7.1497923791672183E-4</v>
      </c>
      <c r="BY73" s="512">
        <v>2.8002365447614923E-4</v>
      </c>
      <c r="BZ73" s="512">
        <v>4.4682004792742419E-5</v>
      </c>
      <c r="CA73" s="512">
        <v>6.3905738149250746E-4</v>
      </c>
      <c r="CB73" s="512">
        <v>2.3200841700699547E-4</v>
      </c>
      <c r="CC73" s="512">
        <v>2.865343070396672E-4</v>
      </c>
      <c r="CD73" s="512">
        <v>8.5306227417604536E-5</v>
      </c>
      <c r="CE73" s="512">
        <v>2.0958946402383193E-4</v>
      </c>
      <c r="CF73" s="512">
        <v>0</v>
      </c>
      <c r="CG73" s="512">
        <v>4.4582703699006822E-4</v>
      </c>
      <c r="CH73" s="512">
        <v>3.4591153592248024E-4</v>
      </c>
      <c r="CI73" s="512">
        <v>3.0149505869248066E-4</v>
      </c>
      <c r="CJ73" s="512">
        <v>5.0569739314985614E-4</v>
      </c>
      <c r="CK73" s="512">
        <v>7.7214845991463064E-4</v>
      </c>
      <c r="CL73" s="512">
        <v>2.1295817684596134E-4</v>
      </c>
      <c r="CM73" s="512">
        <v>5.2236315150440361E-4</v>
      </c>
      <c r="CN73" s="512">
        <v>4.9985361036007517E-4</v>
      </c>
      <c r="CO73" s="512">
        <v>7.1333684129066437E-4</v>
      </c>
      <c r="CP73" s="512">
        <v>6.8418673483669219E-4</v>
      </c>
      <c r="CQ73" s="512">
        <v>8.6599523247385738E-4</v>
      </c>
      <c r="CR73" s="512">
        <v>4.8887136344873746E-4</v>
      </c>
      <c r="CS73" s="512">
        <v>1.5278414026752196E-3</v>
      </c>
      <c r="CT73" s="512">
        <v>1.3519989322442023E-3</v>
      </c>
      <c r="CU73" s="512">
        <v>1.2555261843278005E-3</v>
      </c>
      <c r="CV73" s="512">
        <v>3.9917767931669216E-4</v>
      </c>
      <c r="CW73" s="512">
        <v>1.9868220898708997E-4</v>
      </c>
      <c r="CX73" s="512">
        <v>3.7863114636114633E-4</v>
      </c>
      <c r="CY73" s="512">
        <v>4.0074173833237747E-4</v>
      </c>
      <c r="CZ73" s="512">
        <v>4.1568699727115353E-4</v>
      </c>
      <c r="DA73" s="512">
        <v>5.0612670893490181E-3</v>
      </c>
      <c r="DB73" s="512">
        <v>3.1686298162435429E-3</v>
      </c>
      <c r="DC73" s="512">
        <v>2.1075590350334772E-3</v>
      </c>
      <c r="DD73" s="512">
        <v>6.9141050505888907E-4</v>
      </c>
      <c r="DE73" s="512">
        <v>5.5143314824991022E-4</v>
      </c>
      <c r="DF73" s="512">
        <v>8.4290553373016154E-4</v>
      </c>
      <c r="DG73" s="512">
        <v>2.7942597906984926E-4</v>
      </c>
      <c r="DH73" s="513">
        <v>2.4696559104989932E-4</v>
      </c>
      <c r="DI73" s="133">
        <v>1.0841452966470391</v>
      </c>
      <c r="DJ73" s="133">
        <v>0.85091161703262619</v>
      </c>
    </row>
    <row r="74" spans="3:114" ht="13.5" customHeight="1" x14ac:dyDescent="0.15">
      <c r="C74" s="304" t="s">
        <v>712</v>
      </c>
      <c r="D74" s="305" t="s">
        <v>369</v>
      </c>
      <c r="E74" s="511">
        <v>1.4925156349585456E-3</v>
      </c>
      <c r="F74" s="512">
        <v>2.5911537963135287E-3</v>
      </c>
      <c r="G74" s="512">
        <v>2.3838442628718905E-3</v>
      </c>
      <c r="H74" s="512">
        <v>1.4745205423654267E-3</v>
      </c>
      <c r="I74" s="512">
        <v>1.1845501582418514E-3</v>
      </c>
      <c r="J74" s="512">
        <v>0</v>
      </c>
      <c r="K74" s="512">
        <v>7.7430260014837247E-3</v>
      </c>
      <c r="L74" s="512">
        <v>3.1618602205801404E-3</v>
      </c>
      <c r="M74" s="512">
        <v>5.6072235618702887E-3</v>
      </c>
      <c r="N74" s="512">
        <v>8.8818612805154789E-4</v>
      </c>
      <c r="O74" s="512">
        <v>0</v>
      </c>
      <c r="P74" s="512">
        <v>5.5087413140755539E-3</v>
      </c>
      <c r="Q74" s="512">
        <v>3.1214157804028502E-3</v>
      </c>
      <c r="R74" s="512">
        <v>1.7829137451291803E-3</v>
      </c>
      <c r="S74" s="512">
        <v>1.5273063922886377E-3</v>
      </c>
      <c r="T74" s="512">
        <v>6.405516667345618E-3</v>
      </c>
      <c r="U74" s="512">
        <v>2.0961138996758162E-3</v>
      </c>
      <c r="V74" s="512">
        <v>1.3929620791455638E-3</v>
      </c>
      <c r="W74" s="512">
        <v>4.5184389750806729E-3</v>
      </c>
      <c r="X74" s="512">
        <v>1.7535582910906257E-3</v>
      </c>
      <c r="Y74" s="512">
        <v>0</v>
      </c>
      <c r="Z74" s="512">
        <v>3.8049668630219134E-3</v>
      </c>
      <c r="AA74" s="512">
        <v>2.0340176218675986E-3</v>
      </c>
      <c r="AB74" s="512">
        <v>4.9332689487119954E-3</v>
      </c>
      <c r="AC74" s="512">
        <v>5.7821999190013013E-3</v>
      </c>
      <c r="AD74" s="512">
        <v>1.6534681149182871E-3</v>
      </c>
      <c r="AE74" s="512">
        <v>0</v>
      </c>
      <c r="AF74" s="512">
        <v>1.1346613410172734E-3</v>
      </c>
      <c r="AG74" s="512">
        <v>1.4783849596533732E-3</v>
      </c>
      <c r="AH74" s="512">
        <v>1.3395727468855879E-3</v>
      </c>
      <c r="AI74" s="512">
        <v>1.2265739438682599E-3</v>
      </c>
      <c r="AJ74" s="512">
        <v>2.0330539018237471E-3</v>
      </c>
      <c r="AK74" s="512">
        <v>3.3835575057995842E-3</v>
      </c>
      <c r="AL74" s="512">
        <v>2.3067858883044452E-3</v>
      </c>
      <c r="AM74" s="512">
        <v>3.2366954662524203E-3</v>
      </c>
      <c r="AN74" s="512">
        <v>0</v>
      </c>
      <c r="AO74" s="512">
        <v>2.4079934832941636E-3</v>
      </c>
      <c r="AP74" s="512">
        <v>1.7601116885860122E-3</v>
      </c>
      <c r="AQ74" s="512">
        <v>6.9055566045462342E-4</v>
      </c>
      <c r="AR74" s="512">
        <v>1.5308189095188198E-3</v>
      </c>
      <c r="AS74" s="512">
        <v>1.3481474736897672E-3</v>
      </c>
      <c r="AT74" s="512">
        <v>1.0432062532722904E-3</v>
      </c>
      <c r="AU74" s="512">
        <v>1.3002974035677779E-3</v>
      </c>
      <c r="AV74" s="512">
        <v>1.2247911700403848E-3</v>
      </c>
      <c r="AW74" s="512">
        <v>1.1112813479978926E-3</v>
      </c>
      <c r="AX74" s="512">
        <v>2.6552959800132995E-3</v>
      </c>
      <c r="AY74" s="512">
        <v>2.0049373451228427E-3</v>
      </c>
      <c r="AZ74" s="512">
        <v>2.6329368600772059E-3</v>
      </c>
      <c r="BA74" s="512">
        <v>1.1915673550213098E-3</v>
      </c>
      <c r="BB74" s="512">
        <v>9.8083730142434341E-4</v>
      </c>
      <c r="BC74" s="512">
        <v>4.1350647803197697E-4</v>
      </c>
      <c r="BD74" s="512">
        <v>1.9699619949540524E-3</v>
      </c>
      <c r="BE74" s="512">
        <v>9.3514264966429645E-4</v>
      </c>
      <c r="BF74" s="512">
        <v>9.1744465340444124E-4</v>
      </c>
      <c r="BG74" s="512">
        <v>0</v>
      </c>
      <c r="BH74" s="512">
        <v>6.2745563524161665E-4</v>
      </c>
      <c r="BI74" s="512">
        <v>6.6009765481378523E-4</v>
      </c>
      <c r="BJ74" s="512">
        <v>5.4542971948615419E-4</v>
      </c>
      <c r="BK74" s="512">
        <v>5.725293917968131E-4</v>
      </c>
      <c r="BL74" s="512">
        <v>2.2038993820078191E-3</v>
      </c>
      <c r="BM74" s="512">
        <v>2.9528546088561551E-3</v>
      </c>
      <c r="BN74" s="512">
        <v>2.024239601948725E-3</v>
      </c>
      <c r="BO74" s="512">
        <v>3.1289603681831208E-3</v>
      </c>
      <c r="BP74" s="512">
        <v>2.1957404425052866E-3</v>
      </c>
      <c r="BQ74" s="512">
        <v>2.1974877730321614E-3</v>
      </c>
      <c r="BR74" s="512">
        <v>1.0404472401738887E-3</v>
      </c>
      <c r="BS74" s="512">
        <v>3.0640220511756184E-3</v>
      </c>
      <c r="BT74" s="512">
        <v>1.0821491437231721</v>
      </c>
      <c r="BU74" s="512">
        <v>1.4226435947653935E-2</v>
      </c>
      <c r="BV74" s="512">
        <v>6.0733154826864283E-3</v>
      </c>
      <c r="BW74" s="512">
        <v>2.752455787354887E-3</v>
      </c>
      <c r="BX74" s="512">
        <v>2.9716202884410084E-3</v>
      </c>
      <c r="BY74" s="512">
        <v>1.1365387588417606E-3</v>
      </c>
      <c r="BZ74" s="512">
        <v>2.6548695836465386E-4</v>
      </c>
      <c r="CA74" s="512">
        <v>1.4069412881701425E-2</v>
      </c>
      <c r="CB74" s="512">
        <v>2.2454515029980129E-3</v>
      </c>
      <c r="CC74" s="512">
        <v>2.3944208381615553E-2</v>
      </c>
      <c r="CD74" s="512">
        <v>8.3158974053042169E-4</v>
      </c>
      <c r="CE74" s="512">
        <v>1.8337403342072298E-3</v>
      </c>
      <c r="CF74" s="512">
        <v>0</v>
      </c>
      <c r="CG74" s="512">
        <v>3.2335199210301231E-3</v>
      </c>
      <c r="CH74" s="512">
        <v>6.7023803847415277E-3</v>
      </c>
      <c r="CI74" s="512">
        <v>1.1854383633431319E-3</v>
      </c>
      <c r="CJ74" s="512">
        <v>7.3709770514718562E-3</v>
      </c>
      <c r="CK74" s="512">
        <v>2.0217801806584599E-3</v>
      </c>
      <c r="CL74" s="512">
        <v>1.1762784509417473E-3</v>
      </c>
      <c r="CM74" s="512">
        <v>3.2883631495363606E-3</v>
      </c>
      <c r="CN74" s="512">
        <v>2.7403550070071296E-3</v>
      </c>
      <c r="CO74" s="512">
        <v>5.9654945675764555E-3</v>
      </c>
      <c r="CP74" s="512">
        <v>9.5874966661248298E-3</v>
      </c>
      <c r="CQ74" s="512">
        <v>1.5274646363499593E-2</v>
      </c>
      <c r="CR74" s="512">
        <v>5.6903530783154622E-3</v>
      </c>
      <c r="CS74" s="512">
        <v>6.9126510912884166E-3</v>
      </c>
      <c r="CT74" s="512">
        <v>6.8341831006423475E-3</v>
      </c>
      <c r="CU74" s="512">
        <v>1.2988343750768093E-2</v>
      </c>
      <c r="CV74" s="512">
        <v>4.0968769250561031E-3</v>
      </c>
      <c r="CW74" s="512">
        <v>1.6790907935731686E-3</v>
      </c>
      <c r="CX74" s="512">
        <v>1.8888904357465726E-3</v>
      </c>
      <c r="CY74" s="512">
        <v>2.1350560235043996E-3</v>
      </c>
      <c r="CZ74" s="512">
        <v>1.987811233001225E-3</v>
      </c>
      <c r="DA74" s="512">
        <v>2.0625290923138567E-2</v>
      </c>
      <c r="DB74" s="512">
        <v>1.3257086150134711E-2</v>
      </c>
      <c r="DC74" s="512">
        <v>2.145519811673113E-2</v>
      </c>
      <c r="DD74" s="512">
        <v>7.6925224060306078E-3</v>
      </c>
      <c r="DE74" s="512">
        <v>2.712275051727804E-3</v>
      </c>
      <c r="DF74" s="512">
        <v>9.5857054952208486E-3</v>
      </c>
      <c r="DG74" s="512">
        <v>1.3480595300141879E-3</v>
      </c>
      <c r="DH74" s="513">
        <v>2.6837396108238833E-3</v>
      </c>
      <c r="DI74" s="133">
        <v>1.4709323161586696</v>
      </c>
      <c r="DJ74" s="133">
        <v>1.1544886091920288</v>
      </c>
    </row>
    <row r="75" spans="3:114" ht="13.5" customHeight="1" x14ac:dyDescent="0.15">
      <c r="C75" s="304" t="s">
        <v>713</v>
      </c>
      <c r="D75" s="305" t="s">
        <v>371</v>
      </c>
      <c r="E75" s="511">
        <v>8.5622430538219343E-4</v>
      </c>
      <c r="F75" s="512">
        <v>1.2062254270131061E-3</v>
      </c>
      <c r="G75" s="512">
        <v>2.259546836070595E-3</v>
      </c>
      <c r="H75" s="512">
        <v>4.8203384278999359E-4</v>
      </c>
      <c r="I75" s="512">
        <v>5.2159820851998184E-4</v>
      </c>
      <c r="J75" s="512">
        <v>0</v>
      </c>
      <c r="K75" s="512">
        <v>2.6842131844690229E-3</v>
      </c>
      <c r="L75" s="512">
        <v>2.0894947685011988E-3</v>
      </c>
      <c r="M75" s="512">
        <v>1.5715831637809056E-3</v>
      </c>
      <c r="N75" s="512">
        <v>1.482334614435737E-3</v>
      </c>
      <c r="O75" s="512">
        <v>0</v>
      </c>
      <c r="P75" s="512">
        <v>2.1024258467032451E-3</v>
      </c>
      <c r="Q75" s="512">
        <v>1.7958791923713563E-3</v>
      </c>
      <c r="R75" s="512">
        <v>1.1306349496137467E-3</v>
      </c>
      <c r="S75" s="512">
        <v>9.541207189925617E-4</v>
      </c>
      <c r="T75" s="512">
        <v>3.9678396739634084E-3</v>
      </c>
      <c r="U75" s="512">
        <v>1.622472508363426E-3</v>
      </c>
      <c r="V75" s="512">
        <v>1.6638347637010042E-3</v>
      </c>
      <c r="W75" s="512">
        <v>1.3196132837125648E-2</v>
      </c>
      <c r="X75" s="512">
        <v>1.0899601542017386E-2</v>
      </c>
      <c r="Y75" s="512">
        <v>0</v>
      </c>
      <c r="Z75" s="512">
        <v>7.4490537154081942E-3</v>
      </c>
      <c r="AA75" s="512">
        <v>1.1839990195512049E-3</v>
      </c>
      <c r="AB75" s="512">
        <v>8.501038002519952E-3</v>
      </c>
      <c r="AC75" s="512">
        <v>4.3664701093954128E-3</v>
      </c>
      <c r="AD75" s="512">
        <v>3.9841718540747986E-3</v>
      </c>
      <c r="AE75" s="512">
        <v>0</v>
      </c>
      <c r="AF75" s="512">
        <v>9.8893977920935273E-4</v>
      </c>
      <c r="AG75" s="512">
        <v>8.9241606883779564E-4</v>
      </c>
      <c r="AH75" s="512">
        <v>1.0214564476522434E-3</v>
      </c>
      <c r="AI75" s="512">
        <v>8.840176244820125E-4</v>
      </c>
      <c r="AJ75" s="512">
        <v>4.1198781043016528E-3</v>
      </c>
      <c r="AK75" s="512">
        <v>6.3763245918937892E-3</v>
      </c>
      <c r="AL75" s="512">
        <v>1.6249844527455358E-3</v>
      </c>
      <c r="AM75" s="512">
        <v>6.4020923877299339E-3</v>
      </c>
      <c r="AN75" s="512">
        <v>0</v>
      </c>
      <c r="AO75" s="512">
        <v>8.0259786726126611E-4</v>
      </c>
      <c r="AP75" s="512">
        <v>2.597195909750204E-3</v>
      </c>
      <c r="AQ75" s="512">
        <v>5.437337862354896E-4</v>
      </c>
      <c r="AR75" s="512">
        <v>1.0415795291863479E-3</v>
      </c>
      <c r="AS75" s="512">
        <v>8.067285479785673E-4</v>
      </c>
      <c r="AT75" s="512">
        <v>6.542474769008922E-4</v>
      </c>
      <c r="AU75" s="512">
        <v>8.561403657497698E-4</v>
      </c>
      <c r="AV75" s="512">
        <v>1.002286812556701E-3</v>
      </c>
      <c r="AW75" s="512">
        <v>6.0441973535433214E-4</v>
      </c>
      <c r="AX75" s="512">
        <v>2.9548617052058569E-3</v>
      </c>
      <c r="AY75" s="512">
        <v>2.2833510865222493E-3</v>
      </c>
      <c r="AZ75" s="512">
        <v>1.7083801156141652E-3</v>
      </c>
      <c r="BA75" s="512">
        <v>8.7868009800612704E-4</v>
      </c>
      <c r="BB75" s="512">
        <v>4.4115754974223867E-4</v>
      </c>
      <c r="BC75" s="512">
        <v>3.7230991576825471E-4</v>
      </c>
      <c r="BD75" s="512">
        <v>9.3337480561242665E-4</v>
      </c>
      <c r="BE75" s="512">
        <v>4.1443581965487365E-4</v>
      </c>
      <c r="BF75" s="512">
        <v>9.1221549519281673E-4</v>
      </c>
      <c r="BG75" s="512">
        <v>0</v>
      </c>
      <c r="BH75" s="512">
        <v>4.0832354309910924E-4</v>
      </c>
      <c r="BI75" s="512">
        <v>4.9385035270819002E-4</v>
      </c>
      <c r="BJ75" s="512">
        <v>2.6399225587015974E-3</v>
      </c>
      <c r="BK75" s="512">
        <v>6.8486155925142668E-4</v>
      </c>
      <c r="BL75" s="512">
        <v>1.0313913299222254E-3</v>
      </c>
      <c r="BM75" s="512">
        <v>1.6368105987474993E-3</v>
      </c>
      <c r="BN75" s="512">
        <v>1.7192278448497436E-3</v>
      </c>
      <c r="BO75" s="512">
        <v>1.6260581558694557E-3</v>
      </c>
      <c r="BP75" s="512">
        <v>6.1729555663638993E-3</v>
      </c>
      <c r="BQ75" s="512">
        <v>7.1116692002877076E-3</v>
      </c>
      <c r="BR75" s="512">
        <v>1.2687535986152781E-2</v>
      </c>
      <c r="BS75" s="512">
        <v>2.8074297364480837E-3</v>
      </c>
      <c r="BT75" s="512">
        <v>4.4978988849408421E-3</v>
      </c>
      <c r="BU75" s="512">
        <v>1.0018927486036138</v>
      </c>
      <c r="BV75" s="512">
        <v>2.6660648376420396E-3</v>
      </c>
      <c r="BW75" s="512">
        <v>5.6397366017874387E-3</v>
      </c>
      <c r="BX75" s="512">
        <v>1.1309754966771469E-3</v>
      </c>
      <c r="BY75" s="512">
        <v>8.56084927261559E-4</v>
      </c>
      <c r="BZ75" s="512">
        <v>3.4488254727826619E-4</v>
      </c>
      <c r="CA75" s="512">
        <v>4.8493899928495454E-2</v>
      </c>
      <c r="CB75" s="512">
        <v>3.9366806507288906E-3</v>
      </c>
      <c r="CC75" s="512">
        <v>2.7507354412827896E-3</v>
      </c>
      <c r="CD75" s="512">
        <v>4.4064629343199954E-3</v>
      </c>
      <c r="CE75" s="512">
        <v>3.9167692311877266E-3</v>
      </c>
      <c r="CF75" s="512">
        <v>0</v>
      </c>
      <c r="CG75" s="512">
        <v>4.6884278007025947E-3</v>
      </c>
      <c r="CH75" s="512">
        <v>1.4370280930027344E-2</v>
      </c>
      <c r="CI75" s="512">
        <v>2.4964546934308309E-3</v>
      </c>
      <c r="CJ75" s="512">
        <v>1.3925538571244286E-2</v>
      </c>
      <c r="CK75" s="512">
        <v>5.9652170323952342E-3</v>
      </c>
      <c r="CL75" s="512">
        <v>1.0506024417567426E-3</v>
      </c>
      <c r="CM75" s="512">
        <v>6.226496606140379E-3</v>
      </c>
      <c r="CN75" s="512">
        <v>3.3502785816650932E-3</v>
      </c>
      <c r="CO75" s="512">
        <v>2.7158731370834559E-2</v>
      </c>
      <c r="CP75" s="512">
        <v>1.0338019730503776E-2</v>
      </c>
      <c r="CQ75" s="512">
        <v>5.7014103354115298E-3</v>
      </c>
      <c r="CR75" s="512">
        <v>5.296511777008457E-3</v>
      </c>
      <c r="CS75" s="512">
        <v>2.0161993854100748E-2</v>
      </c>
      <c r="CT75" s="512">
        <v>5.853436554560382E-3</v>
      </c>
      <c r="CU75" s="512">
        <v>5.0454566998678245E-3</v>
      </c>
      <c r="CV75" s="512">
        <v>9.9495248909528826E-4</v>
      </c>
      <c r="CW75" s="512">
        <v>2.0849178631567405E-3</v>
      </c>
      <c r="CX75" s="512">
        <v>3.2011741605155494E-3</v>
      </c>
      <c r="CY75" s="512">
        <v>4.7147561258081006E-3</v>
      </c>
      <c r="CZ75" s="512">
        <v>2.1340511111425952E-3</v>
      </c>
      <c r="DA75" s="512">
        <v>5.9197988884236476E-2</v>
      </c>
      <c r="DB75" s="512">
        <v>2.1680280985763821E-2</v>
      </c>
      <c r="DC75" s="512">
        <v>1.1366384174601805E-2</v>
      </c>
      <c r="DD75" s="512">
        <v>1.5035247252679101E-2</v>
      </c>
      <c r="DE75" s="512">
        <v>8.4339618971940018E-4</v>
      </c>
      <c r="DF75" s="512">
        <v>1.8934483172229483E-2</v>
      </c>
      <c r="DG75" s="512">
        <v>7.5005435533401525E-4</v>
      </c>
      <c r="DH75" s="513">
        <v>1.6154483745401526E-2</v>
      </c>
      <c r="DI75" s="133">
        <v>1.5263627391708601</v>
      </c>
      <c r="DJ75" s="133">
        <v>1.1979942085097384</v>
      </c>
    </row>
    <row r="76" spans="3:114" ht="13.5" customHeight="1" x14ac:dyDescent="0.15">
      <c r="C76" s="314" t="s">
        <v>714</v>
      </c>
      <c r="D76" s="315" t="s">
        <v>465</v>
      </c>
      <c r="E76" s="514">
        <v>3.4025643363304416E-2</v>
      </c>
      <c r="F76" s="515">
        <v>3.4678930120025167E-2</v>
      </c>
      <c r="G76" s="515">
        <v>3.3760896712867874E-2</v>
      </c>
      <c r="H76" s="515">
        <v>1.7856702881887215E-2</v>
      </c>
      <c r="I76" s="515">
        <v>2.8760886695584655E-2</v>
      </c>
      <c r="J76" s="515">
        <v>0</v>
      </c>
      <c r="K76" s="515">
        <v>3.0432451077849754E-2</v>
      </c>
      <c r="L76" s="515">
        <v>5.9030169127024142E-2</v>
      </c>
      <c r="M76" s="515">
        <v>3.8271677638312969E-2</v>
      </c>
      <c r="N76" s="515">
        <v>3.4028419972595453E-2</v>
      </c>
      <c r="O76" s="515">
        <v>0</v>
      </c>
      <c r="P76" s="515">
        <v>4.7789315772542598E-2</v>
      </c>
      <c r="Q76" s="515">
        <v>7.1914944567671446E-2</v>
      </c>
      <c r="R76" s="515">
        <v>5.069841461011125E-2</v>
      </c>
      <c r="S76" s="515">
        <v>4.3714175040914606E-2</v>
      </c>
      <c r="T76" s="515">
        <v>5.7618124256536909E-2</v>
      </c>
      <c r="U76" s="515">
        <v>5.3294450641886988E-2</v>
      </c>
      <c r="V76" s="515">
        <v>3.8876947964261478E-2</v>
      </c>
      <c r="W76" s="515">
        <v>2.194574014416938E-2</v>
      </c>
      <c r="X76" s="515">
        <v>1.3303019668871895E-2</v>
      </c>
      <c r="Y76" s="515">
        <v>0</v>
      </c>
      <c r="Z76" s="515">
        <v>1.8896844362431713E-2</v>
      </c>
      <c r="AA76" s="515">
        <v>2.4569529374083833E-2</v>
      </c>
      <c r="AB76" s="515">
        <v>4.1155973053563111E-2</v>
      </c>
      <c r="AC76" s="515">
        <v>4.1338635541900058E-2</v>
      </c>
      <c r="AD76" s="515">
        <v>4.6515577061815208E-2</v>
      </c>
      <c r="AE76" s="515">
        <v>0</v>
      </c>
      <c r="AF76" s="515">
        <v>1.8487700222532724E-2</v>
      </c>
      <c r="AG76" s="515">
        <v>4.5615138735332461E-2</v>
      </c>
      <c r="AH76" s="515">
        <v>2.874850958874034E-2</v>
      </c>
      <c r="AI76" s="515">
        <v>6.253550334556926E-2</v>
      </c>
      <c r="AJ76" s="515">
        <v>2.9311864961388514E-2</v>
      </c>
      <c r="AK76" s="515">
        <v>3.0510804525904829E-2</v>
      </c>
      <c r="AL76" s="515">
        <v>3.0973411856460742E-2</v>
      </c>
      <c r="AM76" s="515">
        <v>2.942401616052356E-2</v>
      </c>
      <c r="AN76" s="515">
        <v>0</v>
      </c>
      <c r="AO76" s="515">
        <v>1.3225982029235544E-2</v>
      </c>
      <c r="AP76" s="515">
        <v>2.7422594064897683E-2</v>
      </c>
      <c r="AQ76" s="515">
        <v>2.9617883311303991E-2</v>
      </c>
      <c r="AR76" s="515">
        <v>1.2470373851550327E-2</v>
      </c>
      <c r="AS76" s="515">
        <v>3.1916108477523214E-2</v>
      </c>
      <c r="AT76" s="515">
        <v>2.4375707119899389E-2</v>
      </c>
      <c r="AU76" s="515">
        <v>2.2786028982509754E-2</v>
      </c>
      <c r="AV76" s="515">
        <v>2.9637406027427846E-2</v>
      </c>
      <c r="AW76" s="515">
        <v>2.5754166887493306E-2</v>
      </c>
      <c r="AX76" s="515">
        <v>3.9044768461210154E-2</v>
      </c>
      <c r="AY76" s="515">
        <v>4.157853166095881E-2</v>
      </c>
      <c r="AZ76" s="515">
        <v>3.0261761555752387E-2</v>
      </c>
      <c r="BA76" s="515">
        <v>3.9930915983604098E-2</v>
      </c>
      <c r="BB76" s="515">
        <v>4.3319381292933952E-2</v>
      </c>
      <c r="BC76" s="515">
        <v>3.1138024015864765E-2</v>
      </c>
      <c r="BD76" s="515">
        <v>3.693042489498314E-2</v>
      </c>
      <c r="BE76" s="515">
        <v>3.3713294773630047E-2</v>
      </c>
      <c r="BF76" s="515">
        <v>3.3523917051596762E-2</v>
      </c>
      <c r="BG76" s="515">
        <v>0</v>
      </c>
      <c r="BH76" s="515">
        <v>1.1914625456799999E-2</v>
      </c>
      <c r="BI76" s="515">
        <v>3.6205852684179869E-2</v>
      </c>
      <c r="BJ76" s="515">
        <v>4.6693726976301392E-2</v>
      </c>
      <c r="BK76" s="515">
        <v>2.2611586321197016E-2</v>
      </c>
      <c r="BL76" s="515">
        <v>6.0428655255827204E-2</v>
      </c>
      <c r="BM76" s="515">
        <v>8.8441502340022606E-3</v>
      </c>
      <c r="BN76" s="515">
        <v>4.2612045248574537E-2</v>
      </c>
      <c r="BO76" s="515">
        <v>4.7881046751565591E-2</v>
      </c>
      <c r="BP76" s="515">
        <v>3.2169671877361722E-2</v>
      </c>
      <c r="BQ76" s="515">
        <v>2.6508704598036406E-2</v>
      </c>
      <c r="BR76" s="515">
        <v>5.8509822777348761E-3</v>
      </c>
      <c r="BS76" s="515">
        <v>7.7849205771015903E-3</v>
      </c>
      <c r="BT76" s="515">
        <v>2.0895346975164774E-2</v>
      </c>
      <c r="BU76" s="515">
        <v>1.6795530623947889E-2</v>
      </c>
      <c r="BV76" s="515">
        <v>1.0117175566785899</v>
      </c>
      <c r="BW76" s="515">
        <v>7.3620706415946646E-3</v>
      </c>
      <c r="BX76" s="515">
        <v>3.2719896457022043E-3</v>
      </c>
      <c r="BY76" s="515">
        <v>5.4891176754096388E-3</v>
      </c>
      <c r="BZ76" s="515">
        <v>1.7468947809530645E-3</v>
      </c>
      <c r="CA76" s="515">
        <v>5.7468841137975433E-3</v>
      </c>
      <c r="CB76" s="515">
        <v>1.0947603402179191E-2</v>
      </c>
      <c r="CC76" s="515">
        <v>7.1447872337237261E-2</v>
      </c>
      <c r="CD76" s="515">
        <v>5.1138722521439344E-3</v>
      </c>
      <c r="CE76" s="515">
        <v>5.8731576333092362E-3</v>
      </c>
      <c r="CF76" s="515">
        <v>0</v>
      </c>
      <c r="CG76" s="515">
        <v>9.2384025916908471E-3</v>
      </c>
      <c r="CH76" s="515">
        <v>1.2610554642787868E-2</v>
      </c>
      <c r="CI76" s="515">
        <v>4.8001898601152003E-3</v>
      </c>
      <c r="CJ76" s="515">
        <v>8.9347515356408627E-3</v>
      </c>
      <c r="CK76" s="515">
        <v>8.0774917178108984E-3</v>
      </c>
      <c r="CL76" s="515">
        <v>1.1573752756085468E-2</v>
      </c>
      <c r="CM76" s="515">
        <v>8.1487704781181211E-3</v>
      </c>
      <c r="CN76" s="515">
        <v>2.4654362340698559E-2</v>
      </c>
      <c r="CO76" s="515">
        <v>1.0404883897768048E-2</v>
      </c>
      <c r="CP76" s="515">
        <v>9.3776083024872878E-3</v>
      </c>
      <c r="CQ76" s="515">
        <v>2.4041595605218371E-2</v>
      </c>
      <c r="CR76" s="515">
        <v>3.8644394496181532E-2</v>
      </c>
      <c r="CS76" s="515">
        <v>2.559295988664732E-2</v>
      </c>
      <c r="CT76" s="515">
        <v>2.1079131327838375E-2</v>
      </c>
      <c r="CU76" s="515">
        <v>1.7541797022475849E-2</v>
      </c>
      <c r="CV76" s="515">
        <v>2.9814104814726048E-2</v>
      </c>
      <c r="CW76" s="515">
        <v>1.9796578462157103E-2</v>
      </c>
      <c r="CX76" s="515">
        <v>1.0670712311533187E-2</v>
      </c>
      <c r="CY76" s="515">
        <v>4.4325121559771773E-2</v>
      </c>
      <c r="CZ76" s="515">
        <v>8.1534585399683709E-3</v>
      </c>
      <c r="DA76" s="515">
        <v>5.1254173306213249E-2</v>
      </c>
      <c r="DB76" s="515">
        <v>7.5469252444900534E-2</v>
      </c>
      <c r="DC76" s="515">
        <v>3.392866433065906E-2</v>
      </c>
      <c r="DD76" s="515">
        <v>1.7835369394053429E-2</v>
      </c>
      <c r="DE76" s="515">
        <v>2.6006563049336115E-2</v>
      </c>
      <c r="DF76" s="515">
        <v>2.2924934114045181E-2</v>
      </c>
      <c r="DG76" s="515">
        <v>0.17177653052604289</v>
      </c>
      <c r="DH76" s="516">
        <v>6.5289833636975733E-3</v>
      </c>
      <c r="DI76" s="133">
        <v>3.9738506471864206</v>
      </c>
      <c r="DJ76" s="133">
        <v>3.1189506521877326</v>
      </c>
    </row>
    <row r="77" spans="3:114" ht="13.5" customHeight="1" x14ac:dyDescent="0.15">
      <c r="C77" s="304" t="s">
        <v>715</v>
      </c>
      <c r="D77" s="305" t="s">
        <v>466</v>
      </c>
      <c r="E77" s="511">
        <v>7.0465493400185611E-3</v>
      </c>
      <c r="F77" s="512">
        <v>7.2072542082729308E-3</v>
      </c>
      <c r="G77" s="512">
        <v>1.3442892925740739E-2</v>
      </c>
      <c r="H77" s="512">
        <v>1.2932879302405928E-2</v>
      </c>
      <c r="I77" s="512">
        <v>1.0859431044257436E-2</v>
      </c>
      <c r="J77" s="512">
        <v>0</v>
      </c>
      <c r="K77" s="512">
        <v>6.3407746504624191E-2</v>
      </c>
      <c r="L77" s="512">
        <v>6.8495064711038009E-3</v>
      </c>
      <c r="M77" s="512">
        <v>1.5937904091177586E-2</v>
      </c>
      <c r="N77" s="512">
        <v>7.0764013758872037E-3</v>
      </c>
      <c r="O77" s="512">
        <v>0</v>
      </c>
      <c r="P77" s="512">
        <v>2.3597095399969525E-2</v>
      </c>
      <c r="Q77" s="512">
        <v>2.0436965435788053E-2</v>
      </c>
      <c r="R77" s="512">
        <v>1.0856875529013365E-2</v>
      </c>
      <c r="S77" s="512">
        <v>1.3311240952158736E-2</v>
      </c>
      <c r="T77" s="512">
        <v>1.10992540277387E-2</v>
      </c>
      <c r="U77" s="512">
        <v>9.8625599414852508E-3</v>
      </c>
      <c r="V77" s="512">
        <v>1.2685761041311196E-2</v>
      </c>
      <c r="W77" s="512">
        <v>1.4786828085046349E-2</v>
      </c>
      <c r="X77" s="512">
        <v>1.331198154166041E-2</v>
      </c>
      <c r="Y77" s="512">
        <v>0</v>
      </c>
      <c r="Z77" s="512">
        <v>1.0368762716110992E-2</v>
      </c>
      <c r="AA77" s="512">
        <v>5.2109546692737617E-3</v>
      </c>
      <c r="AB77" s="512">
        <v>8.5684144182628149E-3</v>
      </c>
      <c r="AC77" s="512">
        <v>9.5970617814987499E-3</v>
      </c>
      <c r="AD77" s="512">
        <v>6.9509579472545628E-3</v>
      </c>
      <c r="AE77" s="512">
        <v>0</v>
      </c>
      <c r="AF77" s="512">
        <v>5.2911234218712497E-3</v>
      </c>
      <c r="AG77" s="512">
        <v>6.0727794844292185E-3</v>
      </c>
      <c r="AH77" s="512">
        <v>7.2456711835807196E-3</v>
      </c>
      <c r="AI77" s="512">
        <v>8.3073070108756128E-3</v>
      </c>
      <c r="AJ77" s="512">
        <v>1.2347365579895219E-2</v>
      </c>
      <c r="AK77" s="512">
        <v>1.4205655805723479E-2</v>
      </c>
      <c r="AL77" s="512">
        <v>1.8678176959438155E-2</v>
      </c>
      <c r="AM77" s="512">
        <v>2.0886452116030955E-2</v>
      </c>
      <c r="AN77" s="512">
        <v>0</v>
      </c>
      <c r="AO77" s="512">
        <v>6.5936148740854978E-3</v>
      </c>
      <c r="AP77" s="512">
        <v>1.1839379135131894E-2</v>
      </c>
      <c r="AQ77" s="512">
        <v>7.458066978258294E-3</v>
      </c>
      <c r="AR77" s="512">
        <v>1.1856380353559553E-2</v>
      </c>
      <c r="AS77" s="512">
        <v>7.8369426702248942E-3</v>
      </c>
      <c r="AT77" s="512">
        <v>1.338420461626184E-2</v>
      </c>
      <c r="AU77" s="512">
        <v>1.0463717818729871E-2</v>
      </c>
      <c r="AV77" s="512">
        <v>8.0444786557437743E-3</v>
      </c>
      <c r="AW77" s="512">
        <v>7.7099409098680925E-3</v>
      </c>
      <c r="AX77" s="512">
        <v>1.4785061116633609E-2</v>
      </c>
      <c r="AY77" s="512">
        <v>8.7940463061252361E-3</v>
      </c>
      <c r="AZ77" s="512">
        <v>8.0663916923062427E-3</v>
      </c>
      <c r="BA77" s="512">
        <v>8.6340777432250757E-3</v>
      </c>
      <c r="BB77" s="512">
        <v>8.2524823399287781E-3</v>
      </c>
      <c r="BC77" s="512">
        <v>8.5906914841347489E-3</v>
      </c>
      <c r="BD77" s="512">
        <v>9.2481615311619542E-3</v>
      </c>
      <c r="BE77" s="512">
        <v>6.5090040363773236E-3</v>
      </c>
      <c r="BF77" s="512">
        <v>1.0145509077779778E-2</v>
      </c>
      <c r="BG77" s="512">
        <v>0</v>
      </c>
      <c r="BH77" s="512">
        <v>3.9239499402576612E-3</v>
      </c>
      <c r="BI77" s="512">
        <v>4.9142642500972977E-3</v>
      </c>
      <c r="BJ77" s="512">
        <v>1.1694732976830885E-2</v>
      </c>
      <c r="BK77" s="512">
        <v>9.7649204402807492E-3</v>
      </c>
      <c r="BL77" s="512">
        <v>3.46523293520829E-2</v>
      </c>
      <c r="BM77" s="512">
        <v>9.6669284511135718E-3</v>
      </c>
      <c r="BN77" s="512">
        <v>1.2841329798816263E-2</v>
      </c>
      <c r="BO77" s="512">
        <v>8.7137405423924948E-3</v>
      </c>
      <c r="BP77" s="512">
        <v>1.6453919042454822E-2</v>
      </c>
      <c r="BQ77" s="512">
        <v>1.6631195533676268E-2</v>
      </c>
      <c r="BR77" s="512">
        <v>1.7103785009196602E-2</v>
      </c>
      <c r="BS77" s="512">
        <v>6.3872326155699367E-3</v>
      </c>
      <c r="BT77" s="512">
        <v>1.9145397385813747E-2</v>
      </c>
      <c r="BU77" s="512">
        <v>2.3430930802851628E-2</v>
      </c>
      <c r="BV77" s="512">
        <v>2.0162486754852216E-2</v>
      </c>
      <c r="BW77" s="512">
        <v>1.0667371696668788</v>
      </c>
      <c r="BX77" s="512">
        <v>8.3504300885979002E-2</v>
      </c>
      <c r="BY77" s="512">
        <v>6.8342554656177085E-2</v>
      </c>
      <c r="BZ77" s="512">
        <v>5.6212320475434292E-2</v>
      </c>
      <c r="CA77" s="512">
        <v>5.4891201377135074E-2</v>
      </c>
      <c r="CB77" s="512">
        <v>1.3811616139233991E-2</v>
      </c>
      <c r="CC77" s="512">
        <v>4.9496026088885897E-2</v>
      </c>
      <c r="CD77" s="512">
        <v>3.0970149359465248E-2</v>
      </c>
      <c r="CE77" s="512">
        <v>2.5562093588405541E-2</v>
      </c>
      <c r="CF77" s="512">
        <v>0</v>
      </c>
      <c r="CG77" s="512">
        <v>1.2907415679687959E-2</v>
      </c>
      <c r="CH77" s="512">
        <v>1.7061989685363269E-2</v>
      </c>
      <c r="CI77" s="512">
        <v>2.6211695645703983E-3</v>
      </c>
      <c r="CJ77" s="512">
        <v>1.2504506134098214E-2</v>
      </c>
      <c r="CK77" s="512">
        <v>8.0258301413658334E-3</v>
      </c>
      <c r="CL77" s="512">
        <v>6.5709787188126794E-3</v>
      </c>
      <c r="CM77" s="512">
        <v>1.0095223352529104E-2</v>
      </c>
      <c r="CN77" s="512">
        <v>8.4078988115160944E-3</v>
      </c>
      <c r="CO77" s="512">
        <v>1.7839459012059255E-2</v>
      </c>
      <c r="CP77" s="512">
        <v>1.2997112725104839E-2</v>
      </c>
      <c r="CQ77" s="512">
        <v>5.140901403653037E-3</v>
      </c>
      <c r="CR77" s="512">
        <v>6.6836225308196931E-3</v>
      </c>
      <c r="CS77" s="512">
        <v>2.1952912899556497E-2</v>
      </c>
      <c r="CT77" s="512">
        <v>1.6370199331311057E-2</v>
      </c>
      <c r="CU77" s="512">
        <v>1.0130683614938728E-2</v>
      </c>
      <c r="CV77" s="512">
        <v>2.2737525303496924E-2</v>
      </c>
      <c r="CW77" s="512">
        <v>5.0447037260561947E-2</v>
      </c>
      <c r="CX77" s="512">
        <v>7.4101643009418291E-3</v>
      </c>
      <c r="CY77" s="512">
        <v>1.0211142324020414E-2</v>
      </c>
      <c r="CZ77" s="512">
        <v>5.4333434051016087E-3</v>
      </c>
      <c r="DA77" s="512">
        <v>3.245300243439582E-2</v>
      </c>
      <c r="DB77" s="512">
        <v>1.419603560042562E-2</v>
      </c>
      <c r="DC77" s="512">
        <v>8.8352488896028484E-3</v>
      </c>
      <c r="DD77" s="512">
        <v>1.5132911946282008E-2</v>
      </c>
      <c r="DE77" s="512">
        <v>1.6876719048444264E-2</v>
      </c>
      <c r="DF77" s="512">
        <v>1.1917899047302033E-2</v>
      </c>
      <c r="DG77" s="512">
        <v>4.895987081223901E-3</v>
      </c>
      <c r="DH77" s="513">
        <v>3.1377279753144971E-2</v>
      </c>
      <c r="DI77" s="133">
        <v>2.6429007367856534</v>
      </c>
      <c r="DJ77" s="133">
        <v>2.0743298398749195</v>
      </c>
    </row>
    <row r="78" spans="3:114" ht="13.5" customHeight="1" x14ac:dyDescent="0.15">
      <c r="C78" s="304" t="s">
        <v>716</v>
      </c>
      <c r="D78" s="305" t="s">
        <v>384</v>
      </c>
      <c r="E78" s="511">
        <v>2.0986369222399429E-3</v>
      </c>
      <c r="F78" s="512">
        <v>1.9619270441986894E-3</v>
      </c>
      <c r="G78" s="512">
        <v>3.6173576808783085E-3</v>
      </c>
      <c r="H78" s="512">
        <v>2.5491483687848835E-3</v>
      </c>
      <c r="I78" s="512">
        <v>2.2606313763558904E-3</v>
      </c>
      <c r="J78" s="512">
        <v>0</v>
      </c>
      <c r="K78" s="512">
        <v>1.0264393356088228E-2</v>
      </c>
      <c r="L78" s="512">
        <v>4.5486588797032865E-3</v>
      </c>
      <c r="M78" s="512">
        <v>4.332909701265336E-3</v>
      </c>
      <c r="N78" s="512">
        <v>2.1449961514392944E-3</v>
      </c>
      <c r="O78" s="512">
        <v>0</v>
      </c>
      <c r="P78" s="512">
        <v>4.3697230404357561E-3</v>
      </c>
      <c r="Q78" s="512">
        <v>6.296192430011247E-3</v>
      </c>
      <c r="R78" s="512">
        <v>3.6040324587369782E-3</v>
      </c>
      <c r="S78" s="512">
        <v>5.4426817496800034E-3</v>
      </c>
      <c r="T78" s="512">
        <v>3.7516368364220137E-3</v>
      </c>
      <c r="U78" s="512">
        <v>3.2933120022807451E-3</v>
      </c>
      <c r="V78" s="512">
        <v>5.1340777391744455E-3</v>
      </c>
      <c r="W78" s="512">
        <v>3.4235486313453044E-3</v>
      </c>
      <c r="X78" s="512">
        <v>4.2305177343506042E-3</v>
      </c>
      <c r="Y78" s="512">
        <v>0</v>
      </c>
      <c r="Z78" s="512">
        <v>2.3676002020896151E-3</v>
      </c>
      <c r="AA78" s="512">
        <v>2.5575437741228529E-3</v>
      </c>
      <c r="AB78" s="512">
        <v>3.8177397936677892E-3</v>
      </c>
      <c r="AC78" s="512">
        <v>5.6300665245711838E-3</v>
      </c>
      <c r="AD78" s="512">
        <v>2.5435270687056682E-3</v>
      </c>
      <c r="AE78" s="512">
        <v>0</v>
      </c>
      <c r="AF78" s="512">
        <v>2.800179114544566E-3</v>
      </c>
      <c r="AG78" s="512">
        <v>4.4907673659934939E-3</v>
      </c>
      <c r="AH78" s="512">
        <v>3.8580236497111346E-3</v>
      </c>
      <c r="AI78" s="512">
        <v>2.5944399103979571E-3</v>
      </c>
      <c r="AJ78" s="512">
        <v>6.3861033707788388E-3</v>
      </c>
      <c r="AK78" s="512">
        <v>6.7773253936935099E-3</v>
      </c>
      <c r="AL78" s="512">
        <v>4.4303538296112449E-3</v>
      </c>
      <c r="AM78" s="512">
        <v>5.4592216908111767E-3</v>
      </c>
      <c r="AN78" s="512">
        <v>0</v>
      </c>
      <c r="AO78" s="512">
        <v>1.9169894519318359E-3</v>
      </c>
      <c r="AP78" s="512">
        <v>4.0604138681218822E-3</v>
      </c>
      <c r="AQ78" s="512">
        <v>2.0936934802536812E-3</v>
      </c>
      <c r="AR78" s="512">
        <v>2.7625933134229484E-3</v>
      </c>
      <c r="AS78" s="512">
        <v>3.3259132324169973E-3</v>
      </c>
      <c r="AT78" s="512">
        <v>5.3564421129171993E-3</v>
      </c>
      <c r="AU78" s="512">
        <v>3.3848381531736932E-3</v>
      </c>
      <c r="AV78" s="512">
        <v>3.9307635445425442E-3</v>
      </c>
      <c r="AW78" s="512">
        <v>2.7532289045039612E-3</v>
      </c>
      <c r="AX78" s="512">
        <v>3.1197377471987621E-3</v>
      </c>
      <c r="AY78" s="512">
        <v>2.5761367083820016E-3</v>
      </c>
      <c r="AZ78" s="512">
        <v>2.5370095085012145E-3</v>
      </c>
      <c r="BA78" s="512">
        <v>3.4367124409160617E-3</v>
      </c>
      <c r="BB78" s="512">
        <v>4.21354568161023E-3</v>
      </c>
      <c r="BC78" s="512">
        <v>2.223899680996011E-3</v>
      </c>
      <c r="BD78" s="512">
        <v>4.2189615706535203E-3</v>
      </c>
      <c r="BE78" s="512">
        <v>4.2488351774228345E-3</v>
      </c>
      <c r="BF78" s="512">
        <v>3.8877308807570041E-3</v>
      </c>
      <c r="BG78" s="512">
        <v>0</v>
      </c>
      <c r="BH78" s="512">
        <v>1.1722172247032171E-3</v>
      </c>
      <c r="BI78" s="512">
        <v>1.6558832003574849E-3</v>
      </c>
      <c r="BJ78" s="512">
        <v>6.7947326749882176E-3</v>
      </c>
      <c r="BK78" s="512">
        <v>2.7403601377726998E-3</v>
      </c>
      <c r="BL78" s="512">
        <v>4.1953381580435711E-3</v>
      </c>
      <c r="BM78" s="512">
        <v>5.9303878918203533E-3</v>
      </c>
      <c r="BN78" s="512">
        <v>7.2775106775173704E-3</v>
      </c>
      <c r="BO78" s="512">
        <v>4.3952170602948619E-3</v>
      </c>
      <c r="BP78" s="512">
        <v>4.1706312106106359E-3</v>
      </c>
      <c r="BQ78" s="512">
        <v>3.6868421649322827E-3</v>
      </c>
      <c r="BR78" s="512">
        <v>4.655496508559666E-3</v>
      </c>
      <c r="BS78" s="512">
        <v>7.8063539026059017E-3</v>
      </c>
      <c r="BT78" s="512">
        <v>3.4843819844562205E-3</v>
      </c>
      <c r="BU78" s="512">
        <v>3.126292480325317E-3</v>
      </c>
      <c r="BV78" s="512">
        <v>2.2675360207367348E-2</v>
      </c>
      <c r="BW78" s="512">
        <v>1.3612807132922591E-2</v>
      </c>
      <c r="BX78" s="512">
        <v>1.0284673245887224</v>
      </c>
      <c r="BY78" s="512">
        <v>0.13634481215866517</v>
      </c>
      <c r="BZ78" s="512">
        <v>1.6012560668718943E-2</v>
      </c>
      <c r="CA78" s="512">
        <v>3.2507525876191577E-3</v>
      </c>
      <c r="CB78" s="512">
        <v>7.997729039410437E-3</v>
      </c>
      <c r="CC78" s="512">
        <v>1.96872840914755E-2</v>
      </c>
      <c r="CD78" s="512">
        <v>5.640118097603275E-2</v>
      </c>
      <c r="CE78" s="512">
        <v>7.9002009077342953E-3</v>
      </c>
      <c r="CF78" s="512">
        <v>0</v>
      </c>
      <c r="CG78" s="512">
        <v>5.2618937805685564E-2</v>
      </c>
      <c r="CH78" s="512">
        <v>2.1499661127290275E-2</v>
      </c>
      <c r="CI78" s="512">
        <v>1.0219157503481008E-2</v>
      </c>
      <c r="CJ78" s="512">
        <v>1.3494169923043402E-2</v>
      </c>
      <c r="CK78" s="512">
        <v>8.0986184207616982E-3</v>
      </c>
      <c r="CL78" s="512">
        <v>2.3252242837724243E-2</v>
      </c>
      <c r="CM78" s="512">
        <v>4.1117877013110038E-2</v>
      </c>
      <c r="CN78" s="512">
        <v>1.701781054162968E-2</v>
      </c>
      <c r="CO78" s="512">
        <v>3.8372724128097773E-3</v>
      </c>
      <c r="CP78" s="512">
        <v>2.3871310455949703E-3</v>
      </c>
      <c r="CQ78" s="512">
        <v>1.1008403608224911E-2</v>
      </c>
      <c r="CR78" s="512">
        <v>1.4697356644541285E-2</v>
      </c>
      <c r="CS78" s="512">
        <v>8.9974257660912788E-3</v>
      </c>
      <c r="CT78" s="512">
        <v>5.0513311314088552E-3</v>
      </c>
      <c r="CU78" s="512">
        <v>5.6970789031748261E-3</v>
      </c>
      <c r="CV78" s="512">
        <v>1.3092079806223452E-2</v>
      </c>
      <c r="CW78" s="512">
        <v>1.8199838757529396E-2</v>
      </c>
      <c r="CX78" s="512">
        <v>1.3405569292038162E-2</v>
      </c>
      <c r="CY78" s="512">
        <v>4.1878822660354224E-3</v>
      </c>
      <c r="CZ78" s="512">
        <v>8.6636716419639086E-3</v>
      </c>
      <c r="DA78" s="512">
        <v>1.3100537866559275E-2</v>
      </c>
      <c r="DB78" s="512">
        <v>3.406305245583726E-2</v>
      </c>
      <c r="DC78" s="512">
        <v>2.1738576346022196E-2</v>
      </c>
      <c r="DD78" s="512">
        <v>6.0595825418847489E-3</v>
      </c>
      <c r="DE78" s="512">
        <v>1.5349910754507494E-2</v>
      </c>
      <c r="DF78" s="512">
        <v>1.3253147990584916E-2</v>
      </c>
      <c r="DG78" s="512">
        <v>4.4940660330888976E-3</v>
      </c>
      <c r="DH78" s="513">
        <v>1.3241880283800529E-2</v>
      </c>
      <c r="DI78" s="133">
        <v>1.9783706476061154</v>
      </c>
      <c r="DJ78" s="133">
        <v>1.552761029403301</v>
      </c>
    </row>
    <row r="79" spans="3:114" ht="13.5" customHeight="1" x14ac:dyDescent="0.15">
      <c r="C79" s="304" t="s">
        <v>717</v>
      </c>
      <c r="D79" s="305" t="s">
        <v>388</v>
      </c>
      <c r="E79" s="511">
        <v>0</v>
      </c>
      <c r="F79" s="512">
        <v>0</v>
      </c>
      <c r="G79" s="512">
        <v>0</v>
      </c>
      <c r="H79" s="512">
        <v>0</v>
      </c>
      <c r="I79" s="512">
        <v>0</v>
      </c>
      <c r="J79" s="512">
        <v>0</v>
      </c>
      <c r="K79" s="512">
        <v>0</v>
      </c>
      <c r="L79" s="512">
        <v>0</v>
      </c>
      <c r="M79" s="512">
        <v>0</v>
      </c>
      <c r="N79" s="512">
        <v>0</v>
      </c>
      <c r="O79" s="512">
        <v>0</v>
      </c>
      <c r="P79" s="512">
        <v>0</v>
      </c>
      <c r="Q79" s="512">
        <v>0</v>
      </c>
      <c r="R79" s="512">
        <v>0</v>
      </c>
      <c r="S79" s="512">
        <v>0</v>
      </c>
      <c r="T79" s="512">
        <v>0</v>
      </c>
      <c r="U79" s="512">
        <v>0</v>
      </c>
      <c r="V79" s="512">
        <v>0</v>
      </c>
      <c r="W79" s="512">
        <v>0</v>
      </c>
      <c r="X79" s="512">
        <v>0</v>
      </c>
      <c r="Y79" s="512">
        <v>0</v>
      </c>
      <c r="Z79" s="512">
        <v>0</v>
      </c>
      <c r="AA79" s="512">
        <v>0</v>
      </c>
      <c r="AB79" s="512">
        <v>0</v>
      </c>
      <c r="AC79" s="512">
        <v>0</v>
      </c>
      <c r="AD79" s="512">
        <v>0</v>
      </c>
      <c r="AE79" s="512">
        <v>0</v>
      </c>
      <c r="AF79" s="512">
        <v>0</v>
      </c>
      <c r="AG79" s="512">
        <v>0</v>
      </c>
      <c r="AH79" s="512">
        <v>0</v>
      </c>
      <c r="AI79" s="512">
        <v>0</v>
      </c>
      <c r="AJ79" s="512">
        <v>0</v>
      </c>
      <c r="AK79" s="512">
        <v>0</v>
      </c>
      <c r="AL79" s="512">
        <v>0</v>
      </c>
      <c r="AM79" s="512">
        <v>0</v>
      </c>
      <c r="AN79" s="512">
        <v>0</v>
      </c>
      <c r="AO79" s="512">
        <v>0</v>
      </c>
      <c r="AP79" s="512">
        <v>0</v>
      </c>
      <c r="AQ79" s="512">
        <v>0</v>
      </c>
      <c r="AR79" s="512">
        <v>0</v>
      </c>
      <c r="AS79" s="512">
        <v>0</v>
      </c>
      <c r="AT79" s="512">
        <v>0</v>
      </c>
      <c r="AU79" s="512">
        <v>0</v>
      </c>
      <c r="AV79" s="512">
        <v>0</v>
      </c>
      <c r="AW79" s="512">
        <v>0</v>
      </c>
      <c r="AX79" s="512">
        <v>0</v>
      </c>
      <c r="AY79" s="512">
        <v>0</v>
      </c>
      <c r="AZ79" s="512">
        <v>0</v>
      </c>
      <c r="BA79" s="512">
        <v>0</v>
      </c>
      <c r="BB79" s="512">
        <v>0</v>
      </c>
      <c r="BC79" s="512">
        <v>0</v>
      </c>
      <c r="BD79" s="512">
        <v>0</v>
      </c>
      <c r="BE79" s="512">
        <v>0</v>
      </c>
      <c r="BF79" s="512">
        <v>0</v>
      </c>
      <c r="BG79" s="512">
        <v>0</v>
      </c>
      <c r="BH79" s="512">
        <v>0</v>
      </c>
      <c r="BI79" s="512">
        <v>0</v>
      </c>
      <c r="BJ79" s="512">
        <v>0</v>
      </c>
      <c r="BK79" s="512">
        <v>0</v>
      </c>
      <c r="BL79" s="512">
        <v>0</v>
      </c>
      <c r="BM79" s="512">
        <v>0</v>
      </c>
      <c r="BN79" s="512">
        <v>0</v>
      </c>
      <c r="BO79" s="512">
        <v>0</v>
      </c>
      <c r="BP79" s="512">
        <v>0</v>
      </c>
      <c r="BQ79" s="512">
        <v>0</v>
      </c>
      <c r="BR79" s="512">
        <v>0</v>
      </c>
      <c r="BS79" s="512">
        <v>0</v>
      </c>
      <c r="BT79" s="512">
        <v>0</v>
      </c>
      <c r="BU79" s="512">
        <v>0</v>
      </c>
      <c r="BV79" s="512">
        <v>0</v>
      </c>
      <c r="BW79" s="512">
        <v>0</v>
      </c>
      <c r="BX79" s="512">
        <v>0</v>
      </c>
      <c r="BY79" s="512">
        <v>1</v>
      </c>
      <c r="BZ79" s="512">
        <v>0</v>
      </c>
      <c r="CA79" s="512">
        <v>0</v>
      </c>
      <c r="CB79" s="512">
        <v>0</v>
      </c>
      <c r="CC79" s="512">
        <v>0</v>
      </c>
      <c r="CD79" s="512">
        <v>0</v>
      </c>
      <c r="CE79" s="512">
        <v>0</v>
      </c>
      <c r="CF79" s="512">
        <v>0</v>
      </c>
      <c r="CG79" s="512">
        <v>0</v>
      </c>
      <c r="CH79" s="512">
        <v>0</v>
      </c>
      <c r="CI79" s="512">
        <v>0</v>
      </c>
      <c r="CJ79" s="512">
        <v>0</v>
      </c>
      <c r="CK79" s="512">
        <v>0</v>
      </c>
      <c r="CL79" s="512">
        <v>0</v>
      </c>
      <c r="CM79" s="512">
        <v>0</v>
      </c>
      <c r="CN79" s="512">
        <v>0</v>
      </c>
      <c r="CO79" s="512">
        <v>0</v>
      </c>
      <c r="CP79" s="512">
        <v>0</v>
      </c>
      <c r="CQ79" s="512">
        <v>0</v>
      </c>
      <c r="CR79" s="512">
        <v>0</v>
      </c>
      <c r="CS79" s="512">
        <v>0</v>
      </c>
      <c r="CT79" s="512">
        <v>0</v>
      </c>
      <c r="CU79" s="512">
        <v>0</v>
      </c>
      <c r="CV79" s="512">
        <v>0</v>
      </c>
      <c r="CW79" s="512">
        <v>0</v>
      </c>
      <c r="CX79" s="512">
        <v>0</v>
      </c>
      <c r="CY79" s="512">
        <v>0</v>
      </c>
      <c r="CZ79" s="512">
        <v>0</v>
      </c>
      <c r="DA79" s="512">
        <v>0</v>
      </c>
      <c r="DB79" s="512">
        <v>0</v>
      </c>
      <c r="DC79" s="512">
        <v>0</v>
      </c>
      <c r="DD79" s="512">
        <v>0</v>
      </c>
      <c r="DE79" s="512">
        <v>0</v>
      </c>
      <c r="DF79" s="512">
        <v>0</v>
      </c>
      <c r="DG79" s="512">
        <v>0</v>
      </c>
      <c r="DH79" s="513">
        <v>0</v>
      </c>
      <c r="DI79" s="133">
        <v>1</v>
      </c>
      <c r="DJ79" s="133">
        <v>0.78486861462597313</v>
      </c>
    </row>
    <row r="80" spans="3:114" ht="13.5" customHeight="1" x14ac:dyDescent="0.15">
      <c r="C80" s="304" t="s">
        <v>718</v>
      </c>
      <c r="D80" s="305" t="s">
        <v>719</v>
      </c>
      <c r="E80" s="511">
        <v>0</v>
      </c>
      <c r="F80" s="512">
        <v>0</v>
      </c>
      <c r="G80" s="512">
        <v>0</v>
      </c>
      <c r="H80" s="512">
        <v>0</v>
      </c>
      <c r="I80" s="512">
        <v>0</v>
      </c>
      <c r="J80" s="512">
        <v>0</v>
      </c>
      <c r="K80" s="512">
        <v>0</v>
      </c>
      <c r="L80" s="512">
        <v>0</v>
      </c>
      <c r="M80" s="512">
        <v>0</v>
      </c>
      <c r="N80" s="512">
        <v>0</v>
      </c>
      <c r="O80" s="512">
        <v>0</v>
      </c>
      <c r="P80" s="512">
        <v>0</v>
      </c>
      <c r="Q80" s="512">
        <v>0</v>
      </c>
      <c r="R80" s="512">
        <v>0</v>
      </c>
      <c r="S80" s="512">
        <v>0</v>
      </c>
      <c r="T80" s="512">
        <v>0</v>
      </c>
      <c r="U80" s="512">
        <v>0</v>
      </c>
      <c r="V80" s="512">
        <v>0</v>
      </c>
      <c r="W80" s="512">
        <v>0</v>
      </c>
      <c r="X80" s="512">
        <v>0</v>
      </c>
      <c r="Y80" s="512">
        <v>0</v>
      </c>
      <c r="Z80" s="512">
        <v>0</v>
      </c>
      <c r="AA80" s="512">
        <v>0</v>
      </c>
      <c r="AB80" s="512">
        <v>0</v>
      </c>
      <c r="AC80" s="512">
        <v>0</v>
      </c>
      <c r="AD80" s="512">
        <v>0</v>
      </c>
      <c r="AE80" s="512">
        <v>0</v>
      </c>
      <c r="AF80" s="512">
        <v>0</v>
      </c>
      <c r="AG80" s="512">
        <v>0</v>
      </c>
      <c r="AH80" s="512">
        <v>0</v>
      </c>
      <c r="AI80" s="512">
        <v>0</v>
      </c>
      <c r="AJ80" s="512">
        <v>0</v>
      </c>
      <c r="AK80" s="512">
        <v>0</v>
      </c>
      <c r="AL80" s="512">
        <v>0</v>
      </c>
      <c r="AM80" s="512">
        <v>0</v>
      </c>
      <c r="AN80" s="512">
        <v>0</v>
      </c>
      <c r="AO80" s="512">
        <v>0</v>
      </c>
      <c r="AP80" s="512">
        <v>0</v>
      </c>
      <c r="AQ80" s="512">
        <v>0</v>
      </c>
      <c r="AR80" s="512">
        <v>0</v>
      </c>
      <c r="AS80" s="512">
        <v>0</v>
      </c>
      <c r="AT80" s="512">
        <v>0</v>
      </c>
      <c r="AU80" s="512">
        <v>0</v>
      </c>
      <c r="AV80" s="512">
        <v>0</v>
      </c>
      <c r="AW80" s="512">
        <v>0</v>
      </c>
      <c r="AX80" s="512">
        <v>0</v>
      </c>
      <c r="AY80" s="512">
        <v>0</v>
      </c>
      <c r="AZ80" s="512">
        <v>0</v>
      </c>
      <c r="BA80" s="512">
        <v>0</v>
      </c>
      <c r="BB80" s="512">
        <v>0</v>
      </c>
      <c r="BC80" s="512">
        <v>0</v>
      </c>
      <c r="BD80" s="512">
        <v>0</v>
      </c>
      <c r="BE80" s="512">
        <v>0</v>
      </c>
      <c r="BF80" s="512">
        <v>0</v>
      </c>
      <c r="BG80" s="512">
        <v>0</v>
      </c>
      <c r="BH80" s="512">
        <v>0</v>
      </c>
      <c r="BI80" s="512">
        <v>0</v>
      </c>
      <c r="BJ80" s="512">
        <v>0</v>
      </c>
      <c r="BK80" s="512">
        <v>0</v>
      </c>
      <c r="BL80" s="512">
        <v>0</v>
      </c>
      <c r="BM80" s="512">
        <v>0</v>
      </c>
      <c r="BN80" s="512">
        <v>0</v>
      </c>
      <c r="BO80" s="512">
        <v>0</v>
      </c>
      <c r="BP80" s="512">
        <v>0</v>
      </c>
      <c r="BQ80" s="512">
        <v>0</v>
      </c>
      <c r="BR80" s="512">
        <v>0</v>
      </c>
      <c r="BS80" s="512">
        <v>0</v>
      </c>
      <c r="BT80" s="512">
        <v>0</v>
      </c>
      <c r="BU80" s="512">
        <v>0</v>
      </c>
      <c r="BV80" s="512">
        <v>0</v>
      </c>
      <c r="BW80" s="512">
        <v>0</v>
      </c>
      <c r="BX80" s="512">
        <v>0</v>
      </c>
      <c r="BY80" s="512">
        <v>0</v>
      </c>
      <c r="BZ80" s="512">
        <v>1</v>
      </c>
      <c r="CA80" s="512">
        <v>0</v>
      </c>
      <c r="CB80" s="512">
        <v>0</v>
      </c>
      <c r="CC80" s="512">
        <v>0</v>
      </c>
      <c r="CD80" s="512">
        <v>0</v>
      </c>
      <c r="CE80" s="512">
        <v>0</v>
      </c>
      <c r="CF80" s="512">
        <v>0</v>
      </c>
      <c r="CG80" s="512">
        <v>0</v>
      </c>
      <c r="CH80" s="512">
        <v>0</v>
      </c>
      <c r="CI80" s="512">
        <v>0</v>
      </c>
      <c r="CJ80" s="512">
        <v>0</v>
      </c>
      <c r="CK80" s="512">
        <v>0</v>
      </c>
      <c r="CL80" s="512">
        <v>0</v>
      </c>
      <c r="CM80" s="512">
        <v>0</v>
      </c>
      <c r="CN80" s="512">
        <v>0</v>
      </c>
      <c r="CO80" s="512">
        <v>0</v>
      </c>
      <c r="CP80" s="512">
        <v>0</v>
      </c>
      <c r="CQ80" s="512">
        <v>0</v>
      </c>
      <c r="CR80" s="512">
        <v>0</v>
      </c>
      <c r="CS80" s="512">
        <v>0</v>
      </c>
      <c r="CT80" s="512">
        <v>0</v>
      </c>
      <c r="CU80" s="512">
        <v>0</v>
      </c>
      <c r="CV80" s="512">
        <v>0</v>
      </c>
      <c r="CW80" s="512">
        <v>0</v>
      </c>
      <c r="CX80" s="512">
        <v>0</v>
      </c>
      <c r="CY80" s="512">
        <v>0</v>
      </c>
      <c r="CZ80" s="512">
        <v>0</v>
      </c>
      <c r="DA80" s="512">
        <v>0</v>
      </c>
      <c r="DB80" s="512">
        <v>0</v>
      </c>
      <c r="DC80" s="512">
        <v>0</v>
      </c>
      <c r="DD80" s="512">
        <v>0</v>
      </c>
      <c r="DE80" s="512">
        <v>0</v>
      </c>
      <c r="DF80" s="512">
        <v>0</v>
      </c>
      <c r="DG80" s="512">
        <v>0</v>
      </c>
      <c r="DH80" s="513">
        <v>0</v>
      </c>
      <c r="DI80" s="133">
        <v>1</v>
      </c>
      <c r="DJ80" s="133">
        <v>0.78486861462597313</v>
      </c>
    </row>
    <row r="81" spans="3:114" ht="13.5" customHeight="1" x14ac:dyDescent="0.15">
      <c r="C81" s="304" t="s">
        <v>720</v>
      </c>
      <c r="D81" s="305" t="s">
        <v>390</v>
      </c>
      <c r="E81" s="511">
        <v>8.803257470367728E-5</v>
      </c>
      <c r="F81" s="512">
        <v>7.4598362219424898E-5</v>
      </c>
      <c r="G81" s="512">
        <v>1.3689948172769539E-4</v>
      </c>
      <c r="H81" s="512">
        <v>2.619289848121546E-4</v>
      </c>
      <c r="I81" s="512">
        <v>1.700570615936586E-4</v>
      </c>
      <c r="J81" s="512">
        <v>0</v>
      </c>
      <c r="K81" s="512">
        <v>5.5442164584269533E-4</v>
      </c>
      <c r="L81" s="512">
        <v>2.4147666159394696E-4</v>
      </c>
      <c r="M81" s="512">
        <v>2.9730623099655923E-4</v>
      </c>
      <c r="N81" s="512">
        <v>9.4416658643277503E-5</v>
      </c>
      <c r="O81" s="512">
        <v>0</v>
      </c>
      <c r="P81" s="512">
        <v>3.4829136373143682E-4</v>
      </c>
      <c r="Q81" s="512">
        <v>4.6817613129718292E-4</v>
      </c>
      <c r="R81" s="512">
        <v>2.0120497173286601E-4</v>
      </c>
      <c r="S81" s="512">
        <v>3.7266319358390354E-4</v>
      </c>
      <c r="T81" s="512">
        <v>4.2142017858551848E-4</v>
      </c>
      <c r="U81" s="512">
        <v>3.8193700108273226E-4</v>
      </c>
      <c r="V81" s="512">
        <v>4.2800346938303118E-4</v>
      </c>
      <c r="W81" s="512">
        <v>2.7346486435712159E-4</v>
      </c>
      <c r="X81" s="512">
        <v>1.2527615395265462E-4</v>
      </c>
      <c r="Y81" s="512">
        <v>0</v>
      </c>
      <c r="Z81" s="512">
        <v>2.0926907916000645E-4</v>
      </c>
      <c r="AA81" s="512">
        <v>3.2364359397727311E-4</v>
      </c>
      <c r="AB81" s="512">
        <v>2.7385293605088209E-4</v>
      </c>
      <c r="AC81" s="512">
        <v>3.3236682833505973E-4</v>
      </c>
      <c r="AD81" s="512">
        <v>3.3150547199138402E-4</v>
      </c>
      <c r="AE81" s="512">
        <v>0</v>
      </c>
      <c r="AF81" s="512">
        <v>1.8083128270147885E-4</v>
      </c>
      <c r="AG81" s="512">
        <v>4.6764231929886241E-4</v>
      </c>
      <c r="AH81" s="512">
        <v>2.3797406516240678E-4</v>
      </c>
      <c r="AI81" s="512">
        <v>1.009274500900065E-4</v>
      </c>
      <c r="AJ81" s="512">
        <v>2.5529287733185523E-4</v>
      </c>
      <c r="AK81" s="512">
        <v>3.5924641383243579E-4</v>
      </c>
      <c r="AL81" s="512">
        <v>3.4969397632483591E-4</v>
      </c>
      <c r="AM81" s="512">
        <v>6.1960247394176856E-4</v>
      </c>
      <c r="AN81" s="512">
        <v>0</v>
      </c>
      <c r="AO81" s="512">
        <v>1.6494047311699838E-4</v>
      </c>
      <c r="AP81" s="512">
        <v>3.0436917615983664E-4</v>
      </c>
      <c r="AQ81" s="512">
        <v>8.4562629757557064E-5</v>
      </c>
      <c r="AR81" s="512">
        <v>1.3867797918312963E-4</v>
      </c>
      <c r="AS81" s="512">
        <v>2.3433523880409118E-4</v>
      </c>
      <c r="AT81" s="512">
        <v>5.1879485801642857E-4</v>
      </c>
      <c r="AU81" s="512">
        <v>2.2740466615623494E-4</v>
      </c>
      <c r="AV81" s="512">
        <v>2.334090876890936E-4</v>
      </c>
      <c r="AW81" s="512">
        <v>2.5120035459326982E-4</v>
      </c>
      <c r="AX81" s="512">
        <v>3.126622386488424E-4</v>
      </c>
      <c r="AY81" s="512">
        <v>4.8871268934351118E-4</v>
      </c>
      <c r="AZ81" s="512">
        <v>3.9536652848489741E-4</v>
      </c>
      <c r="BA81" s="512">
        <v>4.0673958296877496E-4</v>
      </c>
      <c r="BB81" s="512">
        <v>2.5258460018235697E-4</v>
      </c>
      <c r="BC81" s="512">
        <v>6.2168656723163849E-4</v>
      </c>
      <c r="BD81" s="512">
        <v>2.4036381764063654E-4</v>
      </c>
      <c r="BE81" s="512">
        <v>2.7874740457124915E-4</v>
      </c>
      <c r="BF81" s="512">
        <v>4.8612906134230468E-4</v>
      </c>
      <c r="BG81" s="512">
        <v>0</v>
      </c>
      <c r="BH81" s="512">
        <v>9.547268856023503E-5</v>
      </c>
      <c r="BI81" s="512">
        <v>1.442881911114036E-4</v>
      </c>
      <c r="BJ81" s="512">
        <v>4.9592173928138727E-4</v>
      </c>
      <c r="BK81" s="512">
        <v>2.2242304400621962E-4</v>
      </c>
      <c r="BL81" s="512">
        <v>4.7849693021143611E-4</v>
      </c>
      <c r="BM81" s="512">
        <v>5.4220121638628689E-4</v>
      </c>
      <c r="BN81" s="512">
        <v>5.7690742878042088E-4</v>
      </c>
      <c r="BO81" s="512">
        <v>4.459322149156885E-4</v>
      </c>
      <c r="BP81" s="512">
        <v>3.6676539144078237E-4</v>
      </c>
      <c r="BQ81" s="512">
        <v>2.9925211872198636E-4</v>
      </c>
      <c r="BR81" s="512">
        <v>2.1092311394183829E-4</v>
      </c>
      <c r="BS81" s="512">
        <v>2.0055562896562683E-4</v>
      </c>
      <c r="BT81" s="512">
        <v>6.2436754157006225E-4</v>
      </c>
      <c r="BU81" s="512">
        <v>2.943517674412437E-3</v>
      </c>
      <c r="BV81" s="512">
        <v>1.0451485765845103E-3</v>
      </c>
      <c r="BW81" s="512">
        <v>2.0771731294505153E-3</v>
      </c>
      <c r="BX81" s="512">
        <v>3.4920084298294878E-4</v>
      </c>
      <c r="BY81" s="512">
        <v>2.1222456101909867E-4</v>
      </c>
      <c r="BZ81" s="512">
        <v>1.2016166513026721E-4</v>
      </c>
      <c r="CA81" s="512">
        <v>1.000340282003132</v>
      </c>
      <c r="CB81" s="512">
        <v>3.5982058922739421E-4</v>
      </c>
      <c r="CC81" s="512">
        <v>3.3346373583352637E-4</v>
      </c>
      <c r="CD81" s="512">
        <v>4.7046543920947461E-4</v>
      </c>
      <c r="CE81" s="512">
        <v>2.9267898123409272E-4</v>
      </c>
      <c r="CF81" s="512">
        <v>0</v>
      </c>
      <c r="CG81" s="512">
        <v>3.0935125005501578E-4</v>
      </c>
      <c r="CH81" s="512">
        <v>6.023120594072979E-4</v>
      </c>
      <c r="CI81" s="512">
        <v>2.6525187112428809E-4</v>
      </c>
      <c r="CJ81" s="512">
        <v>5.3786564909424656E-4</v>
      </c>
      <c r="CK81" s="512">
        <v>6.1777422806599911E-4</v>
      </c>
      <c r="CL81" s="512">
        <v>2.3536227633718585E-4</v>
      </c>
      <c r="CM81" s="512">
        <v>5.3021501321213874E-4</v>
      </c>
      <c r="CN81" s="512">
        <v>3.9648258847318991E-4</v>
      </c>
      <c r="CO81" s="512">
        <v>1.4982601181177293E-3</v>
      </c>
      <c r="CP81" s="512">
        <v>5.9356068466668167E-4</v>
      </c>
      <c r="CQ81" s="512">
        <v>2.4126605334433863E-3</v>
      </c>
      <c r="CR81" s="512">
        <v>4.0419978966136939E-4</v>
      </c>
      <c r="CS81" s="512">
        <v>1.225363635386857E-3</v>
      </c>
      <c r="CT81" s="512">
        <v>3.3209944363508557E-4</v>
      </c>
      <c r="CU81" s="512">
        <v>1.5422122986784997E-4</v>
      </c>
      <c r="CV81" s="512">
        <v>1.0888657182927326E-3</v>
      </c>
      <c r="CW81" s="512">
        <v>3.6310689777641428E-4</v>
      </c>
      <c r="CX81" s="512">
        <v>3.8844951938843544E-4</v>
      </c>
      <c r="CY81" s="512">
        <v>1.8902590472223298E-4</v>
      </c>
      <c r="CZ81" s="512">
        <v>2.3021769132824417E-4</v>
      </c>
      <c r="DA81" s="512">
        <v>3.9303719971857317E-4</v>
      </c>
      <c r="DB81" s="512">
        <v>3.7856713242183669E-4</v>
      </c>
      <c r="DC81" s="512">
        <v>3.0795350011336101E-4</v>
      </c>
      <c r="DD81" s="512">
        <v>3.4687388917169871E-4</v>
      </c>
      <c r="DE81" s="512">
        <v>1.3844402485149694E-4</v>
      </c>
      <c r="DF81" s="512">
        <v>5.2423837945597793E-4</v>
      </c>
      <c r="DG81" s="512">
        <v>3.5281722087881362E-4</v>
      </c>
      <c r="DH81" s="513">
        <v>3.5187528335453106E-4</v>
      </c>
      <c r="DI81" s="133">
        <v>1.0430382078900604</v>
      </c>
      <c r="DJ81" s="133">
        <v>0.81864795322862938</v>
      </c>
    </row>
    <row r="82" spans="3:114" ht="13.5" customHeight="1" x14ac:dyDescent="0.15">
      <c r="C82" s="304" t="s">
        <v>721</v>
      </c>
      <c r="D82" s="305" t="s">
        <v>722</v>
      </c>
      <c r="E82" s="511">
        <v>2.7431059262220791E-3</v>
      </c>
      <c r="F82" s="512">
        <v>1.4597185000550128E-2</v>
      </c>
      <c r="G82" s="512">
        <v>3.7091416991993672E-3</v>
      </c>
      <c r="H82" s="512">
        <v>1.2562815127540811E-2</v>
      </c>
      <c r="I82" s="512">
        <v>2.3660148869543178E-3</v>
      </c>
      <c r="J82" s="512">
        <v>0</v>
      </c>
      <c r="K82" s="512">
        <v>4.6557152250758351E-3</v>
      </c>
      <c r="L82" s="512">
        <v>8.8065941815770599E-3</v>
      </c>
      <c r="M82" s="512">
        <v>4.822284987224386E-3</v>
      </c>
      <c r="N82" s="512">
        <v>1.6988670721589261E-2</v>
      </c>
      <c r="O82" s="512">
        <v>0</v>
      </c>
      <c r="P82" s="512">
        <v>4.4227663962280147E-3</v>
      </c>
      <c r="Q82" s="512">
        <v>4.5501791367971844E-3</v>
      </c>
      <c r="R82" s="512">
        <v>9.9219062256571625E-3</v>
      </c>
      <c r="S82" s="512">
        <v>6.0504873554780387E-3</v>
      </c>
      <c r="T82" s="512">
        <v>1.4814530125141822E-2</v>
      </c>
      <c r="U82" s="512">
        <v>8.8384477779198545E-3</v>
      </c>
      <c r="V82" s="512">
        <v>5.0441079264994691E-3</v>
      </c>
      <c r="W82" s="512">
        <v>9.0237650564847938E-3</v>
      </c>
      <c r="X82" s="512">
        <v>2.7674860567947325E-3</v>
      </c>
      <c r="Y82" s="512">
        <v>0</v>
      </c>
      <c r="Z82" s="512">
        <v>3.6191781346071941E-3</v>
      </c>
      <c r="AA82" s="512">
        <v>4.5636593825519982E-3</v>
      </c>
      <c r="AB82" s="512">
        <v>6.6985852651299397E-3</v>
      </c>
      <c r="AC82" s="512">
        <v>5.2367315344597973E-3</v>
      </c>
      <c r="AD82" s="512">
        <v>6.051656649541136E-3</v>
      </c>
      <c r="AE82" s="512">
        <v>0</v>
      </c>
      <c r="AF82" s="512">
        <v>1.830249017263683E-2</v>
      </c>
      <c r="AG82" s="512">
        <v>4.4576817460343565E-3</v>
      </c>
      <c r="AH82" s="512">
        <v>3.5834586594084101E-3</v>
      </c>
      <c r="AI82" s="512">
        <v>4.3691877452999243E-3</v>
      </c>
      <c r="AJ82" s="512">
        <v>8.7583047295321844E-3</v>
      </c>
      <c r="AK82" s="512">
        <v>1.8101463908341942E-2</v>
      </c>
      <c r="AL82" s="512">
        <v>9.2030836589541195E-3</v>
      </c>
      <c r="AM82" s="512">
        <v>7.7854193686710755E-3</v>
      </c>
      <c r="AN82" s="512">
        <v>0</v>
      </c>
      <c r="AO82" s="512">
        <v>3.4566807491813408E-3</v>
      </c>
      <c r="AP82" s="512">
        <v>1.336803935764944E-2</v>
      </c>
      <c r="AQ82" s="512">
        <v>6.0051496569182338E-3</v>
      </c>
      <c r="AR82" s="512">
        <v>1.2832020253166721E-2</v>
      </c>
      <c r="AS82" s="512">
        <v>1.0379189138375171E-2</v>
      </c>
      <c r="AT82" s="512">
        <v>4.8658210555519912E-3</v>
      </c>
      <c r="AU82" s="512">
        <v>4.2180464998052411E-3</v>
      </c>
      <c r="AV82" s="512">
        <v>3.5952232845342228E-3</v>
      </c>
      <c r="AW82" s="512">
        <v>3.1922631484469902E-3</v>
      </c>
      <c r="AX82" s="512">
        <v>3.7939253589226985E-3</v>
      </c>
      <c r="AY82" s="512">
        <v>3.8325224639112841E-3</v>
      </c>
      <c r="AZ82" s="512">
        <v>3.3732445139533734E-3</v>
      </c>
      <c r="BA82" s="512">
        <v>4.1046859184967251E-3</v>
      </c>
      <c r="BB82" s="512">
        <v>3.6305639128565979E-3</v>
      </c>
      <c r="BC82" s="512">
        <v>2.3994832767424753E-3</v>
      </c>
      <c r="BD82" s="512">
        <v>4.5953570305971069E-3</v>
      </c>
      <c r="BE82" s="512">
        <v>2.8556884687698275E-3</v>
      </c>
      <c r="BF82" s="512">
        <v>4.8936899008654895E-3</v>
      </c>
      <c r="BG82" s="512">
        <v>0</v>
      </c>
      <c r="BH82" s="512">
        <v>4.7185371998127055E-3</v>
      </c>
      <c r="BI82" s="512">
        <v>3.2466029192900585E-3</v>
      </c>
      <c r="BJ82" s="512">
        <v>5.2793368682580236E-3</v>
      </c>
      <c r="BK82" s="512">
        <v>2.8231849252737026E-3</v>
      </c>
      <c r="BL82" s="512">
        <v>6.134285867522132E-3</v>
      </c>
      <c r="BM82" s="512">
        <v>0.16604203346211086</v>
      </c>
      <c r="BN82" s="512">
        <v>7.5877921027496971E-3</v>
      </c>
      <c r="BO82" s="512">
        <v>7.5495264999186724E-3</v>
      </c>
      <c r="BP82" s="512">
        <v>7.7766010764775068E-3</v>
      </c>
      <c r="BQ82" s="512">
        <v>7.1625306065139357E-3</v>
      </c>
      <c r="BR82" s="512">
        <v>3.126855559069669E-3</v>
      </c>
      <c r="BS82" s="512">
        <v>6.6130650393418523E-3</v>
      </c>
      <c r="BT82" s="512">
        <v>4.8320034472199656E-3</v>
      </c>
      <c r="BU82" s="512">
        <v>1.295669253100157E-2</v>
      </c>
      <c r="BV82" s="512">
        <v>2.252370168514063E-3</v>
      </c>
      <c r="BW82" s="512">
        <v>3.8343661121950927E-3</v>
      </c>
      <c r="BX82" s="512">
        <v>9.463608287314379E-4</v>
      </c>
      <c r="BY82" s="512">
        <v>9.2906059320313418E-4</v>
      </c>
      <c r="BZ82" s="512">
        <v>3.5654663187627712E-4</v>
      </c>
      <c r="CA82" s="512">
        <v>1.7774894764795597E-3</v>
      </c>
      <c r="CB82" s="512">
        <v>1.0015766771648809</v>
      </c>
      <c r="CC82" s="512">
        <v>2.6754581185278745E-3</v>
      </c>
      <c r="CD82" s="512">
        <v>1.1697005236967096E-3</v>
      </c>
      <c r="CE82" s="512">
        <v>2.154702076793772E-3</v>
      </c>
      <c r="CF82" s="512">
        <v>0</v>
      </c>
      <c r="CG82" s="512">
        <v>1.5317390741596366E-3</v>
      </c>
      <c r="CH82" s="512">
        <v>3.2184514114901842E-3</v>
      </c>
      <c r="CI82" s="512">
        <v>2.732405679625987E-2</v>
      </c>
      <c r="CJ82" s="512">
        <v>2.9032562309158935E-3</v>
      </c>
      <c r="CK82" s="512">
        <v>2.4647128716525665E-3</v>
      </c>
      <c r="CL82" s="512">
        <v>2.8904565007596369E-3</v>
      </c>
      <c r="CM82" s="512">
        <v>3.5234782859601887E-3</v>
      </c>
      <c r="CN82" s="512">
        <v>5.6754753241000854E-3</v>
      </c>
      <c r="CO82" s="512">
        <v>2.985400887365236E-3</v>
      </c>
      <c r="CP82" s="512">
        <v>1.6496133125459324E-3</v>
      </c>
      <c r="CQ82" s="512">
        <v>4.2216112131899424E-3</v>
      </c>
      <c r="CR82" s="512">
        <v>3.33689519889765E-3</v>
      </c>
      <c r="CS82" s="512">
        <v>3.4987390604590699E-3</v>
      </c>
      <c r="CT82" s="512">
        <v>2.2345345003562311E-3</v>
      </c>
      <c r="CU82" s="512">
        <v>1.7083228765587136E-3</v>
      </c>
      <c r="CV82" s="512">
        <v>4.8522277715728904E-3</v>
      </c>
      <c r="CW82" s="512">
        <v>1.9331395186705546E-3</v>
      </c>
      <c r="CX82" s="512">
        <v>2.6809347846814542E-3</v>
      </c>
      <c r="CY82" s="512">
        <v>3.6396798094902598E-3</v>
      </c>
      <c r="CZ82" s="512">
        <v>1.3712928087157813E-3</v>
      </c>
      <c r="DA82" s="512">
        <v>4.4017167348431134E-3</v>
      </c>
      <c r="DB82" s="512">
        <v>5.3378687645458311E-3</v>
      </c>
      <c r="DC82" s="512">
        <v>2.0008554791571733E-3</v>
      </c>
      <c r="DD82" s="512">
        <v>1.9136827311663001E-3</v>
      </c>
      <c r="DE82" s="512">
        <v>2.2307093714967409E-3</v>
      </c>
      <c r="DF82" s="512">
        <v>5.9713252797192482E-3</v>
      </c>
      <c r="DG82" s="512">
        <v>1.6778118478082263E-2</v>
      </c>
      <c r="DH82" s="513">
        <v>9.4675582361478175E-3</v>
      </c>
      <c r="DI82" s="133">
        <v>1.7280753318692679</v>
      </c>
      <c r="DJ82" s="133">
        <v>1.3563120916935509</v>
      </c>
    </row>
    <row r="83" spans="3:114" ht="13.5" customHeight="1" x14ac:dyDescent="0.15">
      <c r="C83" s="304" t="s">
        <v>723</v>
      </c>
      <c r="D83" s="305" t="s">
        <v>724</v>
      </c>
      <c r="E83" s="511">
        <v>4.5082972022445114E-2</v>
      </c>
      <c r="F83" s="512">
        <v>2.4157829204525569E-2</v>
      </c>
      <c r="G83" s="512">
        <v>2.2231964844382737E-2</v>
      </c>
      <c r="H83" s="512">
        <v>3.5520877961036132E-2</v>
      </c>
      <c r="I83" s="512">
        <v>3.3210580836161616E-2</v>
      </c>
      <c r="J83" s="512">
        <v>0</v>
      </c>
      <c r="K83" s="512">
        <v>0.28882239612287708</v>
      </c>
      <c r="L83" s="512">
        <v>1.4138358857814996E-2</v>
      </c>
      <c r="M83" s="512">
        <v>1.9271928725714513E-2</v>
      </c>
      <c r="N83" s="512">
        <v>1.4151861399026249E-2</v>
      </c>
      <c r="O83" s="512">
        <v>0</v>
      </c>
      <c r="P83" s="512">
        <v>2.2151939409344807E-2</v>
      </c>
      <c r="Q83" s="512">
        <v>1.7205425224709425E-2</v>
      </c>
      <c r="R83" s="512">
        <v>2.2869282521551369E-2</v>
      </c>
      <c r="S83" s="512">
        <v>1.1562368359234059E-2</v>
      </c>
      <c r="T83" s="512">
        <v>9.5533812979537655E-3</v>
      </c>
      <c r="U83" s="512">
        <v>7.6968226285565999E-3</v>
      </c>
      <c r="V83" s="512">
        <v>1.6837831603952132E-2</v>
      </c>
      <c r="W83" s="512">
        <v>9.4251580605692695E-3</v>
      </c>
      <c r="X83" s="512">
        <v>7.0194003493259573E-3</v>
      </c>
      <c r="Y83" s="512">
        <v>0</v>
      </c>
      <c r="Z83" s="512">
        <v>9.5036819403229549E-3</v>
      </c>
      <c r="AA83" s="512">
        <v>9.0360497439177633E-3</v>
      </c>
      <c r="AB83" s="512">
        <v>8.9334027638172751E-3</v>
      </c>
      <c r="AC83" s="512">
        <v>5.4445247728343998E-3</v>
      </c>
      <c r="AD83" s="512">
        <v>6.2175355695717758E-3</v>
      </c>
      <c r="AE83" s="512">
        <v>0</v>
      </c>
      <c r="AF83" s="512">
        <v>9.2800905979777189E-3</v>
      </c>
      <c r="AG83" s="512">
        <v>4.6827590429204223E-3</v>
      </c>
      <c r="AH83" s="512">
        <v>4.4510799159886991E-3</v>
      </c>
      <c r="AI83" s="512">
        <v>3.283727172163612E-2</v>
      </c>
      <c r="AJ83" s="512">
        <v>1.8009702951382316E-2</v>
      </c>
      <c r="AK83" s="512">
        <v>5.9081134368514227E-2</v>
      </c>
      <c r="AL83" s="512">
        <v>1.4310195150902011E-2</v>
      </c>
      <c r="AM83" s="512">
        <v>7.7009590349974608E-2</v>
      </c>
      <c r="AN83" s="512">
        <v>0</v>
      </c>
      <c r="AO83" s="512">
        <v>7.7167742726236875E-3</v>
      </c>
      <c r="AP83" s="512">
        <v>9.4691567306025744E-3</v>
      </c>
      <c r="AQ83" s="512">
        <v>6.3147081837571549E-3</v>
      </c>
      <c r="AR83" s="512">
        <v>4.8968241396511736E-2</v>
      </c>
      <c r="AS83" s="512">
        <v>9.3164227985689744E-3</v>
      </c>
      <c r="AT83" s="512">
        <v>1.3407549971742342E-2</v>
      </c>
      <c r="AU83" s="512">
        <v>1.2568356635657347E-2</v>
      </c>
      <c r="AV83" s="512">
        <v>9.7698428077729396E-3</v>
      </c>
      <c r="AW83" s="512">
        <v>8.4509751501132217E-3</v>
      </c>
      <c r="AX83" s="512">
        <v>1.6811518304898937E-2</v>
      </c>
      <c r="AY83" s="512">
        <v>7.5245633186594362E-3</v>
      </c>
      <c r="AZ83" s="512">
        <v>3.230376458253241E-3</v>
      </c>
      <c r="BA83" s="512">
        <v>6.0574944764594466E-3</v>
      </c>
      <c r="BB83" s="512">
        <v>6.4479496991847645E-3</v>
      </c>
      <c r="BC83" s="512">
        <v>5.1725150422259778E-3</v>
      </c>
      <c r="BD83" s="512">
        <v>6.543125361813092E-3</v>
      </c>
      <c r="BE83" s="512">
        <v>2.7880818215114621E-3</v>
      </c>
      <c r="BF83" s="512">
        <v>8.0840776319073653E-3</v>
      </c>
      <c r="BG83" s="512">
        <v>0</v>
      </c>
      <c r="BH83" s="512">
        <v>2.2096585842257721E-3</v>
      </c>
      <c r="BI83" s="512">
        <v>3.7848036829917862E-3</v>
      </c>
      <c r="BJ83" s="512">
        <v>3.1425168577560165E-3</v>
      </c>
      <c r="BK83" s="512">
        <v>2.5788658907043949E-3</v>
      </c>
      <c r="BL83" s="512">
        <v>4.7813637730764066E-2</v>
      </c>
      <c r="BM83" s="512">
        <v>1.7863261563074429E-2</v>
      </c>
      <c r="BN83" s="512">
        <v>2.490425383024187E-2</v>
      </c>
      <c r="BO83" s="512">
        <v>2.6461990027824164E-2</v>
      </c>
      <c r="BP83" s="512">
        <v>3.4171501924991063E-2</v>
      </c>
      <c r="BQ83" s="512">
        <v>1.6488575561836312E-2</v>
      </c>
      <c r="BR83" s="512">
        <v>6.1459478400098981E-3</v>
      </c>
      <c r="BS83" s="512">
        <v>7.2211279308780647E-3</v>
      </c>
      <c r="BT83" s="512">
        <v>1.4520344358121011E-2</v>
      </c>
      <c r="BU83" s="512">
        <v>2.5260809123259568E-2</v>
      </c>
      <c r="BV83" s="512">
        <v>4.2838994611384476E-2</v>
      </c>
      <c r="BW83" s="512">
        <v>1.3023804920107332E-2</v>
      </c>
      <c r="BX83" s="512">
        <v>6.6351402050238741E-3</v>
      </c>
      <c r="BY83" s="512">
        <v>6.2692659029066032E-3</v>
      </c>
      <c r="BZ83" s="512">
        <v>2.1875049486192069E-3</v>
      </c>
      <c r="CA83" s="512">
        <v>7.4211080273405916E-3</v>
      </c>
      <c r="CB83" s="512">
        <v>4.1889371379732251E-3</v>
      </c>
      <c r="CC83" s="512">
        <v>1.0083914644991101</v>
      </c>
      <c r="CD83" s="512">
        <v>5.8105175476105405E-3</v>
      </c>
      <c r="CE83" s="512">
        <v>6.2426995650604489E-3</v>
      </c>
      <c r="CF83" s="512">
        <v>0</v>
      </c>
      <c r="CG83" s="512">
        <v>1.2317274532516779E-2</v>
      </c>
      <c r="CH83" s="512">
        <v>1.0173276320635657E-2</v>
      </c>
      <c r="CI83" s="512">
        <v>1.057497848746038E-2</v>
      </c>
      <c r="CJ83" s="512">
        <v>1.164646026173379E-2</v>
      </c>
      <c r="CK83" s="512">
        <v>9.5880208297761966E-3</v>
      </c>
      <c r="CL83" s="512">
        <v>1.7017740316336197E-2</v>
      </c>
      <c r="CM83" s="512">
        <v>4.8912266198973152E-3</v>
      </c>
      <c r="CN83" s="512">
        <v>2.1143091056214629E-2</v>
      </c>
      <c r="CO83" s="512">
        <v>1.7244722485145941E-2</v>
      </c>
      <c r="CP83" s="512">
        <v>1.8246519607934792E-2</v>
      </c>
      <c r="CQ83" s="512">
        <v>1.211788485367106E-2</v>
      </c>
      <c r="CR83" s="512">
        <v>8.0144651181870852E-3</v>
      </c>
      <c r="CS83" s="512">
        <v>1.5514248955173055E-2</v>
      </c>
      <c r="CT83" s="512">
        <v>9.7074083561006375E-3</v>
      </c>
      <c r="CU83" s="512">
        <v>9.0517080947528205E-3</v>
      </c>
      <c r="CV83" s="512">
        <v>1.8055731025846646E-2</v>
      </c>
      <c r="CW83" s="512">
        <v>1.5070216974015392E-2</v>
      </c>
      <c r="CX83" s="512">
        <v>1.5442561463534992E-2</v>
      </c>
      <c r="CY83" s="512">
        <v>1.1145090245242628E-2</v>
      </c>
      <c r="CZ83" s="512">
        <v>8.479593307926336E-3</v>
      </c>
      <c r="DA83" s="512">
        <v>6.9015016901081694E-2</v>
      </c>
      <c r="DB83" s="512">
        <v>1.1663330964677478E-2</v>
      </c>
      <c r="DC83" s="512">
        <v>2.4202955502678359E-2</v>
      </c>
      <c r="DD83" s="512">
        <v>3.5386780259615482E-2</v>
      </c>
      <c r="DE83" s="512">
        <v>1.5950693594964479E-2</v>
      </c>
      <c r="DF83" s="512">
        <v>3.9436906810816762E-2</v>
      </c>
      <c r="DG83" s="512">
        <v>8.3382362974261885E-3</v>
      </c>
      <c r="DH83" s="513">
        <v>1.2265842558200348E-2</v>
      </c>
      <c r="DI83" s="133">
        <v>2.8756278424545827</v>
      </c>
      <c r="DJ83" s="133">
        <v>2.2569900408872043</v>
      </c>
    </row>
    <row r="84" spans="3:114" ht="13.5" customHeight="1" x14ac:dyDescent="0.15">
      <c r="C84" s="304" t="s">
        <v>725</v>
      </c>
      <c r="D84" s="305" t="s">
        <v>396</v>
      </c>
      <c r="E84" s="511">
        <v>6.1989967179647504E-4</v>
      </c>
      <c r="F84" s="512">
        <v>1.9203613907083803E-3</v>
      </c>
      <c r="G84" s="512">
        <v>4.9589955496669451E-4</v>
      </c>
      <c r="H84" s="512">
        <v>5.1458817985729829E-4</v>
      </c>
      <c r="I84" s="512">
        <v>6.23759837722933E-4</v>
      </c>
      <c r="J84" s="512">
        <v>0</v>
      </c>
      <c r="K84" s="512">
        <v>7.787892054156888E-4</v>
      </c>
      <c r="L84" s="512">
        <v>6.3716239826435079E-4</v>
      </c>
      <c r="M84" s="512">
        <v>4.3255407776646593E-4</v>
      </c>
      <c r="N84" s="512">
        <v>2.677042165174363E-3</v>
      </c>
      <c r="O84" s="512">
        <v>0</v>
      </c>
      <c r="P84" s="512">
        <v>4.8187303950242332E-4</v>
      </c>
      <c r="Q84" s="512">
        <v>2.6860168461405754E-4</v>
      </c>
      <c r="R84" s="512">
        <v>1.4790689199091222E-3</v>
      </c>
      <c r="S84" s="512">
        <v>5.8544646720900813E-4</v>
      </c>
      <c r="T84" s="512">
        <v>2.5907969424421359E-3</v>
      </c>
      <c r="U84" s="512">
        <v>7.0219703780761923E-4</v>
      </c>
      <c r="V84" s="512">
        <v>3.9535092988525705E-4</v>
      </c>
      <c r="W84" s="512">
        <v>2.0719312499373446E-3</v>
      </c>
      <c r="X84" s="512">
        <v>1.1046646626936894E-3</v>
      </c>
      <c r="Y84" s="512">
        <v>0</v>
      </c>
      <c r="Z84" s="512">
        <v>7.3934002595708447E-4</v>
      </c>
      <c r="AA84" s="512">
        <v>7.8917708838491664E-4</v>
      </c>
      <c r="AB84" s="512">
        <v>1.4302820608547225E-3</v>
      </c>
      <c r="AC84" s="512">
        <v>4.5131048051484158E-4</v>
      </c>
      <c r="AD84" s="512">
        <v>7.3827167975188063E-4</v>
      </c>
      <c r="AE84" s="512">
        <v>0</v>
      </c>
      <c r="AF84" s="512">
        <v>1.2000016005029443E-3</v>
      </c>
      <c r="AG84" s="512">
        <v>4.4527825917864715E-4</v>
      </c>
      <c r="AH84" s="512">
        <v>2.7043369142618447E-4</v>
      </c>
      <c r="AI84" s="512">
        <v>1.6359288240878515E-4</v>
      </c>
      <c r="AJ84" s="512">
        <v>1.5200707620921928E-3</v>
      </c>
      <c r="AK84" s="512">
        <v>4.2275413239147219E-3</v>
      </c>
      <c r="AL84" s="512">
        <v>1.2672398928922463E-3</v>
      </c>
      <c r="AM84" s="512">
        <v>2.3035484562927084E-3</v>
      </c>
      <c r="AN84" s="512">
        <v>0</v>
      </c>
      <c r="AO84" s="512">
        <v>7.8958356244357214E-4</v>
      </c>
      <c r="AP84" s="512">
        <v>3.2936364500564673E-3</v>
      </c>
      <c r="AQ84" s="512">
        <v>1.6328890424272911E-3</v>
      </c>
      <c r="AR84" s="512">
        <v>5.7908101134130953E-3</v>
      </c>
      <c r="AS84" s="512">
        <v>1.5008323964608643E-3</v>
      </c>
      <c r="AT84" s="512">
        <v>9.7880199233185456E-4</v>
      </c>
      <c r="AU84" s="512">
        <v>7.9943165629528664E-4</v>
      </c>
      <c r="AV84" s="512">
        <v>5.2099231880785312E-4</v>
      </c>
      <c r="AW84" s="512">
        <v>4.8939577196072614E-4</v>
      </c>
      <c r="AX84" s="512">
        <v>3.4298298045333422E-4</v>
      </c>
      <c r="AY84" s="512">
        <v>2.9075620727232011E-4</v>
      </c>
      <c r="AZ84" s="512">
        <v>2.8847466129890289E-4</v>
      </c>
      <c r="BA84" s="512">
        <v>3.6854411966355814E-4</v>
      </c>
      <c r="BB84" s="512">
        <v>3.7629278080435365E-4</v>
      </c>
      <c r="BC84" s="512">
        <v>4.784272089953828E-5</v>
      </c>
      <c r="BD84" s="512">
        <v>3.0277460985667407E-4</v>
      </c>
      <c r="BE84" s="512">
        <v>1.9247101063600737E-4</v>
      </c>
      <c r="BF84" s="512">
        <v>2.0934588527657118E-4</v>
      </c>
      <c r="BG84" s="512">
        <v>0</v>
      </c>
      <c r="BH84" s="512">
        <v>1.1195505130408867E-3</v>
      </c>
      <c r="BI84" s="512">
        <v>5.8034902817216509E-4</v>
      </c>
      <c r="BJ84" s="512">
        <v>3.2984647356467024E-4</v>
      </c>
      <c r="BK84" s="512">
        <v>5.2737254025400171E-4</v>
      </c>
      <c r="BL84" s="512">
        <v>4.4481162590691552E-4</v>
      </c>
      <c r="BM84" s="512">
        <v>4.2257139212371037E-2</v>
      </c>
      <c r="BN84" s="512">
        <v>5.2759643326246363E-4</v>
      </c>
      <c r="BO84" s="512">
        <v>5.0256950146622609E-4</v>
      </c>
      <c r="BP84" s="512">
        <v>9.1673743718336019E-4</v>
      </c>
      <c r="BQ84" s="512">
        <v>8.7930763783846256E-4</v>
      </c>
      <c r="BR84" s="512">
        <v>1.3515517446372083E-3</v>
      </c>
      <c r="BS84" s="512">
        <v>1.3203383371677957E-3</v>
      </c>
      <c r="BT84" s="512">
        <v>3.7434993105621921E-4</v>
      </c>
      <c r="BU84" s="512">
        <v>4.3240804903627933E-4</v>
      </c>
      <c r="BV84" s="512">
        <v>2.3870236203141044E-4</v>
      </c>
      <c r="BW84" s="512">
        <v>1.787350602375373E-4</v>
      </c>
      <c r="BX84" s="512">
        <v>1.1065632063474656E-4</v>
      </c>
      <c r="BY84" s="512">
        <v>9.0258418139357952E-5</v>
      </c>
      <c r="BZ84" s="512">
        <v>2.654399937519262E-5</v>
      </c>
      <c r="CA84" s="512">
        <v>1.6256627281867233E-4</v>
      </c>
      <c r="CB84" s="512">
        <v>2.1978453674996322E-3</v>
      </c>
      <c r="CC84" s="512">
        <v>2.5071569180172434E-3</v>
      </c>
      <c r="CD84" s="512">
        <v>1.1143911898046244</v>
      </c>
      <c r="CE84" s="512">
        <v>7.2361817890827262E-4</v>
      </c>
      <c r="CF84" s="512">
        <v>0</v>
      </c>
      <c r="CG84" s="512">
        <v>2.0355166247666373E-4</v>
      </c>
      <c r="CH84" s="512">
        <v>4.2328031091512649E-4</v>
      </c>
      <c r="CI84" s="512">
        <v>6.0141777971089994E-4</v>
      </c>
      <c r="CJ84" s="512">
        <v>1.5188235045656413E-4</v>
      </c>
      <c r="CK84" s="512">
        <v>9.1732202961717835E-5</v>
      </c>
      <c r="CL84" s="512">
        <v>2.2558411157509766E-4</v>
      </c>
      <c r="CM84" s="512">
        <v>1.2677191964012604E-4</v>
      </c>
      <c r="CN84" s="512">
        <v>3.0781742688025158E-4</v>
      </c>
      <c r="CO84" s="512">
        <v>1.9307832769569963E-4</v>
      </c>
      <c r="CP84" s="512">
        <v>1.7209305299908963E-4</v>
      </c>
      <c r="CQ84" s="512">
        <v>2.4696723394475735E-4</v>
      </c>
      <c r="CR84" s="512">
        <v>1.3839195852026001E-4</v>
      </c>
      <c r="CS84" s="512">
        <v>3.4450017220222099E-4</v>
      </c>
      <c r="CT84" s="512">
        <v>1.5317211647905964E-4</v>
      </c>
      <c r="CU84" s="512">
        <v>1.3643567127376316E-4</v>
      </c>
      <c r="CV84" s="512">
        <v>2.4911759377041113E-4</v>
      </c>
      <c r="CW84" s="512">
        <v>1.6659496226344704E-4</v>
      </c>
      <c r="CX84" s="512">
        <v>1.1455738023979093E-4</v>
      </c>
      <c r="CY84" s="512">
        <v>5.1835874363437826E-4</v>
      </c>
      <c r="CZ84" s="512">
        <v>9.4981727884128084E-5</v>
      </c>
      <c r="DA84" s="512">
        <v>4.8869256268569555E-4</v>
      </c>
      <c r="DB84" s="512">
        <v>2.6465861703362469E-4</v>
      </c>
      <c r="DC84" s="512">
        <v>2.3008874446891578E-4</v>
      </c>
      <c r="DD84" s="512">
        <v>2.4863947329632156E-4</v>
      </c>
      <c r="DE84" s="512">
        <v>7.4680429341019168E-5</v>
      </c>
      <c r="DF84" s="512">
        <v>2.8658563463307857E-4</v>
      </c>
      <c r="DG84" s="512">
        <v>1.2674337709995293E-3</v>
      </c>
      <c r="DH84" s="513">
        <v>1.8395094855330163E-4</v>
      </c>
      <c r="DI84" s="133">
        <v>1.2320381519539823</v>
      </c>
      <c r="DJ84" s="133">
        <v>0.96698807749046622</v>
      </c>
    </row>
    <row r="85" spans="3:114" ht="13.5" customHeight="1" x14ac:dyDescent="0.15">
      <c r="C85" s="322" t="s">
        <v>726</v>
      </c>
      <c r="D85" s="323" t="s">
        <v>401</v>
      </c>
      <c r="E85" s="517">
        <v>2.8987074666095899E-5</v>
      </c>
      <c r="F85" s="518">
        <v>2.7027886402292936E-5</v>
      </c>
      <c r="G85" s="518">
        <v>1.0720273826854539E-4</v>
      </c>
      <c r="H85" s="518">
        <v>2.1073901491982419E-5</v>
      </c>
      <c r="I85" s="518">
        <v>6.0778541047135533E-5</v>
      </c>
      <c r="J85" s="518">
        <v>0</v>
      </c>
      <c r="K85" s="518">
        <v>1.6567195514095745E-4</v>
      </c>
      <c r="L85" s="518">
        <v>5.343603133234064E-5</v>
      </c>
      <c r="M85" s="518">
        <v>8.6405884139463882E-5</v>
      </c>
      <c r="N85" s="518">
        <v>2.4973933706952345E-5</v>
      </c>
      <c r="O85" s="518">
        <v>0</v>
      </c>
      <c r="P85" s="518">
        <v>1.3332311271160179E-4</v>
      </c>
      <c r="Q85" s="518">
        <v>2.2034427889835732E-4</v>
      </c>
      <c r="R85" s="518">
        <v>7.8249347767360132E-5</v>
      </c>
      <c r="S85" s="518">
        <v>1.7609123126331293E-4</v>
      </c>
      <c r="T85" s="518">
        <v>4.5608319427864118E-5</v>
      </c>
      <c r="U85" s="518">
        <v>7.106270456816197E-5</v>
      </c>
      <c r="V85" s="518">
        <v>1.6176877752538014E-4</v>
      </c>
      <c r="W85" s="518">
        <v>4.4561561032765955E-5</v>
      </c>
      <c r="X85" s="518">
        <v>5.931036938276627E-5</v>
      </c>
      <c r="Y85" s="518">
        <v>0</v>
      </c>
      <c r="Z85" s="518">
        <v>4.588730445071267E-5</v>
      </c>
      <c r="AA85" s="518">
        <v>5.912092268571639E-4</v>
      </c>
      <c r="AB85" s="518">
        <v>5.6227895643786142E-5</v>
      </c>
      <c r="AC85" s="518">
        <v>5.8872709746842086E-4</v>
      </c>
      <c r="AD85" s="518">
        <v>1.1039814316592139E-4</v>
      </c>
      <c r="AE85" s="518">
        <v>0</v>
      </c>
      <c r="AF85" s="518">
        <v>6.1374066736540175E-5</v>
      </c>
      <c r="AG85" s="518">
        <v>1.0455513257870831E-4</v>
      </c>
      <c r="AH85" s="518">
        <v>1.265119431412022E-4</v>
      </c>
      <c r="AI85" s="518">
        <v>4.0117260118783361E-5</v>
      </c>
      <c r="AJ85" s="518">
        <v>6.0676757816546928E-5</v>
      </c>
      <c r="AK85" s="518">
        <v>1.1107711320366544E-4</v>
      </c>
      <c r="AL85" s="518">
        <v>1.2715155071719607E-4</v>
      </c>
      <c r="AM85" s="518">
        <v>1.3541422788352416E-4</v>
      </c>
      <c r="AN85" s="518">
        <v>0</v>
      </c>
      <c r="AO85" s="518">
        <v>9.6953916020356889E-5</v>
      </c>
      <c r="AP85" s="518">
        <v>1.0826533951987748E-4</v>
      </c>
      <c r="AQ85" s="518">
        <v>4.9038534361805639E-5</v>
      </c>
      <c r="AR85" s="518">
        <v>3.6555341975720106E-5</v>
      </c>
      <c r="AS85" s="518">
        <v>7.7081901140260857E-5</v>
      </c>
      <c r="AT85" s="518">
        <v>2.015250476904489E-4</v>
      </c>
      <c r="AU85" s="518">
        <v>1.4799498802073698E-4</v>
      </c>
      <c r="AV85" s="518">
        <v>1.7528231171733455E-4</v>
      </c>
      <c r="AW85" s="518">
        <v>1.4543492237052797E-4</v>
      </c>
      <c r="AX85" s="518">
        <v>2.9718378748362059E-4</v>
      </c>
      <c r="AY85" s="518">
        <v>7.8957828133026641E-5</v>
      </c>
      <c r="AZ85" s="518">
        <v>1.3078850716338492E-4</v>
      </c>
      <c r="BA85" s="518">
        <v>1.2350462845736409E-4</v>
      </c>
      <c r="BB85" s="518">
        <v>3.6000076948034147E-5</v>
      </c>
      <c r="BC85" s="518">
        <v>2.7338286101855174E-5</v>
      </c>
      <c r="BD85" s="518">
        <v>6.7733731769083043E-5</v>
      </c>
      <c r="BE85" s="518">
        <v>1.029952577077369E-4</v>
      </c>
      <c r="BF85" s="518">
        <v>8.2271139970366988E-5</v>
      </c>
      <c r="BG85" s="518">
        <v>0</v>
      </c>
      <c r="BH85" s="518">
        <v>4.9707064165778448E-5</v>
      </c>
      <c r="BI85" s="518">
        <v>9.4764626683832434E-5</v>
      </c>
      <c r="BJ85" s="518">
        <v>4.255581928782688E-5</v>
      </c>
      <c r="BK85" s="518">
        <v>5.2417234479562079E-5</v>
      </c>
      <c r="BL85" s="518">
        <v>1.1792695210235552E-4</v>
      </c>
      <c r="BM85" s="518">
        <v>4.597634616598821E-5</v>
      </c>
      <c r="BN85" s="518">
        <v>8.2417898269353831E-5</v>
      </c>
      <c r="BO85" s="518">
        <v>1.0153017845661361E-4</v>
      </c>
      <c r="BP85" s="518">
        <v>9.3528699362462219E-5</v>
      </c>
      <c r="BQ85" s="518">
        <v>1.2158748100921366E-4</v>
      </c>
      <c r="BR85" s="518">
        <v>9.9969702631348237E-5</v>
      </c>
      <c r="BS85" s="518">
        <v>4.0601663835762869E-5</v>
      </c>
      <c r="BT85" s="518">
        <v>2.758441579343593E-4</v>
      </c>
      <c r="BU85" s="518">
        <v>8.3310927284545517E-4</v>
      </c>
      <c r="BV85" s="518">
        <v>3.7326780523430381E-4</v>
      </c>
      <c r="BW85" s="518">
        <v>2.8162987359053041E-4</v>
      </c>
      <c r="BX85" s="518">
        <v>7.8792163924143899E-5</v>
      </c>
      <c r="BY85" s="518">
        <v>7.1554580118480163E-5</v>
      </c>
      <c r="BZ85" s="518">
        <v>1.7957140380336256E-5</v>
      </c>
      <c r="CA85" s="518">
        <v>8.5898589962598912E-5</v>
      </c>
      <c r="CB85" s="518">
        <v>5.4112974280714028E-5</v>
      </c>
      <c r="CC85" s="518">
        <v>1.035363438492995E-4</v>
      </c>
      <c r="CD85" s="518">
        <v>5.9512571473411956E-5</v>
      </c>
      <c r="CE85" s="518">
        <v>1.0006076152132322</v>
      </c>
      <c r="CF85" s="518">
        <v>0</v>
      </c>
      <c r="CG85" s="518">
        <v>1.0365043598199591E-4</v>
      </c>
      <c r="CH85" s="518">
        <v>1.567550546294438E-4</v>
      </c>
      <c r="CI85" s="518">
        <v>4.5600733715733888E-3</v>
      </c>
      <c r="CJ85" s="518">
        <v>3.9247025093032135E-4</v>
      </c>
      <c r="CK85" s="518">
        <v>8.1891066850517001E-4</v>
      </c>
      <c r="CL85" s="518">
        <v>5.2092973280882366E-4</v>
      </c>
      <c r="CM85" s="518">
        <v>3.2691315135289562E-4</v>
      </c>
      <c r="CN85" s="518">
        <v>1.5446038379455711E-3</v>
      </c>
      <c r="CO85" s="518">
        <v>2.6110236633676375E-4</v>
      </c>
      <c r="CP85" s="518">
        <v>2.8177096860534153E-4</v>
      </c>
      <c r="CQ85" s="518">
        <v>6.8586004093659932E-4</v>
      </c>
      <c r="CR85" s="518">
        <v>1.2147223825274147E-4</v>
      </c>
      <c r="CS85" s="518">
        <v>1.122181808871862E-4</v>
      </c>
      <c r="CT85" s="518">
        <v>7.7475267264105662E-5</v>
      </c>
      <c r="CU85" s="518">
        <v>6.8997832226790781E-5</v>
      </c>
      <c r="CV85" s="518">
        <v>7.8416154722624773E-4</v>
      </c>
      <c r="CW85" s="518">
        <v>3.072485030456528E-4</v>
      </c>
      <c r="CX85" s="518">
        <v>7.0765255811986393E-4</v>
      </c>
      <c r="CY85" s="518">
        <v>7.3964596839796645E-5</v>
      </c>
      <c r="CZ85" s="518">
        <v>3.6909837095624678E-4</v>
      </c>
      <c r="DA85" s="518">
        <v>1.9368020535443328E-4</v>
      </c>
      <c r="DB85" s="518">
        <v>1.0589196366791923E-4</v>
      </c>
      <c r="DC85" s="518">
        <v>1.6944956524037573E-4</v>
      </c>
      <c r="DD85" s="518">
        <v>2.234635825141428E-4</v>
      </c>
      <c r="DE85" s="518">
        <v>1.8822726234657151E-4</v>
      </c>
      <c r="DF85" s="518">
        <v>2.0929348319297637E-4</v>
      </c>
      <c r="DG85" s="518">
        <v>7.2567610830891535E-5</v>
      </c>
      <c r="DH85" s="519">
        <v>5.5675214617816938E-4</v>
      </c>
      <c r="DI85" s="133">
        <v>1.0234905800621334</v>
      </c>
      <c r="DJ85" s="133">
        <v>0.8033056336561003</v>
      </c>
    </row>
    <row r="86" spans="3:114" ht="13.5" customHeight="1" x14ac:dyDescent="0.15">
      <c r="C86" s="304" t="s">
        <v>727</v>
      </c>
      <c r="D86" s="305" t="s">
        <v>728</v>
      </c>
      <c r="E86" s="511">
        <v>1.0631316371496082E-7</v>
      </c>
      <c r="F86" s="512">
        <v>4.97112845176004E-7</v>
      </c>
      <c r="G86" s="512">
        <v>1.0935690171752172E-7</v>
      </c>
      <c r="H86" s="512">
        <v>5.7253849344903729E-8</v>
      </c>
      <c r="I86" s="512">
        <v>1.2262874336900204E-7</v>
      </c>
      <c r="J86" s="512">
        <v>0</v>
      </c>
      <c r="K86" s="512">
        <v>5.4641482668614464E-8</v>
      </c>
      <c r="L86" s="512">
        <v>3.8874084927890681E-7</v>
      </c>
      <c r="M86" s="512">
        <v>1.5686682100898915E-7</v>
      </c>
      <c r="N86" s="512">
        <v>4.1406553050086534E-7</v>
      </c>
      <c r="O86" s="512">
        <v>0</v>
      </c>
      <c r="P86" s="512">
        <v>1.5556406575464079E-7</v>
      </c>
      <c r="Q86" s="512">
        <v>1.5161264605450623E-7</v>
      </c>
      <c r="R86" s="512">
        <v>2.8819717918975151E-7</v>
      </c>
      <c r="S86" s="512">
        <v>1.9826150453856891E-7</v>
      </c>
      <c r="T86" s="512">
        <v>5.1891293889946698E-7</v>
      </c>
      <c r="U86" s="512">
        <v>3.9879182160772091E-7</v>
      </c>
      <c r="V86" s="512">
        <v>2.6528651338996795E-7</v>
      </c>
      <c r="W86" s="512">
        <v>1.6893083636135805E-7</v>
      </c>
      <c r="X86" s="512">
        <v>3.6130195077679584E-8</v>
      </c>
      <c r="Y86" s="512">
        <v>0</v>
      </c>
      <c r="Z86" s="512">
        <v>1.6042015252104236E-7</v>
      </c>
      <c r="AA86" s="512">
        <v>1.9919892800221789E-7</v>
      </c>
      <c r="AB86" s="512">
        <v>2.7702801916065902E-7</v>
      </c>
      <c r="AC86" s="512">
        <v>1.7933099847898167E-7</v>
      </c>
      <c r="AD86" s="512">
        <v>2.4930148193480532E-7</v>
      </c>
      <c r="AE86" s="512">
        <v>0</v>
      </c>
      <c r="AF86" s="512">
        <v>6.2361609316976286E-7</v>
      </c>
      <c r="AG86" s="512">
        <v>1.2403818853930184E-7</v>
      </c>
      <c r="AH86" s="512">
        <v>1.1251849476129155E-7</v>
      </c>
      <c r="AI86" s="512">
        <v>1.7857277392357385E-8</v>
      </c>
      <c r="AJ86" s="512">
        <v>2.2123518512147129E-7</v>
      </c>
      <c r="AK86" s="512">
        <v>8.2868052236202323E-7</v>
      </c>
      <c r="AL86" s="512">
        <v>3.0107642851117873E-7</v>
      </c>
      <c r="AM86" s="512">
        <v>3.9284364144089657E-7</v>
      </c>
      <c r="AN86" s="512">
        <v>0</v>
      </c>
      <c r="AO86" s="512">
        <v>1.2663699754009818E-7</v>
      </c>
      <c r="AP86" s="512">
        <v>4.5976761400872425E-7</v>
      </c>
      <c r="AQ86" s="512">
        <v>2.1056784510370227E-7</v>
      </c>
      <c r="AR86" s="512">
        <v>3.5701004581133686E-8</v>
      </c>
      <c r="AS86" s="512">
        <v>2.0646386159312324E-7</v>
      </c>
      <c r="AT86" s="512">
        <v>1.5604970292154969E-7</v>
      </c>
      <c r="AU86" s="512">
        <v>1.4300473387041748E-7</v>
      </c>
      <c r="AV86" s="512">
        <v>1.1810526873495975E-7</v>
      </c>
      <c r="AW86" s="512">
        <v>1.1075822938462963E-7</v>
      </c>
      <c r="AX86" s="512">
        <v>1.2674514927152448E-7</v>
      </c>
      <c r="AY86" s="512">
        <v>1.2048299634858478E-7</v>
      </c>
      <c r="AZ86" s="512">
        <v>1.0494471613086324E-7</v>
      </c>
      <c r="BA86" s="512">
        <v>1.1658818733812333E-7</v>
      </c>
      <c r="BB86" s="512">
        <v>9.8618515298840442E-8</v>
      </c>
      <c r="BC86" s="512">
        <v>9.9278231393218504E-8</v>
      </c>
      <c r="BD86" s="512">
        <v>1.6801356221289163E-7</v>
      </c>
      <c r="BE86" s="512">
        <v>8.8923537851062161E-8</v>
      </c>
      <c r="BF86" s="512">
        <v>1.1076193690404351E-7</v>
      </c>
      <c r="BG86" s="512">
        <v>0</v>
      </c>
      <c r="BH86" s="512">
        <v>2.0666166493476502E-7</v>
      </c>
      <c r="BI86" s="512">
        <v>1.1946022860132525E-7</v>
      </c>
      <c r="BJ86" s="512">
        <v>1.6957088590792612E-8</v>
      </c>
      <c r="BK86" s="512">
        <v>1.0374755497085526E-7</v>
      </c>
      <c r="BL86" s="512">
        <v>1.9395639534366212E-7</v>
      </c>
      <c r="BM86" s="512">
        <v>4.0524649906301185E-7</v>
      </c>
      <c r="BN86" s="512">
        <v>2.1974263976377281E-7</v>
      </c>
      <c r="BO86" s="512">
        <v>2.2735046026836564E-7</v>
      </c>
      <c r="BP86" s="512">
        <v>2.4347586764403477E-7</v>
      </c>
      <c r="BQ86" s="512">
        <v>2.2360962866172046E-7</v>
      </c>
      <c r="BR86" s="512">
        <v>9.6031794896630713E-8</v>
      </c>
      <c r="BS86" s="512">
        <v>2.321413521624301E-7</v>
      </c>
      <c r="BT86" s="512">
        <v>8.7997033022402729E-8</v>
      </c>
      <c r="BU86" s="512">
        <v>7.012094802902093E-8</v>
      </c>
      <c r="BV86" s="512">
        <v>4.8822423050645587E-8</v>
      </c>
      <c r="BW86" s="512">
        <v>5.5944003643939314E-8</v>
      </c>
      <c r="BX86" s="512">
        <v>2.9589186647451104E-8</v>
      </c>
      <c r="BY86" s="512">
        <v>3.024909033287932E-8</v>
      </c>
      <c r="BZ86" s="512">
        <v>8.0933259136765097E-9</v>
      </c>
      <c r="CA86" s="512">
        <v>2.0424102673680466E-7</v>
      </c>
      <c r="CB86" s="512">
        <v>2.1064747850868715E-7</v>
      </c>
      <c r="CC86" s="512">
        <v>1.5146790450528325E-7</v>
      </c>
      <c r="CD86" s="512">
        <v>7.9635588324182167E-8</v>
      </c>
      <c r="CE86" s="512">
        <v>1.3653157646501393E-7</v>
      </c>
      <c r="CF86" s="512">
        <v>1</v>
      </c>
      <c r="CG86" s="512">
        <v>3.787504796927318E-8</v>
      </c>
      <c r="CH86" s="512">
        <v>6.7848117604347077E-8</v>
      </c>
      <c r="CI86" s="512">
        <v>1.6726881499188878E-6</v>
      </c>
      <c r="CJ86" s="512">
        <v>5.2895752094914945E-8</v>
      </c>
      <c r="CK86" s="512">
        <v>5.7924038017945288E-8</v>
      </c>
      <c r="CL86" s="512">
        <v>9.7893520289892879E-8</v>
      </c>
      <c r="CM86" s="512">
        <v>4.919441445775069E-8</v>
      </c>
      <c r="CN86" s="512">
        <v>2.2201832782298615E-7</v>
      </c>
      <c r="CO86" s="512">
        <v>4.58578466192619E-8</v>
      </c>
      <c r="CP86" s="512">
        <v>4.5785620265639765E-8</v>
      </c>
      <c r="CQ86" s="512">
        <v>9.4134168173661013E-8</v>
      </c>
      <c r="CR86" s="512">
        <v>1.2782771088609353E-7</v>
      </c>
      <c r="CS86" s="512">
        <v>1.2816951805409286E-7</v>
      </c>
      <c r="CT86" s="512">
        <v>7.7942286923722161E-8</v>
      </c>
      <c r="CU86" s="512">
        <v>6.2968998353160718E-8</v>
      </c>
      <c r="CV86" s="512">
        <v>1.1454779914507643E-7</v>
      </c>
      <c r="CW86" s="512">
        <v>5.1225000514962783E-8</v>
      </c>
      <c r="CX86" s="512">
        <v>1.7616538534682006E-7</v>
      </c>
      <c r="CY86" s="512">
        <v>1.4145179182246195E-7</v>
      </c>
      <c r="CZ86" s="512">
        <v>3.5365297426148051E-8</v>
      </c>
      <c r="DA86" s="512">
        <v>1.6078923974387595E-7</v>
      </c>
      <c r="DB86" s="512">
        <v>1.9048022465442987E-7</v>
      </c>
      <c r="DC86" s="512">
        <v>7.3200441427288925E-8</v>
      </c>
      <c r="DD86" s="512">
        <v>4.639579471909471E-8</v>
      </c>
      <c r="DE86" s="512">
        <v>6.6088872397766079E-8</v>
      </c>
      <c r="DF86" s="512">
        <v>6.1557808725231535E-8</v>
      </c>
      <c r="DG86" s="512">
        <v>6.6948532016165297E-7</v>
      </c>
      <c r="DH86" s="513">
        <v>3.321104979132288E-8</v>
      </c>
      <c r="DI86" s="133">
        <v>1.0000184399336927</v>
      </c>
      <c r="DJ86" s="133">
        <v>0.7848830875511843</v>
      </c>
    </row>
    <row r="87" spans="3:114" ht="13.5" customHeight="1" x14ac:dyDescent="0.15">
      <c r="C87" s="304" t="s">
        <v>729</v>
      </c>
      <c r="D87" s="305" t="s">
        <v>404</v>
      </c>
      <c r="E87" s="511">
        <v>1.1563510717922181E-3</v>
      </c>
      <c r="F87" s="512">
        <v>4.3798640568338603E-3</v>
      </c>
      <c r="G87" s="512">
        <v>1.2787557163807875E-3</v>
      </c>
      <c r="H87" s="512">
        <v>5.654274760706475E-4</v>
      </c>
      <c r="I87" s="512">
        <v>1.473509722976164E-3</v>
      </c>
      <c r="J87" s="512">
        <v>0</v>
      </c>
      <c r="K87" s="512">
        <v>7.0039367861085187E-4</v>
      </c>
      <c r="L87" s="512">
        <v>5.138098377597964E-3</v>
      </c>
      <c r="M87" s="512">
        <v>2.0419218463147266E-3</v>
      </c>
      <c r="N87" s="512">
        <v>9.052770253141924E-3</v>
      </c>
      <c r="O87" s="512">
        <v>0</v>
      </c>
      <c r="P87" s="512">
        <v>2.0488824086827813E-3</v>
      </c>
      <c r="Q87" s="512">
        <v>1.9186809572757499E-3</v>
      </c>
      <c r="R87" s="512">
        <v>2.6477322038247412E-3</v>
      </c>
      <c r="S87" s="512">
        <v>1.8011537391459966E-3</v>
      </c>
      <c r="T87" s="512">
        <v>6.1578310309294828E-3</v>
      </c>
      <c r="U87" s="512">
        <v>3.1106906177977788E-3</v>
      </c>
      <c r="V87" s="512">
        <v>1.9617228768151525E-3</v>
      </c>
      <c r="W87" s="512">
        <v>4.5578524290139939E-3</v>
      </c>
      <c r="X87" s="512">
        <v>1.3415153470480419E-3</v>
      </c>
      <c r="Y87" s="512">
        <v>0</v>
      </c>
      <c r="Z87" s="512">
        <v>1.2277644195178988E-3</v>
      </c>
      <c r="AA87" s="512">
        <v>1.2493574411364815E-3</v>
      </c>
      <c r="AB87" s="512">
        <v>3.4250964239797895E-3</v>
      </c>
      <c r="AC87" s="512">
        <v>1.6234961134953829E-3</v>
      </c>
      <c r="AD87" s="512">
        <v>1.9880652617764801E-3</v>
      </c>
      <c r="AE87" s="512">
        <v>0</v>
      </c>
      <c r="AF87" s="512">
        <v>4.7690657933980446E-3</v>
      </c>
      <c r="AG87" s="512">
        <v>1.860038272964992E-3</v>
      </c>
      <c r="AH87" s="512">
        <v>1.1175824852987454E-3</v>
      </c>
      <c r="AI87" s="512">
        <v>1.6903903025538589E-3</v>
      </c>
      <c r="AJ87" s="512">
        <v>4.3604373876266027E-3</v>
      </c>
      <c r="AK87" s="512">
        <v>4.2601120804913921E-3</v>
      </c>
      <c r="AL87" s="512">
        <v>4.4749755884218173E-3</v>
      </c>
      <c r="AM87" s="512">
        <v>4.461768882723499E-3</v>
      </c>
      <c r="AN87" s="512">
        <v>0</v>
      </c>
      <c r="AO87" s="512">
        <v>1.4860530514252998E-3</v>
      </c>
      <c r="AP87" s="512">
        <v>4.4227395864212069E-3</v>
      </c>
      <c r="AQ87" s="512">
        <v>2.0496891060879595E-3</v>
      </c>
      <c r="AR87" s="512">
        <v>5.7744310459021024E-3</v>
      </c>
      <c r="AS87" s="512">
        <v>5.5175700907997135E-3</v>
      </c>
      <c r="AT87" s="512">
        <v>1.521895978566613E-3</v>
      </c>
      <c r="AU87" s="512">
        <v>1.7060972784695735E-3</v>
      </c>
      <c r="AV87" s="512">
        <v>1.2849737453745208E-3</v>
      </c>
      <c r="AW87" s="512">
        <v>1.0630053029891417E-3</v>
      </c>
      <c r="AX87" s="512">
        <v>2.0454247838712961E-3</v>
      </c>
      <c r="AY87" s="512">
        <v>1.3906087491721373E-3</v>
      </c>
      <c r="AZ87" s="512">
        <v>1.1827997025789087E-3</v>
      </c>
      <c r="BA87" s="512">
        <v>1.6455522508754829E-3</v>
      </c>
      <c r="BB87" s="512">
        <v>1.418382571390792E-3</v>
      </c>
      <c r="BC87" s="512">
        <v>1.0111490558289309E-3</v>
      </c>
      <c r="BD87" s="512">
        <v>2.7057580975059789E-3</v>
      </c>
      <c r="BE87" s="512">
        <v>1.110294956515757E-3</v>
      </c>
      <c r="BF87" s="512">
        <v>1.3649902612881545E-3</v>
      </c>
      <c r="BG87" s="512">
        <v>0</v>
      </c>
      <c r="BH87" s="512">
        <v>1.342352833171895E-3</v>
      </c>
      <c r="BI87" s="512">
        <v>1.0678087129367081E-3</v>
      </c>
      <c r="BJ87" s="512">
        <v>1.8198160771202272E-3</v>
      </c>
      <c r="BK87" s="512">
        <v>1.0217479904636889E-3</v>
      </c>
      <c r="BL87" s="512">
        <v>2.0875638817420897E-3</v>
      </c>
      <c r="BM87" s="512">
        <v>1.4026995412105923E-2</v>
      </c>
      <c r="BN87" s="512">
        <v>1.4073149104331455E-3</v>
      </c>
      <c r="BO87" s="512">
        <v>1.5372674899077007E-3</v>
      </c>
      <c r="BP87" s="512">
        <v>1.5344363988891974E-3</v>
      </c>
      <c r="BQ87" s="512">
        <v>1.5299092536285154E-3</v>
      </c>
      <c r="BR87" s="512">
        <v>3.042583547093438E-3</v>
      </c>
      <c r="BS87" s="512">
        <v>9.7165855144887622E-3</v>
      </c>
      <c r="BT87" s="512">
        <v>9.4870314878811623E-4</v>
      </c>
      <c r="BU87" s="512">
        <v>7.3835367667686815E-4</v>
      </c>
      <c r="BV87" s="512">
        <v>5.190738837457233E-4</v>
      </c>
      <c r="BW87" s="512">
        <v>4.9622952142782805E-4</v>
      </c>
      <c r="BX87" s="512">
        <v>4.2185426652053594E-4</v>
      </c>
      <c r="BY87" s="512">
        <v>3.5452627151332682E-4</v>
      </c>
      <c r="BZ87" s="512">
        <v>6.4005903436488361E-5</v>
      </c>
      <c r="CA87" s="512">
        <v>4.8619236634986612E-4</v>
      </c>
      <c r="CB87" s="512">
        <v>2.2296421544737262E-4</v>
      </c>
      <c r="CC87" s="512">
        <v>1.0132974417167363E-3</v>
      </c>
      <c r="CD87" s="512">
        <v>5.6277798076796205E-4</v>
      </c>
      <c r="CE87" s="512">
        <v>8.2517180004114778E-4</v>
      </c>
      <c r="CF87" s="512">
        <v>0</v>
      </c>
      <c r="CG87" s="512">
        <v>1.0005081509222564</v>
      </c>
      <c r="CH87" s="512">
        <v>6.4723722468236977E-4</v>
      </c>
      <c r="CI87" s="512">
        <v>1.8171135836074899E-4</v>
      </c>
      <c r="CJ87" s="512">
        <v>6.0674721314061891E-4</v>
      </c>
      <c r="CK87" s="512">
        <v>7.2544428124648704E-4</v>
      </c>
      <c r="CL87" s="512">
        <v>7.9440171380083932E-4</v>
      </c>
      <c r="CM87" s="512">
        <v>6.5888887131480573E-4</v>
      </c>
      <c r="CN87" s="512">
        <v>1.7411302683006465E-3</v>
      </c>
      <c r="CO87" s="512">
        <v>2.4978904398371129E-3</v>
      </c>
      <c r="CP87" s="512">
        <v>5.3826159740840622E-4</v>
      </c>
      <c r="CQ87" s="512">
        <v>7.9408898430168636E-4</v>
      </c>
      <c r="CR87" s="512">
        <v>6.8129916821261128E-4</v>
      </c>
      <c r="CS87" s="512">
        <v>1.2361804738095967E-3</v>
      </c>
      <c r="CT87" s="512">
        <v>7.0002551382060949E-4</v>
      </c>
      <c r="CU87" s="512">
        <v>5.5271550792644988E-4</v>
      </c>
      <c r="CV87" s="512">
        <v>1.0550011220489606E-3</v>
      </c>
      <c r="CW87" s="512">
        <v>4.0721006938481899E-4</v>
      </c>
      <c r="CX87" s="512">
        <v>7.0134201553668639E-4</v>
      </c>
      <c r="CY87" s="512">
        <v>1.0506333140359327E-3</v>
      </c>
      <c r="CZ87" s="512">
        <v>3.2231156411753831E-4</v>
      </c>
      <c r="DA87" s="512">
        <v>1.805176103804782E-3</v>
      </c>
      <c r="DB87" s="512">
        <v>1.8100569282954186E-3</v>
      </c>
      <c r="DC87" s="512">
        <v>7.0221045305703242E-4</v>
      </c>
      <c r="DD87" s="512">
        <v>4.6272394238973288E-4</v>
      </c>
      <c r="DE87" s="512">
        <v>5.0951302312245768E-4</v>
      </c>
      <c r="DF87" s="512">
        <v>5.6802471179771754E-4</v>
      </c>
      <c r="DG87" s="512">
        <v>4.2086358531593171E-3</v>
      </c>
      <c r="DH87" s="513">
        <v>4.9329187890259846E-4</v>
      </c>
      <c r="DI87" s="133">
        <v>1.2002905568951867</v>
      </c>
      <c r="DJ87" s="133">
        <v>0.94207038653896291</v>
      </c>
    </row>
    <row r="88" spans="3:114" ht="13.5" customHeight="1" x14ac:dyDescent="0.15">
      <c r="C88" s="304" t="s">
        <v>730</v>
      </c>
      <c r="D88" s="305" t="s">
        <v>731</v>
      </c>
      <c r="E88" s="511">
        <v>3.8812499935887376E-3</v>
      </c>
      <c r="F88" s="512">
        <v>2.3771540928201524E-3</v>
      </c>
      <c r="G88" s="512">
        <v>2.1148566786659546E-3</v>
      </c>
      <c r="H88" s="512">
        <v>3.1029989477832677E-3</v>
      </c>
      <c r="I88" s="512">
        <v>5.3521396012216399E-3</v>
      </c>
      <c r="J88" s="512">
        <v>0</v>
      </c>
      <c r="K88" s="512">
        <v>2.297414257540412E-2</v>
      </c>
      <c r="L88" s="512">
        <v>1.9872222782598386E-3</v>
      </c>
      <c r="M88" s="512">
        <v>3.4735191179905422E-3</v>
      </c>
      <c r="N88" s="512">
        <v>2.2753114916018394E-3</v>
      </c>
      <c r="O88" s="512">
        <v>0</v>
      </c>
      <c r="P88" s="512">
        <v>2.4731635500002329E-3</v>
      </c>
      <c r="Q88" s="512">
        <v>2.2307412798474764E-3</v>
      </c>
      <c r="R88" s="512">
        <v>2.6003942629692599E-3</v>
      </c>
      <c r="S88" s="512">
        <v>2.79056844227048E-3</v>
      </c>
      <c r="T88" s="512">
        <v>3.7783310798246649E-3</v>
      </c>
      <c r="U88" s="512">
        <v>1.2006688970121113E-3</v>
      </c>
      <c r="V88" s="512">
        <v>3.3886088456226396E-3</v>
      </c>
      <c r="W88" s="512">
        <v>4.8549621669095868E-3</v>
      </c>
      <c r="X88" s="512">
        <v>1.3534751143768422E-3</v>
      </c>
      <c r="Y88" s="512">
        <v>0</v>
      </c>
      <c r="Z88" s="512">
        <v>1.2402162501215298E-3</v>
      </c>
      <c r="AA88" s="512">
        <v>2.561396460292078E-3</v>
      </c>
      <c r="AB88" s="512">
        <v>2.4908677248930149E-3</v>
      </c>
      <c r="AC88" s="512">
        <v>1.4026811759649629E-3</v>
      </c>
      <c r="AD88" s="512">
        <v>1.5962703464135865E-3</v>
      </c>
      <c r="AE88" s="512">
        <v>0</v>
      </c>
      <c r="AF88" s="512">
        <v>1.3818635065344061E-3</v>
      </c>
      <c r="AG88" s="512">
        <v>2.3476043665561722E-3</v>
      </c>
      <c r="AH88" s="512">
        <v>2.1308158871634507E-3</v>
      </c>
      <c r="AI88" s="512">
        <v>4.7114772780352272E-3</v>
      </c>
      <c r="AJ88" s="512">
        <v>5.7405300953687058E-3</v>
      </c>
      <c r="AK88" s="512">
        <v>5.3333880009143499E-3</v>
      </c>
      <c r="AL88" s="512">
        <v>5.6967162931476764E-3</v>
      </c>
      <c r="AM88" s="512">
        <v>6.7416540401371546E-3</v>
      </c>
      <c r="AN88" s="512">
        <v>0</v>
      </c>
      <c r="AO88" s="512">
        <v>3.5253041122066502E-3</v>
      </c>
      <c r="AP88" s="512">
        <v>1.4748402350270706E-3</v>
      </c>
      <c r="AQ88" s="512">
        <v>1.1796573824579741E-3</v>
      </c>
      <c r="AR88" s="512">
        <v>4.3487075130970356E-3</v>
      </c>
      <c r="AS88" s="512">
        <v>3.254641875767573E-3</v>
      </c>
      <c r="AT88" s="512">
        <v>1.4093565343200095E-3</v>
      </c>
      <c r="AU88" s="512">
        <v>2.0201938151029855E-3</v>
      </c>
      <c r="AV88" s="512">
        <v>1.3894593539530474E-3</v>
      </c>
      <c r="AW88" s="512">
        <v>1.3233324344465083E-3</v>
      </c>
      <c r="AX88" s="512">
        <v>1.8768124781488901E-3</v>
      </c>
      <c r="AY88" s="512">
        <v>1.1833499461408473E-3</v>
      </c>
      <c r="AZ88" s="512">
        <v>7.7541925057444364E-4</v>
      </c>
      <c r="BA88" s="512">
        <v>3.6345648714852033E-3</v>
      </c>
      <c r="BB88" s="512">
        <v>1.0671760052294267E-3</v>
      </c>
      <c r="BC88" s="512">
        <v>1.4333557084450202E-3</v>
      </c>
      <c r="BD88" s="512">
        <v>1.7910543436398005E-3</v>
      </c>
      <c r="BE88" s="512">
        <v>4.8117823477539782E-4</v>
      </c>
      <c r="BF88" s="512">
        <v>2.8863010239252428E-3</v>
      </c>
      <c r="BG88" s="512">
        <v>0</v>
      </c>
      <c r="BH88" s="512">
        <v>9.1356656368089459E-4</v>
      </c>
      <c r="BI88" s="512">
        <v>1.8472359929103646E-3</v>
      </c>
      <c r="BJ88" s="512">
        <v>1.8009024926544219E-3</v>
      </c>
      <c r="BK88" s="512">
        <v>7.3563591714048422E-4</v>
      </c>
      <c r="BL88" s="512">
        <v>5.3600377374647774E-3</v>
      </c>
      <c r="BM88" s="512">
        <v>5.7411965419355247E-3</v>
      </c>
      <c r="BN88" s="512">
        <v>2.4619569545798704E-3</v>
      </c>
      <c r="BO88" s="512">
        <v>2.6383205685926903E-3</v>
      </c>
      <c r="BP88" s="512">
        <v>3.1798409989247933E-3</v>
      </c>
      <c r="BQ88" s="512">
        <v>1.7846152030757082E-3</v>
      </c>
      <c r="BR88" s="512">
        <v>6.8613571956200529E-4</v>
      </c>
      <c r="BS88" s="512">
        <v>8.8317698415887901E-4</v>
      </c>
      <c r="BT88" s="512">
        <v>1.4802105595929397E-3</v>
      </c>
      <c r="BU88" s="512">
        <v>2.512915314309026E-3</v>
      </c>
      <c r="BV88" s="512">
        <v>6.9969990226280932E-3</v>
      </c>
      <c r="BW88" s="512">
        <v>1.3162003978079344E-3</v>
      </c>
      <c r="BX88" s="512">
        <v>6.846064796939259E-4</v>
      </c>
      <c r="BY88" s="512">
        <v>6.3958149583369654E-4</v>
      </c>
      <c r="BZ88" s="512">
        <v>2.0209210461458413E-4</v>
      </c>
      <c r="CA88" s="512">
        <v>2.6103643306039713E-3</v>
      </c>
      <c r="CB88" s="512">
        <v>1.6096214656434699E-2</v>
      </c>
      <c r="CC88" s="512">
        <v>7.9543621093012704E-2</v>
      </c>
      <c r="CD88" s="512">
        <v>3.0679138582907797E-2</v>
      </c>
      <c r="CE88" s="512">
        <v>0.1760380133480938</v>
      </c>
      <c r="CF88" s="512">
        <v>0</v>
      </c>
      <c r="CG88" s="512">
        <v>1.1998155753496493E-2</v>
      </c>
      <c r="CH88" s="512">
        <v>1.0245129549984817</v>
      </c>
      <c r="CI88" s="512">
        <v>2.1129902705659146E-3</v>
      </c>
      <c r="CJ88" s="512">
        <v>1.2148425305443934E-3</v>
      </c>
      <c r="CK88" s="512">
        <v>1.1519612168359827E-3</v>
      </c>
      <c r="CL88" s="512">
        <v>1.5720604590175871E-3</v>
      </c>
      <c r="CM88" s="512">
        <v>7.3809537997921164E-4</v>
      </c>
      <c r="CN88" s="512">
        <v>3.4062014036776948E-3</v>
      </c>
      <c r="CO88" s="512">
        <v>1.703959835365567E-3</v>
      </c>
      <c r="CP88" s="512">
        <v>1.6583429808676383E-3</v>
      </c>
      <c r="CQ88" s="512">
        <v>1.3144121560504094E-3</v>
      </c>
      <c r="CR88" s="512">
        <v>8.9010541167575694E-4</v>
      </c>
      <c r="CS88" s="512">
        <v>1.618882177600712E-3</v>
      </c>
      <c r="CT88" s="512">
        <v>9.911234502252514E-4</v>
      </c>
      <c r="CU88" s="512">
        <v>8.87312724704428E-4</v>
      </c>
      <c r="CV88" s="512">
        <v>1.9372714749612628E-3</v>
      </c>
      <c r="CW88" s="512">
        <v>3.2700834561699946E-3</v>
      </c>
      <c r="CX88" s="512">
        <v>1.6307581404645226E-3</v>
      </c>
      <c r="CY88" s="512">
        <v>1.2436390671729967E-3</v>
      </c>
      <c r="CZ88" s="512">
        <v>8.4970342361579874E-4</v>
      </c>
      <c r="DA88" s="512">
        <v>1.9866807257131299E-2</v>
      </c>
      <c r="DB88" s="512">
        <v>3.2647174280829609E-3</v>
      </c>
      <c r="DC88" s="512">
        <v>2.2060122072465795E-3</v>
      </c>
      <c r="DD88" s="512">
        <v>4.0683784258616438E-3</v>
      </c>
      <c r="DE88" s="512">
        <v>1.4467482913102718E-3</v>
      </c>
      <c r="DF88" s="512">
        <v>3.3979063151359334E-3</v>
      </c>
      <c r="DG88" s="512">
        <v>1.6889581918536434E-3</v>
      </c>
      <c r="DH88" s="513">
        <v>1.0377491554702301E-2</v>
      </c>
      <c r="DI88" s="133">
        <v>1.6084921500034666</v>
      </c>
      <c r="DJ88" s="133">
        <v>1.2624550054099737</v>
      </c>
    </row>
    <row r="89" spans="3:114" ht="13.5" customHeight="1" x14ac:dyDescent="0.15">
      <c r="C89" s="304" t="s">
        <v>732</v>
      </c>
      <c r="D89" s="305" t="s">
        <v>733</v>
      </c>
      <c r="E89" s="511">
        <v>2.6569377951693934E-4</v>
      </c>
      <c r="F89" s="512">
        <v>3.2790303898121051E-4</v>
      </c>
      <c r="G89" s="512">
        <v>5.6579360689148941E-4</v>
      </c>
      <c r="H89" s="512">
        <v>4.0496308687565846E-4</v>
      </c>
      <c r="I89" s="512">
        <v>6.3179271887064666E-4</v>
      </c>
      <c r="J89" s="512">
        <v>0</v>
      </c>
      <c r="K89" s="512">
        <v>1.3586623450910717E-3</v>
      </c>
      <c r="L89" s="512">
        <v>3.1244264038456386E-4</v>
      </c>
      <c r="M89" s="512">
        <v>5.1383596028770713E-4</v>
      </c>
      <c r="N89" s="512">
        <v>2.3496482511426296E-4</v>
      </c>
      <c r="O89" s="512">
        <v>0</v>
      </c>
      <c r="P89" s="512">
        <v>5.8393440551737731E-4</v>
      </c>
      <c r="Q89" s="512">
        <v>6.7672572746916074E-4</v>
      </c>
      <c r="R89" s="512">
        <v>3.387890856626857E-4</v>
      </c>
      <c r="S89" s="512">
        <v>6.7647486826920256E-4</v>
      </c>
      <c r="T89" s="512">
        <v>3.8962961794180223E-4</v>
      </c>
      <c r="U89" s="512">
        <v>4.2910386102197937E-4</v>
      </c>
      <c r="V89" s="512">
        <v>5.6453713060378033E-4</v>
      </c>
      <c r="W89" s="512">
        <v>3.9131418759100022E-4</v>
      </c>
      <c r="X89" s="512">
        <v>5.1569811378008581E-4</v>
      </c>
      <c r="Y89" s="512">
        <v>0</v>
      </c>
      <c r="Z89" s="512">
        <v>2.8622436537617611E-4</v>
      </c>
      <c r="AA89" s="512">
        <v>2.4498483433174937E-4</v>
      </c>
      <c r="AB89" s="512">
        <v>4.6872323621590094E-4</v>
      </c>
      <c r="AC89" s="512">
        <v>5.2057847614417081E-4</v>
      </c>
      <c r="AD89" s="512">
        <v>4.5183420192510248E-4</v>
      </c>
      <c r="AE89" s="512">
        <v>0</v>
      </c>
      <c r="AF89" s="512">
        <v>4.8494110577224184E-4</v>
      </c>
      <c r="AG89" s="512">
        <v>4.3441863529235236E-4</v>
      </c>
      <c r="AH89" s="512">
        <v>3.9416527854609269E-4</v>
      </c>
      <c r="AI89" s="512">
        <v>2.6527643907975286E-4</v>
      </c>
      <c r="AJ89" s="512">
        <v>7.691172516534311E-4</v>
      </c>
      <c r="AK89" s="512">
        <v>6.3422315236179533E-4</v>
      </c>
      <c r="AL89" s="512">
        <v>6.0054974263587773E-4</v>
      </c>
      <c r="AM89" s="512">
        <v>6.1645966410784812E-4</v>
      </c>
      <c r="AN89" s="512">
        <v>0</v>
      </c>
      <c r="AO89" s="512">
        <v>2.553236247710094E-4</v>
      </c>
      <c r="AP89" s="512">
        <v>4.7616377448785421E-4</v>
      </c>
      <c r="AQ89" s="512">
        <v>2.9119887542178725E-4</v>
      </c>
      <c r="AR89" s="512">
        <v>3.6189483283768068E-4</v>
      </c>
      <c r="AS89" s="512">
        <v>3.4047315426694085E-4</v>
      </c>
      <c r="AT89" s="512">
        <v>3.7852637617400255E-4</v>
      </c>
      <c r="AU89" s="512">
        <v>3.7058784480303213E-4</v>
      </c>
      <c r="AV89" s="512">
        <v>4.4424707349869757E-4</v>
      </c>
      <c r="AW89" s="512">
        <v>4.6697890260757663E-4</v>
      </c>
      <c r="AX89" s="512">
        <v>7.584260864521024E-4</v>
      </c>
      <c r="AY89" s="512">
        <v>3.2614007365573808E-4</v>
      </c>
      <c r="AZ89" s="512">
        <v>3.4070152669261878E-4</v>
      </c>
      <c r="BA89" s="512">
        <v>4.568097327211654E-4</v>
      </c>
      <c r="BB89" s="512">
        <v>6.1871692763612596E-4</v>
      </c>
      <c r="BC89" s="512">
        <v>1.8152303468952095E-4</v>
      </c>
      <c r="BD89" s="512">
        <v>2.1203885933504169E-4</v>
      </c>
      <c r="BE89" s="512">
        <v>4.2695720337486035E-4</v>
      </c>
      <c r="BF89" s="512">
        <v>3.0723296553151227E-4</v>
      </c>
      <c r="BG89" s="512">
        <v>0</v>
      </c>
      <c r="BH89" s="512">
        <v>1.6339532951393251E-4</v>
      </c>
      <c r="BI89" s="512">
        <v>2.7948532379481545E-4</v>
      </c>
      <c r="BJ89" s="512">
        <v>2.7371596792050054E-4</v>
      </c>
      <c r="BK89" s="512">
        <v>3.2556154233763258E-4</v>
      </c>
      <c r="BL89" s="512">
        <v>5.9050644744095785E-4</v>
      </c>
      <c r="BM89" s="512">
        <v>1.3985289796840349E-3</v>
      </c>
      <c r="BN89" s="512">
        <v>6.1282144552982055E-4</v>
      </c>
      <c r="BO89" s="512">
        <v>1.204061256350677E-3</v>
      </c>
      <c r="BP89" s="512">
        <v>9.562305138392219E-4</v>
      </c>
      <c r="BQ89" s="512">
        <v>8.7695462962137901E-4</v>
      </c>
      <c r="BR89" s="512">
        <v>1.1894915133065891E-3</v>
      </c>
      <c r="BS89" s="512">
        <v>2.9682253985811131E-3</v>
      </c>
      <c r="BT89" s="512">
        <v>1.2451846700280806E-3</v>
      </c>
      <c r="BU89" s="512">
        <v>2.0835547297653537E-3</v>
      </c>
      <c r="BV89" s="512">
        <v>1.8101210960880557E-3</v>
      </c>
      <c r="BW89" s="512">
        <v>7.7471940665717635E-3</v>
      </c>
      <c r="BX89" s="512">
        <v>1.1644921891360318E-3</v>
      </c>
      <c r="BY89" s="512">
        <v>1.1072208604490305E-3</v>
      </c>
      <c r="BZ89" s="512">
        <v>4.3837654624636003E-4</v>
      </c>
      <c r="CA89" s="512">
        <v>1.569738351702394E-3</v>
      </c>
      <c r="CB89" s="512">
        <v>6.3823006089862744E-4</v>
      </c>
      <c r="CC89" s="512">
        <v>1.2302566499837254E-3</v>
      </c>
      <c r="CD89" s="512">
        <v>9.8820509110781772E-4</v>
      </c>
      <c r="CE89" s="512">
        <v>1.3919916709497543E-3</v>
      </c>
      <c r="CF89" s="512">
        <v>0</v>
      </c>
      <c r="CG89" s="512">
        <v>1.3112908907869565E-3</v>
      </c>
      <c r="CH89" s="512">
        <v>2.9935995823114764E-3</v>
      </c>
      <c r="CI89" s="512">
        <v>1.0164468729526281</v>
      </c>
      <c r="CJ89" s="512">
        <v>3.7236599943670417E-3</v>
      </c>
      <c r="CK89" s="512">
        <v>4.520977377530014E-3</v>
      </c>
      <c r="CL89" s="512">
        <v>1.3435935877372459E-3</v>
      </c>
      <c r="CM89" s="512">
        <v>2.8163137832103893E-3</v>
      </c>
      <c r="CN89" s="512">
        <v>3.8890797336464519E-3</v>
      </c>
      <c r="CO89" s="512">
        <v>4.6106737226901959E-3</v>
      </c>
      <c r="CP89" s="512">
        <v>1.3688995144402129E-3</v>
      </c>
      <c r="CQ89" s="512">
        <v>6.2854085757403869E-3</v>
      </c>
      <c r="CR89" s="512">
        <v>6.2960370904473087E-4</v>
      </c>
      <c r="CS89" s="512">
        <v>5.8068864859265601E-3</v>
      </c>
      <c r="CT89" s="512">
        <v>4.3862412113253139E-3</v>
      </c>
      <c r="CU89" s="512">
        <v>1.7479445229615746E-3</v>
      </c>
      <c r="CV89" s="512">
        <v>5.8198679911402925E-3</v>
      </c>
      <c r="CW89" s="512">
        <v>2.3378758473451139E-3</v>
      </c>
      <c r="CX89" s="512">
        <v>2.0140192311319692E-3</v>
      </c>
      <c r="CY89" s="512">
        <v>1.5814651721819425E-3</v>
      </c>
      <c r="CZ89" s="512">
        <v>1.6611907755872258E-3</v>
      </c>
      <c r="DA89" s="512">
        <v>2.1582499235338289E-3</v>
      </c>
      <c r="DB89" s="512">
        <v>1.0798650974139813E-3</v>
      </c>
      <c r="DC89" s="512">
        <v>2.1427210138328062E-3</v>
      </c>
      <c r="DD89" s="512">
        <v>1.0079968537679436E-3</v>
      </c>
      <c r="DE89" s="512">
        <v>2.1089630908596676E-3</v>
      </c>
      <c r="DF89" s="512">
        <v>2.4471958537926656E-3</v>
      </c>
      <c r="DG89" s="512">
        <v>3.6364309493491288E-4</v>
      </c>
      <c r="DH89" s="513">
        <v>1.1375337760202559E-3</v>
      </c>
      <c r="DI89" s="133">
        <v>1.1423628739490079</v>
      </c>
      <c r="DJ89" s="133">
        <v>0.89660476627650298</v>
      </c>
    </row>
    <row r="90" spans="3:114" ht="13.5" customHeight="1" x14ac:dyDescent="0.15">
      <c r="C90" s="304" t="s">
        <v>734</v>
      </c>
      <c r="D90" s="305" t="s">
        <v>407</v>
      </c>
      <c r="E90" s="511">
        <v>8.801004044680569E-4</v>
      </c>
      <c r="F90" s="512">
        <v>1.0028864940581099E-3</v>
      </c>
      <c r="G90" s="512">
        <v>2.089715060634528E-3</v>
      </c>
      <c r="H90" s="512">
        <v>2.2407340902767616E-3</v>
      </c>
      <c r="I90" s="512">
        <v>4.4040248867735238E-3</v>
      </c>
      <c r="J90" s="512">
        <v>0</v>
      </c>
      <c r="K90" s="512">
        <v>3.378261825358604E-3</v>
      </c>
      <c r="L90" s="512">
        <v>2.1397447678674899E-3</v>
      </c>
      <c r="M90" s="512">
        <v>2.1177473700365705E-3</v>
      </c>
      <c r="N90" s="512">
        <v>1.6507527973228131E-3</v>
      </c>
      <c r="O90" s="512">
        <v>0</v>
      </c>
      <c r="P90" s="512">
        <v>2.1457252743117892E-3</v>
      </c>
      <c r="Q90" s="512">
        <v>3.1099207183092011E-3</v>
      </c>
      <c r="R90" s="512">
        <v>1.841361175357344E-3</v>
      </c>
      <c r="S90" s="512">
        <v>2.8799806761966159E-3</v>
      </c>
      <c r="T90" s="512">
        <v>1.5390866536217861E-3</v>
      </c>
      <c r="U90" s="512">
        <v>1.9112643916630518E-3</v>
      </c>
      <c r="V90" s="512">
        <v>2.5811090582498384E-3</v>
      </c>
      <c r="W90" s="512">
        <v>1.5560675016559962E-3</v>
      </c>
      <c r="X90" s="512">
        <v>9.9858492256504482E-4</v>
      </c>
      <c r="Y90" s="512">
        <v>0</v>
      </c>
      <c r="Z90" s="512">
        <v>9.7099967472229752E-4</v>
      </c>
      <c r="AA90" s="512">
        <v>1.0378209844630036E-3</v>
      </c>
      <c r="AB90" s="512">
        <v>1.7784499914538586E-3</v>
      </c>
      <c r="AC90" s="512">
        <v>8.0751412014535302E-3</v>
      </c>
      <c r="AD90" s="512">
        <v>2.2192861729665491E-3</v>
      </c>
      <c r="AE90" s="512">
        <v>0</v>
      </c>
      <c r="AF90" s="512">
        <v>2.4586826804832238E-3</v>
      </c>
      <c r="AG90" s="512">
        <v>1.864880621956171E-3</v>
      </c>
      <c r="AH90" s="512">
        <v>2.0515479147360884E-3</v>
      </c>
      <c r="AI90" s="512">
        <v>1.158678668842708E-3</v>
      </c>
      <c r="AJ90" s="512">
        <v>3.3565827811135505E-3</v>
      </c>
      <c r="AK90" s="512">
        <v>2.54969322824645E-3</v>
      </c>
      <c r="AL90" s="512">
        <v>1.7410270904426998E-3</v>
      </c>
      <c r="AM90" s="512">
        <v>2.3336891198739969E-3</v>
      </c>
      <c r="AN90" s="512">
        <v>0</v>
      </c>
      <c r="AO90" s="512">
        <v>9.6825439116901319E-4</v>
      </c>
      <c r="AP90" s="512">
        <v>1.4679921503370369E-3</v>
      </c>
      <c r="AQ90" s="512">
        <v>1.3490916900526491E-3</v>
      </c>
      <c r="AR90" s="512">
        <v>7.9890177530341823E-4</v>
      </c>
      <c r="AS90" s="512">
        <v>1.3088563511617424E-3</v>
      </c>
      <c r="AT90" s="512">
        <v>1.5690171104514883E-3</v>
      </c>
      <c r="AU90" s="512">
        <v>1.6141168283838447E-3</v>
      </c>
      <c r="AV90" s="512">
        <v>2.009389657904293E-3</v>
      </c>
      <c r="AW90" s="512">
        <v>2.1274563023684656E-3</v>
      </c>
      <c r="AX90" s="512">
        <v>2.3142614921274405E-3</v>
      </c>
      <c r="AY90" s="512">
        <v>1.2868847129034401E-3</v>
      </c>
      <c r="AZ90" s="512">
        <v>1.4188017489205568E-3</v>
      </c>
      <c r="BA90" s="512">
        <v>2.1800594841127228E-3</v>
      </c>
      <c r="BB90" s="512">
        <v>2.061253272658221E-3</v>
      </c>
      <c r="BC90" s="512">
        <v>6.978106541236257E-4</v>
      </c>
      <c r="BD90" s="512">
        <v>1.176950554233665E-3</v>
      </c>
      <c r="BE90" s="512">
        <v>2.4280318134499036E-3</v>
      </c>
      <c r="BF90" s="512">
        <v>1.4123661494825708E-3</v>
      </c>
      <c r="BG90" s="512">
        <v>0</v>
      </c>
      <c r="BH90" s="512">
        <v>9.0414072479732307E-4</v>
      </c>
      <c r="BI90" s="512">
        <v>1.3677777708084172E-3</v>
      </c>
      <c r="BJ90" s="512">
        <v>1.9023570162575573E-3</v>
      </c>
      <c r="BK90" s="512">
        <v>1.4650243899353439E-3</v>
      </c>
      <c r="BL90" s="512">
        <v>2.7191679026066199E-3</v>
      </c>
      <c r="BM90" s="512">
        <v>1.5455310830835025E-3</v>
      </c>
      <c r="BN90" s="512">
        <v>5.892995303640733E-3</v>
      </c>
      <c r="BO90" s="512">
        <v>5.9501843283348774E-3</v>
      </c>
      <c r="BP90" s="512">
        <v>5.9048777285777079E-3</v>
      </c>
      <c r="BQ90" s="512">
        <v>5.9746170539084894E-3</v>
      </c>
      <c r="BR90" s="512">
        <v>1.1066433394675288E-3</v>
      </c>
      <c r="BS90" s="512">
        <v>1.5042185060461415E-3</v>
      </c>
      <c r="BT90" s="512">
        <v>2.8685849574421811E-3</v>
      </c>
      <c r="BU90" s="512">
        <v>6.0965585065957664E-3</v>
      </c>
      <c r="BV90" s="512">
        <v>1.2198772654999631E-2</v>
      </c>
      <c r="BW90" s="512">
        <v>1.228037212014583E-2</v>
      </c>
      <c r="BX90" s="512">
        <v>5.448970370048001E-3</v>
      </c>
      <c r="BY90" s="512">
        <v>4.2895614022926756E-3</v>
      </c>
      <c r="BZ90" s="512">
        <v>8.2089639093876367E-4</v>
      </c>
      <c r="CA90" s="512">
        <v>4.9045371118508242E-3</v>
      </c>
      <c r="CB90" s="512">
        <v>3.1280615159024997E-3</v>
      </c>
      <c r="CC90" s="512">
        <v>3.0805378335295218E-3</v>
      </c>
      <c r="CD90" s="512">
        <v>5.9939195544374112E-3</v>
      </c>
      <c r="CE90" s="512">
        <v>3.9095672316774256E-3</v>
      </c>
      <c r="CF90" s="512">
        <v>0</v>
      </c>
      <c r="CG90" s="512">
        <v>2.7856808723878495E-3</v>
      </c>
      <c r="CH90" s="512">
        <v>4.413383400298768E-3</v>
      </c>
      <c r="CI90" s="512">
        <v>2.9985074755648189E-3</v>
      </c>
      <c r="CJ90" s="512">
        <v>1.2451276032372742</v>
      </c>
      <c r="CK90" s="512">
        <v>4.3935195078860366E-2</v>
      </c>
      <c r="CL90" s="512">
        <v>1.5232819661958925E-2</v>
      </c>
      <c r="CM90" s="512">
        <v>3.5256745154678394E-2</v>
      </c>
      <c r="CN90" s="512">
        <v>1.0113642812051838E-2</v>
      </c>
      <c r="CO90" s="512">
        <v>7.7273490302166006E-3</v>
      </c>
      <c r="CP90" s="512">
        <v>1.3907668465868383E-3</v>
      </c>
      <c r="CQ90" s="512">
        <v>1.2553732027792168E-2</v>
      </c>
      <c r="CR90" s="512">
        <v>2.7974410632378064E-3</v>
      </c>
      <c r="CS90" s="512">
        <v>7.5614140543588688E-3</v>
      </c>
      <c r="CT90" s="512">
        <v>8.5828489502629158E-3</v>
      </c>
      <c r="CU90" s="512">
        <v>2.9489191647632798E-3</v>
      </c>
      <c r="CV90" s="512">
        <v>1.2727663276117934E-2</v>
      </c>
      <c r="CW90" s="512">
        <v>5.4134953067328899E-3</v>
      </c>
      <c r="CX90" s="512">
        <v>2.0661898750642498E-2</v>
      </c>
      <c r="CY90" s="512">
        <v>3.8160032277405123E-3</v>
      </c>
      <c r="CZ90" s="512">
        <v>4.4719236661954929E-3</v>
      </c>
      <c r="DA90" s="512">
        <v>7.9801548127211366E-3</v>
      </c>
      <c r="DB90" s="512">
        <v>7.1964496013201557E-3</v>
      </c>
      <c r="DC90" s="512">
        <v>8.9457425008246036E-3</v>
      </c>
      <c r="DD90" s="512">
        <v>3.1012543919754277E-3</v>
      </c>
      <c r="DE90" s="512">
        <v>6.3924437495228191E-3</v>
      </c>
      <c r="DF90" s="512">
        <v>4.9797973661212403E-3</v>
      </c>
      <c r="DG90" s="512">
        <v>2.2866509113111566E-3</v>
      </c>
      <c r="DH90" s="513">
        <v>1.499369750678059E-2</v>
      </c>
      <c r="DI90" s="133">
        <v>1.7059041430342503</v>
      </c>
      <c r="DJ90" s="133">
        <v>1.338910621428</v>
      </c>
    </row>
    <row r="91" spans="3:114" ht="13.5" customHeight="1" x14ac:dyDescent="0.15">
      <c r="C91" s="304" t="s">
        <v>735</v>
      </c>
      <c r="D91" s="305" t="s">
        <v>409</v>
      </c>
      <c r="E91" s="511">
        <v>1.1248796367830538E-4</v>
      </c>
      <c r="F91" s="512">
        <v>7.7672274793996312E-5</v>
      </c>
      <c r="G91" s="512">
        <v>1.4362012650251935E-4</v>
      </c>
      <c r="H91" s="512">
        <v>1.7095074630540859E-4</v>
      </c>
      <c r="I91" s="512">
        <v>2.0107275053493688E-4</v>
      </c>
      <c r="J91" s="512">
        <v>0</v>
      </c>
      <c r="K91" s="512">
        <v>3.0733341312171692E-4</v>
      </c>
      <c r="L91" s="512">
        <v>4.5552002412825501E-4</v>
      </c>
      <c r="M91" s="512">
        <v>1.7247457100843472E-3</v>
      </c>
      <c r="N91" s="512">
        <v>1.857411921476389E-4</v>
      </c>
      <c r="O91" s="512">
        <v>0</v>
      </c>
      <c r="P91" s="512">
        <v>2.1618816705244135E-4</v>
      </c>
      <c r="Q91" s="512">
        <v>4.9851584419119334E-4</v>
      </c>
      <c r="R91" s="512">
        <v>2.1129223533059065E-4</v>
      </c>
      <c r="S91" s="512">
        <v>4.1158449500459785E-4</v>
      </c>
      <c r="T91" s="512">
        <v>2.8065489932422227E-4</v>
      </c>
      <c r="U91" s="512">
        <v>2.5597016794938563E-4</v>
      </c>
      <c r="V91" s="512">
        <v>1.9126440730991769E-4</v>
      </c>
      <c r="W91" s="512">
        <v>3.2682592843586155E-4</v>
      </c>
      <c r="X91" s="512">
        <v>8.3259628379780644E-4</v>
      </c>
      <c r="Y91" s="512">
        <v>0</v>
      </c>
      <c r="Z91" s="512">
        <v>1.555252158543095E-4</v>
      </c>
      <c r="AA91" s="512">
        <v>1.211841150390023E-4</v>
      </c>
      <c r="AB91" s="512">
        <v>3.0638087430266578E-4</v>
      </c>
      <c r="AC91" s="512">
        <v>3.3093705966307672E-3</v>
      </c>
      <c r="AD91" s="512">
        <v>1.3949187441597206E-3</v>
      </c>
      <c r="AE91" s="512">
        <v>0</v>
      </c>
      <c r="AF91" s="512">
        <v>1.5440168762101999E-4</v>
      </c>
      <c r="AG91" s="512">
        <v>4.2812766102468891E-4</v>
      </c>
      <c r="AH91" s="512">
        <v>3.1947279854187288E-4</v>
      </c>
      <c r="AI91" s="512">
        <v>4.168998309405846E-4</v>
      </c>
      <c r="AJ91" s="512">
        <v>3.1075887876723569E-4</v>
      </c>
      <c r="AK91" s="512">
        <v>2.0333507262581429E-4</v>
      </c>
      <c r="AL91" s="512">
        <v>5.0298853021630229E-4</v>
      </c>
      <c r="AM91" s="512">
        <v>3.1100826913328645E-4</v>
      </c>
      <c r="AN91" s="512">
        <v>0</v>
      </c>
      <c r="AO91" s="512">
        <v>1.3700412679804188E-4</v>
      </c>
      <c r="AP91" s="512">
        <v>2.0343112940727833E-4</v>
      </c>
      <c r="AQ91" s="512">
        <v>1.1497921571610828E-4</v>
      </c>
      <c r="AR91" s="512">
        <v>7.8752866503534243E-5</v>
      </c>
      <c r="AS91" s="512">
        <v>1.3481115711525996E-4</v>
      </c>
      <c r="AT91" s="512">
        <v>1.9226617742498176E-4</v>
      </c>
      <c r="AU91" s="512">
        <v>1.881124269802278E-4</v>
      </c>
      <c r="AV91" s="512">
        <v>3.5303022522492665E-4</v>
      </c>
      <c r="AW91" s="512">
        <v>2.6826081521867608E-4</v>
      </c>
      <c r="AX91" s="512">
        <v>3.1129515621801119E-4</v>
      </c>
      <c r="AY91" s="512">
        <v>3.6892897562852488E-4</v>
      </c>
      <c r="AZ91" s="512">
        <v>2.1272573928317827E-4</v>
      </c>
      <c r="BA91" s="512">
        <v>3.4506168080132132E-4</v>
      </c>
      <c r="BB91" s="512">
        <v>6.202926228446329E-4</v>
      </c>
      <c r="BC91" s="512">
        <v>2.1924621530295917E-4</v>
      </c>
      <c r="BD91" s="512">
        <v>2.3979111063896375E-4</v>
      </c>
      <c r="BE91" s="512">
        <v>1.7525808417300645E-4</v>
      </c>
      <c r="BF91" s="512">
        <v>4.4359666542353532E-4</v>
      </c>
      <c r="BG91" s="512">
        <v>0</v>
      </c>
      <c r="BH91" s="512">
        <v>4.8964553393586561E-4</v>
      </c>
      <c r="BI91" s="512">
        <v>3.193474251000437E-4</v>
      </c>
      <c r="BJ91" s="512">
        <v>1.413963800016171E-4</v>
      </c>
      <c r="BK91" s="512">
        <v>3.6383395835311414E-4</v>
      </c>
      <c r="BL91" s="512">
        <v>4.8371176963407783E-4</v>
      </c>
      <c r="BM91" s="512">
        <v>1.9401784932362542E-4</v>
      </c>
      <c r="BN91" s="512">
        <v>3.2867601018963388E-4</v>
      </c>
      <c r="BO91" s="512">
        <v>2.2555831987715262E-4</v>
      </c>
      <c r="BP91" s="512">
        <v>2.9753858799861412E-4</v>
      </c>
      <c r="BQ91" s="512">
        <v>3.0671850426630448E-4</v>
      </c>
      <c r="BR91" s="512">
        <v>2.4931191776857294E-4</v>
      </c>
      <c r="BS91" s="512">
        <v>6.1441882206378297E-4</v>
      </c>
      <c r="BT91" s="512">
        <v>7.4314414638479084E-4</v>
      </c>
      <c r="BU91" s="512">
        <v>3.7564854162046594E-4</v>
      </c>
      <c r="BV91" s="512">
        <v>8.7789910542590815E-4</v>
      </c>
      <c r="BW91" s="512">
        <v>2.0300956133135709E-3</v>
      </c>
      <c r="BX91" s="512">
        <v>1.4439454618497816E-3</v>
      </c>
      <c r="BY91" s="512">
        <v>1.2902053422520906E-3</v>
      </c>
      <c r="BZ91" s="512">
        <v>1.3152193204063245E-4</v>
      </c>
      <c r="CA91" s="512">
        <v>6.8287230369435369E-4</v>
      </c>
      <c r="CB91" s="512">
        <v>3.2195587085000476E-4</v>
      </c>
      <c r="CC91" s="512">
        <v>5.4795464411979691E-4</v>
      </c>
      <c r="CD91" s="512">
        <v>3.0723153548543029E-4</v>
      </c>
      <c r="CE91" s="512">
        <v>1.0096259189185429E-3</v>
      </c>
      <c r="CF91" s="512">
        <v>0</v>
      </c>
      <c r="CG91" s="512">
        <v>2.7036992095579623E-4</v>
      </c>
      <c r="CH91" s="512">
        <v>1.7173201695582208E-3</v>
      </c>
      <c r="CI91" s="512">
        <v>1.5387009307494889E-4</v>
      </c>
      <c r="CJ91" s="512">
        <v>1.6113411969718554E-3</v>
      </c>
      <c r="CK91" s="512">
        <v>1.0025845952994397</v>
      </c>
      <c r="CL91" s="512">
        <v>1.0183627624776753E-3</v>
      </c>
      <c r="CM91" s="512">
        <v>2.2426140205974994E-3</v>
      </c>
      <c r="CN91" s="512">
        <v>1.8973698083316762E-3</v>
      </c>
      <c r="CO91" s="512">
        <v>2.3109410759054606E-4</v>
      </c>
      <c r="CP91" s="512">
        <v>4.603382451598253E-4</v>
      </c>
      <c r="CQ91" s="512">
        <v>3.2252583916530402E-4</v>
      </c>
      <c r="CR91" s="512">
        <v>2.2679367805574012E-4</v>
      </c>
      <c r="CS91" s="512">
        <v>4.8785197422801887E-4</v>
      </c>
      <c r="CT91" s="512">
        <v>2.3963150010596941E-4</v>
      </c>
      <c r="CU91" s="512">
        <v>2.4366325153182841E-4</v>
      </c>
      <c r="CV91" s="512">
        <v>7.064584629455483E-4</v>
      </c>
      <c r="CW91" s="512">
        <v>1.5885467274478577E-3</v>
      </c>
      <c r="CX91" s="512">
        <v>0.18232708527598901</v>
      </c>
      <c r="CY91" s="512">
        <v>3.2171511199153348E-4</v>
      </c>
      <c r="CZ91" s="512">
        <v>9.5885224721556491E-4</v>
      </c>
      <c r="DA91" s="512">
        <v>3.0004711702897187E-3</v>
      </c>
      <c r="DB91" s="512">
        <v>2.6933512163131537E-3</v>
      </c>
      <c r="DC91" s="512">
        <v>4.0720774530467836E-3</v>
      </c>
      <c r="DD91" s="512">
        <v>1.3191790108740514E-3</v>
      </c>
      <c r="DE91" s="512">
        <v>4.9787585940061583E-4</v>
      </c>
      <c r="DF91" s="512">
        <v>7.8729994660642355E-4</v>
      </c>
      <c r="DG91" s="512">
        <v>1.848045934981366E-4</v>
      </c>
      <c r="DH91" s="513">
        <v>3.9167565039415824E-3</v>
      </c>
      <c r="DI91" s="133">
        <v>1.2490037442365258</v>
      </c>
      <c r="DJ91" s="133">
        <v>0.9803038384015752</v>
      </c>
    </row>
    <row r="92" spans="3:114" ht="13.5" customHeight="1" x14ac:dyDescent="0.15">
      <c r="C92" s="304" t="s">
        <v>736</v>
      </c>
      <c r="D92" s="305" t="s">
        <v>412</v>
      </c>
      <c r="E92" s="511">
        <v>1.0889659007068209E-3</v>
      </c>
      <c r="F92" s="512">
        <v>1.33503808983494E-3</v>
      </c>
      <c r="G92" s="512">
        <v>3.2902163029378192E-3</v>
      </c>
      <c r="H92" s="512">
        <v>4.7209733865745602E-4</v>
      </c>
      <c r="I92" s="512">
        <v>8.9095400003519907E-4</v>
      </c>
      <c r="J92" s="512">
        <v>0</v>
      </c>
      <c r="K92" s="512">
        <v>1.8912796220269994E-3</v>
      </c>
      <c r="L92" s="512">
        <v>1.4461800344174676E-3</v>
      </c>
      <c r="M92" s="512">
        <v>1.8576917828078984E-3</v>
      </c>
      <c r="N92" s="512">
        <v>5.4781456079751236E-4</v>
      </c>
      <c r="O92" s="512">
        <v>0</v>
      </c>
      <c r="P92" s="512">
        <v>1.525082438141804E-3</v>
      </c>
      <c r="Q92" s="512">
        <v>1.5398866893588431E-3</v>
      </c>
      <c r="R92" s="512">
        <v>1.3037482304513544E-3</v>
      </c>
      <c r="S92" s="512">
        <v>1.1963907089304249E-3</v>
      </c>
      <c r="T92" s="512">
        <v>1.96305238237536E-3</v>
      </c>
      <c r="U92" s="512">
        <v>1.1032579654671208E-3</v>
      </c>
      <c r="V92" s="512">
        <v>1.2789848594743365E-3</v>
      </c>
      <c r="W92" s="512">
        <v>2.6219439600034373E-3</v>
      </c>
      <c r="X92" s="512">
        <v>1.6553664419379297E-3</v>
      </c>
      <c r="Y92" s="512">
        <v>0</v>
      </c>
      <c r="Z92" s="512">
        <v>1.9184323330031399E-3</v>
      </c>
      <c r="AA92" s="512">
        <v>1.2621474628178532E-3</v>
      </c>
      <c r="AB92" s="512">
        <v>9.9493328591798691E-4</v>
      </c>
      <c r="AC92" s="512">
        <v>3.523262892555471E-3</v>
      </c>
      <c r="AD92" s="512">
        <v>1.9970562699886166E-3</v>
      </c>
      <c r="AE92" s="512">
        <v>0</v>
      </c>
      <c r="AF92" s="512">
        <v>7.5376366588918349E-4</v>
      </c>
      <c r="AG92" s="512">
        <v>1.3226606858540923E-3</v>
      </c>
      <c r="AH92" s="512">
        <v>1.2147784934215856E-3</v>
      </c>
      <c r="AI92" s="512">
        <v>6.2827715835331406E-3</v>
      </c>
      <c r="AJ92" s="512">
        <v>1.75428120334739E-3</v>
      </c>
      <c r="AK92" s="512">
        <v>1.5439210827832837E-3</v>
      </c>
      <c r="AL92" s="512">
        <v>2.9206000330196042E-3</v>
      </c>
      <c r="AM92" s="512">
        <v>2.2796747244304598E-3</v>
      </c>
      <c r="AN92" s="512">
        <v>0</v>
      </c>
      <c r="AO92" s="512">
        <v>1.1900334793535645E-3</v>
      </c>
      <c r="AP92" s="512">
        <v>2.4327503128354524E-3</v>
      </c>
      <c r="AQ92" s="512">
        <v>1.5171779255167791E-3</v>
      </c>
      <c r="AR92" s="512">
        <v>5.6165233230940021E-4</v>
      </c>
      <c r="AS92" s="512">
        <v>1.2185762437598299E-3</v>
      </c>
      <c r="AT92" s="512">
        <v>3.8638298205093584E-3</v>
      </c>
      <c r="AU92" s="512">
        <v>1.2979746584475399E-3</v>
      </c>
      <c r="AV92" s="512">
        <v>2.0630715169137632E-3</v>
      </c>
      <c r="AW92" s="512">
        <v>3.0473428872368861E-3</v>
      </c>
      <c r="AX92" s="512">
        <v>2.6454411896210932E-3</v>
      </c>
      <c r="AY92" s="512">
        <v>1.9733421514797943E-3</v>
      </c>
      <c r="AZ92" s="512">
        <v>1.9218072021351625E-3</v>
      </c>
      <c r="BA92" s="512">
        <v>3.8324551496738768E-3</v>
      </c>
      <c r="BB92" s="512">
        <v>7.1985992801227292E-4</v>
      </c>
      <c r="BC92" s="512">
        <v>2.9338054210990014E-3</v>
      </c>
      <c r="BD92" s="512">
        <v>1.5490729257908911E-3</v>
      </c>
      <c r="BE92" s="512">
        <v>2.1996677574392053E-3</v>
      </c>
      <c r="BF92" s="512">
        <v>1.2921692483099021E-2</v>
      </c>
      <c r="BG92" s="512">
        <v>0</v>
      </c>
      <c r="BH92" s="512">
        <v>6.1488893367111553E-4</v>
      </c>
      <c r="BI92" s="512">
        <v>9.8457112834270306E-4</v>
      </c>
      <c r="BJ92" s="512">
        <v>1.6686125180892534E-3</v>
      </c>
      <c r="BK92" s="512">
        <v>1.4403085194206939E-3</v>
      </c>
      <c r="BL92" s="512">
        <v>2.1380189505630647E-3</v>
      </c>
      <c r="BM92" s="512">
        <v>9.8377636015344007E-4</v>
      </c>
      <c r="BN92" s="512">
        <v>1.4832000910321057E-3</v>
      </c>
      <c r="BO92" s="512">
        <v>1.4901203314555066E-3</v>
      </c>
      <c r="BP92" s="512">
        <v>1.7998289807030269E-3</v>
      </c>
      <c r="BQ92" s="512">
        <v>1.9019458789149909E-3</v>
      </c>
      <c r="BR92" s="512">
        <v>3.6395315391467313E-3</v>
      </c>
      <c r="BS92" s="512">
        <v>3.3876433863783595E-3</v>
      </c>
      <c r="BT92" s="512">
        <v>1.2611073564980707E-2</v>
      </c>
      <c r="BU92" s="512">
        <v>2.012831391396679E-3</v>
      </c>
      <c r="BV92" s="512">
        <v>5.7857854499822666E-3</v>
      </c>
      <c r="BW92" s="512">
        <v>1.3706882860888692E-2</v>
      </c>
      <c r="BX92" s="512">
        <v>2.5776546148524571E-3</v>
      </c>
      <c r="BY92" s="512">
        <v>2.3229652462269609E-3</v>
      </c>
      <c r="BZ92" s="512">
        <v>7.7643000961569977E-4</v>
      </c>
      <c r="CA92" s="512">
        <v>1.5402632655286612E-3</v>
      </c>
      <c r="CB92" s="512">
        <v>1.5502714904774193E-3</v>
      </c>
      <c r="CC92" s="512">
        <v>2.8953796314600193E-3</v>
      </c>
      <c r="CD92" s="512">
        <v>2.2719049857519639E-3</v>
      </c>
      <c r="CE92" s="512">
        <v>3.9130499481259788E-3</v>
      </c>
      <c r="CF92" s="512">
        <v>0</v>
      </c>
      <c r="CG92" s="512">
        <v>4.222042363497349E-3</v>
      </c>
      <c r="CH92" s="512">
        <v>1.1338161065853534E-2</v>
      </c>
      <c r="CI92" s="512">
        <v>1.0119103427211759E-3</v>
      </c>
      <c r="CJ92" s="512">
        <v>8.8835975673768747E-3</v>
      </c>
      <c r="CK92" s="512">
        <v>2.2399022663090805E-3</v>
      </c>
      <c r="CL92" s="512">
        <v>1.0101041768281602</v>
      </c>
      <c r="CM92" s="512">
        <v>2.0835879101343432E-2</v>
      </c>
      <c r="CN92" s="512">
        <v>7.8217350692571797E-3</v>
      </c>
      <c r="CO92" s="512">
        <v>5.5420411504382384E-3</v>
      </c>
      <c r="CP92" s="512">
        <v>2.2478707982979112E-3</v>
      </c>
      <c r="CQ92" s="512">
        <v>9.9958264539459999E-3</v>
      </c>
      <c r="CR92" s="512">
        <v>2.5736241396554396E-3</v>
      </c>
      <c r="CS92" s="512">
        <v>5.1125272431418144E-3</v>
      </c>
      <c r="CT92" s="512">
        <v>2.8386993212390216E-3</v>
      </c>
      <c r="CU92" s="512">
        <v>9.9330949650712225E-4</v>
      </c>
      <c r="CV92" s="512">
        <v>1.0995178966472809E-2</v>
      </c>
      <c r="CW92" s="512">
        <v>5.6153715604764683E-3</v>
      </c>
      <c r="CX92" s="512">
        <v>6.8573134095873817E-3</v>
      </c>
      <c r="CY92" s="512">
        <v>1.1519497090155251E-3</v>
      </c>
      <c r="CZ92" s="512">
        <v>4.9636157776856904E-3</v>
      </c>
      <c r="DA92" s="512">
        <v>6.4342345341676845E-3</v>
      </c>
      <c r="DB92" s="512">
        <v>1.5322753777801182E-3</v>
      </c>
      <c r="DC92" s="512">
        <v>1.2164381073858001E-3</v>
      </c>
      <c r="DD92" s="512">
        <v>8.1676457941002398E-3</v>
      </c>
      <c r="DE92" s="512">
        <v>9.5589660106152892E-4</v>
      </c>
      <c r="DF92" s="512">
        <v>2.4816875275008358E-3</v>
      </c>
      <c r="DG92" s="512">
        <v>1.1455474374758769E-3</v>
      </c>
      <c r="DH92" s="513">
        <v>2.7142825180460858E-3</v>
      </c>
      <c r="DI92" s="133">
        <v>1.3261554680158165</v>
      </c>
      <c r="DJ92" s="133">
        <v>1.0408578049602328</v>
      </c>
    </row>
    <row r="93" spans="3:114" ht="13.5" customHeight="1" x14ac:dyDescent="0.15">
      <c r="C93" s="304" t="s">
        <v>737</v>
      </c>
      <c r="D93" s="305" t="s">
        <v>738</v>
      </c>
      <c r="E93" s="511">
        <v>9.9319608471265335E-4</v>
      </c>
      <c r="F93" s="512">
        <v>8.2116826806213981E-4</v>
      </c>
      <c r="G93" s="512">
        <v>1.4183252591738918E-3</v>
      </c>
      <c r="H93" s="512">
        <v>7.7247022639288212E-4</v>
      </c>
      <c r="I93" s="512">
        <v>1.3847073453772285E-3</v>
      </c>
      <c r="J93" s="512">
        <v>0</v>
      </c>
      <c r="K93" s="512">
        <v>1.8854665405396069E-3</v>
      </c>
      <c r="L93" s="512">
        <v>2.5510521263272098E-3</v>
      </c>
      <c r="M93" s="512">
        <v>3.9188077612885867E-3</v>
      </c>
      <c r="N93" s="512">
        <v>1.0132778325781973E-3</v>
      </c>
      <c r="O93" s="512">
        <v>0</v>
      </c>
      <c r="P93" s="512">
        <v>1.4529209263672554E-3</v>
      </c>
      <c r="Q93" s="512">
        <v>2.3976612818063497E-3</v>
      </c>
      <c r="R93" s="512">
        <v>2.0884075265221549E-3</v>
      </c>
      <c r="S93" s="512">
        <v>1.8394960876080156E-3</v>
      </c>
      <c r="T93" s="512">
        <v>2.2973855264512189E-3</v>
      </c>
      <c r="U93" s="512">
        <v>1.7280266277968233E-3</v>
      </c>
      <c r="V93" s="512">
        <v>1.6344615330020178E-3</v>
      </c>
      <c r="W93" s="512">
        <v>1.9160355361355868E-3</v>
      </c>
      <c r="X93" s="512">
        <v>2.0667915411639367E-3</v>
      </c>
      <c r="Y93" s="512">
        <v>0</v>
      </c>
      <c r="Z93" s="512">
        <v>1.4900140417690025E-3</v>
      </c>
      <c r="AA93" s="512">
        <v>1.7467383705246345E-3</v>
      </c>
      <c r="AB93" s="512">
        <v>1.554834787304029E-3</v>
      </c>
      <c r="AC93" s="512">
        <v>8.2905840621812464E-3</v>
      </c>
      <c r="AD93" s="512">
        <v>3.2598510425465126E-3</v>
      </c>
      <c r="AE93" s="512">
        <v>0</v>
      </c>
      <c r="AF93" s="512">
        <v>1.3025824231133638E-3</v>
      </c>
      <c r="AG93" s="512">
        <v>2.0483334354019409E-3</v>
      </c>
      <c r="AH93" s="512">
        <v>1.6722060217242536E-3</v>
      </c>
      <c r="AI93" s="512">
        <v>1.8506959317612639E-3</v>
      </c>
      <c r="AJ93" s="512">
        <v>2.4966443139309057E-3</v>
      </c>
      <c r="AK93" s="512">
        <v>1.7615182777083237E-3</v>
      </c>
      <c r="AL93" s="512">
        <v>4.0300083880307471E-3</v>
      </c>
      <c r="AM93" s="512">
        <v>2.0638940851999349E-3</v>
      </c>
      <c r="AN93" s="512">
        <v>0</v>
      </c>
      <c r="AO93" s="512">
        <v>9.3389869193949383E-4</v>
      </c>
      <c r="AP93" s="512">
        <v>1.4419926842487859E-3</v>
      </c>
      <c r="AQ93" s="512">
        <v>9.832594918299806E-4</v>
      </c>
      <c r="AR93" s="512">
        <v>5.4586307715732019E-4</v>
      </c>
      <c r="AS93" s="512">
        <v>9.5862813535911302E-4</v>
      </c>
      <c r="AT93" s="512">
        <v>1.2498409731427824E-3</v>
      </c>
      <c r="AU93" s="512">
        <v>1.2378759914955925E-3</v>
      </c>
      <c r="AV93" s="512">
        <v>2.4052776572078835E-3</v>
      </c>
      <c r="AW93" s="512">
        <v>2.2480766797701533E-3</v>
      </c>
      <c r="AX93" s="512">
        <v>1.748766593970507E-3</v>
      </c>
      <c r="AY93" s="512">
        <v>1.7107550195648317E-3</v>
      </c>
      <c r="AZ93" s="512">
        <v>1.4390963151387872E-3</v>
      </c>
      <c r="BA93" s="512">
        <v>1.7714572214039858E-3</v>
      </c>
      <c r="BB93" s="512">
        <v>2.2184161122966849E-3</v>
      </c>
      <c r="BC93" s="512">
        <v>1.0935854883238187E-3</v>
      </c>
      <c r="BD93" s="512">
        <v>1.201891376720364E-3</v>
      </c>
      <c r="BE93" s="512">
        <v>1.190773744062E-3</v>
      </c>
      <c r="BF93" s="512">
        <v>1.9289672224103659E-3</v>
      </c>
      <c r="BG93" s="512">
        <v>0</v>
      </c>
      <c r="BH93" s="512">
        <v>1.5308568745145471E-3</v>
      </c>
      <c r="BI93" s="512">
        <v>1.3537329703854214E-3</v>
      </c>
      <c r="BJ93" s="512">
        <v>1.0938576391700733E-2</v>
      </c>
      <c r="BK93" s="512">
        <v>1.3106109033537462E-3</v>
      </c>
      <c r="BL93" s="512">
        <v>2.7894298872421391E-3</v>
      </c>
      <c r="BM93" s="512">
        <v>1.2578699510922065E-3</v>
      </c>
      <c r="BN93" s="512">
        <v>2.3013174581945593E-3</v>
      </c>
      <c r="BO93" s="512">
        <v>2.0195374379769356E-3</v>
      </c>
      <c r="BP93" s="512">
        <v>2.4790026510682277E-3</v>
      </c>
      <c r="BQ93" s="512">
        <v>2.0549453923857999E-3</v>
      </c>
      <c r="BR93" s="512">
        <v>1.0928479756180008E-3</v>
      </c>
      <c r="BS93" s="512">
        <v>1.3672717922322401E-3</v>
      </c>
      <c r="BT93" s="512">
        <v>3.1873618720663017E-3</v>
      </c>
      <c r="BU93" s="512">
        <v>1.9363568309971337E-3</v>
      </c>
      <c r="BV93" s="512">
        <v>1.5933612826253753E-2</v>
      </c>
      <c r="BW93" s="512">
        <v>7.7817332638210135E-3</v>
      </c>
      <c r="BX93" s="512">
        <v>3.121846512035586E-3</v>
      </c>
      <c r="BY93" s="512">
        <v>3.4126312531669511E-3</v>
      </c>
      <c r="BZ93" s="512">
        <v>5.0157469286978809E-4</v>
      </c>
      <c r="CA93" s="512">
        <v>3.1753213127547306E-3</v>
      </c>
      <c r="CB93" s="512">
        <v>2.1230412334319174E-3</v>
      </c>
      <c r="CC93" s="512">
        <v>3.5676547682773245E-3</v>
      </c>
      <c r="CD93" s="512">
        <v>1.7921945287385954E-3</v>
      </c>
      <c r="CE93" s="512">
        <v>2.8696850421237952E-3</v>
      </c>
      <c r="CF93" s="512">
        <v>0</v>
      </c>
      <c r="CG93" s="512">
        <v>2.5484346295951174E-3</v>
      </c>
      <c r="CH93" s="512">
        <v>5.6168629818063188E-3</v>
      </c>
      <c r="CI93" s="512">
        <v>2.6391173845102265E-3</v>
      </c>
      <c r="CJ93" s="512">
        <v>2.9686980285659303E-2</v>
      </c>
      <c r="CK93" s="512">
        <v>1.5123103998474727E-2</v>
      </c>
      <c r="CL93" s="512">
        <v>2.4171612364790068E-2</v>
      </c>
      <c r="CM93" s="512">
        <v>1.1345588679498346</v>
      </c>
      <c r="CN93" s="512">
        <v>1.6184910042512057E-2</v>
      </c>
      <c r="CO93" s="512">
        <v>5.040770396840184E-3</v>
      </c>
      <c r="CP93" s="512">
        <v>1.5433727311719078E-3</v>
      </c>
      <c r="CQ93" s="512">
        <v>3.5213869787150756E-3</v>
      </c>
      <c r="CR93" s="512">
        <v>1.3948224293751535E-3</v>
      </c>
      <c r="CS93" s="512">
        <v>3.4671332025715488E-3</v>
      </c>
      <c r="CT93" s="512">
        <v>2.4358415930265539E-3</v>
      </c>
      <c r="CU93" s="512">
        <v>1.0648356556414609E-3</v>
      </c>
      <c r="CV93" s="512">
        <v>3.1451383686804495E-3</v>
      </c>
      <c r="CW93" s="512">
        <v>9.458912631725545E-3</v>
      </c>
      <c r="CX93" s="512">
        <v>0.24725413161577386</v>
      </c>
      <c r="CY93" s="512">
        <v>3.4266445076484861E-3</v>
      </c>
      <c r="CZ93" s="512">
        <v>1.1531662254343451E-2</v>
      </c>
      <c r="DA93" s="512">
        <v>9.6867663913706888E-3</v>
      </c>
      <c r="DB93" s="512">
        <v>1.1738829683555206E-2</v>
      </c>
      <c r="DC93" s="512">
        <v>7.9849322808066368E-3</v>
      </c>
      <c r="DD93" s="512">
        <v>3.2106923880707143E-3</v>
      </c>
      <c r="DE93" s="512">
        <v>5.1946069232326995E-3</v>
      </c>
      <c r="DF93" s="512">
        <v>2.9671012373771442E-3</v>
      </c>
      <c r="DG93" s="512">
        <v>2.8772188323071719E-3</v>
      </c>
      <c r="DH93" s="513">
        <v>2.5158732984582034E-2</v>
      </c>
      <c r="DI93" s="133">
        <v>1.7645884222348445</v>
      </c>
      <c r="DJ93" s="133">
        <v>1.384970070344494</v>
      </c>
    </row>
    <row r="94" spans="3:114" ht="13.5" customHeight="1" x14ac:dyDescent="0.15">
      <c r="C94" s="304" t="s">
        <v>739</v>
      </c>
      <c r="D94" s="305" t="s">
        <v>740</v>
      </c>
      <c r="E94" s="511">
        <v>3.3018516546057979E-4</v>
      </c>
      <c r="F94" s="512">
        <v>3.7571444226479686E-4</v>
      </c>
      <c r="G94" s="512">
        <v>1.0503483584149323E-3</v>
      </c>
      <c r="H94" s="512">
        <v>4.3400818072398981E-4</v>
      </c>
      <c r="I94" s="512">
        <v>5.297352440519562E-4</v>
      </c>
      <c r="J94" s="512">
        <v>0</v>
      </c>
      <c r="K94" s="512">
        <v>9.3550291802706144E-4</v>
      </c>
      <c r="L94" s="512">
        <v>6.4892763360323443E-4</v>
      </c>
      <c r="M94" s="512">
        <v>1.641398811813295E-3</v>
      </c>
      <c r="N94" s="512">
        <v>5.3561991718042924E-4</v>
      </c>
      <c r="O94" s="512">
        <v>0</v>
      </c>
      <c r="P94" s="512">
        <v>7.5327595064950484E-4</v>
      </c>
      <c r="Q94" s="512">
        <v>1.1667878123435879E-3</v>
      </c>
      <c r="R94" s="512">
        <v>5.1397856458954222E-4</v>
      </c>
      <c r="S94" s="512">
        <v>6.3228148628894601E-4</v>
      </c>
      <c r="T94" s="512">
        <v>2.6505403755538456E-4</v>
      </c>
      <c r="U94" s="512">
        <v>4.9029956382592803E-4</v>
      </c>
      <c r="V94" s="512">
        <v>7.636846746765523E-4</v>
      </c>
      <c r="W94" s="512">
        <v>2.2846722873558624E-3</v>
      </c>
      <c r="X94" s="512">
        <v>5.0335145091638797E-4</v>
      </c>
      <c r="Y94" s="512">
        <v>0</v>
      </c>
      <c r="Z94" s="512">
        <v>3.1559400254171672E-4</v>
      </c>
      <c r="AA94" s="512">
        <v>3.8159256262737946E-4</v>
      </c>
      <c r="AB94" s="512">
        <v>4.4124247966347035E-4</v>
      </c>
      <c r="AC94" s="512">
        <v>2.1427213583518684E-3</v>
      </c>
      <c r="AD94" s="512">
        <v>9.8088965358297722E-4</v>
      </c>
      <c r="AE94" s="512">
        <v>0</v>
      </c>
      <c r="AF94" s="512">
        <v>4.9327583586428062E-4</v>
      </c>
      <c r="AG94" s="512">
        <v>4.0903808789483325E-4</v>
      </c>
      <c r="AH94" s="512">
        <v>7.0644305211937681E-4</v>
      </c>
      <c r="AI94" s="512">
        <v>2.8758654249126192E-4</v>
      </c>
      <c r="AJ94" s="512">
        <v>4.0005666503895954E-4</v>
      </c>
      <c r="AK94" s="512">
        <v>3.7539528927225073E-4</v>
      </c>
      <c r="AL94" s="512">
        <v>8.6163104273533824E-4</v>
      </c>
      <c r="AM94" s="512">
        <v>4.6735761105265461E-4</v>
      </c>
      <c r="AN94" s="512">
        <v>0</v>
      </c>
      <c r="AO94" s="512">
        <v>9.4533785533416076E-5</v>
      </c>
      <c r="AP94" s="512">
        <v>2.8332085383529825E-4</v>
      </c>
      <c r="AQ94" s="512">
        <v>2.2421010931661169E-4</v>
      </c>
      <c r="AR94" s="512">
        <v>2.2272644312559456E-4</v>
      </c>
      <c r="AS94" s="512">
        <v>3.6512718357231135E-4</v>
      </c>
      <c r="AT94" s="512">
        <v>3.9451192389641099E-4</v>
      </c>
      <c r="AU94" s="512">
        <v>4.1001160609300315E-4</v>
      </c>
      <c r="AV94" s="512">
        <v>4.8058222528325946E-4</v>
      </c>
      <c r="AW94" s="512">
        <v>4.4397729405229615E-4</v>
      </c>
      <c r="AX94" s="512">
        <v>5.3295345790486221E-4</v>
      </c>
      <c r="AY94" s="512">
        <v>4.8773705440240031E-4</v>
      </c>
      <c r="AZ94" s="512">
        <v>5.93695488639238E-4</v>
      </c>
      <c r="BA94" s="512">
        <v>7.3985450448856916E-4</v>
      </c>
      <c r="BB94" s="512">
        <v>6.6835971153092683E-4</v>
      </c>
      <c r="BC94" s="512">
        <v>3.5061719957993923E-4</v>
      </c>
      <c r="BD94" s="512">
        <v>3.3454103333083451E-4</v>
      </c>
      <c r="BE94" s="512">
        <v>7.3280225472064102E-4</v>
      </c>
      <c r="BF94" s="512">
        <v>1.1663068204662279E-3</v>
      </c>
      <c r="BG94" s="512">
        <v>0</v>
      </c>
      <c r="BH94" s="512">
        <v>3.3953131258904255E-4</v>
      </c>
      <c r="BI94" s="512">
        <v>3.0686456977775764E-4</v>
      </c>
      <c r="BJ94" s="512">
        <v>2.0761188302835247E-3</v>
      </c>
      <c r="BK94" s="512">
        <v>3.9893495528388605E-4</v>
      </c>
      <c r="BL94" s="512">
        <v>8.4805185962184523E-4</v>
      </c>
      <c r="BM94" s="512">
        <v>7.5008276018472312E-4</v>
      </c>
      <c r="BN94" s="512">
        <v>8.5804261981919222E-4</v>
      </c>
      <c r="BO94" s="512">
        <v>7.2273370451354042E-4</v>
      </c>
      <c r="BP94" s="512">
        <v>8.8437127343747937E-4</v>
      </c>
      <c r="BQ94" s="512">
        <v>6.865111125605993E-4</v>
      </c>
      <c r="BR94" s="512">
        <v>3.1344653383401784E-4</v>
      </c>
      <c r="BS94" s="512">
        <v>4.8475660299283636E-4</v>
      </c>
      <c r="BT94" s="512">
        <v>1.1627023771069503E-3</v>
      </c>
      <c r="BU94" s="512">
        <v>6.7119007578007417E-4</v>
      </c>
      <c r="BV94" s="512">
        <v>1.3380732196550166E-3</v>
      </c>
      <c r="BW94" s="512">
        <v>2.176144801683422E-3</v>
      </c>
      <c r="BX94" s="512">
        <v>1.1120190214880012E-3</v>
      </c>
      <c r="BY94" s="512">
        <v>9.5679522236139414E-4</v>
      </c>
      <c r="BZ94" s="512">
        <v>1.429247003328093E-4</v>
      </c>
      <c r="CA94" s="512">
        <v>1.1908477054084986E-3</v>
      </c>
      <c r="CB94" s="512">
        <v>6.9486613847164792E-4</v>
      </c>
      <c r="CC94" s="512">
        <v>5.5776797762725967E-4</v>
      </c>
      <c r="CD94" s="512">
        <v>4.1538322693376867E-4</v>
      </c>
      <c r="CE94" s="512">
        <v>1.2455361599461514E-3</v>
      </c>
      <c r="CF94" s="512">
        <v>0</v>
      </c>
      <c r="CG94" s="512">
        <v>1.244865559538318E-3</v>
      </c>
      <c r="CH94" s="512">
        <v>1.5917870180568886E-3</v>
      </c>
      <c r="CI94" s="512">
        <v>1.2448029207412243E-3</v>
      </c>
      <c r="CJ94" s="512">
        <v>3.2645342720437481E-3</v>
      </c>
      <c r="CK94" s="512">
        <v>3.5689072371557197E-2</v>
      </c>
      <c r="CL94" s="512">
        <v>2.5633653780735917E-3</v>
      </c>
      <c r="CM94" s="512">
        <v>3.881560740792823E-3</v>
      </c>
      <c r="CN94" s="512">
        <v>1.030175416033984</v>
      </c>
      <c r="CO94" s="512">
        <v>2.0778717785320342E-3</v>
      </c>
      <c r="CP94" s="512">
        <v>1.6617789164943047E-3</v>
      </c>
      <c r="CQ94" s="512">
        <v>5.1534609922529251E-3</v>
      </c>
      <c r="CR94" s="512">
        <v>1.2278093133446068E-3</v>
      </c>
      <c r="CS94" s="512">
        <v>2.1162722369224337E-3</v>
      </c>
      <c r="CT94" s="512">
        <v>3.7090336461640008E-3</v>
      </c>
      <c r="CU94" s="512">
        <v>7.6186234967459785E-4</v>
      </c>
      <c r="CV94" s="512">
        <v>8.0665710382347034E-3</v>
      </c>
      <c r="CW94" s="512">
        <v>1.1914738291185249E-3</v>
      </c>
      <c r="CX94" s="512">
        <v>7.6670991325737278E-2</v>
      </c>
      <c r="CY94" s="512">
        <v>4.788770402199637E-4</v>
      </c>
      <c r="CZ94" s="512">
        <v>1.897508603075988E-3</v>
      </c>
      <c r="DA94" s="512">
        <v>2.0804873448346775E-3</v>
      </c>
      <c r="DB94" s="512">
        <v>1.3982082618067024E-3</v>
      </c>
      <c r="DC94" s="512">
        <v>2.6668924781014639E-3</v>
      </c>
      <c r="DD94" s="512">
        <v>6.4407257400723485E-3</v>
      </c>
      <c r="DE94" s="512">
        <v>1.4229259315000431E-3</v>
      </c>
      <c r="DF94" s="512">
        <v>1.30517572179589E-3</v>
      </c>
      <c r="DG94" s="512">
        <v>2.8984677427559591E-4</v>
      </c>
      <c r="DH94" s="513">
        <v>7.4357840603955176E-4</v>
      </c>
      <c r="DI94" s="133">
        <v>1.2519939724174287</v>
      </c>
      <c r="DJ94" s="133">
        <v>0.98265077465133599</v>
      </c>
    </row>
    <row r="95" spans="3:114" ht="13.5" customHeight="1" x14ac:dyDescent="0.15">
      <c r="C95" s="304" t="s">
        <v>741</v>
      </c>
      <c r="D95" s="305" t="s">
        <v>467</v>
      </c>
      <c r="E95" s="511">
        <v>6.9146090372906952E-4</v>
      </c>
      <c r="F95" s="512">
        <v>1.1212711955785378E-4</v>
      </c>
      <c r="G95" s="512">
        <v>2.6021328021491233E-4</v>
      </c>
      <c r="H95" s="512">
        <v>1.7646583572517786E-4</v>
      </c>
      <c r="I95" s="512">
        <v>8.7991396499643602E-4</v>
      </c>
      <c r="J95" s="512">
        <v>0</v>
      </c>
      <c r="K95" s="512">
        <v>7.9221302787725308E-4</v>
      </c>
      <c r="L95" s="512">
        <v>5.5787708263847205E-4</v>
      </c>
      <c r="M95" s="512">
        <v>1.4763761051642481E-3</v>
      </c>
      <c r="N95" s="512">
        <v>2.2993697652727465E-4</v>
      </c>
      <c r="O95" s="512">
        <v>0</v>
      </c>
      <c r="P95" s="512">
        <v>4.0146511345831739E-4</v>
      </c>
      <c r="Q95" s="512">
        <v>4.9355605660428422E-4</v>
      </c>
      <c r="R95" s="512">
        <v>1.560847683287391E-3</v>
      </c>
      <c r="S95" s="512">
        <v>2.8273703731806983E-4</v>
      </c>
      <c r="T95" s="512">
        <v>3.1893189950605363E-4</v>
      </c>
      <c r="U95" s="512">
        <v>3.2495846275337292E-4</v>
      </c>
      <c r="V95" s="512">
        <v>3.1447173198110201E-4</v>
      </c>
      <c r="W95" s="512">
        <v>2.0101231302664652E-4</v>
      </c>
      <c r="X95" s="512">
        <v>5.5657125218725291E-4</v>
      </c>
      <c r="Y95" s="512">
        <v>0</v>
      </c>
      <c r="Z95" s="512">
        <v>9.9829335206048204E-5</v>
      </c>
      <c r="AA95" s="512">
        <v>2.3344954853240181E-4</v>
      </c>
      <c r="AB95" s="512">
        <v>8.9527365188843812E-4</v>
      </c>
      <c r="AC95" s="512">
        <v>1.5486512957683292E-4</v>
      </c>
      <c r="AD95" s="512">
        <v>2.0623596894370466E-4</v>
      </c>
      <c r="AE95" s="512">
        <v>0</v>
      </c>
      <c r="AF95" s="512">
        <v>2.0727028126184301E-3</v>
      </c>
      <c r="AG95" s="512">
        <v>2.4290867631098488E-4</v>
      </c>
      <c r="AH95" s="512">
        <v>6.5009048507252726E-4</v>
      </c>
      <c r="AI95" s="512">
        <v>3.9062685365602015E-4</v>
      </c>
      <c r="AJ95" s="512">
        <v>2.0588007760928891E-3</v>
      </c>
      <c r="AK95" s="512">
        <v>1.3426470316893688E-3</v>
      </c>
      <c r="AL95" s="512">
        <v>2.5787835451073193E-4</v>
      </c>
      <c r="AM95" s="512">
        <v>1.0406216088980908E-3</v>
      </c>
      <c r="AN95" s="512">
        <v>0</v>
      </c>
      <c r="AO95" s="512">
        <v>1.574178933071939E-3</v>
      </c>
      <c r="AP95" s="512">
        <v>1.6906978576922166E-3</v>
      </c>
      <c r="AQ95" s="512">
        <v>8.3223749772146061E-4</v>
      </c>
      <c r="AR95" s="512">
        <v>1.7840178792769633E-4</v>
      </c>
      <c r="AS95" s="512">
        <v>2.6205460174782644E-4</v>
      </c>
      <c r="AT95" s="512">
        <v>4.4492644494228414E-4</v>
      </c>
      <c r="AU95" s="512">
        <v>7.4427699495965133E-4</v>
      </c>
      <c r="AV95" s="512">
        <v>8.9748795668197104E-4</v>
      </c>
      <c r="AW95" s="512">
        <v>8.5699193581312055E-4</v>
      </c>
      <c r="AX95" s="512">
        <v>3.0494475352054221E-4</v>
      </c>
      <c r="AY95" s="512">
        <v>1.8636606217799641E-4</v>
      </c>
      <c r="AZ95" s="512">
        <v>1.3814472127083506E-4</v>
      </c>
      <c r="BA95" s="512">
        <v>2.6211857878044711E-4</v>
      </c>
      <c r="BB95" s="512">
        <v>1.2913417805506219E-4</v>
      </c>
      <c r="BC95" s="512">
        <v>1.5234040526044808E-4</v>
      </c>
      <c r="BD95" s="512">
        <v>3.328054070913825E-4</v>
      </c>
      <c r="BE95" s="512">
        <v>2.5901705417506765E-4</v>
      </c>
      <c r="BF95" s="512">
        <v>2.5048364299601236E-4</v>
      </c>
      <c r="BG95" s="512">
        <v>0</v>
      </c>
      <c r="BH95" s="512">
        <v>1.1656241537847974E-4</v>
      </c>
      <c r="BI95" s="512">
        <v>9.0974764098272217E-5</v>
      </c>
      <c r="BJ95" s="512">
        <v>5.7301017260035652E-4</v>
      </c>
      <c r="BK95" s="512">
        <v>5.6792699871301166E-4</v>
      </c>
      <c r="BL95" s="512">
        <v>2.8600620827796101E-4</v>
      </c>
      <c r="BM95" s="512">
        <v>3.9085388838344209E-4</v>
      </c>
      <c r="BN95" s="512">
        <v>1.5773718859201432E-3</v>
      </c>
      <c r="BO95" s="512">
        <v>1.9215166385499441E-3</v>
      </c>
      <c r="BP95" s="512">
        <v>1.5603791367649214E-3</v>
      </c>
      <c r="BQ95" s="512">
        <v>1.6005356688796187E-3</v>
      </c>
      <c r="BR95" s="512">
        <v>4.0946803286795647E-4</v>
      </c>
      <c r="BS95" s="512">
        <v>2.8056846814545076E-4</v>
      </c>
      <c r="BT95" s="512">
        <v>9.9575577926321241E-4</v>
      </c>
      <c r="BU95" s="512">
        <v>9.2232547741823037E-4</v>
      </c>
      <c r="BV95" s="512">
        <v>5.9782319356161523E-4</v>
      </c>
      <c r="BW95" s="512">
        <v>1.2239511180562729E-3</v>
      </c>
      <c r="BX95" s="512">
        <v>1.2023755184146553E-3</v>
      </c>
      <c r="BY95" s="512">
        <v>9.6741570015759608E-4</v>
      </c>
      <c r="BZ95" s="512">
        <v>1.2107351791750771E-4</v>
      </c>
      <c r="CA95" s="512">
        <v>7.9738436323574015E-4</v>
      </c>
      <c r="CB95" s="512">
        <v>2.6404062027633865E-4</v>
      </c>
      <c r="CC95" s="512">
        <v>6.643891386507025E-4</v>
      </c>
      <c r="CD95" s="512">
        <v>1.7066862098945347E-3</v>
      </c>
      <c r="CE95" s="512">
        <v>4.8810032751855334E-4</v>
      </c>
      <c r="CF95" s="512">
        <v>0</v>
      </c>
      <c r="CG95" s="512">
        <v>4.6514961869771685E-4</v>
      </c>
      <c r="CH95" s="512">
        <v>5.5137272690935059E-4</v>
      </c>
      <c r="CI95" s="512">
        <v>1.574877915551265E-4</v>
      </c>
      <c r="CJ95" s="512">
        <v>1.3050587679906344E-3</v>
      </c>
      <c r="CK95" s="512">
        <v>1.011778411317162E-3</v>
      </c>
      <c r="CL95" s="512">
        <v>2.4901571688539821E-4</v>
      </c>
      <c r="CM95" s="512">
        <v>1.5115091662841339E-3</v>
      </c>
      <c r="CN95" s="512">
        <v>5.9593245158564114E-4</v>
      </c>
      <c r="CO95" s="512">
        <v>1.0001796092481048</v>
      </c>
      <c r="CP95" s="512">
        <v>1.0437074248305885E-3</v>
      </c>
      <c r="CQ95" s="512">
        <v>1.9565141017094517E-4</v>
      </c>
      <c r="CR95" s="512">
        <v>2.4517132211090433E-4</v>
      </c>
      <c r="CS95" s="512">
        <v>2.0639975990297764E-3</v>
      </c>
      <c r="CT95" s="512">
        <v>7.4478457865650733E-4</v>
      </c>
      <c r="CU95" s="512">
        <v>3.913884699748095E-4</v>
      </c>
      <c r="CV95" s="512">
        <v>1.4360154580034896E-3</v>
      </c>
      <c r="CW95" s="512">
        <v>5.9015643743869908E-4</v>
      </c>
      <c r="CX95" s="512">
        <v>6.1282064490811631E-4</v>
      </c>
      <c r="CY95" s="512">
        <v>6.9609915284001651E-4</v>
      </c>
      <c r="CZ95" s="512">
        <v>5.1881060398440955E-4</v>
      </c>
      <c r="DA95" s="512">
        <v>2.2475692643394059E-3</v>
      </c>
      <c r="DB95" s="512">
        <v>3.5201274803235385E-4</v>
      </c>
      <c r="DC95" s="512">
        <v>1.1064417734236007E-3</v>
      </c>
      <c r="DD95" s="512">
        <v>2.4987971930145423E-4</v>
      </c>
      <c r="DE95" s="512">
        <v>2.5699102722154515E-4</v>
      </c>
      <c r="DF95" s="512">
        <v>7.4121861954772657E-4</v>
      </c>
      <c r="DG95" s="512">
        <v>1.9795551690221738E-4</v>
      </c>
      <c r="DH95" s="513">
        <v>0.10168001397204493</v>
      </c>
      <c r="DI95" s="133">
        <v>1.1694977697784714</v>
      </c>
      <c r="DJ95" s="133">
        <v>0.91790209437419412</v>
      </c>
    </row>
    <row r="96" spans="3:114" ht="13.5" customHeight="1" x14ac:dyDescent="0.15">
      <c r="C96" s="314" t="s">
        <v>742</v>
      </c>
      <c r="D96" s="315" t="s">
        <v>417</v>
      </c>
      <c r="E96" s="514">
        <v>7.0845292820560121E-5</v>
      </c>
      <c r="F96" s="515">
        <v>5.8458147828676162E-5</v>
      </c>
      <c r="G96" s="515">
        <v>1.0906182872602784E-4</v>
      </c>
      <c r="H96" s="515">
        <v>6.7712138392706271E-4</v>
      </c>
      <c r="I96" s="515">
        <v>8.7040356613720955E-5</v>
      </c>
      <c r="J96" s="515">
        <v>0</v>
      </c>
      <c r="K96" s="515">
        <v>2.4211460832353833E-4</v>
      </c>
      <c r="L96" s="515">
        <v>2.5827941820408788E-4</v>
      </c>
      <c r="M96" s="515">
        <v>2.0635738778626523E-4</v>
      </c>
      <c r="N96" s="515">
        <v>6.5527395537378212E-5</v>
      </c>
      <c r="O96" s="515">
        <v>0</v>
      </c>
      <c r="P96" s="515">
        <v>1.4336553608443992E-4</v>
      </c>
      <c r="Q96" s="515">
        <v>1.6095712274499503E-4</v>
      </c>
      <c r="R96" s="515">
        <v>2.6269315195083585E-4</v>
      </c>
      <c r="S96" s="515">
        <v>4.8865769809518852E-4</v>
      </c>
      <c r="T96" s="515">
        <v>3.0980890081029074E-4</v>
      </c>
      <c r="U96" s="515">
        <v>1.5735459829747028E-4</v>
      </c>
      <c r="V96" s="515">
        <v>1.0927488948346132E-4</v>
      </c>
      <c r="W96" s="515">
        <v>1.1173242295171444E-4</v>
      </c>
      <c r="X96" s="515">
        <v>1.9620728885514648E-4</v>
      </c>
      <c r="Y96" s="515">
        <v>0</v>
      </c>
      <c r="Z96" s="515">
        <v>2.2507663695702917E-4</v>
      </c>
      <c r="AA96" s="515">
        <v>2.7982046416471043E-4</v>
      </c>
      <c r="AB96" s="515">
        <v>4.205540800715856E-4</v>
      </c>
      <c r="AC96" s="515">
        <v>3.4995778330688433E-4</v>
      </c>
      <c r="AD96" s="515">
        <v>4.939302762871614E-4</v>
      </c>
      <c r="AE96" s="515">
        <v>0</v>
      </c>
      <c r="AF96" s="515">
        <v>1.0475657444185258E-4</v>
      </c>
      <c r="AG96" s="515">
        <v>2.3833911846294292E-4</v>
      </c>
      <c r="AH96" s="515">
        <v>2.1691291766946924E-4</v>
      </c>
      <c r="AI96" s="515">
        <v>1.0886523757995831E-4</v>
      </c>
      <c r="AJ96" s="515">
        <v>1.9643917356155119E-4</v>
      </c>
      <c r="AK96" s="515">
        <v>3.4215350024693273E-4</v>
      </c>
      <c r="AL96" s="515">
        <v>1.5738128278084819E-3</v>
      </c>
      <c r="AM96" s="515">
        <v>3.0195289321668825E-4</v>
      </c>
      <c r="AN96" s="515">
        <v>0</v>
      </c>
      <c r="AO96" s="515">
        <v>1.550193838900701E-4</v>
      </c>
      <c r="AP96" s="515">
        <v>6.8781711109597483E-4</v>
      </c>
      <c r="AQ96" s="515">
        <v>6.2899151777582387E-5</v>
      </c>
      <c r="AR96" s="515">
        <v>7.3539890732834552E-5</v>
      </c>
      <c r="AS96" s="515">
        <v>1.3756711274387942E-4</v>
      </c>
      <c r="AT96" s="515">
        <v>8.0292876514495874E-4</v>
      </c>
      <c r="AU96" s="515">
        <v>2.9970917111661724E-4</v>
      </c>
      <c r="AV96" s="515">
        <v>8.9719650884025363E-4</v>
      </c>
      <c r="AW96" s="515">
        <v>5.7616566734935678E-4</v>
      </c>
      <c r="AX96" s="515">
        <v>4.9143813220001219E-4</v>
      </c>
      <c r="AY96" s="515">
        <v>7.5598108919455135E-4</v>
      </c>
      <c r="AZ96" s="515">
        <v>1.4889080114301755E-3</v>
      </c>
      <c r="BA96" s="515">
        <v>1.1951649607921232E-3</v>
      </c>
      <c r="BB96" s="515">
        <v>2.0444062037191938E-3</v>
      </c>
      <c r="BC96" s="515">
        <v>7.9670919616694016E-4</v>
      </c>
      <c r="BD96" s="515">
        <v>8.3367180545845169E-4</v>
      </c>
      <c r="BE96" s="515">
        <v>3.861845344584968E-4</v>
      </c>
      <c r="BF96" s="515">
        <v>4.4391076860376684E-4</v>
      </c>
      <c r="BG96" s="515">
        <v>0</v>
      </c>
      <c r="BH96" s="515">
        <v>1.9111880402762288E-4</v>
      </c>
      <c r="BI96" s="515">
        <v>1.7342299776682018E-4</v>
      </c>
      <c r="BJ96" s="515">
        <v>1.5502401019637971E-4</v>
      </c>
      <c r="BK96" s="515">
        <v>1.6779045009005203E-4</v>
      </c>
      <c r="BL96" s="515">
        <v>2.1949630357281333E-4</v>
      </c>
      <c r="BM96" s="515">
        <v>1.4150005153984883E-4</v>
      </c>
      <c r="BN96" s="515">
        <v>3.5998875321244928E-4</v>
      </c>
      <c r="BO96" s="515">
        <v>1.8912757511832111E-4</v>
      </c>
      <c r="BP96" s="515">
        <v>3.1578165141610547E-4</v>
      </c>
      <c r="BQ96" s="515">
        <v>3.0679135980824673E-4</v>
      </c>
      <c r="BR96" s="515">
        <v>5.5491888377550607E-4</v>
      </c>
      <c r="BS96" s="515">
        <v>4.9143436463953581E-4</v>
      </c>
      <c r="BT96" s="515">
        <v>2.9671688715980556E-4</v>
      </c>
      <c r="BU96" s="515">
        <v>3.6383276126983409E-4</v>
      </c>
      <c r="BV96" s="515">
        <v>4.4958511802840293E-4</v>
      </c>
      <c r="BW96" s="515">
        <v>4.3377233297902339E-4</v>
      </c>
      <c r="BX96" s="515">
        <v>1.331402886537287E-4</v>
      </c>
      <c r="BY96" s="515">
        <v>1.1444698924902107E-4</v>
      </c>
      <c r="BZ96" s="515">
        <v>2.9008493049095862E-5</v>
      </c>
      <c r="CA96" s="515">
        <v>5.274581944321192E-3</v>
      </c>
      <c r="CB96" s="515">
        <v>2.3982697496712773E-4</v>
      </c>
      <c r="CC96" s="515">
        <v>6.0446432782707666E-4</v>
      </c>
      <c r="CD96" s="515">
        <v>3.0605206037959506E-4</v>
      </c>
      <c r="CE96" s="515">
        <v>2.3067039912081459E-4</v>
      </c>
      <c r="CF96" s="515">
        <v>0</v>
      </c>
      <c r="CG96" s="515">
        <v>4.2826142962031853E-4</v>
      </c>
      <c r="CH96" s="515">
        <v>8.3239980358530913E-4</v>
      </c>
      <c r="CI96" s="515">
        <v>2.9079723898012478E-4</v>
      </c>
      <c r="CJ96" s="515">
        <v>5.5646214530671858E-3</v>
      </c>
      <c r="CK96" s="515">
        <v>1.6210094945064617E-3</v>
      </c>
      <c r="CL96" s="515">
        <v>3.9837509315424719E-3</v>
      </c>
      <c r="CM96" s="515">
        <v>7.7601516372215558E-3</v>
      </c>
      <c r="CN96" s="515">
        <v>1.5993091502748314E-3</v>
      </c>
      <c r="CO96" s="515">
        <v>3.0698721934072391E-4</v>
      </c>
      <c r="CP96" s="515">
        <v>1.0001003503301045</v>
      </c>
      <c r="CQ96" s="515">
        <v>2.1464723962938854E-4</v>
      </c>
      <c r="CR96" s="515">
        <v>1.8308740146421234E-4</v>
      </c>
      <c r="CS96" s="515">
        <v>2.0028872379850872E-4</v>
      </c>
      <c r="CT96" s="515">
        <v>1.9260548859117497E-4</v>
      </c>
      <c r="CU96" s="515">
        <v>9.2322112393515652E-5</v>
      </c>
      <c r="CV96" s="515">
        <v>2.1583312078035996E-4</v>
      </c>
      <c r="CW96" s="515">
        <v>8.3054041928440759E-4</v>
      </c>
      <c r="CX96" s="515">
        <v>2.2432629558675346E-3</v>
      </c>
      <c r="CY96" s="515">
        <v>1.1431709869498972E-4</v>
      </c>
      <c r="CZ96" s="515">
        <v>6.7315775080324669E-4</v>
      </c>
      <c r="DA96" s="515">
        <v>5.1352154146066956E-4</v>
      </c>
      <c r="DB96" s="515">
        <v>6.9852683502235019E-4</v>
      </c>
      <c r="DC96" s="515">
        <v>1.1157264601323374E-3</v>
      </c>
      <c r="DD96" s="515">
        <v>2.8223134292422035E-4</v>
      </c>
      <c r="DE96" s="515">
        <v>7.291993070933046E-4</v>
      </c>
      <c r="DF96" s="515">
        <v>4.9617249490025513E-4</v>
      </c>
      <c r="DG96" s="515">
        <v>1.0571807554020414E-4</v>
      </c>
      <c r="DH96" s="516">
        <v>2.2640841642598709E-3</v>
      </c>
      <c r="DI96" s="133">
        <v>1.0660920213805833</v>
      </c>
      <c r="DJ96" s="133">
        <v>0.83674216788478173</v>
      </c>
    </row>
    <row r="97" spans="3:114" ht="13.5" customHeight="1" x14ac:dyDescent="0.15">
      <c r="C97" s="304" t="s">
        <v>743</v>
      </c>
      <c r="D97" s="305" t="s">
        <v>419</v>
      </c>
      <c r="E97" s="511">
        <v>0</v>
      </c>
      <c r="F97" s="512">
        <v>0</v>
      </c>
      <c r="G97" s="512">
        <v>0</v>
      </c>
      <c r="H97" s="512">
        <v>0</v>
      </c>
      <c r="I97" s="512">
        <v>0</v>
      </c>
      <c r="J97" s="512">
        <v>0</v>
      </c>
      <c r="K97" s="512">
        <v>0</v>
      </c>
      <c r="L97" s="512">
        <v>0</v>
      </c>
      <c r="M97" s="512">
        <v>0</v>
      </c>
      <c r="N97" s="512">
        <v>0</v>
      </c>
      <c r="O97" s="512">
        <v>0</v>
      </c>
      <c r="P97" s="512">
        <v>0</v>
      </c>
      <c r="Q97" s="512">
        <v>0</v>
      </c>
      <c r="R97" s="512">
        <v>0</v>
      </c>
      <c r="S97" s="512">
        <v>0</v>
      </c>
      <c r="T97" s="512">
        <v>0</v>
      </c>
      <c r="U97" s="512">
        <v>0</v>
      </c>
      <c r="V97" s="512">
        <v>0</v>
      </c>
      <c r="W97" s="512">
        <v>0</v>
      </c>
      <c r="X97" s="512">
        <v>0</v>
      </c>
      <c r="Y97" s="512">
        <v>0</v>
      </c>
      <c r="Z97" s="512">
        <v>0</v>
      </c>
      <c r="AA97" s="512">
        <v>0</v>
      </c>
      <c r="AB97" s="512">
        <v>0</v>
      </c>
      <c r="AC97" s="512">
        <v>0</v>
      </c>
      <c r="AD97" s="512">
        <v>0</v>
      </c>
      <c r="AE97" s="512">
        <v>0</v>
      </c>
      <c r="AF97" s="512">
        <v>0</v>
      </c>
      <c r="AG97" s="512">
        <v>0</v>
      </c>
      <c r="AH97" s="512">
        <v>0</v>
      </c>
      <c r="AI97" s="512">
        <v>0</v>
      </c>
      <c r="AJ97" s="512">
        <v>0</v>
      </c>
      <c r="AK97" s="512">
        <v>0</v>
      </c>
      <c r="AL97" s="512">
        <v>0</v>
      </c>
      <c r="AM97" s="512">
        <v>0</v>
      </c>
      <c r="AN97" s="512">
        <v>0</v>
      </c>
      <c r="AO97" s="512">
        <v>0</v>
      </c>
      <c r="AP97" s="512">
        <v>0</v>
      </c>
      <c r="AQ97" s="512">
        <v>0</v>
      </c>
      <c r="AR97" s="512">
        <v>0</v>
      </c>
      <c r="AS97" s="512">
        <v>0</v>
      </c>
      <c r="AT97" s="512">
        <v>0</v>
      </c>
      <c r="AU97" s="512">
        <v>0</v>
      </c>
      <c r="AV97" s="512">
        <v>0</v>
      </c>
      <c r="AW97" s="512">
        <v>0</v>
      </c>
      <c r="AX97" s="512">
        <v>0</v>
      </c>
      <c r="AY97" s="512">
        <v>0</v>
      </c>
      <c r="AZ97" s="512">
        <v>0</v>
      </c>
      <c r="BA97" s="512">
        <v>0</v>
      </c>
      <c r="BB97" s="512">
        <v>0</v>
      </c>
      <c r="BC97" s="512">
        <v>0</v>
      </c>
      <c r="BD97" s="512">
        <v>0</v>
      </c>
      <c r="BE97" s="512">
        <v>0</v>
      </c>
      <c r="BF97" s="512">
        <v>0</v>
      </c>
      <c r="BG97" s="512">
        <v>0</v>
      </c>
      <c r="BH97" s="512">
        <v>0</v>
      </c>
      <c r="BI97" s="512">
        <v>0</v>
      </c>
      <c r="BJ97" s="512">
        <v>0</v>
      </c>
      <c r="BK97" s="512">
        <v>0</v>
      </c>
      <c r="BL97" s="512">
        <v>0</v>
      </c>
      <c r="BM97" s="512">
        <v>0</v>
      </c>
      <c r="BN97" s="512">
        <v>0</v>
      </c>
      <c r="BO97" s="512">
        <v>0</v>
      </c>
      <c r="BP97" s="512">
        <v>0</v>
      </c>
      <c r="BQ97" s="512">
        <v>0</v>
      </c>
      <c r="BR97" s="512">
        <v>0</v>
      </c>
      <c r="BS97" s="512">
        <v>0</v>
      </c>
      <c r="BT97" s="512">
        <v>0</v>
      </c>
      <c r="BU97" s="512">
        <v>0</v>
      </c>
      <c r="BV97" s="512">
        <v>0</v>
      </c>
      <c r="BW97" s="512">
        <v>0</v>
      </c>
      <c r="BX97" s="512">
        <v>0</v>
      </c>
      <c r="BY97" s="512">
        <v>0</v>
      </c>
      <c r="BZ97" s="512">
        <v>0</v>
      </c>
      <c r="CA97" s="512">
        <v>0</v>
      </c>
      <c r="CB97" s="512">
        <v>0</v>
      </c>
      <c r="CC97" s="512">
        <v>0</v>
      </c>
      <c r="CD97" s="512">
        <v>0</v>
      </c>
      <c r="CE97" s="512">
        <v>0</v>
      </c>
      <c r="CF97" s="512">
        <v>0</v>
      </c>
      <c r="CG97" s="512">
        <v>0</v>
      </c>
      <c r="CH97" s="512">
        <v>0</v>
      </c>
      <c r="CI97" s="512">
        <v>0</v>
      </c>
      <c r="CJ97" s="512">
        <v>0</v>
      </c>
      <c r="CK97" s="512">
        <v>0</v>
      </c>
      <c r="CL97" s="512">
        <v>0</v>
      </c>
      <c r="CM97" s="512">
        <v>0</v>
      </c>
      <c r="CN97" s="512">
        <v>0</v>
      </c>
      <c r="CO97" s="512">
        <v>0</v>
      </c>
      <c r="CP97" s="512">
        <v>0</v>
      </c>
      <c r="CQ97" s="512">
        <v>1</v>
      </c>
      <c r="CR97" s="512">
        <v>0</v>
      </c>
      <c r="CS97" s="512">
        <v>0</v>
      </c>
      <c r="CT97" s="512">
        <v>0</v>
      </c>
      <c r="CU97" s="512">
        <v>0</v>
      </c>
      <c r="CV97" s="512">
        <v>0</v>
      </c>
      <c r="CW97" s="512">
        <v>0</v>
      </c>
      <c r="CX97" s="512">
        <v>0</v>
      </c>
      <c r="CY97" s="512">
        <v>0</v>
      </c>
      <c r="CZ97" s="512">
        <v>0</v>
      </c>
      <c r="DA97" s="512">
        <v>0</v>
      </c>
      <c r="DB97" s="512">
        <v>0</v>
      </c>
      <c r="DC97" s="512">
        <v>0</v>
      </c>
      <c r="DD97" s="512">
        <v>0</v>
      </c>
      <c r="DE97" s="512">
        <v>0</v>
      </c>
      <c r="DF97" s="512">
        <v>0</v>
      </c>
      <c r="DG97" s="512">
        <v>0</v>
      </c>
      <c r="DH97" s="513">
        <v>0</v>
      </c>
      <c r="DI97" s="133">
        <v>1</v>
      </c>
      <c r="DJ97" s="133">
        <v>0.78486861462597313</v>
      </c>
    </row>
    <row r="98" spans="3:114" ht="13.5" customHeight="1" x14ac:dyDescent="0.15">
      <c r="C98" s="304" t="s">
        <v>744</v>
      </c>
      <c r="D98" s="305" t="s">
        <v>421</v>
      </c>
      <c r="E98" s="511">
        <v>0</v>
      </c>
      <c r="F98" s="512">
        <v>0</v>
      </c>
      <c r="G98" s="512">
        <v>0</v>
      </c>
      <c r="H98" s="512">
        <v>0</v>
      </c>
      <c r="I98" s="512">
        <v>0</v>
      </c>
      <c r="J98" s="512">
        <v>0</v>
      </c>
      <c r="K98" s="512">
        <v>0</v>
      </c>
      <c r="L98" s="512">
        <v>0</v>
      </c>
      <c r="M98" s="512">
        <v>0</v>
      </c>
      <c r="N98" s="512">
        <v>0</v>
      </c>
      <c r="O98" s="512">
        <v>0</v>
      </c>
      <c r="P98" s="512">
        <v>0</v>
      </c>
      <c r="Q98" s="512">
        <v>0</v>
      </c>
      <c r="R98" s="512">
        <v>0</v>
      </c>
      <c r="S98" s="512">
        <v>0</v>
      </c>
      <c r="T98" s="512">
        <v>0</v>
      </c>
      <c r="U98" s="512">
        <v>0</v>
      </c>
      <c r="V98" s="512">
        <v>0</v>
      </c>
      <c r="W98" s="512">
        <v>0</v>
      </c>
      <c r="X98" s="512">
        <v>0</v>
      </c>
      <c r="Y98" s="512">
        <v>0</v>
      </c>
      <c r="Z98" s="512">
        <v>0</v>
      </c>
      <c r="AA98" s="512">
        <v>0</v>
      </c>
      <c r="AB98" s="512">
        <v>0</v>
      </c>
      <c r="AC98" s="512">
        <v>0</v>
      </c>
      <c r="AD98" s="512">
        <v>0</v>
      </c>
      <c r="AE98" s="512">
        <v>0</v>
      </c>
      <c r="AF98" s="512">
        <v>0</v>
      </c>
      <c r="AG98" s="512">
        <v>0</v>
      </c>
      <c r="AH98" s="512">
        <v>0</v>
      </c>
      <c r="AI98" s="512">
        <v>0</v>
      </c>
      <c r="AJ98" s="512">
        <v>0</v>
      </c>
      <c r="AK98" s="512">
        <v>0</v>
      </c>
      <c r="AL98" s="512">
        <v>0</v>
      </c>
      <c r="AM98" s="512">
        <v>0</v>
      </c>
      <c r="AN98" s="512">
        <v>0</v>
      </c>
      <c r="AO98" s="512">
        <v>0</v>
      </c>
      <c r="AP98" s="512">
        <v>0</v>
      </c>
      <c r="AQ98" s="512">
        <v>0</v>
      </c>
      <c r="AR98" s="512">
        <v>0</v>
      </c>
      <c r="AS98" s="512">
        <v>0</v>
      </c>
      <c r="AT98" s="512">
        <v>0</v>
      </c>
      <c r="AU98" s="512">
        <v>0</v>
      </c>
      <c r="AV98" s="512">
        <v>0</v>
      </c>
      <c r="AW98" s="512">
        <v>0</v>
      </c>
      <c r="AX98" s="512">
        <v>0</v>
      </c>
      <c r="AY98" s="512">
        <v>0</v>
      </c>
      <c r="AZ98" s="512">
        <v>0</v>
      </c>
      <c r="BA98" s="512">
        <v>0</v>
      </c>
      <c r="BB98" s="512">
        <v>0</v>
      </c>
      <c r="BC98" s="512">
        <v>0</v>
      </c>
      <c r="BD98" s="512">
        <v>0</v>
      </c>
      <c r="BE98" s="512">
        <v>0</v>
      </c>
      <c r="BF98" s="512">
        <v>0</v>
      </c>
      <c r="BG98" s="512">
        <v>0</v>
      </c>
      <c r="BH98" s="512">
        <v>0</v>
      </c>
      <c r="BI98" s="512">
        <v>0</v>
      </c>
      <c r="BJ98" s="512">
        <v>0</v>
      </c>
      <c r="BK98" s="512">
        <v>0</v>
      </c>
      <c r="BL98" s="512">
        <v>0</v>
      </c>
      <c r="BM98" s="512">
        <v>0</v>
      </c>
      <c r="BN98" s="512">
        <v>0</v>
      </c>
      <c r="BO98" s="512">
        <v>0</v>
      </c>
      <c r="BP98" s="512">
        <v>0</v>
      </c>
      <c r="BQ98" s="512">
        <v>0</v>
      </c>
      <c r="BR98" s="512">
        <v>0</v>
      </c>
      <c r="BS98" s="512">
        <v>0</v>
      </c>
      <c r="BT98" s="512">
        <v>0</v>
      </c>
      <c r="BU98" s="512">
        <v>0</v>
      </c>
      <c r="BV98" s="512">
        <v>0</v>
      </c>
      <c r="BW98" s="512">
        <v>0</v>
      </c>
      <c r="BX98" s="512">
        <v>0</v>
      </c>
      <c r="BY98" s="512">
        <v>0</v>
      </c>
      <c r="BZ98" s="512">
        <v>0</v>
      </c>
      <c r="CA98" s="512">
        <v>0</v>
      </c>
      <c r="CB98" s="512">
        <v>0</v>
      </c>
      <c r="CC98" s="512">
        <v>0</v>
      </c>
      <c r="CD98" s="512">
        <v>0</v>
      </c>
      <c r="CE98" s="512">
        <v>0</v>
      </c>
      <c r="CF98" s="512">
        <v>0</v>
      </c>
      <c r="CG98" s="512">
        <v>0</v>
      </c>
      <c r="CH98" s="512">
        <v>0</v>
      </c>
      <c r="CI98" s="512">
        <v>0</v>
      </c>
      <c r="CJ98" s="512">
        <v>0</v>
      </c>
      <c r="CK98" s="512">
        <v>0</v>
      </c>
      <c r="CL98" s="512">
        <v>0</v>
      </c>
      <c r="CM98" s="512">
        <v>0</v>
      </c>
      <c r="CN98" s="512">
        <v>0</v>
      </c>
      <c r="CO98" s="512">
        <v>0</v>
      </c>
      <c r="CP98" s="512">
        <v>0</v>
      </c>
      <c r="CQ98" s="512">
        <v>0</v>
      </c>
      <c r="CR98" s="512">
        <v>1.0094013785238083</v>
      </c>
      <c r="CS98" s="512">
        <v>0</v>
      </c>
      <c r="CT98" s="512">
        <v>0</v>
      </c>
      <c r="CU98" s="512">
        <v>6.2782693267139395E-4</v>
      </c>
      <c r="CV98" s="512">
        <v>0</v>
      </c>
      <c r="CW98" s="512">
        <v>0</v>
      </c>
      <c r="CX98" s="512">
        <v>0</v>
      </c>
      <c r="CY98" s="512">
        <v>0</v>
      </c>
      <c r="CZ98" s="512">
        <v>0</v>
      </c>
      <c r="DA98" s="512">
        <v>0</v>
      </c>
      <c r="DB98" s="512">
        <v>0</v>
      </c>
      <c r="DC98" s="512">
        <v>0</v>
      </c>
      <c r="DD98" s="512">
        <v>0</v>
      </c>
      <c r="DE98" s="512">
        <v>0</v>
      </c>
      <c r="DF98" s="512">
        <v>0</v>
      </c>
      <c r="DG98" s="512">
        <v>0</v>
      </c>
      <c r="DH98" s="513">
        <v>0</v>
      </c>
      <c r="DI98" s="133">
        <v>1.0100292054564797</v>
      </c>
      <c r="DJ98" s="133">
        <v>0.79274022321839954</v>
      </c>
    </row>
    <row r="99" spans="3:114" ht="13.5" customHeight="1" x14ac:dyDescent="0.15">
      <c r="C99" s="304" t="s">
        <v>745</v>
      </c>
      <c r="D99" s="305" t="s">
        <v>746</v>
      </c>
      <c r="E99" s="511">
        <v>2.0113700406173776E-5</v>
      </c>
      <c r="F99" s="512">
        <v>6.0241883948463947E-5</v>
      </c>
      <c r="G99" s="512">
        <v>2.2301912163579738E-5</v>
      </c>
      <c r="H99" s="512">
        <v>1.337332207132738E-5</v>
      </c>
      <c r="I99" s="512">
        <v>2.813938978820225E-5</v>
      </c>
      <c r="J99" s="512">
        <v>0</v>
      </c>
      <c r="K99" s="512">
        <v>4.1435051346084189E-5</v>
      </c>
      <c r="L99" s="512">
        <v>6.6022221427142842E-5</v>
      </c>
      <c r="M99" s="512">
        <v>3.5701315869571082E-5</v>
      </c>
      <c r="N99" s="512">
        <v>1.0752535063356577E-4</v>
      </c>
      <c r="O99" s="512">
        <v>0</v>
      </c>
      <c r="P99" s="512">
        <v>3.2746937188932262E-5</v>
      </c>
      <c r="Q99" s="512">
        <v>3.2676624633403198E-5</v>
      </c>
      <c r="R99" s="512">
        <v>3.8944511729418279E-5</v>
      </c>
      <c r="S99" s="512">
        <v>2.9087051722872568E-5</v>
      </c>
      <c r="T99" s="512">
        <v>7.8548510604274337E-5</v>
      </c>
      <c r="U99" s="512">
        <v>4.135403923978915E-5</v>
      </c>
      <c r="V99" s="512">
        <v>4.8743525760204278E-5</v>
      </c>
      <c r="W99" s="512">
        <v>6.1241592737134974E-5</v>
      </c>
      <c r="X99" s="512">
        <v>2.2482571447289474E-5</v>
      </c>
      <c r="Y99" s="512">
        <v>0</v>
      </c>
      <c r="Z99" s="512">
        <v>1.8753395584974701E-5</v>
      </c>
      <c r="AA99" s="512">
        <v>1.951786191042133E-5</v>
      </c>
      <c r="AB99" s="512">
        <v>4.6654125888225406E-5</v>
      </c>
      <c r="AC99" s="512">
        <v>5.1292435487998313E-5</v>
      </c>
      <c r="AD99" s="512">
        <v>2.9767881858764951E-5</v>
      </c>
      <c r="AE99" s="512">
        <v>0</v>
      </c>
      <c r="AF99" s="512">
        <v>6.1055171680666879E-5</v>
      </c>
      <c r="AG99" s="512">
        <v>2.8090465529767191E-5</v>
      </c>
      <c r="AH99" s="512">
        <v>1.9768315977864297E-5</v>
      </c>
      <c r="AI99" s="512">
        <v>2.8424773498038584E-5</v>
      </c>
      <c r="AJ99" s="512">
        <v>6.3459531398556333E-5</v>
      </c>
      <c r="AK99" s="512">
        <v>6.0655892936964198E-5</v>
      </c>
      <c r="AL99" s="512">
        <v>6.2062667786557405E-5</v>
      </c>
      <c r="AM99" s="512">
        <v>6.4348858740735179E-5</v>
      </c>
      <c r="AN99" s="512">
        <v>0</v>
      </c>
      <c r="AO99" s="512">
        <v>2.4320589839638569E-5</v>
      </c>
      <c r="AP99" s="512">
        <v>5.7722348193993915E-5</v>
      </c>
      <c r="AQ99" s="512">
        <v>2.8336957586170634E-5</v>
      </c>
      <c r="AR99" s="512">
        <v>7.1729903640084069E-5</v>
      </c>
      <c r="AS99" s="512">
        <v>6.877529607527281E-5</v>
      </c>
      <c r="AT99" s="512">
        <v>2.3564634520539532E-5</v>
      </c>
      <c r="AU99" s="512">
        <v>2.6077335862229512E-5</v>
      </c>
      <c r="AV99" s="512">
        <v>2.1732654489378581E-5</v>
      </c>
      <c r="AW99" s="512">
        <v>1.8862609483276006E-5</v>
      </c>
      <c r="AX99" s="512">
        <v>3.1209976106906117E-5</v>
      </c>
      <c r="AY99" s="512">
        <v>2.1719827726788755E-5</v>
      </c>
      <c r="AZ99" s="512">
        <v>1.875569858035953E-5</v>
      </c>
      <c r="BA99" s="512">
        <v>2.7453603877590842E-5</v>
      </c>
      <c r="BB99" s="512">
        <v>2.2260618408357383E-5</v>
      </c>
      <c r="BC99" s="512">
        <v>1.6483740322574333E-5</v>
      </c>
      <c r="BD99" s="512">
        <v>3.6547137310085557E-5</v>
      </c>
      <c r="BE99" s="512">
        <v>1.7831155262687472E-5</v>
      </c>
      <c r="BF99" s="512">
        <v>2.4254907800955025E-5</v>
      </c>
      <c r="BG99" s="512">
        <v>0</v>
      </c>
      <c r="BH99" s="512">
        <v>1.852385094144445E-5</v>
      </c>
      <c r="BI99" s="512">
        <v>1.7227595408802567E-5</v>
      </c>
      <c r="BJ99" s="512">
        <v>2.9889647715408572E-5</v>
      </c>
      <c r="BK99" s="512">
        <v>1.7038660788508823E-5</v>
      </c>
      <c r="BL99" s="512">
        <v>3.7682985397942473E-5</v>
      </c>
      <c r="BM99" s="512">
        <v>1.6741920273809297E-4</v>
      </c>
      <c r="BN99" s="512">
        <v>2.9387204840637598E-5</v>
      </c>
      <c r="BO99" s="512">
        <v>3.0074273187559546E-5</v>
      </c>
      <c r="BP99" s="512">
        <v>3.2741850638999171E-5</v>
      </c>
      <c r="BQ99" s="512">
        <v>2.9896833634592E-5</v>
      </c>
      <c r="BR99" s="512">
        <v>4.0456782167440456E-5</v>
      </c>
      <c r="BS99" s="512">
        <v>1.1468674938245486E-4</v>
      </c>
      <c r="BT99" s="512">
        <v>1.5078282659541987E-4</v>
      </c>
      <c r="BU99" s="512">
        <v>2.2736107182401464E-5</v>
      </c>
      <c r="BV99" s="512">
        <v>5.1124466939207535E-5</v>
      </c>
      <c r="BW99" s="512">
        <v>1.4734864583260609E-4</v>
      </c>
      <c r="BX99" s="512">
        <v>5.9986075418287044E-5</v>
      </c>
      <c r="BY99" s="512">
        <v>5.46031572777859E-5</v>
      </c>
      <c r="BZ99" s="512">
        <v>9.1969412301814021E-6</v>
      </c>
      <c r="CA99" s="512">
        <v>5.2118218331515063E-5</v>
      </c>
      <c r="CB99" s="512">
        <v>2.2442320578989407E-5</v>
      </c>
      <c r="CC99" s="512">
        <v>9.4822355889388795E-5</v>
      </c>
      <c r="CD99" s="512">
        <v>4.5402440291952728E-5</v>
      </c>
      <c r="CE99" s="512">
        <v>1.6812429777472739E-4</v>
      </c>
      <c r="CF99" s="512">
        <v>0</v>
      </c>
      <c r="CG99" s="512">
        <v>1.1265004021968691E-2</v>
      </c>
      <c r="CH99" s="512">
        <v>8.9083403202713156E-4</v>
      </c>
      <c r="CI99" s="512">
        <v>4.1401676372100166E-5</v>
      </c>
      <c r="CJ99" s="512">
        <v>8.2194664125349371E-4</v>
      </c>
      <c r="CK99" s="512">
        <v>5.5325171427859378E-4</v>
      </c>
      <c r="CL99" s="512">
        <v>1.3266955733929979E-4</v>
      </c>
      <c r="CM99" s="512">
        <v>2.5714847448194051E-4</v>
      </c>
      <c r="CN99" s="512">
        <v>2.2384522549399763E-4</v>
      </c>
      <c r="CO99" s="512">
        <v>6.280593196395728E-5</v>
      </c>
      <c r="CP99" s="512">
        <v>3.2074938743567328E-5</v>
      </c>
      <c r="CQ99" s="512">
        <v>4.550086897792281E-5</v>
      </c>
      <c r="CR99" s="512">
        <v>9.3583873716955729E-3</v>
      </c>
      <c r="CS99" s="512">
        <v>1.0485476440287445</v>
      </c>
      <c r="CT99" s="512">
        <v>1.9159703423974796E-3</v>
      </c>
      <c r="CU99" s="512">
        <v>1.0370140430844025E-3</v>
      </c>
      <c r="CV99" s="512">
        <v>3.3616761676204243E-5</v>
      </c>
      <c r="CW99" s="512">
        <v>2.4636779048847726E-5</v>
      </c>
      <c r="CX99" s="512">
        <v>1.8072961271865568E-4</v>
      </c>
      <c r="CY99" s="512">
        <v>2.0623272693291056E-5</v>
      </c>
      <c r="CZ99" s="512">
        <v>5.032893745324775E-5</v>
      </c>
      <c r="DA99" s="512">
        <v>5.8839266792558508E-5</v>
      </c>
      <c r="DB99" s="512">
        <v>5.1385332912544217E-4</v>
      </c>
      <c r="DC99" s="512">
        <v>2.7403470438919155E-5</v>
      </c>
      <c r="DD99" s="512">
        <v>9.3414212946835645E-5</v>
      </c>
      <c r="DE99" s="512">
        <v>3.8365758012701189E-3</v>
      </c>
      <c r="DF99" s="512">
        <v>9.3582879843885492E-5</v>
      </c>
      <c r="DG99" s="512">
        <v>5.6063737758541339E-5</v>
      </c>
      <c r="DH99" s="513">
        <v>1.6371857356701759E-4</v>
      </c>
      <c r="DI99" s="133">
        <v>1.083674768880424</v>
      </c>
      <c r="DJ99" s="133">
        <v>0.85054231455630003</v>
      </c>
    </row>
    <row r="100" spans="3:114" ht="13.5" customHeight="1" x14ac:dyDescent="0.15">
      <c r="C100" s="304" t="s">
        <v>747</v>
      </c>
      <c r="D100" s="305" t="s">
        <v>748</v>
      </c>
      <c r="E100" s="511">
        <v>0</v>
      </c>
      <c r="F100" s="512">
        <v>0</v>
      </c>
      <c r="G100" s="512">
        <v>0</v>
      </c>
      <c r="H100" s="512">
        <v>0</v>
      </c>
      <c r="I100" s="512">
        <v>0</v>
      </c>
      <c r="J100" s="512">
        <v>0</v>
      </c>
      <c r="K100" s="512">
        <v>0</v>
      </c>
      <c r="L100" s="512">
        <v>0</v>
      </c>
      <c r="M100" s="512">
        <v>0</v>
      </c>
      <c r="N100" s="512">
        <v>0</v>
      </c>
      <c r="O100" s="512">
        <v>0</v>
      </c>
      <c r="P100" s="512">
        <v>0</v>
      </c>
      <c r="Q100" s="512">
        <v>0</v>
      </c>
      <c r="R100" s="512">
        <v>0</v>
      </c>
      <c r="S100" s="512">
        <v>0</v>
      </c>
      <c r="T100" s="512">
        <v>0</v>
      </c>
      <c r="U100" s="512">
        <v>0</v>
      </c>
      <c r="V100" s="512">
        <v>0</v>
      </c>
      <c r="W100" s="512">
        <v>0</v>
      </c>
      <c r="X100" s="512">
        <v>0</v>
      </c>
      <c r="Y100" s="512">
        <v>0</v>
      </c>
      <c r="Z100" s="512">
        <v>0</v>
      </c>
      <c r="AA100" s="512">
        <v>0</v>
      </c>
      <c r="AB100" s="512">
        <v>0</v>
      </c>
      <c r="AC100" s="512">
        <v>0</v>
      </c>
      <c r="AD100" s="512">
        <v>0</v>
      </c>
      <c r="AE100" s="512">
        <v>0</v>
      </c>
      <c r="AF100" s="512">
        <v>0</v>
      </c>
      <c r="AG100" s="512">
        <v>0</v>
      </c>
      <c r="AH100" s="512">
        <v>0</v>
      </c>
      <c r="AI100" s="512">
        <v>0</v>
      </c>
      <c r="AJ100" s="512">
        <v>0</v>
      </c>
      <c r="AK100" s="512">
        <v>0</v>
      </c>
      <c r="AL100" s="512">
        <v>0</v>
      </c>
      <c r="AM100" s="512">
        <v>0</v>
      </c>
      <c r="AN100" s="512">
        <v>0</v>
      </c>
      <c r="AO100" s="512">
        <v>0</v>
      </c>
      <c r="AP100" s="512">
        <v>0</v>
      </c>
      <c r="AQ100" s="512">
        <v>0</v>
      </c>
      <c r="AR100" s="512">
        <v>0</v>
      </c>
      <c r="AS100" s="512">
        <v>0</v>
      </c>
      <c r="AT100" s="512">
        <v>0</v>
      </c>
      <c r="AU100" s="512">
        <v>0</v>
      </c>
      <c r="AV100" s="512">
        <v>0</v>
      </c>
      <c r="AW100" s="512">
        <v>0</v>
      </c>
      <c r="AX100" s="512">
        <v>0</v>
      </c>
      <c r="AY100" s="512">
        <v>0</v>
      </c>
      <c r="AZ100" s="512">
        <v>0</v>
      </c>
      <c r="BA100" s="512">
        <v>0</v>
      </c>
      <c r="BB100" s="512">
        <v>0</v>
      </c>
      <c r="BC100" s="512">
        <v>0</v>
      </c>
      <c r="BD100" s="512">
        <v>0</v>
      </c>
      <c r="BE100" s="512">
        <v>0</v>
      </c>
      <c r="BF100" s="512">
        <v>0</v>
      </c>
      <c r="BG100" s="512">
        <v>0</v>
      </c>
      <c r="BH100" s="512">
        <v>0</v>
      </c>
      <c r="BI100" s="512">
        <v>0</v>
      </c>
      <c r="BJ100" s="512">
        <v>0</v>
      </c>
      <c r="BK100" s="512">
        <v>0</v>
      </c>
      <c r="BL100" s="512">
        <v>0</v>
      </c>
      <c r="BM100" s="512">
        <v>0</v>
      </c>
      <c r="BN100" s="512">
        <v>0</v>
      </c>
      <c r="BO100" s="512">
        <v>0</v>
      </c>
      <c r="BP100" s="512">
        <v>0</v>
      </c>
      <c r="BQ100" s="512">
        <v>0</v>
      </c>
      <c r="BR100" s="512">
        <v>0</v>
      </c>
      <c r="BS100" s="512">
        <v>0</v>
      </c>
      <c r="BT100" s="512">
        <v>0</v>
      </c>
      <c r="BU100" s="512">
        <v>0</v>
      </c>
      <c r="BV100" s="512">
        <v>0</v>
      </c>
      <c r="BW100" s="512">
        <v>0</v>
      </c>
      <c r="BX100" s="512">
        <v>0</v>
      </c>
      <c r="BY100" s="512">
        <v>0</v>
      </c>
      <c r="BZ100" s="512">
        <v>0</v>
      </c>
      <c r="CA100" s="512">
        <v>0</v>
      </c>
      <c r="CB100" s="512">
        <v>0</v>
      </c>
      <c r="CC100" s="512">
        <v>0</v>
      </c>
      <c r="CD100" s="512">
        <v>0</v>
      </c>
      <c r="CE100" s="512">
        <v>0</v>
      </c>
      <c r="CF100" s="512">
        <v>0</v>
      </c>
      <c r="CG100" s="512">
        <v>0</v>
      </c>
      <c r="CH100" s="512">
        <v>0</v>
      </c>
      <c r="CI100" s="512">
        <v>0</v>
      </c>
      <c r="CJ100" s="512">
        <v>0</v>
      </c>
      <c r="CK100" s="512">
        <v>0</v>
      </c>
      <c r="CL100" s="512">
        <v>0</v>
      </c>
      <c r="CM100" s="512">
        <v>0</v>
      </c>
      <c r="CN100" s="512">
        <v>0</v>
      </c>
      <c r="CO100" s="512">
        <v>0</v>
      </c>
      <c r="CP100" s="512">
        <v>0</v>
      </c>
      <c r="CQ100" s="512">
        <v>0</v>
      </c>
      <c r="CR100" s="512">
        <v>0</v>
      </c>
      <c r="CS100" s="512">
        <v>0</v>
      </c>
      <c r="CT100" s="512">
        <v>1</v>
      </c>
      <c r="CU100" s="512">
        <v>0</v>
      </c>
      <c r="CV100" s="512">
        <v>0</v>
      </c>
      <c r="CW100" s="512">
        <v>0</v>
      </c>
      <c r="CX100" s="512">
        <v>0</v>
      </c>
      <c r="CY100" s="512">
        <v>0</v>
      </c>
      <c r="CZ100" s="512">
        <v>0</v>
      </c>
      <c r="DA100" s="512">
        <v>0</v>
      </c>
      <c r="DB100" s="512">
        <v>0</v>
      </c>
      <c r="DC100" s="512">
        <v>0</v>
      </c>
      <c r="DD100" s="512">
        <v>0</v>
      </c>
      <c r="DE100" s="512">
        <v>0</v>
      </c>
      <c r="DF100" s="512">
        <v>0</v>
      </c>
      <c r="DG100" s="512">
        <v>0</v>
      </c>
      <c r="DH100" s="513">
        <v>0</v>
      </c>
      <c r="DI100" s="133">
        <v>1</v>
      </c>
      <c r="DJ100" s="133">
        <v>0.78486861462597313</v>
      </c>
    </row>
    <row r="101" spans="3:114" ht="13.5" customHeight="1" x14ac:dyDescent="0.15">
      <c r="C101" s="304" t="s">
        <v>749</v>
      </c>
      <c r="D101" s="305" t="s">
        <v>750</v>
      </c>
      <c r="E101" s="511">
        <v>0</v>
      </c>
      <c r="F101" s="512">
        <v>0</v>
      </c>
      <c r="G101" s="512">
        <v>0</v>
      </c>
      <c r="H101" s="512">
        <v>0</v>
      </c>
      <c r="I101" s="512">
        <v>0</v>
      </c>
      <c r="J101" s="512">
        <v>0</v>
      </c>
      <c r="K101" s="512">
        <v>0</v>
      </c>
      <c r="L101" s="512">
        <v>0</v>
      </c>
      <c r="M101" s="512">
        <v>0</v>
      </c>
      <c r="N101" s="512">
        <v>0</v>
      </c>
      <c r="O101" s="512">
        <v>0</v>
      </c>
      <c r="P101" s="512">
        <v>0</v>
      </c>
      <c r="Q101" s="512">
        <v>0</v>
      </c>
      <c r="R101" s="512">
        <v>0</v>
      </c>
      <c r="S101" s="512">
        <v>0</v>
      </c>
      <c r="T101" s="512">
        <v>0</v>
      </c>
      <c r="U101" s="512">
        <v>0</v>
      </c>
      <c r="V101" s="512">
        <v>0</v>
      </c>
      <c r="W101" s="512">
        <v>0</v>
      </c>
      <c r="X101" s="512">
        <v>0</v>
      </c>
      <c r="Y101" s="512">
        <v>0</v>
      </c>
      <c r="Z101" s="512">
        <v>0</v>
      </c>
      <c r="AA101" s="512">
        <v>0</v>
      </c>
      <c r="AB101" s="512">
        <v>0</v>
      </c>
      <c r="AC101" s="512">
        <v>0</v>
      </c>
      <c r="AD101" s="512">
        <v>0</v>
      </c>
      <c r="AE101" s="512">
        <v>0</v>
      </c>
      <c r="AF101" s="512">
        <v>0</v>
      </c>
      <c r="AG101" s="512">
        <v>0</v>
      </c>
      <c r="AH101" s="512">
        <v>0</v>
      </c>
      <c r="AI101" s="512">
        <v>0</v>
      </c>
      <c r="AJ101" s="512">
        <v>0</v>
      </c>
      <c r="AK101" s="512">
        <v>0</v>
      </c>
      <c r="AL101" s="512">
        <v>0</v>
      </c>
      <c r="AM101" s="512">
        <v>0</v>
      </c>
      <c r="AN101" s="512">
        <v>0</v>
      </c>
      <c r="AO101" s="512">
        <v>0</v>
      </c>
      <c r="AP101" s="512">
        <v>0</v>
      </c>
      <c r="AQ101" s="512">
        <v>0</v>
      </c>
      <c r="AR101" s="512">
        <v>0</v>
      </c>
      <c r="AS101" s="512">
        <v>0</v>
      </c>
      <c r="AT101" s="512">
        <v>0</v>
      </c>
      <c r="AU101" s="512">
        <v>0</v>
      </c>
      <c r="AV101" s="512">
        <v>0</v>
      </c>
      <c r="AW101" s="512">
        <v>0</v>
      </c>
      <c r="AX101" s="512">
        <v>0</v>
      </c>
      <c r="AY101" s="512">
        <v>0</v>
      </c>
      <c r="AZ101" s="512">
        <v>0</v>
      </c>
      <c r="BA101" s="512">
        <v>0</v>
      </c>
      <c r="BB101" s="512">
        <v>0</v>
      </c>
      <c r="BC101" s="512">
        <v>0</v>
      </c>
      <c r="BD101" s="512">
        <v>0</v>
      </c>
      <c r="BE101" s="512">
        <v>0</v>
      </c>
      <c r="BF101" s="512">
        <v>0</v>
      </c>
      <c r="BG101" s="512">
        <v>0</v>
      </c>
      <c r="BH101" s="512">
        <v>0</v>
      </c>
      <c r="BI101" s="512">
        <v>0</v>
      </c>
      <c r="BJ101" s="512">
        <v>0</v>
      </c>
      <c r="BK101" s="512">
        <v>0</v>
      </c>
      <c r="BL101" s="512">
        <v>0</v>
      </c>
      <c r="BM101" s="512">
        <v>0</v>
      </c>
      <c r="BN101" s="512">
        <v>0</v>
      </c>
      <c r="BO101" s="512">
        <v>0</v>
      </c>
      <c r="BP101" s="512">
        <v>0</v>
      </c>
      <c r="BQ101" s="512">
        <v>0</v>
      </c>
      <c r="BR101" s="512">
        <v>0</v>
      </c>
      <c r="BS101" s="512">
        <v>0</v>
      </c>
      <c r="BT101" s="512">
        <v>0</v>
      </c>
      <c r="BU101" s="512">
        <v>0</v>
      </c>
      <c r="BV101" s="512">
        <v>0</v>
      </c>
      <c r="BW101" s="512">
        <v>0</v>
      </c>
      <c r="BX101" s="512">
        <v>0</v>
      </c>
      <c r="BY101" s="512">
        <v>0</v>
      </c>
      <c r="BZ101" s="512">
        <v>0</v>
      </c>
      <c r="CA101" s="512">
        <v>0</v>
      </c>
      <c r="CB101" s="512">
        <v>0</v>
      </c>
      <c r="CC101" s="512">
        <v>0</v>
      </c>
      <c r="CD101" s="512">
        <v>0</v>
      </c>
      <c r="CE101" s="512">
        <v>0</v>
      </c>
      <c r="CF101" s="512">
        <v>0</v>
      </c>
      <c r="CG101" s="512">
        <v>0</v>
      </c>
      <c r="CH101" s="512">
        <v>0</v>
      </c>
      <c r="CI101" s="512">
        <v>0</v>
      </c>
      <c r="CJ101" s="512">
        <v>0</v>
      </c>
      <c r="CK101" s="512">
        <v>0</v>
      </c>
      <c r="CL101" s="512">
        <v>0</v>
      </c>
      <c r="CM101" s="512">
        <v>0</v>
      </c>
      <c r="CN101" s="512">
        <v>0</v>
      </c>
      <c r="CO101" s="512">
        <v>0</v>
      </c>
      <c r="CP101" s="512">
        <v>0</v>
      </c>
      <c r="CQ101" s="512">
        <v>0</v>
      </c>
      <c r="CR101" s="512">
        <v>0</v>
      </c>
      <c r="CS101" s="512">
        <v>0</v>
      </c>
      <c r="CT101" s="512">
        <v>0</v>
      </c>
      <c r="CU101" s="512">
        <v>1</v>
      </c>
      <c r="CV101" s="512">
        <v>0</v>
      </c>
      <c r="CW101" s="512">
        <v>0</v>
      </c>
      <c r="CX101" s="512">
        <v>0</v>
      </c>
      <c r="CY101" s="512">
        <v>0</v>
      </c>
      <c r="CZ101" s="512">
        <v>0</v>
      </c>
      <c r="DA101" s="512">
        <v>0</v>
      </c>
      <c r="DB101" s="512">
        <v>0</v>
      </c>
      <c r="DC101" s="512">
        <v>0</v>
      </c>
      <c r="DD101" s="512">
        <v>0</v>
      </c>
      <c r="DE101" s="512">
        <v>0</v>
      </c>
      <c r="DF101" s="512">
        <v>0</v>
      </c>
      <c r="DG101" s="512">
        <v>0</v>
      </c>
      <c r="DH101" s="513">
        <v>0</v>
      </c>
      <c r="DI101" s="133">
        <v>1</v>
      </c>
      <c r="DJ101" s="133">
        <v>0.78486861462597313</v>
      </c>
    </row>
    <row r="102" spans="3:114" ht="13.5" customHeight="1" x14ac:dyDescent="0.15">
      <c r="C102" s="304" t="s">
        <v>751</v>
      </c>
      <c r="D102" s="305" t="s">
        <v>960</v>
      </c>
      <c r="E102" s="511">
        <v>1.7335617692160162E-3</v>
      </c>
      <c r="F102" s="512">
        <v>2.160082245957584E-3</v>
      </c>
      <c r="G102" s="512">
        <v>6.1498080821836886E-4</v>
      </c>
      <c r="H102" s="512">
        <v>1.7542737855020605E-3</v>
      </c>
      <c r="I102" s="512">
        <v>1.283659385253373E-2</v>
      </c>
      <c r="J102" s="512">
        <v>0</v>
      </c>
      <c r="K102" s="512">
        <v>2.3136780309557597E-3</v>
      </c>
      <c r="L102" s="512">
        <v>1.5116210142280743E-3</v>
      </c>
      <c r="M102" s="512">
        <v>1.0257211734964284E-3</v>
      </c>
      <c r="N102" s="512">
        <v>4.6720438297295465E-4</v>
      </c>
      <c r="O102" s="512">
        <v>0</v>
      </c>
      <c r="P102" s="512">
        <v>8.568065962523782E-4</v>
      </c>
      <c r="Q102" s="512">
        <v>1.9580105824262618E-3</v>
      </c>
      <c r="R102" s="512">
        <v>2.565550656661478E-3</v>
      </c>
      <c r="S102" s="512">
        <v>7.4481233044776027E-4</v>
      </c>
      <c r="T102" s="512">
        <v>9.2495655710154046E-4</v>
      </c>
      <c r="U102" s="512">
        <v>5.2503414883082642E-4</v>
      </c>
      <c r="V102" s="512">
        <v>8.5326983871577373E-4</v>
      </c>
      <c r="W102" s="512">
        <v>1.8286830692338645E-3</v>
      </c>
      <c r="X102" s="512">
        <v>1.5324444846385942E-3</v>
      </c>
      <c r="Y102" s="512">
        <v>0</v>
      </c>
      <c r="Z102" s="512">
        <v>6.5112023209066812E-4</v>
      </c>
      <c r="AA102" s="512">
        <v>9.218854581740072E-4</v>
      </c>
      <c r="AB102" s="512">
        <v>1.1738577490995935E-3</v>
      </c>
      <c r="AC102" s="512">
        <v>1.9632864813057104E-3</v>
      </c>
      <c r="AD102" s="512">
        <v>5.8703330649736974E-4</v>
      </c>
      <c r="AE102" s="512">
        <v>0</v>
      </c>
      <c r="AF102" s="512">
        <v>6.7706133933561924E-4</v>
      </c>
      <c r="AG102" s="512">
        <v>7.2320048702952295E-4</v>
      </c>
      <c r="AH102" s="512">
        <v>7.2651327957482447E-4</v>
      </c>
      <c r="AI102" s="512">
        <v>2.3151086190656628E-4</v>
      </c>
      <c r="AJ102" s="512">
        <v>8.6070052607143896E-4</v>
      </c>
      <c r="AK102" s="512">
        <v>2.2549089813851601E-3</v>
      </c>
      <c r="AL102" s="512">
        <v>8.6322110789014631E-4</v>
      </c>
      <c r="AM102" s="512">
        <v>1.1359234067932929E-3</v>
      </c>
      <c r="AN102" s="512">
        <v>0</v>
      </c>
      <c r="AO102" s="512">
        <v>6.5144374661912073E-4</v>
      </c>
      <c r="AP102" s="512">
        <v>6.059819657698081E-4</v>
      </c>
      <c r="AQ102" s="512">
        <v>7.7937919292954806E-4</v>
      </c>
      <c r="AR102" s="512">
        <v>6.0861568876602887E-4</v>
      </c>
      <c r="AS102" s="512">
        <v>1.4731500974557589E-3</v>
      </c>
      <c r="AT102" s="512">
        <v>5.5559162787259986E-4</v>
      </c>
      <c r="AU102" s="512">
        <v>3.9733271157256608E-4</v>
      </c>
      <c r="AV102" s="512">
        <v>1.9449659331856719E-3</v>
      </c>
      <c r="AW102" s="512">
        <v>8.7629923871915705E-4</v>
      </c>
      <c r="AX102" s="512">
        <v>1.0486059316926653E-3</v>
      </c>
      <c r="AY102" s="512">
        <v>6.1541553374276604E-4</v>
      </c>
      <c r="AZ102" s="512">
        <v>5.7203221325572752E-4</v>
      </c>
      <c r="BA102" s="512">
        <v>9.2508895152191423E-4</v>
      </c>
      <c r="BB102" s="512">
        <v>1.96808397865615E-4</v>
      </c>
      <c r="BC102" s="512">
        <v>6.1552109817016401E-4</v>
      </c>
      <c r="BD102" s="512">
        <v>4.0388931190333085E-4</v>
      </c>
      <c r="BE102" s="512">
        <v>4.1426235920580051E-4</v>
      </c>
      <c r="BF102" s="512">
        <v>4.3173125334300042E-4</v>
      </c>
      <c r="BG102" s="512">
        <v>0</v>
      </c>
      <c r="BH102" s="512">
        <v>2.6114352218458754E-4</v>
      </c>
      <c r="BI102" s="512">
        <v>2.577299369857783E-4</v>
      </c>
      <c r="BJ102" s="512">
        <v>2.3557184792464514E-4</v>
      </c>
      <c r="BK102" s="512">
        <v>4.2907387809817455E-4</v>
      </c>
      <c r="BL102" s="512">
        <v>1.5844239109075316E-3</v>
      </c>
      <c r="BM102" s="512">
        <v>2.695495395679399E-3</v>
      </c>
      <c r="BN102" s="512">
        <v>1.1451020699136867E-3</v>
      </c>
      <c r="BO102" s="512">
        <v>1.8271780803584042E-3</v>
      </c>
      <c r="BP102" s="512">
        <v>1.1816963653033512E-3</v>
      </c>
      <c r="BQ102" s="512">
        <v>1.3151951718748578E-3</v>
      </c>
      <c r="BR102" s="512">
        <v>1.4169224696753415E-3</v>
      </c>
      <c r="BS102" s="512">
        <v>4.3771310297762633E-3</v>
      </c>
      <c r="BT102" s="512">
        <v>8.7919129499121184E-3</v>
      </c>
      <c r="BU102" s="512">
        <v>2.3548790408091267E-3</v>
      </c>
      <c r="BV102" s="512">
        <v>1.0051886540813017E-3</v>
      </c>
      <c r="BW102" s="512">
        <v>3.929642919260041E-3</v>
      </c>
      <c r="BX102" s="512">
        <v>1.0390597966471395E-3</v>
      </c>
      <c r="BY102" s="512">
        <v>1.1025967359015072E-3</v>
      </c>
      <c r="BZ102" s="512">
        <v>2.5098096025510198E-4</v>
      </c>
      <c r="CA102" s="512">
        <v>1.2389466657823603E-3</v>
      </c>
      <c r="CB102" s="512">
        <v>1.8319404753404972E-3</v>
      </c>
      <c r="CC102" s="512">
        <v>1.277145544909054E-3</v>
      </c>
      <c r="CD102" s="512">
        <v>1.4738187093708559E-3</v>
      </c>
      <c r="CE102" s="512">
        <v>8.9697318001368952E-4</v>
      </c>
      <c r="CF102" s="512">
        <v>0</v>
      </c>
      <c r="CG102" s="512">
        <v>4.048717848518321E-3</v>
      </c>
      <c r="CH102" s="512">
        <v>3.1897457555017618E-3</v>
      </c>
      <c r="CI102" s="512">
        <v>2.1542413263622181E-4</v>
      </c>
      <c r="CJ102" s="512">
        <v>1.9228041103299121E-3</v>
      </c>
      <c r="CK102" s="512">
        <v>3.9103551202681547E-3</v>
      </c>
      <c r="CL102" s="512">
        <v>6.2992845078425029E-4</v>
      </c>
      <c r="CM102" s="512">
        <v>1.3096042481260525E-3</v>
      </c>
      <c r="CN102" s="512">
        <v>3.6396103912439384E-3</v>
      </c>
      <c r="CO102" s="512">
        <v>4.1815941781152516E-4</v>
      </c>
      <c r="CP102" s="512">
        <v>7.813146174267951E-4</v>
      </c>
      <c r="CQ102" s="512">
        <v>4.1763517621874677E-3</v>
      </c>
      <c r="CR102" s="512">
        <v>1.7475993890866126E-3</v>
      </c>
      <c r="CS102" s="512">
        <v>8.3915996963442041E-4</v>
      </c>
      <c r="CT102" s="512">
        <v>3.6669197088147958E-4</v>
      </c>
      <c r="CU102" s="512">
        <v>6.813486457423884E-4</v>
      </c>
      <c r="CV102" s="512">
        <v>1.0003883983169226</v>
      </c>
      <c r="CW102" s="512">
        <v>2.1765304974204983E-3</v>
      </c>
      <c r="CX102" s="512">
        <v>1.7011678096158834E-3</v>
      </c>
      <c r="CY102" s="512">
        <v>1.9443455455802725E-3</v>
      </c>
      <c r="CZ102" s="512">
        <v>2.529254243500314E-3</v>
      </c>
      <c r="DA102" s="512">
        <v>2.1200754927145063E-3</v>
      </c>
      <c r="DB102" s="512">
        <v>1.5451035266375733E-3</v>
      </c>
      <c r="DC102" s="512">
        <v>1.8427295539218838E-3</v>
      </c>
      <c r="DD102" s="512">
        <v>9.4730509440819014E-3</v>
      </c>
      <c r="DE102" s="512">
        <v>2.5746120998210074E-3</v>
      </c>
      <c r="DF102" s="512">
        <v>2.7059757502786623E-3</v>
      </c>
      <c r="DG102" s="512">
        <v>2.8606324774109714E-4</v>
      </c>
      <c r="DH102" s="513">
        <v>6.3475342963832974E-4</v>
      </c>
      <c r="DI102" s="133">
        <v>1.161812249397153</v>
      </c>
      <c r="DJ102" s="133">
        <v>0.911869970639829</v>
      </c>
    </row>
    <row r="103" spans="3:114" ht="13.5" customHeight="1" x14ac:dyDescent="0.15">
      <c r="C103" s="304" t="s">
        <v>752</v>
      </c>
      <c r="D103" s="305" t="s">
        <v>425</v>
      </c>
      <c r="E103" s="511">
        <v>6.3704822827739191E-3</v>
      </c>
      <c r="F103" s="512">
        <v>4.7855974901341537E-3</v>
      </c>
      <c r="G103" s="512">
        <v>4.2966604691992583E-3</v>
      </c>
      <c r="H103" s="512">
        <v>9.5331822672604268E-3</v>
      </c>
      <c r="I103" s="512">
        <v>4.3287445322720769E-3</v>
      </c>
      <c r="J103" s="512">
        <v>0</v>
      </c>
      <c r="K103" s="512">
        <v>3.7526774382500391E-2</v>
      </c>
      <c r="L103" s="512">
        <v>3.6468772959056539E-3</v>
      </c>
      <c r="M103" s="512">
        <v>6.0688414549234342E-3</v>
      </c>
      <c r="N103" s="512">
        <v>5.3090253128252008E-3</v>
      </c>
      <c r="O103" s="512">
        <v>0</v>
      </c>
      <c r="P103" s="512">
        <v>4.5292210879277033E-3</v>
      </c>
      <c r="Q103" s="512">
        <v>3.8787874399812887E-3</v>
      </c>
      <c r="R103" s="512">
        <v>6.1617850268792362E-3</v>
      </c>
      <c r="S103" s="512">
        <v>3.2301386720917837E-3</v>
      </c>
      <c r="T103" s="512">
        <v>3.4854038464821606E-3</v>
      </c>
      <c r="U103" s="512">
        <v>2.3465234539081143E-3</v>
      </c>
      <c r="V103" s="512">
        <v>6.6597175303652585E-3</v>
      </c>
      <c r="W103" s="512">
        <v>2.7521081777221574E-3</v>
      </c>
      <c r="X103" s="512">
        <v>9.213112121382613E-3</v>
      </c>
      <c r="Y103" s="512">
        <v>0</v>
      </c>
      <c r="Z103" s="512">
        <v>1.9205245730578599E-3</v>
      </c>
      <c r="AA103" s="512">
        <v>1.7428244685073098E-3</v>
      </c>
      <c r="AB103" s="512">
        <v>2.9267498264652341E-3</v>
      </c>
      <c r="AC103" s="512">
        <v>1.8004942009447415E-3</v>
      </c>
      <c r="AD103" s="512">
        <v>1.9702876153015209E-3</v>
      </c>
      <c r="AE103" s="512">
        <v>0</v>
      </c>
      <c r="AF103" s="512">
        <v>1.0700078223197622E-2</v>
      </c>
      <c r="AG103" s="512">
        <v>2.627779847815306E-3</v>
      </c>
      <c r="AH103" s="512">
        <v>3.7974357588030469E-3</v>
      </c>
      <c r="AI103" s="512">
        <v>4.4164169442856976E-3</v>
      </c>
      <c r="AJ103" s="512">
        <v>4.5392479908309136E-3</v>
      </c>
      <c r="AK103" s="512">
        <v>9.4810837653069562E-3</v>
      </c>
      <c r="AL103" s="512">
        <v>3.4832419165300088E-3</v>
      </c>
      <c r="AM103" s="512">
        <v>1.377473663275249E-2</v>
      </c>
      <c r="AN103" s="512">
        <v>0</v>
      </c>
      <c r="AO103" s="512">
        <v>2.0518361569677179E-3</v>
      </c>
      <c r="AP103" s="512">
        <v>4.052653103458404E-3</v>
      </c>
      <c r="AQ103" s="512">
        <v>2.549614698000368E-3</v>
      </c>
      <c r="AR103" s="512">
        <v>8.4411878649866285E-3</v>
      </c>
      <c r="AS103" s="512">
        <v>3.9964566865255038E-3</v>
      </c>
      <c r="AT103" s="512">
        <v>2.8291728566397383E-3</v>
      </c>
      <c r="AU103" s="512">
        <v>3.5741730337899348E-3</v>
      </c>
      <c r="AV103" s="512">
        <v>4.1419047884949864E-3</v>
      </c>
      <c r="AW103" s="512">
        <v>6.2585382535467115E-3</v>
      </c>
      <c r="AX103" s="512">
        <v>3.4511959354620344E-3</v>
      </c>
      <c r="AY103" s="512">
        <v>5.4184025975780158E-3</v>
      </c>
      <c r="AZ103" s="512">
        <v>2.7639625759054045E-3</v>
      </c>
      <c r="BA103" s="512">
        <v>7.8964848850505021E-3</v>
      </c>
      <c r="BB103" s="512">
        <v>2.6250681639428462E-3</v>
      </c>
      <c r="BC103" s="512">
        <v>2.1859318322082883E-3</v>
      </c>
      <c r="BD103" s="512">
        <v>4.0017381063992309E-3</v>
      </c>
      <c r="BE103" s="512">
        <v>2.1722329254166566E-3</v>
      </c>
      <c r="BF103" s="512">
        <v>2.2103416858907971E-3</v>
      </c>
      <c r="BG103" s="512">
        <v>0</v>
      </c>
      <c r="BH103" s="512">
        <v>1.7249585532516049E-3</v>
      </c>
      <c r="BI103" s="512">
        <v>2.2041461335494364E-3</v>
      </c>
      <c r="BJ103" s="512">
        <v>3.2323344193728137E-3</v>
      </c>
      <c r="BK103" s="512">
        <v>1.1876165903232126E-2</v>
      </c>
      <c r="BL103" s="512">
        <v>8.4686168136828364E-3</v>
      </c>
      <c r="BM103" s="512">
        <v>3.9039027636393248E-2</v>
      </c>
      <c r="BN103" s="512">
        <v>1.7664999577685483E-2</v>
      </c>
      <c r="BO103" s="512">
        <v>1.1877198472424823E-2</v>
      </c>
      <c r="BP103" s="512">
        <v>2.4709864095257016E-2</v>
      </c>
      <c r="BQ103" s="512">
        <v>3.5209207641966396E-2</v>
      </c>
      <c r="BR103" s="512">
        <v>2.9675543368365793E-3</v>
      </c>
      <c r="BS103" s="512">
        <v>3.2311898065015819E-3</v>
      </c>
      <c r="BT103" s="512">
        <v>3.582953227502465E-3</v>
      </c>
      <c r="BU103" s="512">
        <v>5.8387768104642595E-3</v>
      </c>
      <c r="BV103" s="512">
        <v>9.3055241162126583E-3</v>
      </c>
      <c r="BW103" s="512">
        <v>4.4147700443372849E-3</v>
      </c>
      <c r="BX103" s="512">
        <v>2.1674267024215602E-3</v>
      </c>
      <c r="BY103" s="512">
        <v>1.7978219685278699E-3</v>
      </c>
      <c r="BZ103" s="512">
        <v>5.7378662784318647E-4</v>
      </c>
      <c r="CA103" s="512">
        <v>2.6301625980639015E-3</v>
      </c>
      <c r="CB103" s="512">
        <v>4.0734494784775777E-3</v>
      </c>
      <c r="CC103" s="512">
        <v>0.1209569126571189</v>
      </c>
      <c r="CD103" s="512">
        <v>2.5209980795385229E-3</v>
      </c>
      <c r="CE103" s="512">
        <v>4.2191792406018433E-2</v>
      </c>
      <c r="CF103" s="512">
        <v>0</v>
      </c>
      <c r="CG103" s="512">
        <v>5.0767481214384954E-3</v>
      </c>
      <c r="CH103" s="512">
        <v>6.2509549721998844E-3</v>
      </c>
      <c r="CI103" s="512">
        <v>1.8839205479559383E-3</v>
      </c>
      <c r="CJ103" s="512">
        <v>7.9320779665334202E-3</v>
      </c>
      <c r="CK103" s="512">
        <v>1.1307007806467539E-2</v>
      </c>
      <c r="CL103" s="512">
        <v>5.3968412231554987E-3</v>
      </c>
      <c r="CM103" s="512">
        <v>2.7018130202453226E-2</v>
      </c>
      <c r="CN103" s="512">
        <v>6.4412672369989939E-3</v>
      </c>
      <c r="CO103" s="512">
        <v>6.0869936020312232E-3</v>
      </c>
      <c r="CP103" s="512">
        <v>3.0662858632923328E-3</v>
      </c>
      <c r="CQ103" s="512">
        <v>3.2855959519496633E-3</v>
      </c>
      <c r="CR103" s="512">
        <v>6.1319268682103883E-3</v>
      </c>
      <c r="CS103" s="512">
        <v>8.5361242262485745E-3</v>
      </c>
      <c r="CT103" s="512">
        <v>4.5297561334625546E-3</v>
      </c>
      <c r="CU103" s="512">
        <v>8.5176814307797218E-3</v>
      </c>
      <c r="CV103" s="512">
        <v>4.2350606699077765E-3</v>
      </c>
      <c r="CW103" s="512">
        <v>1.0047209502129064</v>
      </c>
      <c r="CX103" s="512">
        <v>1.047502713142442E-2</v>
      </c>
      <c r="CY103" s="512">
        <v>3.9559407572924421E-3</v>
      </c>
      <c r="CZ103" s="512">
        <v>5.3546301017479304E-3</v>
      </c>
      <c r="DA103" s="512">
        <v>1.5399726422187203E-2</v>
      </c>
      <c r="DB103" s="512">
        <v>3.2023385599688555E-3</v>
      </c>
      <c r="DC103" s="512">
        <v>5.5370170010836531E-3</v>
      </c>
      <c r="DD103" s="512">
        <v>6.0920022655241339E-3</v>
      </c>
      <c r="DE103" s="512">
        <v>3.3760372247108104E-3</v>
      </c>
      <c r="DF103" s="512">
        <v>6.3780097281362887E-3</v>
      </c>
      <c r="DG103" s="512">
        <v>1.9444231542024479E-3</v>
      </c>
      <c r="DH103" s="513">
        <v>3.250679198439264E-3</v>
      </c>
      <c r="DI103" s="133">
        <v>1.8055675734459873</v>
      </c>
      <c r="DJ103" s="133">
        <v>1.4171333199841321</v>
      </c>
    </row>
    <row r="104" spans="3:114" ht="13.5" customHeight="1" x14ac:dyDescent="0.15">
      <c r="C104" s="304" t="s">
        <v>753</v>
      </c>
      <c r="D104" s="305" t="s">
        <v>422</v>
      </c>
      <c r="E104" s="511">
        <v>4.3067251889165138E-4</v>
      </c>
      <c r="F104" s="512">
        <v>3.5755862968987116E-4</v>
      </c>
      <c r="G104" s="512">
        <v>6.8072846079118192E-4</v>
      </c>
      <c r="H104" s="512">
        <v>8.4363341058751244E-4</v>
      </c>
      <c r="I104" s="512">
        <v>8.7306962427810097E-4</v>
      </c>
      <c r="J104" s="512">
        <v>0</v>
      </c>
      <c r="K104" s="512">
        <v>1.2762516269674373E-3</v>
      </c>
      <c r="L104" s="512">
        <v>2.3513125464487711E-3</v>
      </c>
      <c r="M104" s="512">
        <v>9.1554596491647301E-3</v>
      </c>
      <c r="N104" s="512">
        <v>9.3279448972686738E-4</v>
      </c>
      <c r="O104" s="512">
        <v>0</v>
      </c>
      <c r="P104" s="512">
        <v>9.967475451458656E-4</v>
      </c>
      <c r="Q104" s="512">
        <v>2.5770465215661431E-3</v>
      </c>
      <c r="R104" s="512">
        <v>8.0179019848841465E-4</v>
      </c>
      <c r="S104" s="512">
        <v>2.0956918347414762E-3</v>
      </c>
      <c r="T104" s="512">
        <v>1.4260215869972587E-3</v>
      </c>
      <c r="U104" s="512">
        <v>1.3042196134441606E-3</v>
      </c>
      <c r="V104" s="512">
        <v>8.6921562573988992E-4</v>
      </c>
      <c r="W104" s="512">
        <v>1.7021910445722808E-3</v>
      </c>
      <c r="X104" s="512">
        <v>4.4071973182281347E-3</v>
      </c>
      <c r="Y104" s="512">
        <v>0</v>
      </c>
      <c r="Z104" s="512">
        <v>7.9987292880145141E-4</v>
      </c>
      <c r="AA104" s="512">
        <v>5.9321296184891299E-4</v>
      </c>
      <c r="AB104" s="512">
        <v>1.4661584366900164E-3</v>
      </c>
      <c r="AC104" s="512">
        <v>1.81285677060763E-2</v>
      </c>
      <c r="AD104" s="512">
        <v>7.6066430890209015E-3</v>
      </c>
      <c r="AE104" s="512">
        <v>0</v>
      </c>
      <c r="AF104" s="512">
        <v>3.9623184646207506E-4</v>
      </c>
      <c r="AG104" s="512">
        <v>2.2060230476896102E-3</v>
      </c>
      <c r="AH104" s="512">
        <v>1.5934477210748069E-3</v>
      </c>
      <c r="AI104" s="512">
        <v>2.1638217992965758E-3</v>
      </c>
      <c r="AJ104" s="512">
        <v>1.2550469269513864E-3</v>
      </c>
      <c r="AK104" s="512">
        <v>7.7812731617957773E-4</v>
      </c>
      <c r="AL104" s="512">
        <v>2.6599597585364571E-3</v>
      </c>
      <c r="AM104" s="512">
        <v>1.4073411463756196E-3</v>
      </c>
      <c r="AN104" s="512">
        <v>0</v>
      </c>
      <c r="AO104" s="512">
        <v>4.2409023491651534E-4</v>
      </c>
      <c r="AP104" s="512">
        <v>7.491332913743871E-4</v>
      </c>
      <c r="AQ104" s="512">
        <v>4.4186009474641701E-4</v>
      </c>
      <c r="AR104" s="512">
        <v>3.4101199599757029E-4</v>
      </c>
      <c r="AS104" s="512">
        <v>6.4642447387800654E-4</v>
      </c>
      <c r="AT104" s="512">
        <v>9.3306199870631394E-4</v>
      </c>
      <c r="AU104" s="512">
        <v>8.5353888558378028E-4</v>
      </c>
      <c r="AV104" s="512">
        <v>1.6933895812094317E-3</v>
      </c>
      <c r="AW104" s="512">
        <v>1.2123011922473162E-3</v>
      </c>
      <c r="AX104" s="512">
        <v>1.5751707949050535E-3</v>
      </c>
      <c r="AY104" s="512">
        <v>1.8990234561180657E-3</v>
      </c>
      <c r="AZ104" s="512">
        <v>1.1078915028269673E-3</v>
      </c>
      <c r="BA104" s="512">
        <v>1.7876444947159092E-3</v>
      </c>
      <c r="BB104" s="512">
        <v>3.3533411922462802E-3</v>
      </c>
      <c r="BC104" s="512">
        <v>1.1438978556295976E-3</v>
      </c>
      <c r="BD104" s="512">
        <v>1.2121301649111519E-3</v>
      </c>
      <c r="BE104" s="512">
        <v>8.8433664872637177E-4</v>
      </c>
      <c r="BF104" s="512">
        <v>2.2476281677176577E-3</v>
      </c>
      <c r="BG104" s="512">
        <v>0</v>
      </c>
      <c r="BH104" s="512">
        <v>2.5908747114106656E-3</v>
      </c>
      <c r="BI104" s="512">
        <v>1.7094649494859319E-3</v>
      </c>
      <c r="BJ104" s="512">
        <v>6.1793191870588204E-4</v>
      </c>
      <c r="BK104" s="512">
        <v>1.8320328719443821E-3</v>
      </c>
      <c r="BL104" s="512">
        <v>2.5057394035124204E-3</v>
      </c>
      <c r="BM104" s="512">
        <v>8.1758862895122872E-4</v>
      </c>
      <c r="BN104" s="512">
        <v>1.3813780482181744E-3</v>
      </c>
      <c r="BO104" s="512">
        <v>7.6481883284532863E-4</v>
      </c>
      <c r="BP104" s="512">
        <v>1.1926102719562266E-3</v>
      </c>
      <c r="BQ104" s="512">
        <v>1.0448009181176761E-3</v>
      </c>
      <c r="BR104" s="512">
        <v>1.2421242073733514E-3</v>
      </c>
      <c r="BS104" s="512">
        <v>3.2958999215966125E-3</v>
      </c>
      <c r="BT104" s="512">
        <v>3.8303551603050576E-3</v>
      </c>
      <c r="BU104" s="512">
        <v>1.058605404050532E-3</v>
      </c>
      <c r="BV104" s="512">
        <v>4.3146262742724002E-3</v>
      </c>
      <c r="BW104" s="512">
        <v>9.7919259900812426E-3</v>
      </c>
      <c r="BX104" s="512">
        <v>7.4516021179419946E-3</v>
      </c>
      <c r="BY104" s="512">
        <v>6.8138804203725888E-3</v>
      </c>
      <c r="BZ104" s="512">
        <v>6.3504674083994614E-4</v>
      </c>
      <c r="CA104" s="512">
        <v>2.2409568844021094E-3</v>
      </c>
      <c r="CB104" s="512">
        <v>1.5761577402661265E-3</v>
      </c>
      <c r="CC104" s="512">
        <v>2.2239508968042265E-3</v>
      </c>
      <c r="CD104" s="512">
        <v>1.2468430927399267E-3</v>
      </c>
      <c r="CE104" s="512">
        <v>4.9528295883736993E-3</v>
      </c>
      <c r="CF104" s="512">
        <v>0</v>
      </c>
      <c r="CG104" s="512">
        <v>1.3157044786639232E-3</v>
      </c>
      <c r="CH104" s="512">
        <v>7.323958216581339E-3</v>
      </c>
      <c r="CI104" s="512">
        <v>5.6117633041654702E-4</v>
      </c>
      <c r="CJ104" s="512">
        <v>8.5507907173285273E-3</v>
      </c>
      <c r="CK104" s="512">
        <v>4.0884518270470705E-3</v>
      </c>
      <c r="CL104" s="512">
        <v>5.4343387622507282E-3</v>
      </c>
      <c r="CM104" s="512">
        <v>1.1929484655491967E-2</v>
      </c>
      <c r="CN104" s="512">
        <v>1.0190067914867505E-2</v>
      </c>
      <c r="CO104" s="512">
        <v>1.1419558363825796E-3</v>
      </c>
      <c r="CP104" s="512">
        <v>1.9007469892188412E-3</v>
      </c>
      <c r="CQ104" s="512">
        <v>1.4853413255448294E-3</v>
      </c>
      <c r="CR104" s="512">
        <v>1.0028654269938976E-3</v>
      </c>
      <c r="CS104" s="512">
        <v>2.1726677555836647E-3</v>
      </c>
      <c r="CT104" s="512">
        <v>8.5803471978637919E-4</v>
      </c>
      <c r="CU104" s="512">
        <v>8.796756502363897E-4</v>
      </c>
      <c r="CV104" s="512">
        <v>2.2916771593569332E-3</v>
      </c>
      <c r="CW104" s="512">
        <v>5.2184008072944871E-3</v>
      </c>
      <c r="CX104" s="512">
        <v>1.0045341376917249</v>
      </c>
      <c r="CY104" s="512">
        <v>1.4339387833290599E-3</v>
      </c>
      <c r="CZ104" s="512">
        <v>5.0725910673232247E-3</v>
      </c>
      <c r="DA104" s="512">
        <v>2.3376892610749269E-3</v>
      </c>
      <c r="DB104" s="512">
        <v>3.915337758141027E-3</v>
      </c>
      <c r="DC104" s="512">
        <v>6.6184299257782027E-3</v>
      </c>
      <c r="DD104" s="512">
        <v>3.6503806986600915E-3</v>
      </c>
      <c r="DE104" s="512">
        <v>1.6863512128875336E-3</v>
      </c>
      <c r="DF104" s="512">
        <v>3.5885962509195329E-3</v>
      </c>
      <c r="DG104" s="512">
        <v>9.0397045990955557E-4</v>
      </c>
      <c r="DH104" s="513">
        <v>1.9797150327910814E-3</v>
      </c>
      <c r="DI104" s="133">
        <v>1.2638404546670829</v>
      </c>
      <c r="DJ104" s="133">
        <v>0.99194870676281333</v>
      </c>
    </row>
    <row r="105" spans="3:114" ht="13.5" customHeight="1" x14ac:dyDescent="0.15">
      <c r="C105" s="322" t="s">
        <v>754</v>
      </c>
      <c r="D105" s="323" t="s">
        <v>755</v>
      </c>
      <c r="E105" s="517">
        <v>3.5385459950378235E-2</v>
      </c>
      <c r="F105" s="518">
        <v>1.6137850821226731E-2</v>
      </c>
      <c r="G105" s="518">
        <v>7.2664569711608257E-2</v>
      </c>
      <c r="H105" s="518">
        <v>1.649271379009494E-2</v>
      </c>
      <c r="I105" s="518">
        <v>7.5746278826100541E-3</v>
      </c>
      <c r="J105" s="518">
        <v>0</v>
      </c>
      <c r="K105" s="518">
        <v>7.3078566666397227E-2</v>
      </c>
      <c r="L105" s="518">
        <v>1.0549836101293288E-2</v>
      </c>
      <c r="M105" s="518">
        <v>1.345223208179233E-2</v>
      </c>
      <c r="N105" s="518">
        <v>1.3005886701097192E-2</v>
      </c>
      <c r="O105" s="518">
        <v>0</v>
      </c>
      <c r="P105" s="518">
        <v>1.7051157204027674E-2</v>
      </c>
      <c r="Q105" s="518">
        <v>1.0647940774867828E-2</v>
      </c>
      <c r="R105" s="518">
        <v>1.4652991151257613E-2</v>
      </c>
      <c r="S105" s="518">
        <v>7.6050295778091141E-3</v>
      </c>
      <c r="T105" s="518">
        <v>1.189247698197848E-2</v>
      </c>
      <c r="U105" s="518">
        <v>6.3991935444844689E-3</v>
      </c>
      <c r="V105" s="518">
        <v>8.7462917588887277E-3</v>
      </c>
      <c r="W105" s="518">
        <v>2.0561762775430068E-2</v>
      </c>
      <c r="X105" s="518">
        <v>3.1033557776607001E-2</v>
      </c>
      <c r="Y105" s="518">
        <v>0</v>
      </c>
      <c r="Z105" s="518">
        <v>2.3491996964595942E-2</v>
      </c>
      <c r="AA105" s="518">
        <v>8.2446469410722995E-3</v>
      </c>
      <c r="AB105" s="518">
        <v>1.1105254961147443E-2</v>
      </c>
      <c r="AC105" s="518">
        <v>1.0367853869038249E-2</v>
      </c>
      <c r="AD105" s="518">
        <v>6.4314553810595225E-3</v>
      </c>
      <c r="AE105" s="518">
        <v>0</v>
      </c>
      <c r="AF105" s="518">
        <v>1.5507734577196512E-2</v>
      </c>
      <c r="AG105" s="518">
        <v>1.1242300376966434E-2</v>
      </c>
      <c r="AH105" s="518">
        <v>1.9360845236055885E-2</v>
      </c>
      <c r="AI105" s="518">
        <v>1.4110993041791623E-2</v>
      </c>
      <c r="AJ105" s="518">
        <v>2.5469345806776761E-2</v>
      </c>
      <c r="AK105" s="518">
        <v>2.9752616787917505E-2</v>
      </c>
      <c r="AL105" s="518">
        <v>1.7155408475974517E-2</v>
      </c>
      <c r="AM105" s="518">
        <v>3.358563967486565E-2</v>
      </c>
      <c r="AN105" s="518">
        <v>0</v>
      </c>
      <c r="AO105" s="518">
        <v>6.2186672734643629E-3</v>
      </c>
      <c r="AP105" s="518">
        <v>1.7817687410561021E-2</v>
      </c>
      <c r="AQ105" s="518">
        <v>4.2583316211704794E-3</v>
      </c>
      <c r="AR105" s="518">
        <v>1.4544333066999589E-2</v>
      </c>
      <c r="AS105" s="518">
        <v>1.6519687670507002E-2</v>
      </c>
      <c r="AT105" s="518">
        <v>1.259893232165182E-2</v>
      </c>
      <c r="AU105" s="518">
        <v>1.169544359173893E-2</v>
      </c>
      <c r="AV105" s="518">
        <v>1.5383245982563234E-2</v>
      </c>
      <c r="AW105" s="518">
        <v>9.4859467249776928E-3</v>
      </c>
      <c r="AX105" s="518">
        <v>9.799895434928008E-3</v>
      </c>
      <c r="AY105" s="518">
        <v>1.405065679775842E-2</v>
      </c>
      <c r="AZ105" s="518">
        <v>1.2944702830450861E-2</v>
      </c>
      <c r="BA105" s="518">
        <v>1.0135785669710464E-2</v>
      </c>
      <c r="BB105" s="518">
        <v>5.3652695266155348E-3</v>
      </c>
      <c r="BC105" s="518">
        <v>6.7929414659081821E-3</v>
      </c>
      <c r="BD105" s="518">
        <v>6.415016735400467E-3</v>
      </c>
      <c r="BE105" s="518">
        <v>5.2676331230190878E-3</v>
      </c>
      <c r="BF105" s="518">
        <v>7.6435395360265855E-3</v>
      </c>
      <c r="BG105" s="518">
        <v>0</v>
      </c>
      <c r="BH105" s="518">
        <v>4.8482068986715849E-3</v>
      </c>
      <c r="BI105" s="518">
        <v>7.1873378079652184E-3</v>
      </c>
      <c r="BJ105" s="518">
        <v>5.0554436107804312E-3</v>
      </c>
      <c r="BK105" s="518">
        <v>7.7628151337119202E-3</v>
      </c>
      <c r="BL105" s="518">
        <v>1.3775419296267277E-2</v>
      </c>
      <c r="BM105" s="518">
        <v>1.8413204620824818E-2</v>
      </c>
      <c r="BN105" s="518">
        <v>1.1490967837776979E-2</v>
      </c>
      <c r="BO105" s="518">
        <v>1.5907224962208876E-2</v>
      </c>
      <c r="BP105" s="518">
        <v>1.661037395821725E-2</v>
      </c>
      <c r="BQ105" s="518">
        <v>1.4276012153482419E-2</v>
      </c>
      <c r="BR105" s="518">
        <v>3.7279182819352448E-2</v>
      </c>
      <c r="BS105" s="518">
        <v>5.2133520329231634E-3</v>
      </c>
      <c r="BT105" s="518">
        <v>3.3446679069981583E-2</v>
      </c>
      <c r="BU105" s="518">
        <v>2.6119491031701966E-2</v>
      </c>
      <c r="BV105" s="518">
        <v>1.2024806785282789E-2</v>
      </c>
      <c r="BW105" s="518">
        <v>7.6496721874351999E-3</v>
      </c>
      <c r="BX105" s="518">
        <v>5.3136643937584244E-3</v>
      </c>
      <c r="BY105" s="518">
        <v>4.1945668457086258E-3</v>
      </c>
      <c r="BZ105" s="518">
        <v>9.3498782049472996E-4</v>
      </c>
      <c r="CA105" s="518">
        <v>7.6486991744834686E-3</v>
      </c>
      <c r="CB105" s="518">
        <v>3.230508546627299E-2</v>
      </c>
      <c r="CC105" s="518">
        <v>0.20187495530260041</v>
      </c>
      <c r="CD105" s="518">
        <v>3.422289923799155E-3</v>
      </c>
      <c r="CE105" s="518">
        <v>1.5808109385946359E-2</v>
      </c>
      <c r="CF105" s="518">
        <v>0</v>
      </c>
      <c r="CG105" s="518">
        <v>1.3228169214171285E-2</v>
      </c>
      <c r="CH105" s="518">
        <v>1.4166539791292789E-2</v>
      </c>
      <c r="CI105" s="518">
        <v>6.2589690018981185E-3</v>
      </c>
      <c r="CJ105" s="518">
        <v>2.3615037023845008E-2</v>
      </c>
      <c r="CK105" s="518">
        <v>1.9050355044472389E-2</v>
      </c>
      <c r="CL105" s="518">
        <v>2.2135366795961699E-2</v>
      </c>
      <c r="CM105" s="518">
        <v>1.2152982301457482E-2</v>
      </c>
      <c r="CN105" s="518">
        <v>1.0915419166548822E-2</v>
      </c>
      <c r="CO105" s="518">
        <v>1.7203964546708549E-2</v>
      </c>
      <c r="CP105" s="518">
        <v>8.3807495687796309E-3</v>
      </c>
      <c r="CQ105" s="518">
        <v>1.7727986319227899E-2</v>
      </c>
      <c r="CR105" s="518">
        <v>5.9169453908409211E-3</v>
      </c>
      <c r="CS105" s="518">
        <v>1.9657367569247665E-2</v>
      </c>
      <c r="CT105" s="518">
        <v>1.163349334057736E-2</v>
      </c>
      <c r="CU105" s="518">
        <v>6.7925708663540167E-3</v>
      </c>
      <c r="CV105" s="518">
        <v>1.2402777878171596E-2</v>
      </c>
      <c r="CW105" s="518">
        <v>0.12559324212306605</v>
      </c>
      <c r="CX105" s="518">
        <v>1.1628069625587345E-2</v>
      </c>
      <c r="CY105" s="518">
        <v>1.0575099864940374</v>
      </c>
      <c r="CZ105" s="518">
        <v>6.9056073452291129E-3</v>
      </c>
      <c r="DA105" s="518">
        <v>2.3191064174232112E-2</v>
      </c>
      <c r="DB105" s="518">
        <v>7.4639953068769676E-3</v>
      </c>
      <c r="DC105" s="518">
        <v>1.4570707454368401E-2</v>
      </c>
      <c r="DD105" s="518">
        <v>1.5167028075696198E-2</v>
      </c>
      <c r="DE105" s="518">
        <v>6.0578207677468411E-3</v>
      </c>
      <c r="DF105" s="518">
        <v>1.1798889341563543E-2</v>
      </c>
      <c r="DG105" s="518">
        <v>3.4941797894544086E-3</v>
      </c>
      <c r="DH105" s="519">
        <v>6.532740481495939E-3</v>
      </c>
      <c r="DI105" s="133">
        <v>2.8194105274483174</v>
      </c>
      <c r="DJ105" s="133">
        <v>2.2128668347402449</v>
      </c>
    </row>
    <row r="106" spans="3:114" ht="13.5" customHeight="1" x14ac:dyDescent="0.15">
      <c r="C106" s="304" t="s">
        <v>756</v>
      </c>
      <c r="D106" s="305" t="s">
        <v>432</v>
      </c>
      <c r="E106" s="511">
        <v>5.6716766878657787E-3</v>
      </c>
      <c r="F106" s="512">
        <v>6.0231983947064745E-3</v>
      </c>
      <c r="G106" s="512">
        <v>2.0954832394989992E-2</v>
      </c>
      <c r="H106" s="512">
        <v>6.2133421234976073E-3</v>
      </c>
      <c r="I106" s="512">
        <v>1.2298491981783968E-2</v>
      </c>
      <c r="J106" s="512">
        <v>0</v>
      </c>
      <c r="K106" s="512">
        <v>2.2023948776030183E-2</v>
      </c>
      <c r="L106" s="512">
        <v>2.2109116087267695E-2</v>
      </c>
      <c r="M106" s="512">
        <v>2.9721506888067802E-2</v>
      </c>
      <c r="N106" s="512">
        <v>7.0285934315688333E-3</v>
      </c>
      <c r="O106" s="512">
        <v>0</v>
      </c>
      <c r="P106" s="512">
        <v>1.5216520524777859E-2</v>
      </c>
      <c r="Q106" s="512">
        <v>3.1182250535599275E-2</v>
      </c>
      <c r="R106" s="512">
        <v>1.3519796751074771E-2</v>
      </c>
      <c r="S106" s="512">
        <v>1.8417751862752352E-2</v>
      </c>
      <c r="T106" s="512">
        <v>1.6065029840845485E-2</v>
      </c>
      <c r="U106" s="512">
        <v>1.2956362875949409E-2</v>
      </c>
      <c r="V106" s="512">
        <v>2.8140500366411546E-2</v>
      </c>
      <c r="W106" s="512">
        <v>1.7927684239152482E-2</v>
      </c>
      <c r="X106" s="512">
        <v>4.843696870093088E-2</v>
      </c>
      <c r="Y106" s="512">
        <v>0</v>
      </c>
      <c r="Z106" s="512">
        <v>1.1962759540740357E-2</v>
      </c>
      <c r="AA106" s="512">
        <v>8.8775981625610692E-3</v>
      </c>
      <c r="AB106" s="512">
        <v>1.6256524933327167E-2</v>
      </c>
      <c r="AC106" s="512">
        <v>2.0254484806043898E-2</v>
      </c>
      <c r="AD106" s="512">
        <v>1.6668595255981234E-2</v>
      </c>
      <c r="AE106" s="512">
        <v>0</v>
      </c>
      <c r="AF106" s="512">
        <v>1.1266265976558908E-2</v>
      </c>
      <c r="AG106" s="512">
        <v>2.556426862557596E-2</v>
      </c>
      <c r="AH106" s="512">
        <v>2.3391621533761443E-2</v>
      </c>
      <c r="AI106" s="512">
        <v>1.337825881480325E-2</v>
      </c>
      <c r="AJ106" s="512">
        <v>4.1932034100246561E-2</v>
      </c>
      <c r="AK106" s="512">
        <v>3.906824016725171E-2</v>
      </c>
      <c r="AL106" s="512">
        <v>1.9396966569607793E-2</v>
      </c>
      <c r="AM106" s="512">
        <v>3.4650032579337277E-2</v>
      </c>
      <c r="AN106" s="512">
        <v>0</v>
      </c>
      <c r="AO106" s="512">
        <v>7.6534714910497497E-3</v>
      </c>
      <c r="AP106" s="512">
        <v>2.0706825436208453E-2</v>
      </c>
      <c r="AQ106" s="512">
        <v>9.4205671851327576E-3</v>
      </c>
      <c r="AR106" s="512">
        <v>7.2497540961859478E-3</v>
      </c>
      <c r="AS106" s="512">
        <v>1.5485177536951673E-2</v>
      </c>
      <c r="AT106" s="512">
        <v>1.4829263512114013E-2</v>
      </c>
      <c r="AU106" s="512">
        <v>2.0727462041696027E-2</v>
      </c>
      <c r="AV106" s="512">
        <v>2.6520606961850653E-2</v>
      </c>
      <c r="AW106" s="512">
        <v>2.099895079706704E-2</v>
      </c>
      <c r="AX106" s="512">
        <v>2.7038208157303435E-2</v>
      </c>
      <c r="AY106" s="512">
        <v>2.824603292883111E-2</v>
      </c>
      <c r="AZ106" s="512">
        <v>2.9847787032281237E-2</v>
      </c>
      <c r="BA106" s="512">
        <v>2.8817276936102948E-2</v>
      </c>
      <c r="BB106" s="512">
        <v>2.1887372956833094E-2</v>
      </c>
      <c r="BC106" s="512">
        <v>2.3038575457195853E-2</v>
      </c>
      <c r="BD106" s="512">
        <v>1.8898934599057927E-2</v>
      </c>
      <c r="BE106" s="512">
        <v>1.6658810164070632E-2</v>
      </c>
      <c r="BF106" s="512">
        <v>2.9295065508695761E-2</v>
      </c>
      <c r="BG106" s="512">
        <v>0</v>
      </c>
      <c r="BH106" s="512">
        <v>1.3039223457188272E-2</v>
      </c>
      <c r="BI106" s="512">
        <v>1.8403019734687217E-2</v>
      </c>
      <c r="BJ106" s="512">
        <v>1.8681816447125677E-2</v>
      </c>
      <c r="BK106" s="512">
        <v>2.4620782799852831E-2</v>
      </c>
      <c r="BL106" s="512">
        <v>1.9660342613616277E-2</v>
      </c>
      <c r="BM106" s="512">
        <v>2.6553654897199352E-2</v>
      </c>
      <c r="BN106" s="512">
        <v>5.5978995408523524E-2</v>
      </c>
      <c r="BO106" s="512">
        <v>2.8871665965152615E-2</v>
      </c>
      <c r="BP106" s="512">
        <v>8.9396190884555082E-2</v>
      </c>
      <c r="BQ106" s="512">
        <v>4.6239909022438262E-2</v>
      </c>
      <c r="BR106" s="512">
        <v>3.6580507020589979E-2</v>
      </c>
      <c r="BS106" s="512">
        <v>2.1913848953807186E-2</v>
      </c>
      <c r="BT106" s="512">
        <v>9.8138457996565731E-2</v>
      </c>
      <c r="BU106" s="512">
        <v>3.8750719001283865E-2</v>
      </c>
      <c r="BV106" s="512">
        <v>5.247012886872205E-2</v>
      </c>
      <c r="BW106" s="512">
        <v>6.8975669765436634E-2</v>
      </c>
      <c r="BX106" s="512">
        <v>4.0542844506935662E-2</v>
      </c>
      <c r="BY106" s="512">
        <v>3.6039782708841096E-2</v>
      </c>
      <c r="BZ106" s="512">
        <v>5.5868556692832234E-3</v>
      </c>
      <c r="CA106" s="512">
        <v>3.0252413784294448E-2</v>
      </c>
      <c r="CB106" s="512">
        <v>1.9608869665405405E-2</v>
      </c>
      <c r="CC106" s="512">
        <v>3.11553608149839E-2</v>
      </c>
      <c r="CD106" s="512">
        <v>1.3092064936337034E-2</v>
      </c>
      <c r="CE106" s="512">
        <v>3.3527038179729178E-2</v>
      </c>
      <c r="CF106" s="512">
        <v>0</v>
      </c>
      <c r="CG106" s="512">
        <v>9.7969505351205008E-2</v>
      </c>
      <c r="CH106" s="512">
        <v>0.11656433389007258</v>
      </c>
      <c r="CI106" s="512">
        <v>1.306785779037131E-2</v>
      </c>
      <c r="CJ106" s="512">
        <v>0.10849171105724184</v>
      </c>
      <c r="CK106" s="512">
        <v>8.9672455468046544E-2</v>
      </c>
      <c r="CL106" s="512">
        <v>0.10293345731737071</v>
      </c>
      <c r="CM106" s="512">
        <v>0.14065435723812045</v>
      </c>
      <c r="CN106" s="512">
        <v>4.3950418696974858E-2</v>
      </c>
      <c r="CO106" s="512">
        <v>5.9709829053554014E-2</v>
      </c>
      <c r="CP106" s="512">
        <v>3.7433749859395765E-2</v>
      </c>
      <c r="CQ106" s="512">
        <v>0.10537074676966421</v>
      </c>
      <c r="CR106" s="512">
        <v>2.7779246245966515E-2</v>
      </c>
      <c r="CS106" s="512">
        <v>6.1798445388218298E-2</v>
      </c>
      <c r="CT106" s="512">
        <v>4.4878372383025861E-2</v>
      </c>
      <c r="CU106" s="512">
        <v>2.2723228341256726E-2</v>
      </c>
      <c r="CV106" s="512">
        <v>5.4097740632766483E-2</v>
      </c>
      <c r="CW106" s="512">
        <v>7.2989882832087835E-2</v>
      </c>
      <c r="CX106" s="512">
        <v>8.4056231467526207E-2</v>
      </c>
      <c r="CY106" s="512">
        <v>2.5133612594082127E-2</v>
      </c>
      <c r="CZ106" s="512">
        <v>1.0947924622018934</v>
      </c>
      <c r="DA106" s="512">
        <v>3.7948783554513192E-2</v>
      </c>
      <c r="DB106" s="512">
        <v>2.1848342952189521E-2</v>
      </c>
      <c r="DC106" s="512">
        <v>3.4765203655245942E-2</v>
      </c>
      <c r="DD106" s="512">
        <v>2.9460586754491286E-2</v>
      </c>
      <c r="DE106" s="512">
        <v>1.7522867534989332E-2</v>
      </c>
      <c r="DF106" s="512">
        <v>2.2366391422964212E-2</v>
      </c>
      <c r="DG106" s="512">
        <v>1.108486076724946E-2</v>
      </c>
      <c r="DH106" s="513">
        <v>3.2267242421392797E-2</v>
      </c>
      <c r="DI106" s="133">
        <v>4.4633074530721295</v>
      </c>
      <c r="DJ106" s="133">
        <v>3.5031099373425025</v>
      </c>
    </row>
    <row r="107" spans="3:114" ht="13.5" customHeight="1" x14ac:dyDescent="0.15">
      <c r="C107" s="304" t="s">
        <v>757</v>
      </c>
      <c r="D107" s="305" t="s">
        <v>758</v>
      </c>
      <c r="E107" s="511">
        <v>0</v>
      </c>
      <c r="F107" s="512">
        <v>0</v>
      </c>
      <c r="G107" s="512">
        <v>0</v>
      </c>
      <c r="H107" s="512">
        <v>0</v>
      </c>
      <c r="I107" s="512">
        <v>0</v>
      </c>
      <c r="J107" s="512">
        <v>0</v>
      </c>
      <c r="K107" s="512">
        <v>0</v>
      </c>
      <c r="L107" s="512">
        <v>0</v>
      </c>
      <c r="M107" s="512">
        <v>0</v>
      </c>
      <c r="N107" s="512">
        <v>0</v>
      </c>
      <c r="O107" s="512">
        <v>0</v>
      </c>
      <c r="P107" s="512">
        <v>0</v>
      </c>
      <c r="Q107" s="512">
        <v>0</v>
      </c>
      <c r="R107" s="512">
        <v>0</v>
      </c>
      <c r="S107" s="512">
        <v>0</v>
      </c>
      <c r="T107" s="512">
        <v>0</v>
      </c>
      <c r="U107" s="512">
        <v>0</v>
      </c>
      <c r="V107" s="512">
        <v>0</v>
      </c>
      <c r="W107" s="512">
        <v>0</v>
      </c>
      <c r="X107" s="512">
        <v>0</v>
      </c>
      <c r="Y107" s="512">
        <v>0</v>
      </c>
      <c r="Z107" s="512">
        <v>0</v>
      </c>
      <c r="AA107" s="512">
        <v>0</v>
      </c>
      <c r="AB107" s="512">
        <v>0</v>
      </c>
      <c r="AC107" s="512">
        <v>0</v>
      </c>
      <c r="AD107" s="512">
        <v>0</v>
      </c>
      <c r="AE107" s="512">
        <v>0</v>
      </c>
      <c r="AF107" s="512">
        <v>0</v>
      </c>
      <c r="AG107" s="512">
        <v>0</v>
      </c>
      <c r="AH107" s="512">
        <v>0</v>
      </c>
      <c r="AI107" s="512">
        <v>0</v>
      </c>
      <c r="AJ107" s="512">
        <v>0</v>
      </c>
      <c r="AK107" s="512">
        <v>0</v>
      </c>
      <c r="AL107" s="512">
        <v>0</v>
      </c>
      <c r="AM107" s="512">
        <v>0</v>
      </c>
      <c r="AN107" s="512">
        <v>0</v>
      </c>
      <c r="AO107" s="512">
        <v>0</v>
      </c>
      <c r="AP107" s="512">
        <v>0</v>
      </c>
      <c r="AQ107" s="512">
        <v>0</v>
      </c>
      <c r="AR107" s="512">
        <v>0</v>
      </c>
      <c r="AS107" s="512">
        <v>0</v>
      </c>
      <c r="AT107" s="512">
        <v>0</v>
      </c>
      <c r="AU107" s="512">
        <v>0</v>
      </c>
      <c r="AV107" s="512">
        <v>0</v>
      </c>
      <c r="AW107" s="512">
        <v>0</v>
      </c>
      <c r="AX107" s="512">
        <v>0</v>
      </c>
      <c r="AY107" s="512">
        <v>0</v>
      </c>
      <c r="AZ107" s="512">
        <v>0</v>
      </c>
      <c r="BA107" s="512">
        <v>0</v>
      </c>
      <c r="BB107" s="512">
        <v>0</v>
      </c>
      <c r="BC107" s="512">
        <v>0</v>
      </c>
      <c r="BD107" s="512">
        <v>0</v>
      </c>
      <c r="BE107" s="512">
        <v>0</v>
      </c>
      <c r="BF107" s="512">
        <v>0</v>
      </c>
      <c r="BG107" s="512">
        <v>0</v>
      </c>
      <c r="BH107" s="512">
        <v>0</v>
      </c>
      <c r="BI107" s="512">
        <v>0</v>
      </c>
      <c r="BJ107" s="512">
        <v>0</v>
      </c>
      <c r="BK107" s="512">
        <v>0</v>
      </c>
      <c r="BL107" s="512">
        <v>0</v>
      </c>
      <c r="BM107" s="512">
        <v>0</v>
      </c>
      <c r="BN107" s="512">
        <v>0</v>
      </c>
      <c r="BO107" s="512">
        <v>0</v>
      </c>
      <c r="BP107" s="512">
        <v>0</v>
      </c>
      <c r="BQ107" s="512">
        <v>0</v>
      </c>
      <c r="BR107" s="512">
        <v>0</v>
      </c>
      <c r="BS107" s="512">
        <v>0</v>
      </c>
      <c r="BT107" s="512">
        <v>0</v>
      </c>
      <c r="BU107" s="512">
        <v>0</v>
      </c>
      <c r="BV107" s="512">
        <v>0</v>
      </c>
      <c r="BW107" s="512">
        <v>0</v>
      </c>
      <c r="BX107" s="512">
        <v>0</v>
      </c>
      <c r="BY107" s="512">
        <v>0</v>
      </c>
      <c r="BZ107" s="512">
        <v>0</v>
      </c>
      <c r="CA107" s="512">
        <v>0</v>
      </c>
      <c r="CB107" s="512">
        <v>0</v>
      </c>
      <c r="CC107" s="512">
        <v>0</v>
      </c>
      <c r="CD107" s="512">
        <v>0</v>
      </c>
      <c r="CE107" s="512">
        <v>0</v>
      </c>
      <c r="CF107" s="512">
        <v>0</v>
      </c>
      <c r="CG107" s="512">
        <v>0</v>
      </c>
      <c r="CH107" s="512">
        <v>0</v>
      </c>
      <c r="CI107" s="512">
        <v>0</v>
      </c>
      <c r="CJ107" s="512">
        <v>0</v>
      </c>
      <c r="CK107" s="512">
        <v>0</v>
      </c>
      <c r="CL107" s="512">
        <v>0</v>
      </c>
      <c r="CM107" s="512">
        <v>0</v>
      </c>
      <c r="CN107" s="512">
        <v>0</v>
      </c>
      <c r="CO107" s="512">
        <v>0</v>
      </c>
      <c r="CP107" s="512">
        <v>0</v>
      </c>
      <c r="CQ107" s="512">
        <v>0</v>
      </c>
      <c r="CR107" s="512">
        <v>0</v>
      </c>
      <c r="CS107" s="512">
        <v>0</v>
      </c>
      <c r="CT107" s="512">
        <v>0</v>
      </c>
      <c r="CU107" s="512">
        <v>0</v>
      </c>
      <c r="CV107" s="512">
        <v>0</v>
      </c>
      <c r="CW107" s="512">
        <v>0</v>
      </c>
      <c r="CX107" s="512">
        <v>0</v>
      </c>
      <c r="CY107" s="512">
        <v>0</v>
      </c>
      <c r="CZ107" s="512">
        <v>0</v>
      </c>
      <c r="DA107" s="512">
        <v>1.0002285840086087</v>
      </c>
      <c r="DB107" s="512">
        <v>0</v>
      </c>
      <c r="DC107" s="512">
        <v>0</v>
      </c>
      <c r="DD107" s="512">
        <v>0</v>
      </c>
      <c r="DE107" s="512">
        <v>0</v>
      </c>
      <c r="DF107" s="512">
        <v>0</v>
      </c>
      <c r="DG107" s="512">
        <v>0</v>
      </c>
      <c r="DH107" s="513">
        <v>0</v>
      </c>
      <c r="DI107" s="133">
        <v>1.0002285840086087</v>
      </c>
      <c r="DJ107" s="133">
        <v>0.78504802304013543</v>
      </c>
    </row>
    <row r="108" spans="3:114" ht="13.5" customHeight="1" x14ac:dyDescent="0.15">
      <c r="C108" s="304" t="s">
        <v>759</v>
      </c>
      <c r="D108" s="305" t="s">
        <v>760</v>
      </c>
      <c r="E108" s="511">
        <v>1.2151455432638346E-7</v>
      </c>
      <c r="F108" s="512">
        <v>1.0026799942996216E-7</v>
      </c>
      <c r="G108" s="512">
        <v>1.8706393867593102E-7</v>
      </c>
      <c r="H108" s="512">
        <v>1.1614053653665237E-6</v>
      </c>
      <c r="I108" s="512">
        <v>1.4929248960992811E-7</v>
      </c>
      <c r="J108" s="512">
        <v>0</v>
      </c>
      <c r="K108" s="512">
        <v>4.1527739607003928E-7</v>
      </c>
      <c r="L108" s="512">
        <v>4.4300343954029279E-7</v>
      </c>
      <c r="M108" s="512">
        <v>3.539462540202464E-7</v>
      </c>
      <c r="N108" s="512">
        <v>1.1239324375524839E-7</v>
      </c>
      <c r="O108" s="512">
        <v>0</v>
      </c>
      <c r="P108" s="512">
        <v>2.4590200039384957E-7</v>
      </c>
      <c r="Q108" s="512">
        <v>2.7607526565743738E-7</v>
      </c>
      <c r="R108" s="512">
        <v>4.5057391977685343E-7</v>
      </c>
      <c r="S108" s="512">
        <v>8.3815056778141777E-7</v>
      </c>
      <c r="T108" s="512">
        <v>5.3138732313043426E-7</v>
      </c>
      <c r="U108" s="512">
        <v>2.6989617971873351E-7</v>
      </c>
      <c r="V108" s="512">
        <v>1.8742938261656866E-7</v>
      </c>
      <c r="W108" s="512">
        <v>1.9164456858373407E-7</v>
      </c>
      <c r="X108" s="512">
        <v>3.3653670288595202E-7</v>
      </c>
      <c r="Y108" s="512">
        <v>0</v>
      </c>
      <c r="Z108" s="512">
        <v>3.8605369729204215E-7</v>
      </c>
      <c r="AA108" s="512">
        <v>4.7995085686919068E-7</v>
      </c>
      <c r="AB108" s="512">
        <v>7.2133856146911278E-7</v>
      </c>
      <c r="AC108" s="512">
        <v>6.0025108766639038E-7</v>
      </c>
      <c r="AD108" s="512">
        <v>8.4719414659435885E-7</v>
      </c>
      <c r="AE108" s="512">
        <v>0</v>
      </c>
      <c r="AF108" s="512">
        <v>1.7967952349779964E-7</v>
      </c>
      <c r="AG108" s="512">
        <v>4.0880163812609162E-7</v>
      </c>
      <c r="AH108" s="512">
        <v>3.7205120437573595E-7</v>
      </c>
      <c r="AI108" s="512">
        <v>1.8672674357731441E-7</v>
      </c>
      <c r="AJ108" s="512">
        <v>3.3693443385200569E-7</v>
      </c>
      <c r="AK108" s="512">
        <v>5.8686510336015077E-7</v>
      </c>
      <c r="AL108" s="512">
        <v>2.6994194921132787E-6</v>
      </c>
      <c r="AM108" s="512">
        <v>5.1791262038710357E-7</v>
      </c>
      <c r="AN108" s="512">
        <v>0</v>
      </c>
      <c r="AO108" s="512">
        <v>2.6589079662729093E-7</v>
      </c>
      <c r="AP108" s="512">
        <v>1.1797507835076963E-6</v>
      </c>
      <c r="AQ108" s="512">
        <v>1.0788525378982329E-7</v>
      </c>
      <c r="AR108" s="512">
        <v>1.2613635559733264E-7</v>
      </c>
      <c r="AS108" s="512">
        <v>2.3595648672636385E-7</v>
      </c>
      <c r="AT108" s="512">
        <v>1.3771914430440164E-6</v>
      </c>
      <c r="AU108" s="512">
        <v>5.1406416581563387E-7</v>
      </c>
      <c r="AV108" s="512">
        <v>1.538880419212143E-6</v>
      </c>
      <c r="AW108" s="512">
        <v>9.8824511126591008E-7</v>
      </c>
      <c r="AX108" s="512">
        <v>8.4291959614773827E-7</v>
      </c>
      <c r="AY108" s="512">
        <v>1.2966663200238796E-6</v>
      </c>
      <c r="AZ108" s="512">
        <v>2.5537899024593121E-6</v>
      </c>
      <c r="BA108" s="512">
        <v>2.0499588861183593E-6</v>
      </c>
      <c r="BB108" s="512">
        <v>3.5065859539356095E-6</v>
      </c>
      <c r="BC108" s="512">
        <v>1.3665235761699196E-6</v>
      </c>
      <c r="BD108" s="512">
        <v>1.4299222130585343E-6</v>
      </c>
      <c r="BE108" s="512">
        <v>6.623875733187362E-7</v>
      </c>
      <c r="BF108" s="512">
        <v>7.614001870836306E-7</v>
      </c>
      <c r="BG108" s="512">
        <v>0</v>
      </c>
      <c r="BH108" s="512">
        <v>3.2780888285168082E-7</v>
      </c>
      <c r="BI108" s="512">
        <v>2.9745685908810022E-7</v>
      </c>
      <c r="BJ108" s="512">
        <v>2.6589873171411174E-7</v>
      </c>
      <c r="BK108" s="512">
        <v>2.8779585701703598E-7</v>
      </c>
      <c r="BL108" s="512">
        <v>3.7648225369743217E-7</v>
      </c>
      <c r="BM108" s="512">
        <v>2.4270230265792666E-7</v>
      </c>
      <c r="BN108" s="512">
        <v>6.174563075053907E-7</v>
      </c>
      <c r="BO108" s="512">
        <v>3.2439350712462329E-7</v>
      </c>
      <c r="BP108" s="512">
        <v>5.4163184466564034E-7</v>
      </c>
      <c r="BQ108" s="512">
        <v>5.2621160664417915E-7</v>
      </c>
      <c r="BR108" s="512">
        <v>9.5180241572387987E-7</v>
      </c>
      <c r="BS108" s="512">
        <v>8.4291313399035336E-7</v>
      </c>
      <c r="BT108" s="512">
        <v>5.0893177046579851E-7</v>
      </c>
      <c r="BU108" s="512">
        <v>6.2404958854529299E-7</v>
      </c>
      <c r="BV108" s="512">
        <v>7.7113288793043561E-7</v>
      </c>
      <c r="BW108" s="512">
        <v>7.4401064096900309E-7</v>
      </c>
      <c r="BX108" s="512">
        <v>2.2836355380196427E-7</v>
      </c>
      <c r="BY108" s="512">
        <v>1.9630061982826939E-7</v>
      </c>
      <c r="BZ108" s="512">
        <v>4.9755657210268371E-8</v>
      </c>
      <c r="CA108" s="512">
        <v>9.0470156689954573E-6</v>
      </c>
      <c r="CB108" s="512">
        <v>4.1135362447281427E-7</v>
      </c>
      <c r="CC108" s="512">
        <v>1.0367832565551596E-6</v>
      </c>
      <c r="CD108" s="512">
        <v>5.2494355287504703E-7</v>
      </c>
      <c r="CE108" s="512">
        <v>3.9564817406358721E-7</v>
      </c>
      <c r="CF108" s="512">
        <v>0</v>
      </c>
      <c r="CG108" s="512">
        <v>7.3455828444808435E-7</v>
      </c>
      <c r="CH108" s="512">
        <v>1.4277404627323872E-6</v>
      </c>
      <c r="CI108" s="512">
        <v>4.9877833074264233E-7</v>
      </c>
      <c r="CJ108" s="512">
        <v>9.5444943332672003E-6</v>
      </c>
      <c r="CK108" s="512">
        <v>2.7803716865522507E-6</v>
      </c>
      <c r="CL108" s="512">
        <v>6.8329694143519979E-6</v>
      </c>
      <c r="CM108" s="512">
        <v>1.3310289648890706E-5</v>
      </c>
      <c r="CN108" s="512">
        <v>2.7431510392367764E-6</v>
      </c>
      <c r="CO108" s="512">
        <v>5.265475468718498E-7</v>
      </c>
      <c r="CP108" s="512">
        <v>1.7153821166330776E-3</v>
      </c>
      <c r="CQ108" s="512">
        <v>3.6816509075651776E-7</v>
      </c>
      <c r="CR108" s="512">
        <v>1.6572423191515237E-3</v>
      </c>
      <c r="CS108" s="512">
        <v>3.4353722089370403E-7</v>
      </c>
      <c r="CT108" s="512">
        <v>2.7888828984367264E-3</v>
      </c>
      <c r="CU108" s="512">
        <v>5.6904841188694733E-3</v>
      </c>
      <c r="CV108" s="512">
        <v>3.7019912595924218E-7</v>
      </c>
      <c r="CW108" s="512">
        <v>1.4245512281954107E-6</v>
      </c>
      <c r="CX108" s="512">
        <v>3.8476670427427557E-6</v>
      </c>
      <c r="CY108" s="512">
        <v>1.9607783025177203E-7</v>
      </c>
      <c r="CZ108" s="512">
        <v>1.154606902217057E-6</v>
      </c>
      <c r="DA108" s="512">
        <v>4.1606294027812731E-4</v>
      </c>
      <c r="DB108" s="512">
        <v>1.0009194153633192</v>
      </c>
      <c r="DC108" s="512">
        <v>1.9137051758192247E-6</v>
      </c>
      <c r="DD108" s="512">
        <v>4.8408602021361785E-7</v>
      </c>
      <c r="DE108" s="512">
        <v>1.2507299396867671E-6</v>
      </c>
      <c r="DF108" s="512">
        <v>8.5104002236993773E-7</v>
      </c>
      <c r="DG108" s="512">
        <v>1.8132869979164947E-7</v>
      </c>
      <c r="DH108" s="513">
        <v>3.8833797874799361E-6</v>
      </c>
      <c r="DI108" s="133">
        <v>1.0132977776689445</v>
      </c>
      <c r="DJ108" s="133">
        <v>0.79530562296260177</v>
      </c>
    </row>
    <row r="109" spans="3:114" ht="13.5" customHeight="1" x14ac:dyDescent="0.15">
      <c r="C109" s="304" t="s">
        <v>761</v>
      </c>
      <c r="D109" s="305" t="s">
        <v>762</v>
      </c>
      <c r="E109" s="511">
        <v>4.8018702026650994E-6</v>
      </c>
      <c r="F109" s="512">
        <v>3.4854079326076662E-6</v>
      </c>
      <c r="G109" s="512">
        <v>8.3343931895117789E-6</v>
      </c>
      <c r="H109" s="512">
        <v>3.7138527130562938E-6</v>
      </c>
      <c r="I109" s="512">
        <v>1.9491904462658889E-5</v>
      </c>
      <c r="J109" s="512">
        <v>0</v>
      </c>
      <c r="K109" s="512">
        <v>1.1313545418057508E-5</v>
      </c>
      <c r="L109" s="512">
        <v>2.8192887097265044E-5</v>
      </c>
      <c r="M109" s="512">
        <v>6.7114828420392067E-5</v>
      </c>
      <c r="N109" s="512">
        <v>5.2555165502918893E-6</v>
      </c>
      <c r="O109" s="512">
        <v>0</v>
      </c>
      <c r="P109" s="512">
        <v>2.5592256004458489E-5</v>
      </c>
      <c r="Q109" s="512">
        <v>3.7089880307186653E-5</v>
      </c>
      <c r="R109" s="512">
        <v>3.665979345814633E-5</v>
      </c>
      <c r="S109" s="512">
        <v>1.7476974181009278E-5</v>
      </c>
      <c r="T109" s="512">
        <v>7.3924547883522156E-6</v>
      </c>
      <c r="U109" s="512">
        <v>5.6864905517017463E-6</v>
      </c>
      <c r="V109" s="512">
        <v>1.780335335340541E-5</v>
      </c>
      <c r="W109" s="512">
        <v>7.7083752664798912E-6</v>
      </c>
      <c r="X109" s="512">
        <v>1.9044114194663846E-4</v>
      </c>
      <c r="Y109" s="512">
        <v>0</v>
      </c>
      <c r="Z109" s="512">
        <v>4.4854793154848198E-6</v>
      </c>
      <c r="AA109" s="512">
        <v>3.9236450835580763E-6</v>
      </c>
      <c r="AB109" s="512">
        <v>1.9249232179293757E-5</v>
      </c>
      <c r="AC109" s="512">
        <v>2.8260960547609643E-5</v>
      </c>
      <c r="AD109" s="512">
        <v>7.6686695239342033E-6</v>
      </c>
      <c r="AE109" s="512">
        <v>0</v>
      </c>
      <c r="AF109" s="512">
        <v>1.0239236657162642E-5</v>
      </c>
      <c r="AG109" s="512">
        <v>1.7573900082957805E-5</v>
      </c>
      <c r="AH109" s="512">
        <v>8.3531309538770328E-6</v>
      </c>
      <c r="AI109" s="512">
        <v>6.2163367053438816E-6</v>
      </c>
      <c r="AJ109" s="512">
        <v>1.7174785885781956E-5</v>
      </c>
      <c r="AK109" s="512">
        <v>1.3785545997061834E-5</v>
      </c>
      <c r="AL109" s="512">
        <v>8.4990561629766786E-6</v>
      </c>
      <c r="AM109" s="512">
        <v>1.243191980898849E-5</v>
      </c>
      <c r="AN109" s="512">
        <v>0</v>
      </c>
      <c r="AO109" s="512">
        <v>7.2792437253262947E-6</v>
      </c>
      <c r="AP109" s="512">
        <v>1.1996119563181758E-5</v>
      </c>
      <c r="AQ109" s="512">
        <v>5.4989553057534589E-6</v>
      </c>
      <c r="AR109" s="512">
        <v>3.6818326435079593E-6</v>
      </c>
      <c r="AS109" s="512">
        <v>5.5301171495144735E-6</v>
      </c>
      <c r="AT109" s="512">
        <v>1.1573568148832542E-5</v>
      </c>
      <c r="AU109" s="512">
        <v>1.4461488330043771E-5</v>
      </c>
      <c r="AV109" s="512">
        <v>1.6723325573960883E-5</v>
      </c>
      <c r="AW109" s="512">
        <v>1.344066811087246E-5</v>
      </c>
      <c r="AX109" s="512">
        <v>1.3934837738829125E-5</v>
      </c>
      <c r="AY109" s="512">
        <v>2.9337390152122144E-5</v>
      </c>
      <c r="AZ109" s="512">
        <v>2.4343917889329113E-5</v>
      </c>
      <c r="BA109" s="512">
        <v>1.1160183270149636E-5</v>
      </c>
      <c r="BB109" s="512">
        <v>6.8744655920432907E-6</v>
      </c>
      <c r="BC109" s="512">
        <v>6.2117929647645809E-6</v>
      </c>
      <c r="BD109" s="512">
        <v>6.4651992826512329E-6</v>
      </c>
      <c r="BE109" s="512">
        <v>3.0165470573687005E-5</v>
      </c>
      <c r="BF109" s="512">
        <v>2.4766299056672509E-5</v>
      </c>
      <c r="BG109" s="512">
        <v>0</v>
      </c>
      <c r="BH109" s="512">
        <v>4.619265442650134E-6</v>
      </c>
      <c r="BI109" s="512">
        <v>1.7711782135977133E-5</v>
      </c>
      <c r="BJ109" s="512">
        <v>1.2969277469503885E-4</v>
      </c>
      <c r="BK109" s="512">
        <v>7.8694322215602228E-6</v>
      </c>
      <c r="BL109" s="512">
        <v>8.5848018121960464E-6</v>
      </c>
      <c r="BM109" s="512">
        <v>1.1471722569100313E-5</v>
      </c>
      <c r="BN109" s="512">
        <v>1.9205030248071426E-5</v>
      </c>
      <c r="BO109" s="512">
        <v>1.6996222129722163E-5</v>
      </c>
      <c r="BP109" s="512">
        <v>3.6261965747517679E-5</v>
      </c>
      <c r="BQ109" s="512">
        <v>2.2033446296274311E-5</v>
      </c>
      <c r="BR109" s="512">
        <v>1.8713974816233392E-5</v>
      </c>
      <c r="BS109" s="512">
        <v>7.091548295403137E-6</v>
      </c>
      <c r="BT109" s="512">
        <v>3.3777251016470093E-5</v>
      </c>
      <c r="BU109" s="512">
        <v>2.7138700400873607E-5</v>
      </c>
      <c r="BV109" s="512">
        <v>2.9822460593239777E-5</v>
      </c>
      <c r="BW109" s="512">
        <v>3.6803628252103396E-5</v>
      </c>
      <c r="BX109" s="512">
        <v>2.8347269914851268E-5</v>
      </c>
      <c r="BY109" s="512">
        <v>2.0255488598110513E-5</v>
      </c>
      <c r="BZ109" s="512">
        <v>2.971399703562631E-6</v>
      </c>
      <c r="CA109" s="512">
        <v>4.214743948164331E-4</v>
      </c>
      <c r="CB109" s="512">
        <v>2.2314154938602936E-5</v>
      </c>
      <c r="CC109" s="512">
        <v>1.72744216612497E-5</v>
      </c>
      <c r="CD109" s="512">
        <v>1.0918479529716077E-5</v>
      </c>
      <c r="CE109" s="512">
        <v>5.6644085673247964E-5</v>
      </c>
      <c r="CF109" s="512">
        <v>0</v>
      </c>
      <c r="CG109" s="512">
        <v>5.3046568494505865E-5</v>
      </c>
      <c r="CH109" s="512">
        <v>3.8857953544422659E-5</v>
      </c>
      <c r="CI109" s="512">
        <v>7.0688027222044238E-5</v>
      </c>
      <c r="CJ109" s="512">
        <v>1.3828650537072134E-4</v>
      </c>
      <c r="CK109" s="512">
        <v>3.1913554072889207E-4</v>
      </c>
      <c r="CL109" s="512">
        <v>3.341005525326129E-5</v>
      </c>
      <c r="CM109" s="512">
        <v>1.519273157238886E-4</v>
      </c>
      <c r="CN109" s="512">
        <v>3.467141714282051E-4</v>
      </c>
      <c r="CO109" s="512">
        <v>3.9812777831948656E-5</v>
      </c>
      <c r="CP109" s="512">
        <v>5.838511653245055E-5</v>
      </c>
      <c r="CQ109" s="512">
        <v>4.9712205565160889E-5</v>
      </c>
      <c r="CR109" s="512">
        <v>2.2376864097578592E-3</v>
      </c>
      <c r="CS109" s="512">
        <v>1.7897504564824405E-3</v>
      </c>
      <c r="CT109" s="512">
        <v>2.5245908828069349E-3</v>
      </c>
      <c r="CU109" s="512">
        <v>1.8958168434329294E-3</v>
      </c>
      <c r="CV109" s="512">
        <v>3.4842914012548695E-5</v>
      </c>
      <c r="CW109" s="512">
        <v>3.8434902507524021E-5</v>
      </c>
      <c r="CX109" s="512">
        <v>2.3531034543208812E-4</v>
      </c>
      <c r="CY109" s="512">
        <v>1.4566334020488881E-5</v>
      </c>
      <c r="CZ109" s="512">
        <v>1.8692293160183361E-4</v>
      </c>
      <c r="DA109" s="512">
        <v>2.0648907869152849E-3</v>
      </c>
      <c r="DB109" s="512">
        <v>3.8321117258595546E-4</v>
      </c>
      <c r="DC109" s="512">
        <v>1.0032096659925762</v>
      </c>
      <c r="DD109" s="512">
        <v>3.4547511250325169E-5</v>
      </c>
      <c r="DE109" s="512">
        <v>6.3072531103824272E-5</v>
      </c>
      <c r="DF109" s="512">
        <v>6.3877907060880062E-4</v>
      </c>
      <c r="DG109" s="512">
        <v>6.628758808047386E-6</v>
      </c>
      <c r="DH109" s="513">
        <v>3.1673933492115805E-4</v>
      </c>
      <c r="DI109" s="133">
        <v>1.0188822888178473</v>
      </c>
      <c r="DJ109" s="133">
        <v>0.79968873049140432</v>
      </c>
    </row>
    <row r="110" spans="3:114" ht="13.5" customHeight="1" x14ac:dyDescent="0.15">
      <c r="C110" s="331" t="s">
        <v>763</v>
      </c>
      <c r="D110" s="332" t="s">
        <v>436</v>
      </c>
      <c r="E110" s="511">
        <v>1.5027448875191742E-5</v>
      </c>
      <c r="F110" s="512">
        <v>1.3648024588990082E-5</v>
      </c>
      <c r="G110" s="512">
        <v>3.4570213957253406E-5</v>
      </c>
      <c r="H110" s="512">
        <v>2.0530436969405851E-5</v>
      </c>
      <c r="I110" s="512">
        <v>2.5776039124923243E-5</v>
      </c>
      <c r="J110" s="512">
        <v>0</v>
      </c>
      <c r="K110" s="512">
        <v>3.9477155238485581E-5</v>
      </c>
      <c r="L110" s="512">
        <v>4.4277991222384191E-5</v>
      </c>
      <c r="M110" s="512">
        <v>1.4646169650365861E-4</v>
      </c>
      <c r="N110" s="512">
        <v>2.4103227353463593E-5</v>
      </c>
      <c r="O110" s="512">
        <v>0</v>
      </c>
      <c r="P110" s="512">
        <v>3.0741466180119765E-5</v>
      </c>
      <c r="Q110" s="512">
        <v>5.8657623447059113E-5</v>
      </c>
      <c r="R110" s="512">
        <v>2.6124705507378405E-5</v>
      </c>
      <c r="S110" s="512">
        <v>4.0276910956284112E-5</v>
      </c>
      <c r="T110" s="512">
        <v>2.4343296159075271E-5</v>
      </c>
      <c r="U110" s="512">
        <v>2.7867604140526162E-5</v>
      </c>
      <c r="V110" s="512">
        <v>2.9272328717445042E-5</v>
      </c>
      <c r="W110" s="512">
        <v>7.2488807289615488E-5</v>
      </c>
      <c r="X110" s="512">
        <v>6.3698440015795527E-5</v>
      </c>
      <c r="Y110" s="512">
        <v>0</v>
      </c>
      <c r="Z110" s="512">
        <v>1.7138369676514099E-5</v>
      </c>
      <c r="AA110" s="512">
        <v>1.6722456493139801E-5</v>
      </c>
      <c r="AB110" s="512">
        <v>3.0069121541000615E-5</v>
      </c>
      <c r="AC110" s="512">
        <v>2.5696096709498253E-4</v>
      </c>
      <c r="AD110" s="512">
        <v>1.1053000666145774E-4</v>
      </c>
      <c r="AE110" s="512">
        <v>0</v>
      </c>
      <c r="AF110" s="512">
        <v>2.1819251054041063E-5</v>
      </c>
      <c r="AG110" s="512">
        <v>3.6259173853510336E-5</v>
      </c>
      <c r="AH110" s="512">
        <v>3.6624882264248916E-5</v>
      </c>
      <c r="AI110" s="512">
        <v>3.3371554351492224E-5</v>
      </c>
      <c r="AJ110" s="512">
        <v>2.9968758819595672E-5</v>
      </c>
      <c r="AK110" s="512">
        <v>2.1943054417660221E-5</v>
      </c>
      <c r="AL110" s="512">
        <v>5.2875019388592258E-5</v>
      </c>
      <c r="AM110" s="512">
        <v>3.055976663188264E-5</v>
      </c>
      <c r="AN110" s="512">
        <v>0</v>
      </c>
      <c r="AO110" s="512">
        <v>1.1544277418234835E-5</v>
      </c>
      <c r="AP110" s="512">
        <v>2.0201721720863423E-5</v>
      </c>
      <c r="AQ110" s="512">
        <v>1.293069314555566E-5</v>
      </c>
      <c r="AR110" s="512">
        <v>9.8601684018374819E-6</v>
      </c>
      <c r="AS110" s="512">
        <v>1.7043899651890981E-5</v>
      </c>
      <c r="AT110" s="512">
        <v>2.1446771561360156E-5</v>
      </c>
      <c r="AU110" s="512">
        <v>2.1606159055316138E-5</v>
      </c>
      <c r="AV110" s="512">
        <v>3.3655756115288675E-5</v>
      </c>
      <c r="AW110" s="512">
        <v>2.7237332363869059E-5</v>
      </c>
      <c r="AX110" s="512">
        <v>3.1930527318787696E-5</v>
      </c>
      <c r="AY110" s="512">
        <v>3.4359801777139087E-5</v>
      </c>
      <c r="AZ110" s="512">
        <v>2.743566037793907E-5</v>
      </c>
      <c r="BA110" s="512">
        <v>3.8934652037546044E-5</v>
      </c>
      <c r="BB110" s="512">
        <v>5.4731626596540728E-5</v>
      </c>
      <c r="BC110" s="512">
        <v>2.2081171460197098E-5</v>
      </c>
      <c r="BD110" s="512">
        <v>2.3088561533663179E-5</v>
      </c>
      <c r="BE110" s="512">
        <v>2.8181692606809646E-5</v>
      </c>
      <c r="BF110" s="512">
        <v>5.3944779851223085E-5</v>
      </c>
      <c r="BG110" s="512">
        <v>0</v>
      </c>
      <c r="BH110" s="512">
        <v>3.8170307594320005E-5</v>
      </c>
      <c r="BI110" s="512">
        <v>2.7413537519004628E-5</v>
      </c>
      <c r="BJ110" s="512">
        <v>5.8595885575628071E-5</v>
      </c>
      <c r="BK110" s="512">
        <v>3.207424956714787E-5</v>
      </c>
      <c r="BL110" s="512">
        <v>1.8152101226713563E-4</v>
      </c>
      <c r="BM110" s="512">
        <v>2.8356901008256632E-5</v>
      </c>
      <c r="BN110" s="512">
        <v>4.0870592462261657E-5</v>
      </c>
      <c r="BO110" s="512">
        <v>3.1592819287736318E-5</v>
      </c>
      <c r="BP110" s="512">
        <v>3.9442310084547652E-5</v>
      </c>
      <c r="BQ110" s="512">
        <v>3.3808158463227002E-5</v>
      </c>
      <c r="BR110" s="512">
        <v>2.2825715235614156E-5</v>
      </c>
      <c r="BS110" s="512">
        <v>4.964916333042194E-5</v>
      </c>
      <c r="BT110" s="512">
        <v>7.3818002766578122E-5</v>
      </c>
      <c r="BU110" s="512">
        <v>3.3149974828932702E-5</v>
      </c>
      <c r="BV110" s="512">
        <v>9.6621454081883391E-5</v>
      </c>
      <c r="BW110" s="512">
        <v>1.6934093449831876E-4</v>
      </c>
      <c r="BX110" s="512">
        <v>1.153858823175443E-4</v>
      </c>
      <c r="BY110" s="512">
        <v>1.0328168080407264E-4</v>
      </c>
      <c r="BZ110" s="512">
        <v>1.1376722172260341E-5</v>
      </c>
      <c r="CA110" s="512">
        <v>6.0381579434172935E-5</v>
      </c>
      <c r="CB110" s="512">
        <v>3.5677475650874377E-5</v>
      </c>
      <c r="CC110" s="512">
        <v>4.356017110940015E-5</v>
      </c>
      <c r="CD110" s="512">
        <v>2.9114839341974961E-5</v>
      </c>
      <c r="CE110" s="512">
        <v>8.8254117462823958E-5</v>
      </c>
      <c r="CF110" s="512">
        <v>0</v>
      </c>
      <c r="CG110" s="512">
        <v>4.5500468431643716E-5</v>
      </c>
      <c r="CH110" s="512">
        <v>1.2912112006132671E-4</v>
      </c>
      <c r="CI110" s="512">
        <v>3.665199781853144E-5</v>
      </c>
      <c r="CJ110" s="512">
        <v>1.9468401058637998E-4</v>
      </c>
      <c r="CK110" s="512">
        <v>1.9574524263530488E-2</v>
      </c>
      <c r="CL110" s="512">
        <v>1.2627146328040949E-4</v>
      </c>
      <c r="CM110" s="512">
        <v>4.2231734272954571E-4</v>
      </c>
      <c r="CN110" s="512">
        <v>2.3485457593302495E-2</v>
      </c>
      <c r="CO110" s="512">
        <v>6.2217810945170354E-5</v>
      </c>
      <c r="CP110" s="512">
        <v>1.3729135553129811E-4</v>
      </c>
      <c r="CQ110" s="512">
        <v>1.4051272793115597E-4</v>
      </c>
      <c r="CR110" s="512">
        <v>4.1607349324468335E-5</v>
      </c>
      <c r="CS110" s="512">
        <v>7.9621249382215754E-5</v>
      </c>
      <c r="CT110" s="512">
        <v>9.8074149340800045E-5</v>
      </c>
      <c r="CU110" s="512">
        <v>3.0707181839936374E-5</v>
      </c>
      <c r="CV110" s="512">
        <v>2.1964486487765429E-4</v>
      </c>
      <c r="CW110" s="512">
        <v>1.0195178031256603E-4</v>
      </c>
      <c r="CX110" s="512">
        <v>1.3177375848891736E-2</v>
      </c>
      <c r="CY110" s="512">
        <v>3.1029056336668333E-5</v>
      </c>
      <c r="CZ110" s="512">
        <v>1.0497334528064129E-4</v>
      </c>
      <c r="DA110" s="512">
        <v>1.0545891313124404E-3</v>
      </c>
      <c r="DB110" s="512">
        <v>2.0473965813058237E-4</v>
      </c>
      <c r="DC110" s="512">
        <v>1.9430789066673468E-4</v>
      </c>
      <c r="DD110" s="512">
        <v>1.0147493983841565</v>
      </c>
      <c r="DE110" s="512">
        <v>5.7580417837271748E-5</v>
      </c>
      <c r="DF110" s="512">
        <v>9.7088985609689775E-4</v>
      </c>
      <c r="DG110" s="512">
        <v>2.0700286112719076E-5</v>
      </c>
      <c r="DH110" s="513">
        <v>3.1169768834392363E-4</v>
      </c>
      <c r="DI110" s="133">
        <v>1.0791701228307458</v>
      </c>
      <c r="DJ110" s="133">
        <v>0.8470067592519086</v>
      </c>
    </row>
    <row r="111" spans="3:114" ht="13.5" customHeight="1" x14ac:dyDescent="0.15">
      <c r="C111" s="331" t="s">
        <v>1171</v>
      </c>
      <c r="D111" s="332" t="s">
        <v>47</v>
      </c>
      <c r="E111" s="511">
        <v>2.7681592074291738E-6</v>
      </c>
      <c r="F111" s="512">
        <v>1.4878222394408601E-3</v>
      </c>
      <c r="G111" s="512">
        <v>2.4000645759652559E-5</v>
      </c>
      <c r="H111" s="512">
        <v>3.6497915281238541E-7</v>
      </c>
      <c r="I111" s="512">
        <v>1.6712744746632615E-7</v>
      </c>
      <c r="J111" s="512">
        <v>0</v>
      </c>
      <c r="K111" s="512">
        <v>6.8728874376203131E-8</v>
      </c>
      <c r="L111" s="512">
        <v>4.1686461033921672E-5</v>
      </c>
      <c r="M111" s="512">
        <v>8.6543415164141804E-7</v>
      </c>
      <c r="N111" s="512">
        <v>3.2050767471695387E-5</v>
      </c>
      <c r="O111" s="512">
        <v>0</v>
      </c>
      <c r="P111" s="512">
        <v>6.4008723058050532E-7</v>
      </c>
      <c r="Q111" s="512">
        <v>2.3392995944210407E-7</v>
      </c>
      <c r="R111" s="512">
        <v>1.0492761582987482E-7</v>
      </c>
      <c r="S111" s="512">
        <v>1.0187787072877843E-7</v>
      </c>
      <c r="T111" s="512">
        <v>8.9846361292518033E-8</v>
      </c>
      <c r="U111" s="512">
        <v>4.9015476417240812E-8</v>
      </c>
      <c r="V111" s="512">
        <v>4.279135415602234E-8</v>
      </c>
      <c r="W111" s="512">
        <v>5.6232679673173536E-7</v>
      </c>
      <c r="X111" s="512">
        <v>8.707443980501513E-8</v>
      </c>
      <c r="Y111" s="512">
        <v>0</v>
      </c>
      <c r="Z111" s="512">
        <v>5.6281485057012225E-8</v>
      </c>
      <c r="AA111" s="512">
        <v>5.9738325069604856E-8</v>
      </c>
      <c r="AB111" s="512">
        <v>8.3332017196933298E-8</v>
      </c>
      <c r="AC111" s="512">
        <v>4.0774505756758926E-7</v>
      </c>
      <c r="AD111" s="512">
        <v>4.0113497267994228E-7</v>
      </c>
      <c r="AE111" s="512">
        <v>0</v>
      </c>
      <c r="AF111" s="512">
        <v>3.4598260773357631E-8</v>
      </c>
      <c r="AG111" s="512">
        <v>6.4978265195747431E-8</v>
      </c>
      <c r="AH111" s="512">
        <v>6.3603019594321587E-8</v>
      </c>
      <c r="AI111" s="512">
        <v>2.1027833638050933E-6</v>
      </c>
      <c r="AJ111" s="512">
        <v>5.8966008629160545E-8</v>
      </c>
      <c r="AK111" s="512">
        <v>6.4066477509467232E-8</v>
      </c>
      <c r="AL111" s="512">
        <v>2.531694212685167E-7</v>
      </c>
      <c r="AM111" s="512">
        <v>8.162067078614198E-8</v>
      </c>
      <c r="AN111" s="512">
        <v>0</v>
      </c>
      <c r="AO111" s="512">
        <v>3.0639131196906314E-8</v>
      </c>
      <c r="AP111" s="512">
        <v>1.0523156876061747E-7</v>
      </c>
      <c r="AQ111" s="512">
        <v>2.035540848713516E-8</v>
      </c>
      <c r="AR111" s="512">
        <v>1.8790720194024801E-8</v>
      </c>
      <c r="AS111" s="512">
        <v>3.3750379401270225E-8</v>
      </c>
      <c r="AT111" s="512">
        <v>1.2074041821850879E-7</v>
      </c>
      <c r="AU111" s="512">
        <v>5.830389535271115E-8</v>
      </c>
      <c r="AV111" s="512">
        <v>1.4418547736029041E-7</v>
      </c>
      <c r="AW111" s="512">
        <v>9.8055224696895873E-8</v>
      </c>
      <c r="AX111" s="512">
        <v>9.2476578969695593E-8</v>
      </c>
      <c r="AY111" s="512">
        <v>1.2756125985970125E-7</v>
      </c>
      <c r="AZ111" s="512">
        <v>2.1183882558046294E-7</v>
      </c>
      <c r="BA111" s="512">
        <v>1.8637951775784692E-7</v>
      </c>
      <c r="BB111" s="512">
        <v>3.0761165956579183E-7</v>
      </c>
      <c r="BC111" s="512">
        <v>1.2045640169886187E-7</v>
      </c>
      <c r="BD111" s="512">
        <v>1.2639339464094317E-7</v>
      </c>
      <c r="BE111" s="512">
        <v>7.5360354319878785E-8</v>
      </c>
      <c r="BF111" s="512">
        <v>1.0739710793827065E-7</v>
      </c>
      <c r="BG111" s="512">
        <v>0</v>
      </c>
      <c r="BH111" s="512">
        <v>6.0714540808381693E-8</v>
      </c>
      <c r="BI111" s="512">
        <v>4.8410959610653507E-8</v>
      </c>
      <c r="BJ111" s="512">
        <v>7.7714529634440334E-8</v>
      </c>
      <c r="BK111" s="512">
        <v>5.1888232154601078E-8</v>
      </c>
      <c r="BL111" s="512">
        <v>3.2212772087738354E-7</v>
      </c>
      <c r="BM111" s="512">
        <v>4.5140969336034375E-8</v>
      </c>
      <c r="BN111" s="512">
        <v>8.5795675562351879E-8</v>
      </c>
      <c r="BO111" s="512">
        <v>5.4892550969928914E-8</v>
      </c>
      <c r="BP111" s="512">
        <v>7.9812465810850406E-8</v>
      </c>
      <c r="BQ111" s="512">
        <v>7.2686543499224839E-8</v>
      </c>
      <c r="BR111" s="512">
        <v>9.1150072045076382E-8</v>
      </c>
      <c r="BS111" s="512">
        <v>1.0925113829774046E-7</v>
      </c>
      <c r="BT111" s="512">
        <v>1.083796855291469E-7</v>
      </c>
      <c r="BU111" s="512">
        <v>7.7410266681008019E-8</v>
      </c>
      <c r="BV111" s="512">
        <v>1.4954551365078792E-7</v>
      </c>
      <c r="BW111" s="512">
        <v>2.1727869645491186E-7</v>
      </c>
      <c r="BX111" s="512">
        <v>1.2794027731253691E-7</v>
      </c>
      <c r="BY111" s="512">
        <v>1.1391794311383332E-7</v>
      </c>
      <c r="BZ111" s="512">
        <v>1.4646054143983116E-8</v>
      </c>
      <c r="CA111" s="512">
        <v>7.1438568918205953E-7</v>
      </c>
      <c r="CB111" s="512">
        <v>6.4589733292638748E-8</v>
      </c>
      <c r="CC111" s="512">
        <v>1.1858491190213765E-7</v>
      </c>
      <c r="CD111" s="512">
        <v>6.7158101922995505E-8</v>
      </c>
      <c r="CE111" s="512">
        <v>1.1662607589319411E-7</v>
      </c>
      <c r="CF111" s="512">
        <v>0</v>
      </c>
      <c r="CG111" s="512">
        <v>9.7566067015596014E-8</v>
      </c>
      <c r="CH111" s="512">
        <v>2.4450812490897841E-7</v>
      </c>
      <c r="CI111" s="512">
        <v>7.1599550136575091E-8</v>
      </c>
      <c r="CJ111" s="512">
        <v>8.7977757349356768E-7</v>
      </c>
      <c r="CK111" s="512">
        <v>1.9059492092635302E-5</v>
      </c>
      <c r="CL111" s="512">
        <v>6.1740036862233858E-7</v>
      </c>
      <c r="CM111" s="512">
        <v>1.372063976740001E-6</v>
      </c>
      <c r="CN111" s="512">
        <v>2.2825137851614698E-5</v>
      </c>
      <c r="CO111" s="512">
        <v>1.0532500209132865E-7</v>
      </c>
      <c r="CP111" s="512">
        <v>1.2450453699988301E-4</v>
      </c>
      <c r="CQ111" s="512">
        <v>8.6906444718124892E-7</v>
      </c>
      <c r="CR111" s="512">
        <v>1.5669500286573559E-7</v>
      </c>
      <c r="CS111" s="512">
        <v>1.0245656726519285E-7</v>
      </c>
      <c r="CT111" s="512">
        <v>5.0056912932128071E-7</v>
      </c>
      <c r="CU111" s="512">
        <v>7.2879792057939953E-7</v>
      </c>
      <c r="CV111" s="512">
        <v>2.5420591586049649E-7</v>
      </c>
      <c r="CW111" s="512">
        <v>2.0193586105133685E-7</v>
      </c>
      <c r="CX111" s="512">
        <v>1.2974126558086803E-5</v>
      </c>
      <c r="CY111" s="512">
        <v>4.4362185090670238E-8</v>
      </c>
      <c r="CZ111" s="512">
        <v>1.8514645795450856E-7</v>
      </c>
      <c r="DA111" s="512">
        <v>3.0561795924701805E-6</v>
      </c>
      <c r="DB111" s="512">
        <v>4.3736728867637191E-6</v>
      </c>
      <c r="DC111" s="512">
        <v>3.2691741803304479E-7</v>
      </c>
      <c r="DD111" s="512">
        <v>9.776190889159654E-4</v>
      </c>
      <c r="DE111" s="512">
        <v>1.0007032378332601</v>
      </c>
      <c r="DF111" s="512">
        <v>1.1470710656681946E-6</v>
      </c>
      <c r="DG111" s="512">
        <v>3.676871658601173E-8</v>
      </c>
      <c r="DH111" s="513">
        <v>5.8331061199030862E-7</v>
      </c>
      <c r="DI111" s="133">
        <v>1.0034765896227815</v>
      </c>
      <c r="DJ111" s="133">
        <v>0.78759728070682866</v>
      </c>
    </row>
    <row r="112" spans="3:114" ht="13.5" customHeight="1" x14ac:dyDescent="0.15">
      <c r="C112" s="331" t="s">
        <v>764</v>
      </c>
      <c r="D112" s="332" t="s">
        <v>443</v>
      </c>
      <c r="E112" s="511">
        <v>1.038530085546147E-4</v>
      </c>
      <c r="F112" s="512">
        <v>8.4526227269845138E-5</v>
      </c>
      <c r="G112" s="512">
        <v>1.673693432841453E-3</v>
      </c>
      <c r="H112" s="512">
        <v>3.7502415658902691E-5</v>
      </c>
      <c r="I112" s="512">
        <v>7.6015690257166834E-4</v>
      </c>
      <c r="J112" s="512">
        <v>0</v>
      </c>
      <c r="K112" s="512">
        <v>1.0607152498944315E-4</v>
      </c>
      <c r="L112" s="512">
        <v>1.4279878857900548E-4</v>
      </c>
      <c r="M112" s="512">
        <v>2.0030276170681955E-4</v>
      </c>
      <c r="N112" s="512">
        <v>4.7040132385969697E-5</v>
      </c>
      <c r="O112" s="512">
        <v>0</v>
      </c>
      <c r="P112" s="512">
        <v>9.8889291000310079E-5</v>
      </c>
      <c r="Q112" s="512">
        <v>8.1647185210712055E-5</v>
      </c>
      <c r="R112" s="512">
        <v>1.2705519672894609E-4</v>
      </c>
      <c r="S112" s="512">
        <v>1.4445689695043445E-4</v>
      </c>
      <c r="T112" s="512">
        <v>6.0033049431957082E-5</v>
      </c>
      <c r="U112" s="512">
        <v>4.6573026847773831E-5</v>
      </c>
      <c r="V112" s="512">
        <v>1.181007723426236E-4</v>
      </c>
      <c r="W112" s="512">
        <v>5.0964850314517618E-5</v>
      </c>
      <c r="X112" s="512">
        <v>7.093208109130166E-5</v>
      </c>
      <c r="Y112" s="512">
        <v>0</v>
      </c>
      <c r="Z112" s="512">
        <v>3.2878618782224705E-5</v>
      </c>
      <c r="AA112" s="512">
        <v>3.0307872922702373E-5</v>
      </c>
      <c r="AB112" s="512">
        <v>1.6210186449431177E-4</v>
      </c>
      <c r="AC112" s="512">
        <v>1.2091717524807397E-4</v>
      </c>
      <c r="AD112" s="512">
        <v>2.3199852722713074E-4</v>
      </c>
      <c r="AE112" s="512">
        <v>0</v>
      </c>
      <c r="AF112" s="512">
        <v>5.7383973799615099E-5</v>
      </c>
      <c r="AG112" s="512">
        <v>8.523767180175104E-5</v>
      </c>
      <c r="AH112" s="512">
        <v>4.9404231161658734E-5</v>
      </c>
      <c r="AI112" s="512">
        <v>5.5326694059761566E-5</v>
      </c>
      <c r="AJ112" s="512">
        <v>2.8258886674505443E-4</v>
      </c>
      <c r="AK112" s="512">
        <v>1.2064263731358766E-4</v>
      </c>
      <c r="AL112" s="512">
        <v>1.2301303385414092E-3</v>
      </c>
      <c r="AM112" s="512">
        <v>1.9675620966942849E-4</v>
      </c>
      <c r="AN112" s="512">
        <v>0</v>
      </c>
      <c r="AO112" s="512">
        <v>3.5653413321744708E-5</v>
      </c>
      <c r="AP112" s="512">
        <v>6.5010079807032432E-5</v>
      </c>
      <c r="AQ112" s="512">
        <v>3.5636643502826074E-5</v>
      </c>
      <c r="AR112" s="512">
        <v>3.3090428175549849E-5</v>
      </c>
      <c r="AS112" s="512">
        <v>4.4027866035935467E-5</v>
      </c>
      <c r="AT112" s="512">
        <v>6.2054815590664204E-5</v>
      </c>
      <c r="AU112" s="512">
        <v>4.2939804320694273E-5</v>
      </c>
      <c r="AV112" s="512">
        <v>1.1828526153198237E-4</v>
      </c>
      <c r="AW112" s="512">
        <v>1.0784154300483944E-4</v>
      </c>
      <c r="AX112" s="512">
        <v>1.1211071179635551E-4</v>
      </c>
      <c r="AY112" s="512">
        <v>1.3433775056995051E-4</v>
      </c>
      <c r="AZ112" s="512">
        <v>2.341914863474215E-4</v>
      </c>
      <c r="BA112" s="512">
        <v>1.3666967530763058E-4</v>
      </c>
      <c r="BB112" s="512">
        <v>5.0776770138022653E-5</v>
      </c>
      <c r="BC112" s="512">
        <v>4.0641744819787429E-5</v>
      </c>
      <c r="BD112" s="512">
        <v>4.5480402677679522E-5</v>
      </c>
      <c r="BE112" s="512">
        <v>1.2359212201438108E-4</v>
      </c>
      <c r="BF112" s="512">
        <v>1.0330106189634534E-4</v>
      </c>
      <c r="BG112" s="512">
        <v>0</v>
      </c>
      <c r="BH112" s="512">
        <v>8.283079116972616E-5</v>
      </c>
      <c r="BI112" s="512">
        <v>6.4765330182627503E-5</v>
      </c>
      <c r="BJ112" s="512">
        <v>4.669091140490096E-4</v>
      </c>
      <c r="BK112" s="512">
        <v>4.5685821029099627E-5</v>
      </c>
      <c r="BL112" s="512">
        <v>1.4487101863856476E-4</v>
      </c>
      <c r="BM112" s="512">
        <v>1.2188735774301945E-4</v>
      </c>
      <c r="BN112" s="512">
        <v>2.4533467721196749E-4</v>
      </c>
      <c r="BO112" s="512">
        <v>1.6648427148008277E-4</v>
      </c>
      <c r="BP112" s="512">
        <v>4.3224190721410797E-4</v>
      </c>
      <c r="BQ112" s="512">
        <v>3.3691199633373493E-4</v>
      </c>
      <c r="BR112" s="512">
        <v>8.1079429017330058E-5</v>
      </c>
      <c r="BS112" s="512">
        <v>5.1148825515609544E-5</v>
      </c>
      <c r="BT112" s="512">
        <v>3.51818399325069E-4</v>
      </c>
      <c r="BU112" s="512">
        <v>7.0223524615457028E-5</v>
      </c>
      <c r="BV112" s="512">
        <v>4.5611650316747704E-4</v>
      </c>
      <c r="BW112" s="512">
        <v>2.3862997960249653E-4</v>
      </c>
      <c r="BX112" s="512">
        <v>1.0432723581444341E-3</v>
      </c>
      <c r="BY112" s="512">
        <v>7.7746668121991282E-4</v>
      </c>
      <c r="BZ112" s="512">
        <v>3.064041630094707E-4</v>
      </c>
      <c r="CA112" s="512">
        <v>2.1328352528520198E-4</v>
      </c>
      <c r="CB112" s="512">
        <v>3.5160451284932279E-4</v>
      </c>
      <c r="CC112" s="512">
        <v>2.2829649275743312E-4</v>
      </c>
      <c r="CD112" s="512">
        <v>2.5302900295808928E-4</v>
      </c>
      <c r="CE112" s="512">
        <v>2.0685787842739166E-4</v>
      </c>
      <c r="CF112" s="512">
        <v>0</v>
      </c>
      <c r="CG112" s="512">
        <v>2.6670787539794855E-4</v>
      </c>
      <c r="CH112" s="512">
        <v>4.5729062298076849E-4</v>
      </c>
      <c r="CI112" s="512">
        <v>2.4127029109002429E-4</v>
      </c>
      <c r="CJ112" s="512">
        <v>3.83917014300416E-4</v>
      </c>
      <c r="CK112" s="512">
        <v>8.536531371740074E-4</v>
      </c>
      <c r="CL112" s="512">
        <v>7.227402710544014E-4</v>
      </c>
      <c r="CM112" s="512">
        <v>2.7383690454632154E-4</v>
      </c>
      <c r="CN112" s="512">
        <v>2.2203499496918065E-3</v>
      </c>
      <c r="CO112" s="512">
        <v>2.8270986687313482E-4</v>
      </c>
      <c r="CP112" s="512">
        <v>2.4602315651441275E-3</v>
      </c>
      <c r="CQ112" s="512">
        <v>1.4855253031071018E-3</v>
      </c>
      <c r="CR112" s="512">
        <v>2.4017973925198973E-4</v>
      </c>
      <c r="CS112" s="512">
        <v>2.1792680783053292E-4</v>
      </c>
      <c r="CT112" s="512">
        <v>1.9439289589496105E-4</v>
      </c>
      <c r="CU112" s="512">
        <v>2.1183379737043655E-4</v>
      </c>
      <c r="CV112" s="512">
        <v>1.5793538810551864E-3</v>
      </c>
      <c r="CW112" s="512">
        <v>6.7508275872299364E-4</v>
      </c>
      <c r="CX112" s="512">
        <v>1.3728758373662672E-3</v>
      </c>
      <c r="CY112" s="512">
        <v>2.8827140920751465E-4</v>
      </c>
      <c r="CZ112" s="512">
        <v>5.663328955448437E-4</v>
      </c>
      <c r="DA112" s="512">
        <v>1.240425455919437E-3</v>
      </c>
      <c r="DB112" s="512">
        <v>4.0475578127713931E-4</v>
      </c>
      <c r="DC112" s="512">
        <v>1.1438506910069989E-3</v>
      </c>
      <c r="DD112" s="512">
        <v>1.4020292933355782E-3</v>
      </c>
      <c r="DE112" s="512">
        <v>8.935163330536887E-4</v>
      </c>
      <c r="DF112" s="512">
        <v>1.0024603781538608</v>
      </c>
      <c r="DG112" s="512">
        <v>8.9253102673206858E-5</v>
      </c>
      <c r="DH112" s="513">
        <v>1.0069432524155452E-3</v>
      </c>
      <c r="DI112" s="133">
        <v>1.0385087022551958</v>
      </c>
      <c r="DJ112" s="133">
        <v>0.81509288641605271</v>
      </c>
    </row>
    <row r="113" spans="3:114" ht="13.5" customHeight="1" x14ac:dyDescent="0.15">
      <c r="C113" s="331" t="s">
        <v>765</v>
      </c>
      <c r="D113" s="332" t="s">
        <v>446</v>
      </c>
      <c r="E113" s="511">
        <v>4.3995498913832002E-4</v>
      </c>
      <c r="F113" s="512">
        <v>7.4978670206195155E-4</v>
      </c>
      <c r="G113" s="512">
        <v>1.2684038655541847E-3</v>
      </c>
      <c r="H113" s="512">
        <v>3.9287760867582405E-3</v>
      </c>
      <c r="I113" s="512">
        <v>1.3289427647386436E-3</v>
      </c>
      <c r="J113" s="512">
        <v>0</v>
      </c>
      <c r="K113" s="512">
        <v>1.4573876515444348E-3</v>
      </c>
      <c r="L113" s="512">
        <v>1.0694905342600077E-3</v>
      </c>
      <c r="M113" s="512">
        <v>1.189699820152972E-3</v>
      </c>
      <c r="N113" s="512">
        <v>3.1633413992799062E-4</v>
      </c>
      <c r="O113" s="512">
        <v>0</v>
      </c>
      <c r="P113" s="512">
        <v>1.4583413512854867E-3</v>
      </c>
      <c r="Q113" s="512">
        <v>1.8139461350907785E-3</v>
      </c>
      <c r="R113" s="512">
        <v>1.2634992330339621E-3</v>
      </c>
      <c r="S113" s="512">
        <v>1.3871723336913232E-3</v>
      </c>
      <c r="T113" s="512">
        <v>6.8058597657952693E-4</v>
      </c>
      <c r="U113" s="512">
        <v>9.371529811890713E-4</v>
      </c>
      <c r="V113" s="512">
        <v>1.1687986555379221E-3</v>
      </c>
      <c r="W113" s="512">
        <v>1.6910399624497487E-3</v>
      </c>
      <c r="X113" s="512">
        <v>2.2024943170404418E-3</v>
      </c>
      <c r="Y113" s="512">
        <v>0</v>
      </c>
      <c r="Z113" s="512">
        <v>3.5712511284576373E-4</v>
      </c>
      <c r="AA113" s="512">
        <v>1.2137897336989747E-3</v>
      </c>
      <c r="AB113" s="512">
        <v>8.3318760987544462E-4</v>
      </c>
      <c r="AC113" s="512">
        <v>1.1220103583503829E-3</v>
      </c>
      <c r="AD113" s="512">
        <v>1.1017905096561004E-3</v>
      </c>
      <c r="AE113" s="512">
        <v>0</v>
      </c>
      <c r="AF113" s="512">
        <v>5.0621760793871022E-4</v>
      </c>
      <c r="AG113" s="512">
        <v>3.8348206721011918E-4</v>
      </c>
      <c r="AH113" s="512">
        <v>5.4798185358474576E-4</v>
      </c>
      <c r="AI113" s="512">
        <v>3.0076560696395483E-4</v>
      </c>
      <c r="AJ113" s="512">
        <v>1.9397546779723262E-3</v>
      </c>
      <c r="AK113" s="512">
        <v>1.0398483354232297E-3</v>
      </c>
      <c r="AL113" s="512">
        <v>1.4867909494124855E-3</v>
      </c>
      <c r="AM113" s="512">
        <v>1.2785715294855297E-3</v>
      </c>
      <c r="AN113" s="512">
        <v>0</v>
      </c>
      <c r="AO113" s="512">
        <v>2.3113650273879033E-4</v>
      </c>
      <c r="AP113" s="512">
        <v>4.3505296379191336E-4</v>
      </c>
      <c r="AQ113" s="512">
        <v>7.9548920425530627E-4</v>
      </c>
      <c r="AR113" s="512">
        <v>3.4295624671986497E-4</v>
      </c>
      <c r="AS113" s="512">
        <v>5.3123583782454294E-4</v>
      </c>
      <c r="AT113" s="512">
        <v>1.1202953708363253E-3</v>
      </c>
      <c r="AU113" s="512">
        <v>6.0479551785458873E-4</v>
      </c>
      <c r="AV113" s="512">
        <v>1.2311669397287407E-3</v>
      </c>
      <c r="AW113" s="512">
        <v>7.8016464879874744E-4</v>
      </c>
      <c r="AX113" s="512">
        <v>1.4654480579825214E-3</v>
      </c>
      <c r="AY113" s="512">
        <v>1.122853869419104E-3</v>
      </c>
      <c r="AZ113" s="512">
        <v>2.631605928637531E-3</v>
      </c>
      <c r="BA113" s="512">
        <v>1.3492280116098275E-3</v>
      </c>
      <c r="BB113" s="512">
        <v>6.575692313090986E-4</v>
      </c>
      <c r="BC113" s="512">
        <v>2.0608812329114812E-4</v>
      </c>
      <c r="BD113" s="512">
        <v>1.3796576717208318E-3</v>
      </c>
      <c r="BE113" s="512">
        <v>4.5930211363456999E-4</v>
      </c>
      <c r="BF113" s="512">
        <v>1.2300406354534832E-3</v>
      </c>
      <c r="BG113" s="512">
        <v>0</v>
      </c>
      <c r="BH113" s="512">
        <v>2.3307210370275157E-4</v>
      </c>
      <c r="BI113" s="512">
        <v>4.3538597564778608E-4</v>
      </c>
      <c r="BJ113" s="512">
        <v>2.830433646978891E-4</v>
      </c>
      <c r="BK113" s="512">
        <v>1.2049048563314373E-3</v>
      </c>
      <c r="BL113" s="512">
        <v>1.6400442359535783E-3</v>
      </c>
      <c r="BM113" s="512">
        <v>8.977776071201636E-4</v>
      </c>
      <c r="BN113" s="512">
        <v>1.0627781687911314E-3</v>
      </c>
      <c r="BO113" s="512">
        <v>4.0365040964470181E-4</v>
      </c>
      <c r="BP113" s="512">
        <v>2.864042676470458E-3</v>
      </c>
      <c r="BQ113" s="512">
        <v>7.2124884990884357E-4</v>
      </c>
      <c r="BR113" s="512">
        <v>3.2735375895706875E-4</v>
      </c>
      <c r="BS113" s="512">
        <v>3.4451179587634745E-4</v>
      </c>
      <c r="BT113" s="512">
        <v>1.4778990594284751E-3</v>
      </c>
      <c r="BU113" s="512">
        <v>3.1775656720885218E-3</v>
      </c>
      <c r="BV113" s="512">
        <v>2.3496269756004126E-3</v>
      </c>
      <c r="BW113" s="512">
        <v>3.7660389544312053E-3</v>
      </c>
      <c r="BX113" s="512">
        <v>1.567561254645339E-3</v>
      </c>
      <c r="BY113" s="512">
        <v>9.9312102288200707E-4</v>
      </c>
      <c r="BZ113" s="512">
        <v>2.2883414184624731E-4</v>
      </c>
      <c r="CA113" s="512">
        <v>3.3081147478959826E-3</v>
      </c>
      <c r="CB113" s="512">
        <v>2.0645674392681759E-3</v>
      </c>
      <c r="CC113" s="512">
        <v>2.1929667432699414E-3</v>
      </c>
      <c r="CD113" s="512">
        <v>1.3371673009846387E-3</v>
      </c>
      <c r="CE113" s="512">
        <v>2.4763652417474648E-3</v>
      </c>
      <c r="CF113" s="512">
        <v>0</v>
      </c>
      <c r="CG113" s="512">
        <v>3.6260660032686417E-3</v>
      </c>
      <c r="CH113" s="512">
        <v>4.8796800846029548E-3</v>
      </c>
      <c r="CI113" s="512">
        <v>3.4224994063801403E-3</v>
      </c>
      <c r="CJ113" s="512">
        <v>3.8525777564435244E-3</v>
      </c>
      <c r="CK113" s="512">
        <v>3.4942170738920166E-3</v>
      </c>
      <c r="CL113" s="512">
        <v>1.0418568080781464E-3</v>
      </c>
      <c r="CM113" s="512">
        <v>2.6020467767466195E-3</v>
      </c>
      <c r="CN113" s="512">
        <v>2.9266822609189374E-3</v>
      </c>
      <c r="CO113" s="512">
        <v>2.8639436260656185E-3</v>
      </c>
      <c r="CP113" s="512">
        <v>1.9538136440138553E-3</v>
      </c>
      <c r="CQ113" s="512">
        <v>6.9478772614987349E-3</v>
      </c>
      <c r="CR113" s="512">
        <v>1.6055410727372594E-3</v>
      </c>
      <c r="CS113" s="512">
        <v>5.5615442825581842E-3</v>
      </c>
      <c r="CT113" s="512">
        <v>4.2458900113114886E-3</v>
      </c>
      <c r="CU113" s="512">
        <v>4.6265904561896901E-3</v>
      </c>
      <c r="CV113" s="512">
        <v>4.977801714002715E-3</v>
      </c>
      <c r="CW113" s="512">
        <v>2.1044511315588092E-3</v>
      </c>
      <c r="CX113" s="512">
        <v>2.6158587129635393E-3</v>
      </c>
      <c r="CY113" s="512">
        <v>1.9544241566567602E-3</v>
      </c>
      <c r="CZ113" s="512">
        <v>1.9229102948926323E-3</v>
      </c>
      <c r="DA113" s="512">
        <v>3.0384592161261056E-3</v>
      </c>
      <c r="DB113" s="512">
        <v>1.1203495316621361E-3</v>
      </c>
      <c r="DC113" s="512">
        <v>4.2992534162711003E-3</v>
      </c>
      <c r="DD113" s="512">
        <v>2.5538198599584761E-3</v>
      </c>
      <c r="DE113" s="512">
        <v>3.1659082835741488E-3</v>
      </c>
      <c r="DF113" s="512">
        <v>2.8241697517474894E-3</v>
      </c>
      <c r="DG113" s="512">
        <v>1.000538535259512</v>
      </c>
      <c r="DH113" s="513">
        <v>8.1146917599049138E-4</v>
      </c>
      <c r="DI113" s="133">
        <v>1.1739730897148724</v>
      </c>
      <c r="DJ113" s="133">
        <v>0.92141463253268507</v>
      </c>
    </row>
    <row r="114" spans="3:114" ht="13.5" customHeight="1" x14ac:dyDescent="0.15">
      <c r="C114" s="355" t="s">
        <v>766</v>
      </c>
      <c r="D114" s="356" t="s">
        <v>468</v>
      </c>
      <c r="E114" s="520">
        <v>6.8125393479116997E-3</v>
      </c>
      <c r="F114" s="521">
        <v>1.1047196014066769E-3</v>
      </c>
      <c r="G114" s="521">
        <v>2.5637215361750277E-3</v>
      </c>
      <c r="H114" s="521">
        <v>1.7386094325167205E-3</v>
      </c>
      <c r="I114" s="521">
        <v>8.6692515469594545E-3</v>
      </c>
      <c r="J114" s="521">
        <v>0</v>
      </c>
      <c r="K114" s="521">
        <v>7.8051881100376979E-3</v>
      </c>
      <c r="L114" s="521">
        <v>5.4964200524950076E-3</v>
      </c>
      <c r="M114" s="521">
        <v>1.4545826458886777E-2</v>
      </c>
      <c r="N114" s="521">
        <v>2.2654277222095565E-3</v>
      </c>
      <c r="O114" s="521">
        <v>0</v>
      </c>
      <c r="P114" s="521">
        <v>3.9553890429649763E-3</v>
      </c>
      <c r="Q114" s="521">
        <v>4.8627045113953035E-3</v>
      </c>
      <c r="R114" s="521">
        <v>1.5378073006219538E-2</v>
      </c>
      <c r="S114" s="521">
        <v>2.7856342729625136E-3</v>
      </c>
      <c r="T114" s="521">
        <v>3.142240006588339E-3</v>
      </c>
      <c r="U114" s="521">
        <v>3.201616030646422E-3</v>
      </c>
      <c r="V114" s="521">
        <v>3.0982967169559919E-3</v>
      </c>
      <c r="W114" s="521">
        <v>1.9804507883577137E-3</v>
      </c>
      <c r="X114" s="521">
        <v>5.4835545075558002E-3</v>
      </c>
      <c r="Y114" s="521">
        <v>0</v>
      </c>
      <c r="Z114" s="521">
        <v>9.8355708977805882E-4</v>
      </c>
      <c r="AA114" s="521">
        <v>2.3000349355288478E-3</v>
      </c>
      <c r="AB114" s="521">
        <v>8.8205811026278221E-3</v>
      </c>
      <c r="AC114" s="521">
        <v>1.5257909495270631E-3</v>
      </c>
      <c r="AD114" s="521">
        <v>2.0319162599165422E-3</v>
      </c>
      <c r="AE114" s="521">
        <v>0</v>
      </c>
      <c r="AF114" s="521">
        <v>2.0421067035516726E-2</v>
      </c>
      <c r="AG114" s="521">
        <v>2.3932299084347508E-3</v>
      </c>
      <c r="AH114" s="521">
        <v>6.4049420370336507E-3</v>
      </c>
      <c r="AI114" s="521">
        <v>3.8486063297734721E-3</v>
      </c>
      <c r="AJ114" s="521">
        <v>2.0284098813111683E-2</v>
      </c>
      <c r="AK114" s="521">
        <v>1.3228276080992448E-2</v>
      </c>
      <c r="AL114" s="521">
        <v>2.5407169481377382E-3</v>
      </c>
      <c r="AM114" s="521">
        <v>1.0252605199618294E-2</v>
      </c>
      <c r="AN114" s="521">
        <v>0</v>
      </c>
      <c r="AO114" s="521">
        <v>1.5509417617641932E-2</v>
      </c>
      <c r="AP114" s="521">
        <v>1.6657406975349745E-2</v>
      </c>
      <c r="AQ114" s="521">
        <v>8.1995246144191611E-3</v>
      </c>
      <c r="AR114" s="521">
        <v>1.757683179830858E-3</v>
      </c>
      <c r="AS114" s="521">
        <v>2.5818629456567264E-3</v>
      </c>
      <c r="AT114" s="521">
        <v>4.3835868329634821E-3</v>
      </c>
      <c r="AU114" s="521">
        <v>7.332903836736385E-3</v>
      </c>
      <c r="AV114" s="521">
        <v>8.842397286959949E-3</v>
      </c>
      <c r="AW114" s="521">
        <v>8.4434148801238364E-3</v>
      </c>
      <c r="AX114" s="521">
        <v>3.0044332529781336E-3</v>
      </c>
      <c r="AY114" s="521">
        <v>1.8361502795831649E-3</v>
      </c>
      <c r="AZ114" s="521">
        <v>1.3610550419964299E-3</v>
      </c>
      <c r="BA114" s="521">
        <v>2.5824932720421236E-3</v>
      </c>
      <c r="BB114" s="521">
        <v>1.2722796971107509E-3</v>
      </c>
      <c r="BC114" s="521">
        <v>1.5009163924042494E-3</v>
      </c>
      <c r="BD114" s="521">
        <v>3.2789271508778983E-3</v>
      </c>
      <c r="BE114" s="521">
        <v>2.5519358561438229E-3</v>
      </c>
      <c r="BF114" s="521">
        <v>2.4678613999949586E-3</v>
      </c>
      <c r="BG114" s="521">
        <v>0</v>
      </c>
      <c r="BH114" s="521">
        <v>1.1484178454211815E-3</v>
      </c>
      <c r="BI114" s="521">
        <v>8.963184422199872E-4</v>
      </c>
      <c r="BJ114" s="521">
        <v>5.645517087865818E-3</v>
      </c>
      <c r="BK114" s="521">
        <v>5.595435699412679E-3</v>
      </c>
      <c r="BL114" s="521">
        <v>2.8178434053649374E-3</v>
      </c>
      <c r="BM114" s="521">
        <v>3.8508431634188206E-3</v>
      </c>
      <c r="BN114" s="521">
        <v>1.5540875819829658E-2</v>
      </c>
      <c r="BO114" s="521">
        <v>1.893152257371538E-2</v>
      </c>
      <c r="BP114" s="521">
        <v>1.5373456705278388E-2</v>
      </c>
      <c r="BQ114" s="521">
        <v>1.5769094338052268E-2</v>
      </c>
      <c r="BR114" s="521">
        <v>4.0342368897229109E-3</v>
      </c>
      <c r="BS114" s="521">
        <v>2.7642686935964757E-3</v>
      </c>
      <c r="BT114" s="521">
        <v>9.810569752471637E-3</v>
      </c>
      <c r="BU114" s="521">
        <v>9.0871061149035148E-3</v>
      </c>
      <c r="BV114" s="521">
        <v>5.8899845345826117E-3</v>
      </c>
      <c r="BW114" s="521">
        <v>1.2058838188407518E-2</v>
      </c>
      <c r="BX114" s="521">
        <v>1.1846267064399467E-2</v>
      </c>
      <c r="BY114" s="521">
        <v>9.5313523694081533E-3</v>
      </c>
      <c r="BZ114" s="521">
        <v>1.1928629664451663E-3</v>
      </c>
      <c r="CA114" s="521">
        <v>7.8561380992864666E-3</v>
      </c>
      <c r="CB114" s="521">
        <v>2.6014299657126753E-3</v>
      </c>
      <c r="CC114" s="521">
        <v>6.5458178835177266E-3</v>
      </c>
      <c r="CD114" s="521">
        <v>1.6814930383975087E-2</v>
      </c>
      <c r="CE114" s="521">
        <v>4.808952565525851E-3</v>
      </c>
      <c r="CF114" s="521">
        <v>0</v>
      </c>
      <c r="CG114" s="521">
        <v>4.582833335846778E-3</v>
      </c>
      <c r="CH114" s="521">
        <v>5.4323366327405668E-3</v>
      </c>
      <c r="CI114" s="521">
        <v>1.5516304262451824E-3</v>
      </c>
      <c r="CJ114" s="521">
        <v>1.2857942018594548E-2</v>
      </c>
      <c r="CK114" s="521">
        <v>9.9684308994084595E-3</v>
      </c>
      <c r="CL114" s="521">
        <v>2.4533988261394397E-3</v>
      </c>
      <c r="CM114" s="521">
        <v>1.4891970919117301E-2</v>
      </c>
      <c r="CN114" s="521">
        <v>5.8713562158467219E-3</v>
      </c>
      <c r="CO114" s="521">
        <v>1.7695795429120956E-3</v>
      </c>
      <c r="CP114" s="521">
        <v>1.0283007847616439E-2</v>
      </c>
      <c r="CQ114" s="521">
        <v>1.9276331070573873E-3</v>
      </c>
      <c r="CR114" s="521">
        <v>2.4155223669948922E-3</v>
      </c>
      <c r="CS114" s="521">
        <v>2.033529991580707E-2</v>
      </c>
      <c r="CT114" s="521">
        <v>7.3379047469665105E-3</v>
      </c>
      <c r="CU114" s="521">
        <v>3.8561100673120403E-3</v>
      </c>
      <c r="CV114" s="521">
        <v>1.4148177806002733E-2</v>
      </c>
      <c r="CW114" s="521">
        <v>5.8144486980999839E-3</v>
      </c>
      <c r="CX114" s="521">
        <v>6.0377452060326109E-3</v>
      </c>
      <c r="CY114" s="521">
        <v>6.8582371659710178E-3</v>
      </c>
      <c r="CZ114" s="521">
        <v>5.1115220465776205E-3</v>
      </c>
      <c r="DA114" s="521">
        <v>2.2143918720339707E-2</v>
      </c>
      <c r="DB114" s="521">
        <v>3.4681652773192349E-3</v>
      </c>
      <c r="DC114" s="521">
        <v>1.0901090830979098E-2</v>
      </c>
      <c r="DD114" s="521">
        <v>2.4619113109731138E-3</v>
      </c>
      <c r="DE114" s="521">
        <v>2.531974657663381E-3</v>
      </c>
      <c r="DF114" s="521">
        <v>7.3027715433239054E-3</v>
      </c>
      <c r="DG114" s="521">
        <v>1.9503340546943785E-3</v>
      </c>
      <c r="DH114" s="522">
        <v>1.0017906903268432</v>
      </c>
      <c r="DI114" s="133">
        <v>1.6699573609610159</v>
      </c>
      <c r="DJ114" s="133">
        <v>1.3106971203819187</v>
      </c>
    </row>
    <row r="115" spans="3:114" ht="13.5" customHeight="1" x14ac:dyDescent="0.15">
      <c r="C115" s="121"/>
      <c r="D115" s="121"/>
    </row>
    <row r="116" spans="3:114" ht="13.5" customHeight="1" x14ac:dyDescent="0.15">
      <c r="C116" s="121"/>
      <c r="D116" s="121"/>
    </row>
    <row r="117" spans="3:114" ht="13.5" customHeight="1" x14ac:dyDescent="0.15">
      <c r="C117" s="121"/>
      <c r="D117" s="121"/>
    </row>
    <row r="118" spans="3:114" ht="13.5" customHeight="1" x14ac:dyDescent="0.15">
      <c r="C118" s="121"/>
      <c r="D118" s="121"/>
    </row>
    <row r="119" spans="3:114" ht="13.5" customHeight="1" x14ac:dyDescent="0.15">
      <c r="C119" s="121"/>
      <c r="D119" s="121"/>
    </row>
    <row r="120" spans="3:114" ht="13.5" customHeight="1" x14ac:dyDescent="0.15">
      <c r="C120" s="121"/>
      <c r="D120" s="121"/>
    </row>
    <row r="121" spans="3:114" ht="13.5" customHeight="1" x14ac:dyDescent="0.15">
      <c r="C121" s="121"/>
      <c r="D121" s="121"/>
    </row>
    <row r="122" spans="3:114" ht="13.5" customHeight="1" x14ac:dyDescent="0.15"/>
    <row r="123" spans="3:114" ht="13.5" customHeight="1" x14ac:dyDescent="0.15"/>
    <row r="124" spans="3:114" ht="13.5" customHeight="1" x14ac:dyDescent="0.15"/>
    <row r="125" spans="3:114" ht="13.5" customHeight="1" x14ac:dyDescent="0.15"/>
    <row r="126" spans="3:114" ht="13.5" customHeight="1" x14ac:dyDescent="0.15"/>
    <row r="127" spans="3:114" ht="13.5" customHeight="1" x14ac:dyDescent="0.15"/>
    <row r="128" spans="3:114"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sheetData>
  <mergeCells count="1">
    <mergeCell ref="C5:D6"/>
  </mergeCells>
  <phoneticPr fontId="3"/>
  <pageMargins left="0.78740157480314965" right="0.39370078740157483" top="0.78740157480314965" bottom="0.39370078740157483" header="0.31496062992125984" footer="0.31496062992125984"/>
  <pageSetup paperSize="9" scale="70" orientation="portrait" r:id="rId1"/>
  <colBreaks count="17" manualBreakCount="17">
    <brk id="9" max="113" man="1"/>
    <brk id="15" max="113" man="1"/>
    <brk id="21" max="113" man="1"/>
    <brk id="27" max="113" man="1"/>
    <brk id="33" max="113" man="1"/>
    <brk id="39" max="113" man="1"/>
    <brk id="45" max="113" man="1"/>
    <brk id="51" max="113" man="1"/>
    <brk id="57" max="113" man="1"/>
    <brk id="63" max="113" man="1"/>
    <brk id="69" max="113" man="1"/>
    <brk id="75" max="113" man="1"/>
    <brk id="81" max="113" man="1"/>
    <brk id="87" max="113" man="1"/>
    <brk id="93" max="113" man="1"/>
    <brk id="99" max="113" man="1"/>
    <brk id="105" max="11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34D2-F51D-43D6-8E5E-3ACC5E1CCAA8}">
  <sheetPr codeName="Sheet6"/>
  <dimension ref="B1:P116"/>
  <sheetViews>
    <sheetView view="pageBreakPreview" zoomScaleNormal="100" zoomScaleSheetLayoutView="100" workbookViewId="0"/>
  </sheetViews>
  <sheetFormatPr defaultRowHeight="13.5" x14ac:dyDescent="0.15"/>
  <cols>
    <col min="1" max="2" width="2.625" style="358" customWidth="1"/>
    <col min="3" max="3" width="3.75" style="358" bestFit="1" customWidth="1"/>
    <col min="4" max="4" width="32" style="358" bestFit="1" customWidth="1"/>
    <col min="5" max="14" width="9.625" style="358" customWidth="1"/>
    <col min="15" max="16" width="9.625" style="530" customWidth="1"/>
    <col min="17" max="16384" width="9" style="358"/>
  </cols>
  <sheetData>
    <row r="1" spans="2:16" x14ac:dyDescent="0.15">
      <c r="B1" s="1"/>
      <c r="C1" s="357"/>
      <c r="D1" s="111"/>
      <c r="E1" s="111"/>
      <c r="F1" s="111"/>
      <c r="G1" s="111"/>
      <c r="H1" s="111"/>
      <c r="I1" s="111"/>
      <c r="J1" s="111"/>
      <c r="K1" s="111"/>
      <c r="L1" s="111"/>
      <c r="M1" s="111"/>
      <c r="N1" s="111"/>
      <c r="O1" s="455"/>
      <c r="P1" s="455"/>
    </row>
    <row r="2" spans="2:16" ht="17.25" x14ac:dyDescent="0.15">
      <c r="B2" s="78" t="s">
        <v>805</v>
      </c>
      <c r="C2" s="357"/>
      <c r="D2" s="111"/>
      <c r="E2" s="111"/>
      <c r="F2" s="359"/>
      <c r="G2" s="111"/>
      <c r="H2" s="111"/>
      <c r="I2" s="111"/>
      <c r="J2" s="111"/>
      <c r="K2" s="111"/>
      <c r="L2" s="111"/>
      <c r="M2" s="111"/>
      <c r="N2" s="95"/>
      <c r="O2" s="523"/>
      <c r="P2" s="523" t="s">
        <v>1158</v>
      </c>
    </row>
    <row r="3" spans="2:16" ht="6" customHeight="1" x14ac:dyDescent="0.15">
      <c r="B3" s="111"/>
      <c r="C3" s="357"/>
      <c r="D3" s="111"/>
      <c r="E3" s="111"/>
      <c r="F3" s="111"/>
      <c r="G3" s="111"/>
      <c r="H3" s="111"/>
      <c r="I3" s="111"/>
      <c r="J3" s="111"/>
      <c r="K3" s="111"/>
      <c r="L3" s="111"/>
      <c r="M3" s="111"/>
      <c r="N3" s="95"/>
      <c r="O3" s="523"/>
      <c r="P3" s="523"/>
    </row>
    <row r="4" spans="2:16" ht="9" customHeight="1" x14ac:dyDescent="0.15">
      <c r="B4" s="111"/>
      <c r="C4" s="856" t="s">
        <v>1168</v>
      </c>
      <c r="D4" s="857"/>
      <c r="E4" s="850" t="s">
        <v>796</v>
      </c>
      <c r="F4" s="850" t="s">
        <v>619</v>
      </c>
      <c r="G4" s="850" t="s">
        <v>797</v>
      </c>
      <c r="H4" s="845" t="s">
        <v>798</v>
      </c>
      <c r="I4" s="360"/>
      <c r="J4" s="360"/>
      <c r="K4" s="360"/>
      <c r="L4" s="360"/>
      <c r="M4" s="360"/>
      <c r="N4" s="360"/>
      <c r="O4" s="853" t="s">
        <v>620</v>
      </c>
      <c r="P4" s="847" t="s">
        <v>621</v>
      </c>
    </row>
    <row r="5" spans="2:16" ht="9" customHeight="1" x14ac:dyDescent="0.15">
      <c r="B5" s="111"/>
      <c r="C5" s="858"/>
      <c r="D5" s="859"/>
      <c r="E5" s="851"/>
      <c r="F5" s="851"/>
      <c r="G5" s="851"/>
      <c r="H5" s="862"/>
      <c r="I5" s="845" t="s">
        <v>623</v>
      </c>
      <c r="J5" s="845" t="s">
        <v>622</v>
      </c>
      <c r="K5" s="360"/>
      <c r="L5" s="360"/>
      <c r="M5" s="360"/>
      <c r="N5" s="360"/>
      <c r="O5" s="854"/>
      <c r="P5" s="848"/>
    </row>
    <row r="6" spans="2:16" ht="9" customHeight="1" x14ac:dyDescent="0.15">
      <c r="B6" s="111"/>
      <c r="C6" s="858"/>
      <c r="D6" s="859"/>
      <c r="E6" s="851"/>
      <c r="F6" s="851"/>
      <c r="G6" s="851"/>
      <c r="H6" s="862"/>
      <c r="I6" s="862"/>
      <c r="J6" s="862"/>
      <c r="K6" s="845" t="s">
        <v>799</v>
      </c>
      <c r="L6" s="360"/>
      <c r="M6" s="360"/>
      <c r="N6" s="845" t="s">
        <v>800</v>
      </c>
      <c r="O6" s="854"/>
      <c r="P6" s="848"/>
    </row>
    <row r="7" spans="2:16" ht="36" customHeight="1" x14ac:dyDescent="0.15">
      <c r="B7" s="111"/>
      <c r="C7" s="860"/>
      <c r="D7" s="861"/>
      <c r="E7" s="852"/>
      <c r="F7" s="852"/>
      <c r="G7" s="852"/>
      <c r="H7" s="846"/>
      <c r="I7" s="846"/>
      <c r="J7" s="846"/>
      <c r="K7" s="846"/>
      <c r="L7" s="361" t="s">
        <v>801</v>
      </c>
      <c r="M7" s="361" t="s">
        <v>802</v>
      </c>
      <c r="N7" s="846"/>
      <c r="O7" s="855"/>
      <c r="P7" s="849"/>
    </row>
    <row r="8" spans="2:16" ht="12.75" customHeight="1" x14ac:dyDescent="0.15">
      <c r="B8" s="111"/>
      <c r="C8" s="362" t="s">
        <v>12</v>
      </c>
      <c r="D8" s="112" t="s">
        <v>6</v>
      </c>
      <c r="E8" s="363">
        <v>10305</v>
      </c>
      <c r="F8" s="363">
        <v>4964</v>
      </c>
      <c r="G8" s="363">
        <v>2971</v>
      </c>
      <c r="H8" s="363">
        <v>2370</v>
      </c>
      <c r="I8" s="363">
        <v>391</v>
      </c>
      <c r="J8" s="363">
        <v>1979</v>
      </c>
      <c r="K8" s="363">
        <v>1243</v>
      </c>
      <c r="L8" s="363">
        <v>840</v>
      </c>
      <c r="M8" s="363">
        <v>403</v>
      </c>
      <c r="N8" s="363">
        <v>736</v>
      </c>
      <c r="O8" s="524">
        <v>0.23738223031029002</v>
      </c>
      <c r="P8" s="524">
        <v>5.4594457625947342E-2</v>
      </c>
    </row>
    <row r="9" spans="2:16" ht="12.75" customHeight="1" x14ac:dyDescent="0.15">
      <c r="B9" s="111"/>
      <c r="C9" s="362" t="s">
        <v>7</v>
      </c>
      <c r="D9" s="112" t="s">
        <v>37</v>
      </c>
      <c r="E9" s="364">
        <v>1037</v>
      </c>
      <c r="F9" s="364">
        <v>504</v>
      </c>
      <c r="G9" s="364">
        <v>302</v>
      </c>
      <c r="H9" s="364">
        <v>231</v>
      </c>
      <c r="I9" s="364">
        <v>52</v>
      </c>
      <c r="J9" s="364">
        <v>179</v>
      </c>
      <c r="K9" s="364">
        <v>174</v>
      </c>
      <c r="L9" s="364">
        <v>150</v>
      </c>
      <c r="M9" s="364">
        <v>24</v>
      </c>
      <c r="N9" s="364">
        <v>5</v>
      </c>
      <c r="O9" s="525">
        <v>0.12056737588652482</v>
      </c>
      <c r="P9" s="525">
        <v>2.6857342169515172E-2</v>
      </c>
    </row>
    <row r="10" spans="2:16" ht="12.75" customHeight="1" x14ac:dyDescent="0.15">
      <c r="B10" s="111"/>
      <c r="C10" s="362" t="s">
        <v>66</v>
      </c>
      <c r="D10" s="112" t="s">
        <v>48</v>
      </c>
      <c r="E10" s="364">
        <v>857</v>
      </c>
      <c r="F10" s="364">
        <v>5</v>
      </c>
      <c r="G10" s="364">
        <v>3</v>
      </c>
      <c r="H10" s="364">
        <v>849</v>
      </c>
      <c r="I10" s="364">
        <v>142</v>
      </c>
      <c r="J10" s="364">
        <v>707</v>
      </c>
      <c r="K10" s="364">
        <v>379</v>
      </c>
      <c r="L10" s="364">
        <v>154</v>
      </c>
      <c r="M10" s="364">
        <v>225</v>
      </c>
      <c r="N10" s="364">
        <v>328</v>
      </c>
      <c r="O10" s="525">
        <v>0.15472106878497924</v>
      </c>
      <c r="P10" s="525">
        <v>0.15327676475898178</v>
      </c>
    </row>
    <row r="11" spans="2:16" ht="12.75" customHeight="1" x14ac:dyDescent="0.15">
      <c r="B11" s="111"/>
      <c r="C11" s="362" t="s">
        <v>68</v>
      </c>
      <c r="D11" s="112" t="s">
        <v>50</v>
      </c>
      <c r="E11" s="364">
        <v>626</v>
      </c>
      <c r="F11" s="364">
        <v>111</v>
      </c>
      <c r="G11" s="364">
        <v>0</v>
      </c>
      <c r="H11" s="364">
        <v>515</v>
      </c>
      <c r="I11" s="364">
        <v>70</v>
      </c>
      <c r="J11" s="364">
        <v>445</v>
      </c>
      <c r="K11" s="364">
        <v>431</v>
      </c>
      <c r="L11" s="364">
        <v>348</v>
      </c>
      <c r="M11" s="364">
        <v>83</v>
      </c>
      <c r="N11" s="364">
        <v>14</v>
      </c>
      <c r="O11" s="525">
        <v>0.11188561215370867</v>
      </c>
      <c r="P11" s="525">
        <v>9.2046470062555855E-2</v>
      </c>
    </row>
    <row r="12" spans="2:16" ht="12.75" customHeight="1" x14ac:dyDescent="0.15">
      <c r="B12" s="111"/>
      <c r="C12" s="362" t="s">
        <v>195</v>
      </c>
      <c r="D12" s="112" t="s">
        <v>54</v>
      </c>
      <c r="E12" s="364">
        <v>1926</v>
      </c>
      <c r="F12" s="364">
        <v>628</v>
      </c>
      <c r="G12" s="364">
        <v>259</v>
      </c>
      <c r="H12" s="364">
        <v>1039</v>
      </c>
      <c r="I12" s="364">
        <v>147</v>
      </c>
      <c r="J12" s="364">
        <v>892</v>
      </c>
      <c r="K12" s="364">
        <v>844</v>
      </c>
      <c r="L12" s="364">
        <v>553</v>
      </c>
      <c r="M12" s="364">
        <v>291</v>
      </c>
      <c r="N12" s="364">
        <v>48</v>
      </c>
      <c r="O12" s="525">
        <v>0.11723172438979852</v>
      </c>
      <c r="P12" s="525">
        <v>6.3241828474039807E-2</v>
      </c>
    </row>
    <row r="13" spans="2:16" ht="12.75" customHeight="1" x14ac:dyDescent="0.15">
      <c r="B13" s="111"/>
      <c r="C13" s="362" t="s">
        <v>346</v>
      </c>
      <c r="D13" s="112" t="s">
        <v>585</v>
      </c>
      <c r="E13" s="364">
        <v>0</v>
      </c>
      <c r="F13" s="364">
        <v>0</v>
      </c>
      <c r="G13" s="364">
        <v>0</v>
      </c>
      <c r="H13" s="364">
        <v>0</v>
      </c>
      <c r="I13" s="364">
        <v>0</v>
      </c>
      <c r="J13" s="364">
        <v>0</v>
      </c>
      <c r="K13" s="364">
        <v>0</v>
      </c>
      <c r="L13" s="364">
        <v>0</v>
      </c>
      <c r="M13" s="364">
        <v>0</v>
      </c>
      <c r="N13" s="364">
        <v>0</v>
      </c>
      <c r="O13" s="526">
        <v>0</v>
      </c>
      <c r="P13" s="526">
        <v>0</v>
      </c>
    </row>
    <row r="14" spans="2:16" ht="12.75" customHeight="1" x14ac:dyDescent="0.15">
      <c r="B14" s="111"/>
      <c r="C14" s="362" t="s">
        <v>586</v>
      </c>
      <c r="D14" s="112" t="s">
        <v>953</v>
      </c>
      <c r="E14" s="364">
        <v>164</v>
      </c>
      <c r="F14" s="364">
        <v>3</v>
      </c>
      <c r="G14" s="364">
        <v>1</v>
      </c>
      <c r="H14" s="364">
        <v>160</v>
      </c>
      <c r="I14" s="364">
        <v>32</v>
      </c>
      <c r="J14" s="364">
        <v>128</v>
      </c>
      <c r="K14" s="364">
        <v>118</v>
      </c>
      <c r="L14" s="364">
        <v>101</v>
      </c>
      <c r="M14" s="364">
        <v>17</v>
      </c>
      <c r="N14" s="364">
        <v>10</v>
      </c>
      <c r="O14" s="525">
        <v>9.0159428257284221E-2</v>
      </c>
      <c r="P14" s="525">
        <v>8.7960417811984604E-2</v>
      </c>
    </row>
    <row r="15" spans="2:16" ht="12.75" customHeight="1" x14ac:dyDescent="0.15">
      <c r="B15" s="111"/>
      <c r="C15" s="362" t="s">
        <v>588</v>
      </c>
      <c r="D15" s="112" t="s">
        <v>462</v>
      </c>
      <c r="E15" s="364">
        <v>13202</v>
      </c>
      <c r="F15" s="364">
        <v>495</v>
      </c>
      <c r="G15" s="364">
        <v>261</v>
      </c>
      <c r="H15" s="364">
        <v>12446</v>
      </c>
      <c r="I15" s="364">
        <v>796</v>
      </c>
      <c r="J15" s="364">
        <v>11650</v>
      </c>
      <c r="K15" s="364">
        <v>11256</v>
      </c>
      <c r="L15" s="364">
        <v>7633</v>
      </c>
      <c r="M15" s="364">
        <v>3623</v>
      </c>
      <c r="N15" s="364">
        <v>394</v>
      </c>
      <c r="O15" s="526">
        <v>7.4099019459271359E-2</v>
      </c>
      <c r="P15" s="526">
        <v>6.9855809437213395E-2</v>
      </c>
    </row>
    <row r="16" spans="2:16" ht="12.75" customHeight="1" x14ac:dyDescent="0.15">
      <c r="B16" s="111"/>
      <c r="C16" s="362" t="s">
        <v>589</v>
      </c>
      <c r="D16" s="112" t="s">
        <v>99</v>
      </c>
      <c r="E16" s="364">
        <v>687</v>
      </c>
      <c r="F16" s="364">
        <v>11</v>
      </c>
      <c r="G16" s="364">
        <v>0</v>
      </c>
      <c r="H16" s="364">
        <v>676</v>
      </c>
      <c r="I16" s="364">
        <v>101</v>
      </c>
      <c r="J16" s="364">
        <v>575</v>
      </c>
      <c r="K16" s="364">
        <v>535</v>
      </c>
      <c r="L16" s="364">
        <v>423</v>
      </c>
      <c r="M16" s="364">
        <v>112</v>
      </c>
      <c r="N16" s="364">
        <v>40</v>
      </c>
      <c r="O16" s="525">
        <v>6.4695357378284205E-2</v>
      </c>
      <c r="P16" s="525">
        <v>6.365947829362463E-2</v>
      </c>
    </row>
    <row r="17" spans="2:16" ht="12.75" customHeight="1" x14ac:dyDescent="0.15">
      <c r="B17" s="111"/>
      <c r="C17" s="365" t="s">
        <v>590</v>
      </c>
      <c r="D17" s="366" t="s">
        <v>638</v>
      </c>
      <c r="E17" s="367">
        <v>103</v>
      </c>
      <c r="F17" s="367">
        <v>0</v>
      </c>
      <c r="G17" s="367">
        <v>0</v>
      </c>
      <c r="H17" s="367">
        <v>103</v>
      </c>
      <c r="I17" s="367">
        <v>20</v>
      </c>
      <c r="J17" s="367">
        <v>83</v>
      </c>
      <c r="K17" s="367">
        <v>81</v>
      </c>
      <c r="L17" s="367">
        <v>28</v>
      </c>
      <c r="M17" s="367">
        <v>53</v>
      </c>
      <c r="N17" s="367">
        <v>2</v>
      </c>
      <c r="O17" s="527">
        <v>9.2211280214861233E-2</v>
      </c>
      <c r="P17" s="527">
        <v>9.2211280214861233E-2</v>
      </c>
    </row>
    <row r="18" spans="2:16" ht="12.75" customHeight="1" x14ac:dyDescent="0.15">
      <c r="B18" s="111"/>
      <c r="C18" s="368" t="s">
        <v>591</v>
      </c>
      <c r="D18" s="369" t="s">
        <v>109</v>
      </c>
      <c r="E18" s="370">
        <v>0</v>
      </c>
      <c r="F18" s="370">
        <v>0</v>
      </c>
      <c r="G18" s="370">
        <v>0</v>
      </c>
      <c r="H18" s="370">
        <v>0</v>
      </c>
      <c r="I18" s="370">
        <v>0</v>
      </c>
      <c r="J18" s="370">
        <v>0</v>
      </c>
      <c r="K18" s="370">
        <v>0</v>
      </c>
      <c r="L18" s="370">
        <v>0</v>
      </c>
      <c r="M18" s="370">
        <v>0</v>
      </c>
      <c r="N18" s="370">
        <v>0</v>
      </c>
      <c r="O18" s="528">
        <v>0</v>
      </c>
      <c r="P18" s="528">
        <v>0</v>
      </c>
    </row>
    <row r="19" spans="2:16" ht="12.75" customHeight="1" x14ac:dyDescent="0.15">
      <c r="B19" s="111"/>
      <c r="C19" s="362" t="s">
        <v>639</v>
      </c>
      <c r="D19" s="112" t="s">
        <v>111</v>
      </c>
      <c r="E19" s="364">
        <v>9969</v>
      </c>
      <c r="F19" s="364">
        <v>1329</v>
      </c>
      <c r="G19" s="364">
        <v>762</v>
      </c>
      <c r="H19" s="364">
        <v>7878</v>
      </c>
      <c r="I19" s="364">
        <v>879</v>
      </c>
      <c r="J19" s="364">
        <v>6999</v>
      </c>
      <c r="K19" s="364">
        <v>6900</v>
      </c>
      <c r="L19" s="364">
        <v>5463</v>
      </c>
      <c r="M19" s="364">
        <v>1437</v>
      </c>
      <c r="N19" s="364">
        <v>99</v>
      </c>
      <c r="O19" s="525">
        <v>0.12939695231172607</v>
      </c>
      <c r="P19" s="525">
        <v>0.10225591235949222</v>
      </c>
    </row>
    <row r="20" spans="2:16" ht="12.75" customHeight="1" x14ac:dyDescent="0.15">
      <c r="B20" s="111"/>
      <c r="C20" s="362" t="s">
        <v>640</v>
      </c>
      <c r="D20" s="112" t="s">
        <v>641</v>
      </c>
      <c r="E20" s="364">
        <v>2734</v>
      </c>
      <c r="F20" s="364">
        <v>270</v>
      </c>
      <c r="G20" s="364">
        <v>132</v>
      </c>
      <c r="H20" s="364">
        <v>2332</v>
      </c>
      <c r="I20" s="364">
        <v>200</v>
      </c>
      <c r="J20" s="364">
        <v>2132</v>
      </c>
      <c r="K20" s="364">
        <v>2049</v>
      </c>
      <c r="L20" s="364">
        <v>1592</v>
      </c>
      <c r="M20" s="364">
        <v>457</v>
      </c>
      <c r="N20" s="364">
        <v>83</v>
      </c>
      <c r="O20" s="525">
        <v>0.12262289199856477</v>
      </c>
      <c r="P20" s="525">
        <v>0.10459275206315034</v>
      </c>
    </row>
    <row r="21" spans="2:16" ht="12.75" customHeight="1" x14ac:dyDescent="0.15">
      <c r="B21" s="111"/>
      <c r="C21" s="362" t="s">
        <v>642</v>
      </c>
      <c r="D21" s="112" t="s">
        <v>643</v>
      </c>
      <c r="E21" s="364">
        <v>1491</v>
      </c>
      <c r="F21" s="364">
        <v>259</v>
      </c>
      <c r="G21" s="364">
        <v>92</v>
      </c>
      <c r="H21" s="364">
        <v>1140</v>
      </c>
      <c r="I21" s="364">
        <v>159</v>
      </c>
      <c r="J21" s="364">
        <v>981</v>
      </c>
      <c r="K21" s="364">
        <v>964</v>
      </c>
      <c r="L21" s="364">
        <v>766</v>
      </c>
      <c r="M21" s="364">
        <v>198</v>
      </c>
      <c r="N21" s="364">
        <v>17</v>
      </c>
      <c r="O21" s="525">
        <v>6.8925665680473369E-2</v>
      </c>
      <c r="P21" s="525">
        <v>5.2699704142011833E-2</v>
      </c>
    </row>
    <row r="22" spans="2:16" ht="12.75" customHeight="1" x14ac:dyDescent="0.15">
      <c r="B22" s="111"/>
      <c r="C22" s="362" t="s">
        <v>644</v>
      </c>
      <c r="D22" s="112" t="s">
        <v>134</v>
      </c>
      <c r="E22" s="364">
        <v>2805</v>
      </c>
      <c r="F22" s="364">
        <v>521</v>
      </c>
      <c r="G22" s="364">
        <v>156</v>
      </c>
      <c r="H22" s="364">
        <v>2128</v>
      </c>
      <c r="I22" s="364">
        <v>173</v>
      </c>
      <c r="J22" s="364">
        <v>1955</v>
      </c>
      <c r="K22" s="364">
        <v>1953</v>
      </c>
      <c r="L22" s="364">
        <v>1764</v>
      </c>
      <c r="M22" s="364">
        <v>189</v>
      </c>
      <c r="N22" s="364">
        <v>2</v>
      </c>
      <c r="O22" s="525">
        <v>5.0841927824400501E-2</v>
      </c>
      <c r="P22" s="525">
        <v>3.8570988381577277E-2</v>
      </c>
    </row>
    <row r="23" spans="2:16" ht="12.75" customHeight="1" x14ac:dyDescent="0.15">
      <c r="B23" s="111"/>
      <c r="C23" s="362" t="s">
        <v>645</v>
      </c>
      <c r="D23" s="112" t="s">
        <v>137</v>
      </c>
      <c r="E23" s="364">
        <v>434</v>
      </c>
      <c r="F23" s="364">
        <v>44</v>
      </c>
      <c r="G23" s="364">
        <v>20</v>
      </c>
      <c r="H23" s="364">
        <v>370</v>
      </c>
      <c r="I23" s="364">
        <v>23</v>
      </c>
      <c r="J23" s="364">
        <v>347</v>
      </c>
      <c r="K23" s="364">
        <v>347</v>
      </c>
      <c r="L23" s="364">
        <v>305</v>
      </c>
      <c r="M23" s="364">
        <v>42</v>
      </c>
      <c r="N23" s="364">
        <v>0</v>
      </c>
      <c r="O23" s="525">
        <v>5.3481207640172522E-2</v>
      </c>
      <c r="P23" s="525">
        <v>4.5594577942082562E-2</v>
      </c>
    </row>
    <row r="24" spans="2:16" ht="12.75" customHeight="1" x14ac:dyDescent="0.15">
      <c r="B24" s="111"/>
      <c r="C24" s="362" t="s">
        <v>646</v>
      </c>
      <c r="D24" s="112" t="s">
        <v>145</v>
      </c>
      <c r="E24" s="364">
        <v>1007</v>
      </c>
      <c r="F24" s="364">
        <v>95</v>
      </c>
      <c r="G24" s="364">
        <v>40</v>
      </c>
      <c r="H24" s="364">
        <v>872</v>
      </c>
      <c r="I24" s="364">
        <v>105</v>
      </c>
      <c r="J24" s="364">
        <v>767</v>
      </c>
      <c r="K24" s="364">
        <v>767</v>
      </c>
      <c r="L24" s="364">
        <v>659</v>
      </c>
      <c r="M24" s="364">
        <v>108</v>
      </c>
      <c r="N24" s="364">
        <v>0</v>
      </c>
      <c r="O24" s="525">
        <v>9.7360533694285989E-2</v>
      </c>
      <c r="P24" s="525">
        <v>8.4308227786909024E-2</v>
      </c>
    </row>
    <row r="25" spans="2:16" ht="12.75" customHeight="1" x14ac:dyDescent="0.15">
      <c r="B25" s="111"/>
      <c r="C25" s="362" t="s">
        <v>647</v>
      </c>
      <c r="D25" s="112" t="s">
        <v>149</v>
      </c>
      <c r="E25" s="364">
        <v>4665</v>
      </c>
      <c r="F25" s="364">
        <v>331</v>
      </c>
      <c r="G25" s="364">
        <v>132</v>
      </c>
      <c r="H25" s="364">
        <v>4202</v>
      </c>
      <c r="I25" s="364">
        <v>326</v>
      </c>
      <c r="J25" s="364">
        <v>3876</v>
      </c>
      <c r="K25" s="364">
        <v>3680</v>
      </c>
      <c r="L25" s="364">
        <v>2758</v>
      </c>
      <c r="M25" s="364">
        <v>922</v>
      </c>
      <c r="N25" s="364">
        <v>196</v>
      </c>
      <c r="O25" s="525">
        <v>7.6909126879451326E-2</v>
      </c>
      <c r="P25" s="525">
        <v>6.9275916644684785E-2</v>
      </c>
    </row>
    <row r="26" spans="2:16" ht="12.75" customHeight="1" x14ac:dyDescent="0.15">
      <c r="B26" s="111"/>
      <c r="C26" s="362" t="s">
        <v>648</v>
      </c>
      <c r="D26" s="112" t="s">
        <v>151</v>
      </c>
      <c r="E26" s="364">
        <v>147</v>
      </c>
      <c r="F26" s="364">
        <v>0</v>
      </c>
      <c r="G26" s="364">
        <v>0</v>
      </c>
      <c r="H26" s="364">
        <v>147</v>
      </c>
      <c r="I26" s="364">
        <v>15</v>
      </c>
      <c r="J26" s="364">
        <v>132</v>
      </c>
      <c r="K26" s="364">
        <v>130</v>
      </c>
      <c r="L26" s="364">
        <v>69</v>
      </c>
      <c r="M26" s="364">
        <v>61</v>
      </c>
      <c r="N26" s="364">
        <v>2</v>
      </c>
      <c r="O26" s="525">
        <v>8.5864485981308414E-2</v>
      </c>
      <c r="P26" s="525">
        <v>8.5864485981308414E-2</v>
      </c>
    </row>
    <row r="27" spans="2:16" ht="12.75" customHeight="1" x14ac:dyDescent="0.15">
      <c r="B27" s="111"/>
      <c r="C27" s="365" t="s">
        <v>649</v>
      </c>
      <c r="D27" s="366" t="s">
        <v>650</v>
      </c>
      <c r="E27" s="367">
        <v>127</v>
      </c>
      <c r="F27" s="367">
        <v>15</v>
      </c>
      <c r="G27" s="367">
        <v>4</v>
      </c>
      <c r="H27" s="367">
        <v>108</v>
      </c>
      <c r="I27" s="367">
        <v>21</v>
      </c>
      <c r="J27" s="367">
        <v>87</v>
      </c>
      <c r="K27" s="367">
        <v>61</v>
      </c>
      <c r="L27" s="367">
        <v>56</v>
      </c>
      <c r="M27" s="367">
        <v>5</v>
      </c>
      <c r="N27" s="367">
        <v>26</v>
      </c>
      <c r="O27" s="527">
        <v>0.1190253045923149</v>
      </c>
      <c r="P27" s="527">
        <v>0.10121836925960637</v>
      </c>
    </row>
    <row r="28" spans="2:16" ht="12.75" customHeight="1" x14ac:dyDescent="0.15">
      <c r="B28" s="111"/>
      <c r="C28" s="368" t="s">
        <v>651</v>
      </c>
      <c r="D28" s="369" t="s">
        <v>954</v>
      </c>
      <c r="E28" s="370">
        <v>0</v>
      </c>
      <c r="F28" s="370">
        <v>0</v>
      </c>
      <c r="G28" s="370">
        <v>0</v>
      </c>
      <c r="H28" s="370">
        <v>0</v>
      </c>
      <c r="I28" s="370">
        <v>0</v>
      </c>
      <c r="J28" s="370">
        <v>0</v>
      </c>
      <c r="K28" s="370">
        <v>0</v>
      </c>
      <c r="L28" s="370">
        <v>0</v>
      </c>
      <c r="M28" s="370">
        <v>0</v>
      </c>
      <c r="N28" s="370">
        <v>0</v>
      </c>
      <c r="O28" s="528">
        <v>0</v>
      </c>
      <c r="P28" s="528">
        <v>0</v>
      </c>
    </row>
    <row r="29" spans="2:16" ht="12.75" customHeight="1" x14ac:dyDescent="0.15">
      <c r="B29" s="111"/>
      <c r="C29" s="362" t="s">
        <v>652</v>
      </c>
      <c r="D29" s="112" t="s">
        <v>955</v>
      </c>
      <c r="E29" s="364">
        <v>308</v>
      </c>
      <c r="F29" s="364">
        <v>4</v>
      </c>
      <c r="G29" s="364">
        <v>0</v>
      </c>
      <c r="H29" s="364">
        <v>304</v>
      </c>
      <c r="I29" s="364">
        <v>6</v>
      </c>
      <c r="J29" s="364">
        <v>298</v>
      </c>
      <c r="K29" s="364">
        <v>298</v>
      </c>
      <c r="L29" s="364">
        <v>282</v>
      </c>
      <c r="M29" s="364">
        <v>16</v>
      </c>
      <c r="N29" s="364">
        <v>0</v>
      </c>
      <c r="O29" s="525">
        <v>1.5074393108848864E-2</v>
      </c>
      <c r="P29" s="525">
        <v>1.4878621769772905E-2</v>
      </c>
    </row>
    <row r="30" spans="2:16" ht="12.75" customHeight="1" x14ac:dyDescent="0.15">
      <c r="B30" s="111"/>
      <c r="C30" s="362" t="s">
        <v>653</v>
      </c>
      <c r="D30" s="112" t="s">
        <v>172</v>
      </c>
      <c r="E30" s="364">
        <v>308</v>
      </c>
      <c r="F30" s="364">
        <v>0</v>
      </c>
      <c r="G30" s="364">
        <v>0</v>
      </c>
      <c r="H30" s="364">
        <v>308</v>
      </c>
      <c r="I30" s="364">
        <v>3</v>
      </c>
      <c r="J30" s="364">
        <v>305</v>
      </c>
      <c r="K30" s="364">
        <v>305</v>
      </c>
      <c r="L30" s="364">
        <v>271</v>
      </c>
      <c r="M30" s="364">
        <v>34</v>
      </c>
      <c r="N30" s="364">
        <v>0</v>
      </c>
      <c r="O30" s="525">
        <v>2.9169428923193484E-2</v>
      </c>
      <c r="P30" s="525">
        <v>2.9169428923193484E-2</v>
      </c>
    </row>
    <row r="31" spans="2:16" ht="12.75" customHeight="1" x14ac:dyDescent="0.15">
      <c r="B31" s="111"/>
      <c r="C31" s="362" t="s">
        <v>654</v>
      </c>
      <c r="D31" s="112" t="s">
        <v>177</v>
      </c>
      <c r="E31" s="364">
        <v>466</v>
      </c>
      <c r="F31" s="364">
        <v>0</v>
      </c>
      <c r="G31" s="364">
        <v>0</v>
      </c>
      <c r="H31" s="364">
        <v>466</v>
      </c>
      <c r="I31" s="364">
        <v>6</v>
      </c>
      <c r="J31" s="364">
        <v>460</v>
      </c>
      <c r="K31" s="364">
        <v>460</v>
      </c>
      <c r="L31" s="364">
        <v>438</v>
      </c>
      <c r="M31" s="364">
        <v>22</v>
      </c>
      <c r="N31" s="364">
        <v>0</v>
      </c>
      <c r="O31" s="525">
        <v>2.6081602955168749E-2</v>
      </c>
      <c r="P31" s="525">
        <v>2.6081602955168749E-2</v>
      </c>
    </row>
    <row r="32" spans="2:16" ht="12.75" customHeight="1" x14ac:dyDescent="0.15">
      <c r="B32" s="111"/>
      <c r="C32" s="362" t="s">
        <v>655</v>
      </c>
      <c r="D32" s="112" t="s">
        <v>178</v>
      </c>
      <c r="E32" s="364">
        <v>988</v>
      </c>
      <c r="F32" s="364">
        <v>0</v>
      </c>
      <c r="G32" s="364">
        <v>0</v>
      </c>
      <c r="H32" s="364">
        <v>988</v>
      </c>
      <c r="I32" s="364">
        <v>5</v>
      </c>
      <c r="J32" s="364">
        <v>983</v>
      </c>
      <c r="K32" s="364">
        <v>981</v>
      </c>
      <c r="L32" s="364">
        <v>792</v>
      </c>
      <c r="M32" s="364">
        <v>189</v>
      </c>
      <c r="N32" s="364">
        <v>2</v>
      </c>
      <c r="O32" s="525">
        <v>8.9903181189488236E-3</v>
      </c>
      <c r="P32" s="525">
        <v>8.9903181189488236E-3</v>
      </c>
    </row>
    <row r="33" spans="2:16" ht="12.75" customHeight="1" x14ac:dyDescent="0.15">
      <c r="B33" s="111"/>
      <c r="C33" s="362" t="s">
        <v>656</v>
      </c>
      <c r="D33" s="112" t="s">
        <v>657</v>
      </c>
      <c r="E33" s="364">
        <v>734</v>
      </c>
      <c r="F33" s="364">
        <v>4</v>
      </c>
      <c r="G33" s="364">
        <v>0</v>
      </c>
      <c r="H33" s="364">
        <v>730</v>
      </c>
      <c r="I33" s="364">
        <v>18</v>
      </c>
      <c r="J33" s="364">
        <v>712</v>
      </c>
      <c r="K33" s="364">
        <v>712</v>
      </c>
      <c r="L33" s="364">
        <v>529</v>
      </c>
      <c r="M33" s="364">
        <v>183</v>
      </c>
      <c r="N33" s="364">
        <v>0</v>
      </c>
      <c r="O33" s="525">
        <v>3.4337574850299403E-2</v>
      </c>
      <c r="P33" s="525">
        <v>3.4150449101796404E-2</v>
      </c>
    </row>
    <row r="34" spans="2:16" ht="12.75" customHeight="1" x14ac:dyDescent="0.15">
      <c r="B34" s="111"/>
      <c r="C34" s="362" t="s">
        <v>658</v>
      </c>
      <c r="D34" s="112" t="s">
        <v>189</v>
      </c>
      <c r="E34" s="364">
        <v>8</v>
      </c>
      <c r="F34" s="364">
        <v>0</v>
      </c>
      <c r="G34" s="364">
        <v>0</v>
      </c>
      <c r="H34" s="364">
        <v>8</v>
      </c>
      <c r="I34" s="364">
        <v>1</v>
      </c>
      <c r="J34" s="364">
        <v>7</v>
      </c>
      <c r="K34" s="364">
        <v>7</v>
      </c>
      <c r="L34" s="364">
        <v>4</v>
      </c>
      <c r="M34" s="364">
        <v>3</v>
      </c>
      <c r="N34" s="364">
        <v>0</v>
      </c>
      <c r="O34" s="525">
        <v>0</v>
      </c>
      <c r="P34" s="525">
        <v>0</v>
      </c>
    </row>
    <row r="35" spans="2:16" ht="12.75" customHeight="1" x14ac:dyDescent="0.15">
      <c r="B35" s="111"/>
      <c r="C35" s="362" t="s">
        <v>659</v>
      </c>
      <c r="D35" s="112" t="s">
        <v>201</v>
      </c>
      <c r="E35" s="364">
        <v>151</v>
      </c>
      <c r="F35" s="364">
        <v>0</v>
      </c>
      <c r="G35" s="364">
        <v>0</v>
      </c>
      <c r="H35" s="364">
        <v>151</v>
      </c>
      <c r="I35" s="364">
        <v>18</v>
      </c>
      <c r="J35" s="364">
        <v>133</v>
      </c>
      <c r="K35" s="364">
        <v>133</v>
      </c>
      <c r="L35" s="364">
        <v>125</v>
      </c>
      <c r="M35" s="364">
        <v>8</v>
      </c>
      <c r="N35" s="364">
        <v>0</v>
      </c>
      <c r="O35" s="525">
        <v>2.1071727602567682E-2</v>
      </c>
      <c r="P35" s="525">
        <v>2.1071727602567682E-2</v>
      </c>
    </row>
    <row r="36" spans="2:16" ht="12.75" customHeight="1" x14ac:dyDescent="0.15">
      <c r="B36" s="111"/>
      <c r="C36" s="362" t="s">
        <v>660</v>
      </c>
      <c r="D36" s="112" t="s">
        <v>206</v>
      </c>
      <c r="E36" s="364">
        <v>3479</v>
      </c>
      <c r="F36" s="364">
        <v>142</v>
      </c>
      <c r="G36" s="364">
        <v>36</v>
      </c>
      <c r="H36" s="364">
        <v>3301</v>
      </c>
      <c r="I36" s="364">
        <v>285</v>
      </c>
      <c r="J36" s="364">
        <v>3016</v>
      </c>
      <c r="K36" s="364">
        <v>2981</v>
      </c>
      <c r="L36" s="364">
        <v>2569</v>
      </c>
      <c r="M36" s="364">
        <v>412</v>
      </c>
      <c r="N36" s="364">
        <v>35</v>
      </c>
      <c r="O36" s="525">
        <v>5.7850277694635674E-2</v>
      </c>
      <c r="P36" s="525">
        <v>5.4890418703648275E-2</v>
      </c>
    </row>
    <row r="37" spans="2:16" ht="12.75" customHeight="1" x14ac:dyDescent="0.15">
      <c r="B37" s="111"/>
      <c r="C37" s="365" t="s">
        <v>661</v>
      </c>
      <c r="D37" s="366" t="s">
        <v>216</v>
      </c>
      <c r="E37" s="367">
        <v>417</v>
      </c>
      <c r="F37" s="367">
        <v>18</v>
      </c>
      <c r="G37" s="367">
        <v>12</v>
      </c>
      <c r="H37" s="367">
        <v>387</v>
      </c>
      <c r="I37" s="367">
        <v>45</v>
      </c>
      <c r="J37" s="367">
        <v>342</v>
      </c>
      <c r="K37" s="367">
        <v>330</v>
      </c>
      <c r="L37" s="367">
        <v>310</v>
      </c>
      <c r="M37" s="367">
        <v>20</v>
      </c>
      <c r="N37" s="367">
        <v>12</v>
      </c>
      <c r="O37" s="527">
        <v>6.8394292274889287E-2</v>
      </c>
      <c r="P37" s="527">
        <v>6.3473839593242584E-2</v>
      </c>
    </row>
    <row r="38" spans="2:16" ht="12.75" customHeight="1" x14ac:dyDescent="0.15">
      <c r="B38" s="111"/>
      <c r="C38" s="368" t="s">
        <v>662</v>
      </c>
      <c r="D38" s="369" t="s">
        <v>956</v>
      </c>
      <c r="E38" s="370">
        <v>60</v>
      </c>
      <c r="F38" s="370">
        <v>4</v>
      </c>
      <c r="G38" s="370">
        <v>4</v>
      </c>
      <c r="H38" s="370">
        <v>52</v>
      </c>
      <c r="I38" s="370">
        <v>0</v>
      </c>
      <c r="J38" s="370">
        <v>52</v>
      </c>
      <c r="K38" s="370">
        <v>52</v>
      </c>
      <c r="L38" s="370">
        <v>43</v>
      </c>
      <c r="M38" s="370">
        <v>9</v>
      </c>
      <c r="N38" s="370">
        <v>0</v>
      </c>
      <c r="O38" s="528">
        <v>0.17543859649122806</v>
      </c>
      <c r="P38" s="528">
        <v>0.15204678362573099</v>
      </c>
    </row>
    <row r="39" spans="2:16" ht="12.75" customHeight="1" x14ac:dyDescent="0.15">
      <c r="B39" s="111"/>
      <c r="C39" s="362" t="s">
        <v>663</v>
      </c>
      <c r="D39" s="112" t="s">
        <v>221</v>
      </c>
      <c r="E39" s="364">
        <v>316</v>
      </c>
      <c r="F39" s="364">
        <v>0</v>
      </c>
      <c r="G39" s="364">
        <v>0</v>
      </c>
      <c r="H39" s="364">
        <v>316</v>
      </c>
      <c r="I39" s="364">
        <v>31</v>
      </c>
      <c r="J39" s="364">
        <v>285</v>
      </c>
      <c r="K39" s="364">
        <v>285</v>
      </c>
      <c r="L39" s="364">
        <v>273</v>
      </c>
      <c r="M39" s="364">
        <v>12</v>
      </c>
      <c r="N39" s="364">
        <v>0</v>
      </c>
      <c r="O39" s="525">
        <v>9.878086902156924E-2</v>
      </c>
      <c r="P39" s="525">
        <v>9.878086902156924E-2</v>
      </c>
    </row>
    <row r="40" spans="2:16" ht="12.75" customHeight="1" x14ac:dyDescent="0.15">
      <c r="B40" s="111"/>
      <c r="C40" s="362" t="s">
        <v>664</v>
      </c>
      <c r="D40" s="112" t="s">
        <v>227</v>
      </c>
      <c r="E40" s="364">
        <v>800</v>
      </c>
      <c r="F40" s="364">
        <v>7</v>
      </c>
      <c r="G40" s="364">
        <v>4</v>
      </c>
      <c r="H40" s="364">
        <v>789</v>
      </c>
      <c r="I40" s="364">
        <v>121</v>
      </c>
      <c r="J40" s="364">
        <v>668</v>
      </c>
      <c r="K40" s="364">
        <v>640</v>
      </c>
      <c r="L40" s="364">
        <v>581</v>
      </c>
      <c r="M40" s="364">
        <v>59</v>
      </c>
      <c r="N40" s="364">
        <v>28</v>
      </c>
      <c r="O40" s="525">
        <v>4.4528553935210956E-2</v>
      </c>
      <c r="P40" s="525">
        <v>4.3916286318601803E-2</v>
      </c>
    </row>
    <row r="41" spans="2:16" ht="12.75" customHeight="1" x14ac:dyDescent="0.15">
      <c r="B41" s="111"/>
      <c r="C41" s="362" t="s">
        <v>665</v>
      </c>
      <c r="D41" s="112" t="s">
        <v>231</v>
      </c>
      <c r="E41" s="364">
        <v>1395</v>
      </c>
      <c r="F41" s="364">
        <v>492</v>
      </c>
      <c r="G41" s="364">
        <v>261</v>
      </c>
      <c r="H41" s="364">
        <v>642</v>
      </c>
      <c r="I41" s="364">
        <v>51</v>
      </c>
      <c r="J41" s="364">
        <v>591</v>
      </c>
      <c r="K41" s="364">
        <v>584</v>
      </c>
      <c r="L41" s="364">
        <v>520</v>
      </c>
      <c r="M41" s="364">
        <v>64</v>
      </c>
      <c r="N41" s="364">
        <v>7</v>
      </c>
      <c r="O41" s="525">
        <v>0.32068965517241377</v>
      </c>
      <c r="P41" s="525">
        <v>0.14758620689655172</v>
      </c>
    </row>
    <row r="42" spans="2:16" ht="12.75" customHeight="1" x14ac:dyDescent="0.15">
      <c r="B42" s="111"/>
      <c r="C42" s="362" t="s">
        <v>666</v>
      </c>
      <c r="D42" s="112" t="s">
        <v>239</v>
      </c>
      <c r="E42" s="364">
        <v>1112</v>
      </c>
      <c r="F42" s="364">
        <v>69</v>
      </c>
      <c r="G42" s="364">
        <v>16</v>
      </c>
      <c r="H42" s="364">
        <v>1027</v>
      </c>
      <c r="I42" s="364">
        <v>146</v>
      </c>
      <c r="J42" s="364">
        <v>881</v>
      </c>
      <c r="K42" s="364">
        <v>841</v>
      </c>
      <c r="L42" s="364">
        <v>687</v>
      </c>
      <c r="M42" s="364">
        <v>154</v>
      </c>
      <c r="N42" s="364">
        <v>40</v>
      </c>
      <c r="O42" s="525">
        <v>6.9713497586358225E-2</v>
      </c>
      <c r="P42" s="525">
        <v>6.4384678076609622E-2</v>
      </c>
    </row>
    <row r="43" spans="2:16" ht="12.75" customHeight="1" x14ac:dyDescent="0.15">
      <c r="B43" s="111"/>
      <c r="C43" s="362" t="s">
        <v>667</v>
      </c>
      <c r="D43" s="112" t="s">
        <v>242</v>
      </c>
      <c r="E43" s="364">
        <v>0</v>
      </c>
      <c r="F43" s="364">
        <v>0</v>
      </c>
      <c r="G43" s="364">
        <v>0</v>
      </c>
      <c r="H43" s="364">
        <v>0</v>
      </c>
      <c r="I43" s="364">
        <v>0</v>
      </c>
      <c r="J43" s="364">
        <v>0</v>
      </c>
      <c r="K43" s="364">
        <v>0</v>
      </c>
      <c r="L43" s="364">
        <v>0</v>
      </c>
      <c r="M43" s="364">
        <v>0</v>
      </c>
      <c r="N43" s="364">
        <v>0</v>
      </c>
      <c r="O43" s="525">
        <v>0</v>
      </c>
      <c r="P43" s="525">
        <v>0</v>
      </c>
    </row>
    <row r="44" spans="2:16" ht="12.75" customHeight="1" x14ac:dyDescent="0.15">
      <c r="B44" s="111"/>
      <c r="C44" s="362" t="s">
        <v>668</v>
      </c>
      <c r="D44" s="112" t="s">
        <v>248</v>
      </c>
      <c r="E44" s="364">
        <v>337</v>
      </c>
      <c r="F44" s="364">
        <v>0</v>
      </c>
      <c r="G44" s="364">
        <v>0</v>
      </c>
      <c r="H44" s="364">
        <v>337</v>
      </c>
      <c r="I44" s="364">
        <v>15</v>
      </c>
      <c r="J44" s="364">
        <v>322</v>
      </c>
      <c r="K44" s="364">
        <v>322</v>
      </c>
      <c r="L44" s="364">
        <v>236</v>
      </c>
      <c r="M44" s="364">
        <v>86</v>
      </c>
      <c r="N44" s="364">
        <v>0</v>
      </c>
      <c r="O44" s="525">
        <v>3.2842802845726535E-2</v>
      </c>
      <c r="P44" s="525">
        <v>3.2842802845726535E-2</v>
      </c>
    </row>
    <row r="45" spans="2:16" ht="12.75" customHeight="1" x14ac:dyDescent="0.15">
      <c r="B45" s="111"/>
      <c r="C45" s="362" t="s">
        <v>669</v>
      </c>
      <c r="D45" s="112" t="s">
        <v>957</v>
      </c>
      <c r="E45" s="364">
        <v>709</v>
      </c>
      <c r="F45" s="364">
        <v>15</v>
      </c>
      <c r="G45" s="364">
        <v>4</v>
      </c>
      <c r="H45" s="364">
        <v>690</v>
      </c>
      <c r="I45" s="364">
        <v>58</v>
      </c>
      <c r="J45" s="364">
        <v>632</v>
      </c>
      <c r="K45" s="364">
        <v>630</v>
      </c>
      <c r="L45" s="364">
        <v>540</v>
      </c>
      <c r="M45" s="364">
        <v>90</v>
      </c>
      <c r="N45" s="364">
        <v>2</v>
      </c>
      <c r="O45" s="525">
        <v>5.8119517993278136E-2</v>
      </c>
      <c r="P45" s="525">
        <v>5.6562013279777029E-2</v>
      </c>
    </row>
    <row r="46" spans="2:16" ht="12.75" customHeight="1" x14ac:dyDescent="0.15">
      <c r="B46" s="111"/>
      <c r="C46" s="362" t="s">
        <v>670</v>
      </c>
      <c r="D46" s="112" t="s">
        <v>259</v>
      </c>
      <c r="E46" s="364">
        <v>681</v>
      </c>
      <c r="F46" s="364">
        <v>15</v>
      </c>
      <c r="G46" s="364">
        <v>0</v>
      </c>
      <c r="H46" s="364">
        <v>666</v>
      </c>
      <c r="I46" s="364">
        <v>66</v>
      </c>
      <c r="J46" s="364">
        <v>600</v>
      </c>
      <c r="K46" s="364">
        <v>593</v>
      </c>
      <c r="L46" s="364">
        <v>463</v>
      </c>
      <c r="M46" s="364">
        <v>130</v>
      </c>
      <c r="N46" s="364">
        <v>7</v>
      </c>
      <c r="O46" s="525">
        <v>4.3328879557167396E-2</v>
      </c>
      <c r="P46" s="525">
        <v>4.2374498950181333E-2</v>
      </c>
    </row>
    <row r="47" spans="2:16" ht="12.75" customHeight="1" x14ac:dyDescent="0.15">
      <c r="B47" s="111"/>
      <c r="C47" s="365" t="s">
        <v>671</v>
      </c>
      <c r="D47" s="366" t="s">
        <v>262</v>
      </c>
      <c r="E47" s="367">
        <v>31</v>
      </c>
      <c r="F47" s="367">
        <v>4</v>
      </c>
      <c r="G47" s="367">
        <v>0</v>
      </c>
      <c r="H47" s="367">
        <v>27</v>
      </c>
      <c r="I47" s="367">
        <v>3</v>
      </c>
      <c r="J47" s="367">
        <v>24</v>
      </c>
      <c r="K47" s="367">
        <v>24</v>
      </c>
      <c r="L47" s="367">
        <v>21</v>
      </c>
      <c r="M47" s="367">
        <v>3</v>
      </c>
      <c r="N47" s="367">
        <v>0</v>
      </c>
      <c r="O47" s="527">
        <v>0.29807692307692307</v>
      </c>
      <c r="P47" s="527">
        <v>0.25961538461538464</v>
      </c>
    </row>
    <row r="48" spans="2:16" ht="12.75" customHeight="1" x14ac:dyDescent="0.15">
      <c r="B48" s="111"/>
      <c r="C48" s="368" t="s">
        <v>672</v>
      </c>
      <c r="D48" s="369" t="s">
        <v>267</v>
      </c>
      <c r="E48" s="370">
        <v>1147</v>
      </c>
      <c r="F48" s="370">
        <v>7</v>
      </c>
      <c r="G48" s="370">
        <v>4</v>
      </c>
      <c r="H48" s="370">
        <v>1136</v>
      </c>
      <c r="I48" s="370">
        <v>44</v>
      </c>
      <c r="J48" s="370">
        <v>1092</v>
      </c>
      <c r="K48" s="370">
        <v>1092</v>
      </c>
      <c r="L48" s="370">
        <v>909</v>
      </c>
      <c r="M48" s="370">
        <v>183</v>
      </c>
      <c r="N48" s="370">
        <v>0</v>
      </c>
      <c r="O48" s="528">
        <v>3.3088129236982546E-2</v>
      </c>
      <c r="P48" s="528">
        <v>3.277080628876388E-2</v>
      </c>
    </row>
    <row r="49" spans="2:16" ht="12.75" customHeight="1" x14ac:dyDescent="0.15">
      <c r="B49" s="111"/>
      <c r="C49" s="362" t="s">
        <v>673</v>
      </c>
      <c r="D49" s="112" t="s">
        <v>958</v>
      </c>
      <c r="E49" s="364">
        <v>2125</v>
      </c>
      <c r="F49" s="364">
        <v>233</v>
      </c>
      <c r="G49" s="364">
        <v>52</v>
      </c>
      <c r="H49" s="364">
        <v>1840</v>
      </c>
      <c r="I49" s="364">
        <v>281</v>
      </c>
      <c r="J49" s="364">
        <v>1559</v>
      </c>
      <c r="K49" s="364">
        <v>1542</v>
      </c>
      <c r="L49" s="364">
        <v>1369</v>
      </c>
      <c r="M49" s="364">
        <v>173</v>
      </c>
      <c r="N49" s="364">
        <v>17</v>
      </c>
      <c r="O49" s="525">
        <v>6.4575926094751879E-2</v>
      </c>
      <c r="P49" s="525">
        <v>5.5915154830279271E-2</v>
      </c>
    </row>
    <row r="50" spans="2:16" ht="12.75" customHeight="1" x14ac:dyDescent="0.15">
      <c r="B50" s="111"/>
      <c r="C50" s="362" t="s">
        <v>674</v>
      </c>
      <c r="D50" s="112" t="s">
        <v>279</v>
      </c>
      <c r="E50" s="364">
        <v>6052</v>
      </c>
      <c r="F50" s="364">
        <v>393</v>
      </c>
      <c r="G50" s="364">
        <v>132</v>
      </c>
      <c r="H50" s="364">
        <v>5527</v>
      </c>
      <c r="I50" s="364">
        <v>586</v>
      </c>
      <c r="J50" s="364">
        <v>4941</v>
      </c>
      <c r="K50" s="364">
        <v>4807</v>
      </c>
      <c r="L50" s="364">
        <v>3974</v>
      </c>
      <c r="M50" s="364">
        <v>833</v>
      </c>
      <c r="N50" s="364">
        <v>134</v>
      </c>
      <c r="O50" s="525">
        <v>0.11058526869735232</v>
      </c>
      <c r="P50" s="525">
        <v>0.10099219763553639</v>
      </c>
    </row>
    <row r="51" spans="2:16" ht="12.75" customHeight="1" x14ac:dyDescent="0.15">
      <c r="B51" s="111"/>
      <c r="C51" s="362" t="s">
        <v>675</v>
      </c>
      <c r="D51" s="112" t="s">
        <v>676</v>
      </c>
      <c r="E51" s="364">
        <v>4817</v>
      </c>
      <c r="F51" s="364">
        <v>211</v>
      </c>
      <c r="G51" s="364">
        <v>76</v>
      </c>
      <c r="H51" s="364">
        <v>4530</v>
      </c>
      <c r="I51" s="364">
        <v>269</v>
      </c>
      <c r="J51" s="364">
        <v>4261</v>
      </c>
      <c r="K51" s="364">
        <v>4249</v>
      </c>
      <c r="L51" s="364">
        <v>3745</v>
      </c>
      <c r="M51" s="364">
        <v>504</v>
      </c>
      <c r="N51" s="364">
        <v>12</v>
      </c>
      <c r="O51" s="525">
        <v>4.6682689512143119E-2</v>
      </c>
      <c r="P51" s="525">
        <v>4.3901304440524876E-2</v>
      </c>
    </row>
    <row r="52" spans="2:16" ht="12.75" customHeight="1" x14ac:dyDescent="0.15">
      <c r="B52" s="111"/>
      <c r="C52" s="362" t="s">
        <v>677</v>
      </c>
      <c r="D52" s="112" t="s">
        <v>678</v>
      </c>
      <c r="E52" s="364">
        <v>19900</v>
      </c>
      <c r="F52" s="364">
        <v>615</v>
      </c>
      <c r="G52" s="364">
        <v>184</v>
      </c>
      <c r="H52" s="364">
        <v>19101</v>
      </c>
      <c r="I52" s="364">
        <v>1153</v>
      </c>
      <c r="J52" s="364">
        <v>17948</v>
      </c>
      <c r="K52" s="364">
        <v>17889</v>
      </c>
      <c r="L52" s="364">
        <v>15642</v>
      </c>
      <c r="M52" s="364">
        <v>2247</v>
      </c>
      <c r="N52" s="364">
        <v>59</v>
      </c>
      <c r="O52" s="525">
        <v>3.4755636438577708E-2</v>
      </c>
      <c r="P52" s="525">
        <v>3.3360171437852908E-2</v>
      </c>
    </row>
    <row r="53" spans="2:16" ht="12.75" customHeight="1" x14ac:dyDescent="0.15">
      <c r="B53" s="111"/>
      <c r="C53" s="362" t="s">
        <v>679</v>
      </c>
      <c r="D53" s="112" t="s">
        <v>680</v>
      </c>
      <c r="E53" s="364">
        <v>2000</v>
      </c>
      <c r="F53" s="364">
        <v>36</v>
      </c>
      <c r="G53" s="364">
        <v>4</v>
      </c>
      <c r="H53" s="364">
        <v>1960</v>
      </c>
      <c r="I53" s="364">
        <v>68</v>
      </c>
      <c r="J53" s="364">
        <v>1892</v>
      </c>
      <c r="K53" s="364">
        <v>1890</v>
      </c>
      <c r="L53" s="364">
        <v>1739</v>
      </c>
      <c r="M53" s="364">
        <v>151</v>
      </c>
      <c r="N53" s="364">
        <v>2</v>
      </c>
      <c r="O53" s="525">
        <v>1.5443896186129838E-2</v>
      </c>
      <c r="P53" s="525">
        <v>1.513501826240724E-2</v>
      </c>
    </row>
    <row r="54" spans="2:16" ht="12.75" customHeight="1" x14ac:dyDescent="0.15">
      <c r="B54" s="111"/>
      <c r="C54" s="362" t="s">
        <v>681</v>
      </c>
      <c r="D54" s="112" t="s">
        <v>682</v>
      </c>
      <c r="E54" s="364">
        <v>3477</v>
      </c>
      <c r="F54" s="364">
        <v>0</v>
      </c>
      <c r="G54" s="364">
        <v>0</v>
      </c>
      <c r="H54" s="364">
        <v>3477</v>
      </c>
      <c r="I54" s="364">
        <v>9</v>
      </c>
      <c r="J54" s="364">
        <v>3468</v>
      </c>
      <c r="K54" s="364">
        <v>3468</v>
      </c>
      <c r="L54" s="364">
        <v>3318</v>
      </c>
      <c r="M54" s="364">
        <v>150</v>
      </c>
      <c r="N54" s="364">
        <v>0</v>
      </c>
      <c r="O54" s="525">
        <v>4.3675966285219005E-2</v>
      </c>
      <c r="P54" s="525">
        <v>4.3675966285219005E-2</v>
      </c>
    </row>
    <row r="55" spans="2:16" ht="12.75" customHeight="1" x14ac:dyDescent="0.15">
      <c r="B55" s="111"/>
      <c r="C55" s="362" t="s">
        <v>683</v>
      </c>
      <c r="D55" s="112" t="s">
        <v>684</v>
      </c>
      <c r="E55" s="364">
        <v>6067</v>
      </c>
      <c r="F55" s="364">
        <v>18</v>
      </c>
      <c r="G55" s="364">
        <v>4</v>
      </c>
      <c r="H55" s="364">
        <v>6045</v>
      </c>
      <c r="I55" s="364">
        <v>62</v>
      </c>
      <c r="J55" s="364">
        <v>5983</v>
      </c>
      <c r="K55" s="364">
        <v>5969</v>
      </c>
      <c r="L55" s="364">
        <v>5404</v>
      </c>
      <c r="M55" s="364">
        <v>565</v>
      </c>
      <c r="N55" s="364">
        <v>14</v>
      </c>
      <c r="O55" s="525">
        <v>0.10633785536509271</v>
      </c>
      <c r="P55" s="525">
        <v>0.10595225575770323</v>
      </c>
    </row>
    <row r="56" spans="2:16" ht="12.75" customHeight="1" x14ac:dyDescent="0.15">
      <c r="B56" s="111"/>
      <c r="C56" s="362" t="s">
        <v>685</v>
      </c>
      <c r="D56" s="112" t="s">
        <v>686</v>
      </c>
      <c r="E56" s="364">
        <v>4196</v>
      </c>
      <c r="F56" s="364">
        <v>175</v>
      </c>
      <c r="G56" s="364">
        <v>20</v>
      </c>
      <c r="H56" s="364">
        <v>4001</v>
      </c>
      <c r="I56" s="364">
        <v>222</v>
      </c>
      <c r="J56" s="364">
        <v>3779</v>
      </c>
      <c r="K56" s="364">
        <v>3765</v>
      </c>
      <c r="L56" s="364">
        <v>3105</v>
      </c>
      <c r="M56" s="364">
        <v>660</v>
      </c>
      <c r="N56" s="364">
        <v>14</v>
      </c>
      <c r="O56" s="525">
        <v>6.3201337530689405E-2</v>
      </c>
      <c r="P56" s="525">
        <v>6.026419243572171E-2</v>
      </c>
    </row>
    <row r="57" spans="2:16" ht="12.75" customHeight="1" x14ac:dyDescent="0.15">
      <c r="B57" s="111"/>
      <c r="C57" s="365" t="s">
        <v>687</v>
      </c>
      <c r="D57" s="366" t="s">
        <v>688</v>
      </c>
      <c r="E57" s="367">
        <v>150</v>
      </c>
      <c r="F57" s="367">
        <v>0</v>
      </c>
      <c r="G57" s="367">
        <v>0</v>
      </c>
      <c r="H57" s="367">
        <v>150</v>
      </c>
      <c r="I57" s="367">
        <v>5</v>
      </c>
      <c r="J57" s="367">
        <v>145</v>
      </c>
      <c r="K57" s="367">
        <v>121</v>
      </c>
      <c r="L57" s="367">
        <v>93</v>
      </c>
      <c r="M57" s="367">
        <v>28</v>
      </c>
      <c r="N57" s="367">
        <v>24</v>
      </c>
      <c r="O57" s="527">
        <v>6.2189054726368161E-2</v>
      </c>
      <c r="P57" s="527">
        <v>6.2189054726368161E-2</v>
      </c>
    </row>
    <row r="58" spans="2:16" ht="12.75" customHeight="1" x14ac:dyDescent="0.15">
      <c r="B58" s="111"/>
      <c r="C58" s="368" t="s">
        <v>689</v>
      </c>
      <c r="D58" s="369" t="s">
        <v>690</v>
      </c>
      <c r="E58" s="370">
        <v>167</v>
      </c>
      <c r="F58" s="370">
        <v>22</v>
      </c>
      <c r="G58" s="370">
        <v>0</v>
      </c>
      <c r="H58" s="370">
        <v>145</v>
      </c>
      <c r="I58" s="370">
        <v>18</v>
      </c>
      <c r="J58" s="370">
        <v>127</v>
      </c>
      <c r="K58" s="370">
        <v>127</v>
      </c>
      <c r="L58" s="370">
        <v>107</v>
      </c>
      <c r="M58" s="370">
        <v>20</v>
      </c>
      <c r="N58" s="370">
        <v>0</v>
      </c>
      <c r="O58" s="528">
        <v>7.6325411334552104E-2</v>
      </c>
      <c r="P58" s="528">
        <v>6.6270566727605118E-2</v>
      </c>
    </row>
    <row r="59" spans="2:16" ht="12.75" customHeight="1" x14ac:dyDescent="0.15">
      <c r="B59" s="111"/>
      <c r="C59" s="362" t="s">
        <v>691</v>
      </c>
      <c r="D59" s="112" t="s">
        <v>692</v>
      </c>
      <c r="E59" s="364">
        <v>247</v>
      </c>
      <c r="F59" s="364">
        <v>0</v>
      </c>
      <c r="G59" s="364">
        <v>0</v>
      </c>
      <c r="H59" s="364">
        <v>247</v>
      </c>
      <c r="I59" s="364">
        <v>9</v>
      </c>
      <c r="J59" s="364">
        <v>238</v>
      </c>
      <c r="K59" s="364">
        <v>238</v>
      </c>
      <c r="L59" s="364">
        <v>187</v>
      </c>
      <c r="M59" s="364">
        <v>51</v>
      </c>
      <c r="N59" s="364">
        <v>0</v>
      </c>
      <c r="O59" s="525">
        <v>4.767419417100946E-2</v>
      </c>
      <c r="P59" s="525">
        <v>4.767419417100946E-2</v>
      </c>
    </row>
    <row r="60" spans="2:16" ht="12.75" customHeight="1" x14ac:dyDescent="0.15">
      <c r="B60" s="111"/>
      <c r="C60" s="362" t="s">
        <v>693</v>
      </c>
      <c r="D60" s="112" t="s">
        <v>959</v>
      </c>
      <c r="E60" s="364">
        <v>111</v>
      </c>
      <c r="F60" s="364">
        <v>0</v>
      </c>
      <c r="G60" s="364">
        <v>0</v>
      </c>
      <c r="H60" s="364">
        <v>111</v>
      </c>
      <c r="I60" s="364">
        <v>2</v>
      </c>
      <c r="J60" s="364">
        <v>109</v>
      </c>
      <c r="K60" s="364">
        <v>109</v>
      </c>
      <c r="L60" s="364">
        <v>93</v>
      </c>
      <c r="M60" s="364">
        <v>16</v>
      </c>
      <c r="N60" s="364">
        <v>0</v>
      </c>
      <c r="O60" s="525">
        <v>1.4496539114535719E-2</v>
      </c>
      <c r="P60" s="525">
        <v>1.4496539114535719E-2</v>
      </c>
    </row>
    <row r="61" spans="2:16" ht="12.75" customHeight="1" x14ac:dyDescent="0.15">
      <c r="B61" s="111"/>
      <c r="C61" s="362" t="s">
        <v>694</v>
      </c>
      <c r="D61" s="112" t="s">
        <v>695</v>
      </c>
      <c r="E61" s="364">
        <v>2347</v>
      </c>
      <c r="F61" s="364">
        <v>4</v>
      </c>
      <c r="G61" s="364">
        <v>0</v>
      </c>
      <c r="H61" s="364">
        <v>2343</v>
      </c>
      <c r="I61" s="364">
        <v>26</v>
      </c>
      <c r="J61" s="364">
        <v>2317</v>
      </c>
      <c r="K61" s="364">
        <v>2317</v>
      </c>
      <c r="L61" s="364">
        <v>1999</v>
      </c>
      <c r="M61" s="364">
        <v>318</v>
      </c>
      <c r="N61" s="364">
        <v>0</v>
      </c>
      <c r="O61" s="525">
        <v>1.6434768603779928E-2</v>
      </c>
      <c r="P61" s="525">
        <v>1.6406758772329087E-2</v>
      </c>
    </row>
    <row r="62" spans="2:16" ht="12.75" customHeight="1" x14ac:dyDescent="0.15">
      <c r="B62" s="111"/>
      <c r="C62" s="362" t="s">
        <v>696</v>
      </c>
      <c r="D62" s="112" t="s">
        <v>317</v>
      </c>
      <c r="E62" s="364">
        <v>0</v>
      </c>
      <c r="F62" s="364">
        <v>0</v>
      </c>
      <c r="G62" s="364">
        <v>0</v>
      </c>
      <c r="H62" s="364">
        <v>0</v>
      </c>
      <c r="I62" s="364">
        <v>0</v>
      </c>
      <c r="J62" s="364">
        <v>0</v>
      </c>
      <c r="K62" s="364">
        <v>0</v>
      </c>
      <c r="L62" s="364">
        <v>0</v>
      </c>
      <c r="M62" s="364">
        <v>0</v>
      </c>
      <c r="N62" s="364">
        <v>0</v>
      </c>
      <c r="O62" s="525">
        <v>0</v>
      </c>
      <c r="P62" s="525">
        <v>0</v>
      </c>
    </row>
    <row r="63" spans="2:16" ht="12.75" customHeight="1" x14ac:dyDescent="0.15">
      <c r="B63" s="111"/>
      <c r="C63" s="362" t="s">
        <v>697</v>
      </c>
      <c r="D63" s="112" t="s">
        <v>698</v>
      </c>
      <c r="E63" s="364">
        <v>2228</v>
      </c>
      <c r="F63" s="364">
        <v>0</v>
      </c>
      <c r="G63" s="364">
        <v>0</v>
      </c>
      <c r="H63" s="364">
        <v>2228</v>
      </c>
      <c r="I63" s="364">
        <v>24</v>
      </c>
      <c r="J63" s="364">
        <v>2204</v>
      </c>
      <c r="K63" s="364">
        <v>2204</v>
      </c>
      <c r="L63" s="364">
        <v>1925</v>
      </c>
      <c r="M63" s="364">
        <v>279</v>
      </c>
      <c r="N63" s="364">
        <v>0</v>
      </c>
      <c r="O63" s="525">
        <v>4.046641723273639E-2</v>
      </c>
      <c r="P63" s="525">
        <v>4.046641723273639E-2</v>
      </c>
    </row>
    <row r="64" spans="2:16" ht="12.75" customHeight="1" x14ac:dyDescent="0.15">
      <c r="B64" s="111"/>
      <c r="C64" s="362" t="s">
        <v>699</v>
      </c>
      <c r="D64" s="112" t="s">
        <v>700</v>
      </c>
      <c r="E64" s="364">
        <v>2207</v>
      </c>
      <c r="F64" s="364">
        <v>25</v>
      </c>
      <c r="G64" s="364">
        <v>4</v>
      </c>
      <c r="H64" s="364">
        <v>2178</v>
      </c>
      <c r="I64" s="364">
        <v>90</v>
      </c>
      <c r="J64" s="364">
        <v>2088</v>
      </c>
      <c r="K64" s="364">
        <v>2064</v>
      </c>
      <c r="L64" s="364">
        <v>1738</v>
      </c>
      <c r="M64" s="364">
        <v>326</v>
      </c>
      <c r="N64" s="364">
        <v>24</v>
      </c>
      <c r="O64" s="525">
        <v>4.714804528946806E-2</v>
      </c>
      <c r="P64" s="525">
        <v>4.6528519547105317E-2</v>
      </c>
    </row>
    <row r="65" spans="2:16" ht="12.75" customHeight="1" x14ac:dyDescent="0.15">
      <c r="B65" s="111"/>
      <c r="C65" s="362" t="s">
        <v>701</v>
      </c>
      <c r="D65" s="112" t="s">
        <v>322</v>
      </c>
      <c r="E65" s="364">
        <v>131</v>
      </c>
      <c r="F65" s="364">
        <v>33</v>
      </c>
      <c r="G65" s="364">
        <v>4</v>
      </c>
      <c r="H65" s="364">
        <v>94</v>
      </c>
      <c r="I65" s="364">
        <v>23</v>
      </c>
      <c r="J65" s="364">
        <v>71</v>
      </c>
      <c r="K65" s="364">
        <v>69</v>
      </c>
      <c r="L65" s="364">
        <v>60</v>
      </c>
      <c r="M65" s="364">
        <v>9</v>
      </c>
      <c r="N65" s="364">
        <v>2</v>
      </c>
      <c r="O65" s="525">
        <v>8.3280356007628731E-2</v>
      </c>
      <c r="P65" s="525">
        <v>5.9758423394787034E-2</v>
      </c>
    </row>
    <row r="66" spans="2:16" ht="12.75" customHeight="1" x14ac:dyDescent="0.15">
      <c r="B66" s="111"/>
      <c r="C66" s="362" t="s">
        <v>702</v>
      </c>
      <c r="D66" s="112" t="s">
        <v>329</v>
      </c>
      <c r="E66" s="364">
        <v>510</v>
      </c>
      <c r="F66" s="364">
        <v>11</v>
      </c>
      <c r="G66" s="364">
        <v>12</v>
      </c>
      <c r="H66" s="364">
        <v>487</v>
      </c>
      <c r="I66" s="364">
        <v>70</v>
      </c>
      <c r="J66" s="364">
        <v>417</v>
      </c>
      <c r="K66" s="364">
        <v>417</v>
      </c>
      <c r="L66" s="364">
        <v>366</v>
      </c>
      <c r="M66" s="364">
        <v>51</v>
      </c>
      <c r="N66" s="364">
        <v>0</v>
      </c>
      <c r="O66" s="525">
        <v>5.6167400881057268E-2</v>
      </c>
      <c r="P66" s="525">
        <v>5.3634361233480178E-2</v>
      </c>
    </row>
    <row r="67" spans="2:16" ht="12.75" customHeight="1" x14ac:dyDescent="0.15">
      <c r="B67" s="111"/>
      <c r="C67" s="365" t="s">
        <v>703</v>
      </c>
      <c r="D67" s="366" t="s">
        <v>464</v>
      </c>
      <c r="E67" s="367">
        <v>4009</v>
      </c>
      <c r="F67" s="367">
        <v>1431</v>
      </c>
      <c r="G67" s="367">
        <v>666</v>
      </c>
      <c r="H67" s="367">
        <v>1912</v>
      </c>
      <c r="I67" s="367">
        <v>278</v>
      </c>
      <c r="J67" s="367">
        <v>1634</v>
      </c>
      <c r="K67" s="367">
        <v>1613</v>
      </c>
      <c r="L67" s="367">
        <v>1398</v>
      </c>
      <c r="M67" s="367">
        <v>215</v>
      </c>
      <c r="N67" s="367">
        <v>21</v>
      </c>
      <c r="O67" s="527">
        <v>0.47337347974967531</v>
      </c>
      <c r="P67" s="527">
        <v>0.22576455307592397</v>
      </c>
    </row>
    <row r="68" spans="2:16" ht="12.75" customHeight="1" x14ac:dyDescent="0.15">
      <c r="B68" s="111"/>
      <c r="C68" s="368" t="s">
        <v>704</v>
      </c>
      <c r="D68" s="369" t="s">
        <v>705</v>
      </c>
      <c r="E68" s="370">
        <v>884</v>
      </c>
      <c r="F68" s="370">
        <v>67</v>
      </c>
      <c r="G68" s="370">
        <v>6</v>
      </c>
      <c r="H68" s="370">
        <v>811</v>
      </c>
      <c r="I68" s="370">
        <v>115</v>
      </c>
      <c r="J68" s="370">
        <v>696</v>
      </c>
      <c r="K68" s="370">
        <v>647</v>
      </c>
      <c r="L68" s="370">
        <v>473</v>
      </c>
      <c r="M68" s="370">
        <v>174</v>
      </c>
      <c r="N68" s="370">
        <v>49</v>
      </c>
      <c r="O68" s="528">
        <v>0.22614479406497826</v>
      </c>
      <c r="P68" s="528">
        <v>0.20746994116142237</v>
      </c>
    </row>
    <row r="69" spans="2:16" ht="12.75" customHeight="1" x14ac:dyDescent="0.15">
      <c r="B69" s="111"/>
      <c r="C69" s="362" t="s">
        <v>706</v>
      </c>
      <c r="D69" s="112" t="s">
        <v>587</v>
      </c>
      <c r="E69" s="364">
        <v>20011</v>
      </c>
      <c r="F69" s="364">
        <v>4159</v>
      </c>
      <c r="G69" s="364">
        <v>1005</v>
      </c>
      <c r="H69" s="364">
        <v>14847</v>
      </c>
      <c r="I69" s="364">
        <v>2753</v>
      </c>
      <c r="J69" s="364">
        <v>12094</v>
      </c>
      <c r="K69" s="364">
        <v>11680</v>
      </c>
      <c r="L69" s="364">
        <v>10440</v>
      </c>
      <c r="M69" s="364">
        <v>1240</v>
      </c>
      <c r="N69" s="364">
        <v>414</v>
      </c>
      <c r="O69" s="525">
        <v>6.7872781356098921E-2</v>
      </c>
      <c r="P69" s="525">
        <v>5.0357662525311112E-2</v>
      </c>
    </row>
    <row r="70" spans="2:16" ht="12.75" customHeight="1" x14ac:dyDescent="0.15">
      <c r="B70" s="111"/>
      <c r="C70" s="362" t="s">
        <v>707</v>
      </c>
      <c r="D70" s="112" t="s">
        <v>354</v>
      </c>
      <c r="E70" s="364">
        <v>8024</v>
      </c>
      <c r="F70" s="364">
        <v>1770</v>
      </c>
      <c r="G70" s="364">
        <v>428</v>
      </c>
      <c r="H70" s="364">
        <v>5826</v>
      </c>
      <c r="I70" s="364">
        <v>1080</v>
      </c>
      <c r="J70" s="364">
        <v>4746</v>
      </c>
      <c r="K70" s="364">
        <v>4584</v>
      </c>
      <c r="L70" s="364">
        <v>4097</v>
      </c>
      <c r="M70" s="364">
        <v>487</v>
      </c>
      <c r="N70" s="364">
        <v>162</v>
      </c>
      <c r="O70" s="525">
        <v>6.3993364596293109E-2</v>
      </c>
      <c r="P70" s="525">
        <v>4.6463776437936644E-2</v>
      </c>
    </row>
    <row r="71" spans="2:16" ht="12.75" customHeight="1" x14ac:dyDescent="0.15">
      <c r="B71" s="111"/>
      <c r="C71" s="362" t="s">
        <v>708</v>
      </c>
      <c r="D71" s="112" t="s">
        <v>357</v>
      </c>
      <c r="E71" s="364">
        <v>16189</v>
      </c>
      <c r="F71" s="364">
        <v>3600</v>
      </c>
      <c r="G71" s="364">
        <v>869</v>
      </c>
      <c r="H71" s="364">
        <v>11720</v>
      </c>
      <c r="I71" s="364">
        <v>2173</v>
      </c>
      <c r="J71" s="364">
        <v>9547</v>
      </c>
      <c r="K71" s="364">
        <v>9220</v>
      </c>
      <c r="L71" s="364">
        <v>8241</v>
      </c>
      <c r="M71" s="364">
        <v>979</v>
      </c>
      <c r="N71" s="364">
        <v>327</v>
      </c>
      <c r="O71" s="525">
        <v>6.3464373079094277E-2</v>
      </c>
      <c r="P71" s="525">
        <v>4.5944928808881638E-2</v>
      </c>
    </row>
    <row r="72" spans="2:16" ht="12.75" customHeight="1" x14ac:dyDescent="0.15">
      <c r="B72" s="111"/>
      <c r="C72" s="362" t="s">
        <v>709</v>
      </c>
      <c r="D72" s="112" t="s">
        <v>360</v>
      </c>
      <c r="E72" s="364">
        <v>4265</v>
      </c>
      <c r="F72" s="364">
        <v>870</v>
      </c>
      <c r="G72" s="364">
        <v>210</v>
      </c>
      <c r="H72" s="364">
        <v>3185</v>
      </c>
      <c r="I72" s="364">
        <v>590</v>
      </c>
      <c r="J72" s="364">
        <v>2595</v>
      </c>
      <c r="K72" s="364">
        <v>2506</v>
      </c>
      <c r="L72" s="364">
        <v>2240</v>
      </c>
      <c r="M72" s="364">
        <v>266</v>
      </c>
      <c r="N72" s="364">
        <v>89</v>
      </c>
      <c r="O72" s="525">
        <v>6.9223527884178404E-2</v>
      </c>
      <c r="P72" s="525">
        <v>5.1694475102252807E-2</v>
      </c>
    </row>
    <row r="73" spans="2:16" ht="12.75" customHeight="1" x14ac:dyDescent="0.15">
      <c r="B73" s="111"/>
      <c r="C73" s="362" t="s">
        <v>710</v>
      </c>
      <c r="D73" s="112" t="s">
        <v>1169</v>
      </c>
      <c r="E73" s="364">
        <v>1507</v>
      </c>
      <c r="F73" s="364">
        <v>0</v>
      </c>
      <c r="G73" s="364">
        <v>0</v>
      </c>
      <c r="H73" s="364">
        <v>1507</v>
      </c>
      <c r="I73" s="364">
        <v>53</v>
      </c>
      <c r="J73" s="364">
        <v>1454</v>
      </c>
      <c r="K73" s="364">
        <v>1454</v>
      </c>
      <c r="L73" s="364">
        <v>1307</v>
      </c>
      <c r="M73" s="364">
        <v>147</v>
      </c>
      <c r="N73" s="364">
        <v>0</v>
      </c>
      <c r="O73" s="525">
        <v>6.862977266103177E-3</v>
      </c>
      <c r="P73" s="525">
        <v>6.862977266103177E-3</v>
      </c>
    </row>
    <row r="74" spans="2:16" ht="12.75" customHeight="1" x14ac:dyDescent="0.15">
      <c r="B74" s="111"/>
      <c r="C74" s="362" t="s">
        <v>711</v>
      </c>
      <c r="D74" s="112" t="s">
        <v>366</v>
      </c>
      <c r="E74" s="364">
        <v>114</v>
      </c>
      <c r="F74" s="364">
        <v>0</v>
      </c>
      <c r="G74" s="364">
        <v>0</v>
      </c>
      <c r="H74" s="364">
        <v>114</v>
      </c>
      <c r="I74" s="364">
        <v>10</v>
      </c>
      <c r="J74" s="364">
        <v>104</v>
      </c>
      <c r="K74" s="364">
        <v>104</v>
      </c>
      <c r="L74" s="364">
        <v>103</v>
      </c>
      <c r="M74" s="364">
        <v>1</v>
      </c>
      <c r="N74" s="364">
        <v>0</v>
      </c>
      <c r="O74" s="525">
        <v>1.5081359968249769E-2</v>
      </c>
      <c r="P74" s="525">
        <v>1.5081359968249769E-2</v>
      </c>
    </row>
    <row r="75" spans="2:16" ht="12.75" customHeight="1" x14ac:dyDescent="0.15">
      <c r="B75" s="111"/>
      <c r="C75" s="362" t="s">
        <v>712</v>
      </c>
      <c r="D75" s="112" t="s">
        <v>369</v>
      </c>
      <c r="E75" s="364">
        <v>562</v>
      </c>
      <c r="F75" s="364">
        <v>0</v>
      </c>
      <c r="G75" s="364">
        <v>0</v>
      </c>
      <c r="H75" s="364">
        <v>562</v>
      </c>
      <c r="I75" s="364">
        <v>1</v>
      </c>
      <c r="J75" s="364">
        <v>561</v>
      </c>
      <c r="K75" s="364">
        <v>561</v>
      </c>
      <c r="L75" s="364">
        <v>503</v>
      </c>
      <c r="M75" s="364">
        <v>58</v>
      </c>
      <c r="N75" s="364">
        <v>0</v>
      </c>
      <c r="O75" s="525">
        <v>9.0752014468648574E-3</v>
      </c>
      <c r="P75" s="525">
        <v>9.0752014468648574E-3</v>
      </c>
    </row>
    <row r="76" spans="2:16" ht="12.75" customHeight="1" x14ac:dyDescent="0.15">
      <c r="B76" s="111"/>
      <c r="C76" s="362" t="s">
        <v>713</v>
      </c>
      <c r="D76" s="112" t="s">
        <v>371</v>
      </c>
      <c r="E76" s="364">
        <v>3297</v>
      </c>
      <c r="F76" s="364">
        <v>46</v>
      </c>
      <c r="G76" s="364">
        <v>8</v>
      </c>
      <c r="H76" s="364">
        <v>3243</v>
      </c>
      <c r="I76" s="364">
        <v>289</v>
      </c>
      <c r="J76" s="364">
        <v>2954</v>
      </c>
      <c r="K76" s="364">
        <v>2857</v>
      </c>
      <c r="L76" s="364">
        <v>2311</v>
      </c>
      <c r="M76" s="364">
        <v>546</v>
      </c>
      <c r="N76" s="364">
        <v>97</v>
      </c>
      <c r="O76" s="525">
        <v>5.752621569277476E-2</v>
      </c>
      <c r="P76" s="525">
        <v>5.6584021077242509E-2</v>
      </c>
    </row>
    <row r="77" spans="2:16" ht="12.75" customHeight="1" x14ac:dyDescent="0.15">
      <c r="B77" s="111"/>
      <c r="C77" s="365" t="s">
        <v>714</v>
      </c>
      <c r="D77" s="366" t="s">
        <v>465</v>
      </c>
      <c r="E77" s="367">
        <v>107309</v>
      </c>
      <c r="F77" s="367">
        <v>6969</v>
      </c>
      <c r="G77" s="367">
        <v>3344</v>
      </c>
      <c r="H77" s="367">
        <v>96996</v>
      </c>
      <c r="I77" s="367">
        <v>7265</v>
      </c>
      <c r="J77" s="367">
        <v>89731</v>
      </c>
      <c r="K77" s="367">
        <v>87556</v>
      </c>
      <c r="L77" s="367">
        <v>57239</v>
      </c>
      <c r="M77" s="367">
        <v>30317</v>
      </c>
      <c r="N77" s="367">
        <v>2175</v>
      </c>
      <c r="O77" s="527">
        <v>0.15113454071206145</v>
      </c>
      <c r="P77" s="527">
        <v>0.13660965912371853</v>
      </c>
    </row>
    <row r="78" spans="2:16" ht="12.75" customHeight="1" x14ac:dyDescent="0.15">
      <c r="B78" s="111"/>
      <c r="C78" s="368" t="s">
        <v>715</v>
      </c>
      <c r="D78" s="369" t="s">
        <v>466</v>
      </c>
      <c r="E78" s="370">
        <v>13524</v>
      </c>
      <c r="F78" s="370">
        <v>314</v>
      </c>
      <c r="G78" s="370">
        <v>33</v>
      </c>
      <c r="H78" s="370">
        <v>13177</v>
      </c>
      <c r="I78" s="370">
        <v>642</v>
      </c>
      <c r="J78" s="370">
        <v>12535</v>
      </c>
      <c r="K78" s="370">
        <v>12476</v>
      </c>
      <c r="L78" s="370">
        <v>10401</v>
      </c>
      <c r="M78" s="370">
        <v>2075</v>
      </c>
      <c r="N78" s="370">
        <v>59</v>
      </c>
      <c r="O78" s="528">
        <v>6.2645624209634015E-2</v>
      </c>
      <c r="P78" s="528">
        <v>6.1038257187987825E-2</v>
      </c>
    </row>
    <row r="79" spans="2:16" ht="12.75" customHeight="1" x14ac:dyDescent="0.15">
      <c r="B79" s="111"/>
      <c r="C79" s="362" t="s">
        <v>716</v>
      </c>
      <c r="D79" s="112" t="s">
        <v>384</v>
      </c>
      <c r="E79" s="364">
        <v>5040</v>
      </c>
      <c r="F79" s="364">
        <v>422</v>
      </c>
      <c r="G79" s="364">
        <v>93</v>
      </c>
      <c r="H79" s="364">
        <v>4525</v>
      </c>
      <c r="I79" s="364">
        <v>1659</v>
      </c>
      <c r="J79" s="364">
        <v>2866</v>
      </c>
      <c r="K79" s="364">
        <v>2779</v>
      </c>
      <c r="L79" s="364">
        <v>1986</v>
      </c>
      <c r="M79" s="364">
        <v>793</v>
      </c>
      <c r="N79" s="364">
        <v>87</v>
      </c>
      <c r="O79" s="525">
        <v>5.7086547283291988E-2</v>
      </c>
      <c r="P79" s="525">
        <v>5.1253298900177831E-2</v>
      </c>
    </row>
    <row r="80" spans="2:16" ht="12.75" customHeight="1" x14ac:dyDescent="0.15">
      <c r="B80" s="111"/>
      <c r="C80" s="362" t="s">
        <v>717</v>
      </c>
      <c r="D80" s="112" t="s">
        <v>388</v>
      </c>
      <c r="E80" s="364">
        <v>2806</v>
      </c>
      <c r="F80" s="364">
        <v>728</v>
      </c>
      <c r="G80" s="364">
        <v>172</v>
      </c>
      <c r="H80" s="364">
        <v>1906</v>
      </c>
      <c r="I80" s="364">
        <v>794</v>
      </c>
      <c r="J80" s="364">
        <v>1112</v>
      </c>
      <c r="K80" s="364">
        <v>1068</v>
      </c>
      <c r="L80" s="364">
        <v>738</v>
      </c>
      <c r="M80" s="364">
        <v>330</v>
      </c>
      <c r="N80" s="364">
        <v>44</v>
      </c>
      <c r="O80" s="525">
        <v>4.0680226742247416E-2</v>
      </c>
      <c r="P80" s="525">
        <v>2.7632399205532277E-2</v>
      </c>
    </row>
    <row r="81" spans="2:16" ht="12.75" customHeight="1" x14ac:dyDescent="0.15">
      <c r="B81" s="111"/>
      <c r="C81" s="362" t="s">
        <v>718</v>
      </c>
      <c r="D81" s="112" t="s">
        <v>719</v>
      </c>
      <c r="E81" s="364">
        <v>0</v>
      </c>
      <c r="F81" s="364">
        <v>0</v>
      </c>
      <c r="G81" s="364">
        <v>0</v>
      </c>
      <c r="H81" s="364">
        <v>0</v>
      </c>
      <c r="I81" s="364">
        <v>0</v>
      </c>
      <c r="J81" s="364">
        <v>0</v>
      </c>
      <c r="K81" s="364">
        <v>0</v>
      </c>
      <c r="L81" s="364">
        <v>0</v>
      </c>
      <c r="M81" s="364">
        <v>0</v>
      </c>
      <c r="N81" s="364">
        <v>0</v>
      </c>
      <c r="O81" s="525">
        <v>0</v>
      </c>
      <c r="P81" s="525">
        <v>0</v>
      </c>
    </row>
    <row r="82" spans="2:16" ht="12.75" customHeight="1" x14ac:dyDescent="0.15">
      <c r="B82" s="111"/>
      <c r="C82" s="362" t="s">
        <v>720</v>
      </c>
      <c r="D82" s="112" t="s">
        <v>390</v>
      </c>
      <c r="E82" s="371">
        <v>1823</v>
      </c>
      <c r="F82" s="371">
        <v>0</v>
      </c>
      <c r="G82" s="371">
        <v>0</v>
      </c>
      <c r="H82" s="371">
        <v>1823</v>
      </c>
      <c r="I82" s="371">
        <v>13</v>
      </c>
      <c r="J82" s="371">
        <v>1810</v>
      </c>
      <c r="K82" s="371">
        <v>1810</v>
      </c>
      <c r="L82" s="371">
        <v>1570</v>
      </c>
      <c r="M82" s="371">
        <v>240</v>
      </c>
      <c r="N82" s="371">
        <v>0</v>
      </c>
      <c r="O82" s="526">
        <v>5.184721708711356E-2</v>
      </c>
      <c r="P82" s="526">
        <v>5.184721708711356E-2</v>
      </c>
    </row>
    <row r="83" spans="2:16" ht="12.75" customHeight="1" x14ac:dyDescent="0.15">
      <c r="B83" s="111"/>
      <c r="C83" s="362" t="s">
        <v>721</v>
      </c>
      <c r="D83" s="112" t="s">
        <v>722</v>
      </c>
      <c r="E83" s="364">
        <v>20759</v>
      </c>
      <c r="F83" s="364">
        <v>1410</v>
      </c>
      <c r="G83" s="364">
        <v>116</v>
      </c>
      <c r="H83" s="364">
        <v>19233</v>
      </c>
      <c r="I83" s="364">
        <v>938</v>
      </c>
      <c r="J83" s="364">
        <v>18295</v>
      </c>
      <c r="K83" s="364">
        <v>17817</v>
      </c>
      <c r="L83" s="364">
        <v>14447</v>
      </c>
      <c r="M83" s="364">
        <v>3370</v>
      </c>
      <c r="N83" s="364">
        <v>478</v>
      </c>
      <c r="O83" s="525">
        <v>0.13452877019486872</v>
      </c>
      <c r="P83" s="525">
        <v>0.12463952199806881</v>
      </c>
    </row>
    <row r="84" spans="2:16" ht="12.75" customHeight="1" x14ac:dyDescent="0.15">
      <c r="B84" s="111"/>
      <c r="C84" s="362" t="s">
        <v>723</v>
      </c>
      <c r="D84" s="112" t="s">
        <v>724</v>
      </c>
      <c r="E84" s="364">
        <v>0</v>
      </c>
      <c r="F84" s="364">
        <v>0</v>
      </c>
      <c r="G84" s="364">
        <v>0</v>
      </c>
      <c r="H84" s="364">
        <v>0</v>
      </c>
      <c r="I84" s="364">
        <v>0</v>
      </c>
      <c r="J84" s="364">
        <v>0</v>
      </c>
      <c r="K84" s="364">
        <v>0</v>
      </c>
      <c r="L84" s="364">
        <v>0</v>
      </c>
      <c r="M84" s="364">
        <v>0</v>
      </c>
      <c r="N84" s="364">
        <v>0</v>
      </c>
      <c r="O84" s="525">
        <v>0</v>
      </c>
      <c r="P84" s="525">
        <v>0</v>
      </c>
    </row>
    <row r="85" spans="2:16" ht="12.75" customHeight="1" x14ac:dyDescent="0.15">
      <c r="B85" s="111"/>
      <c r="C85" s="362" t="s">
        <v>725</v>
      </c>
      <c r="D85" s="112" t="s">
        <v>396</v>
      </c>
      <c r="E85" s="371">
        <v>288</v>
      </c>
      <c r="F85" s="371">
        <v>3</v>
      </c>
      <c r="G85" s="371">
        <v>1</v>
      </c>
      <c r="H85" s="371">
        <v>284</v>
      </c>
      <c r="I85" s="371">
        <v>11</v>
      </c>
      <c r="J85" s="371">
        <v>273</v>
      </c>
      <c r="K85" s="371">
        <v>270</v>
      </c>
      <c r="L85" s="371">
        <v>243</v>
      </c>
      <c r="M85" s="371">
        <v>27</v>
      </c>
      <c r="N85" s="371">
        <v>3</v>
      </c>
      <c r="O85" s="526">
        <v>3.0210846533095564E-2</v>
      </c>
      <c r="P85" s="526">
        <v>2.9791251442358124E-2</v>
      </c>
    </row>
    <row r="86" spans="2:16" ht="12.75" customHeight="1" x14ac:dyDescent="0.15">
      <c r="B86" s="111"/>
      <c r="C86" s="362" t="s">
        <v>726</v>
      </c>
      <c r="D86" s="112" t="s">
        <v>401</v>
      </c>
      <c r="E86" s="364">
        <v>122</v>
      </c>
      <c r="F86" s="364">
        <v>0</v>
      </c>
      <c r="G86" s="364">
        <v>0</v>
      </c>
      <c r="H86" s="364">
        <v>122</v>
      </c>
      <c r="I86" s="364">
        <v>2</v>
      </c>
      <c r="J86" s="364">
        <v>120</v>
      </c>
      <c r="K86" s="364">
        <v>120</v>
      </c>
      <c r="L86" s="364">
        <v>103</v>
      </c>
      <c r="M86" s="364">
        <v>17</v>
      </c>
      <c r="N86" s="364">
        <v>0</v>
      </c>
      <c r="O86" s="525">
        <v>1.4197602699871989E-2</v>
      </c>
      <c r="P86" s="525">
        <v>1.4197602699871989E-2</v>
      </c>
    </row>
    <row r="87" spans="2:16" ht="12.75" customHeight="1" x14ac:dyDescent="0.15">
      <c r="B87" s="111"/>
      <c r="C87" s="365" t="s">
        <v>727</v>
      </c>
      <c r="D87" s="366" t="s">
        <v>728</v>
      </c>
      <c r="E87" s="367">
        <v>426</v>
      </c>
      <c r="F87" s="367">
        <v>3</v>
      </c>
      <c r="G87" s="367">
        <v>0</v>
      </c>
      <c r="H87" s="367">
        <v>423</v>
      </c>
      <c r="I87" s="367">
        <v>21</v>
      </c>
      <c r="J87" s="367">
        <v>402</v>
      </c>
      <c r="K87" s="367">
        <v>397</v>
      </c>
      <c r="L87" s="367">
        <v>304</v>
      </c>
      <c r="M87" s="367">
        <v>93</v>
      </c>
      <c r="N87" s="367">
        <v>5</v>
      </c>
      <c r="O87" s="527">
        <v>213</v>
      </c>
      <c r="P87" s="527">
        <v>211.5</v>
      </c>
    </row>
    <row r="88" spans="2:16" ht="12.75" customHeight="1" x14ac:dyDescent="0.15">
      <c r="B88" s="111"/>
      <c r="C88" s="368" t="s">
        <v>729</v>
      </c>
      <c r="D88" s="369" t="s">
        <v>404</v>
      </c>
      <c r="E88" s="370">
        <v>1282</v>
      </c>
      <c r="F88" s="370">
        <v>1</v>
      </c>
      <c r="G88" s="370">
        <v>0</v>
      </c>
      <c r="H88" s="370">
        <v>1281</v>
      </c>
      <c r="I88" s="370">
        <v>36</v>
      </c>
      <c r="J88" s="370">
        <v>1245</v>
      </c>
      <c r="K88" s="370">
        <v>1181</v>
      </c>
      <c r="L88" s="370">
        <v>740</v>
      </c>
      <c r="M88" s="370">
        <v>441</v>
      </c>
      <c r="N88" s="370">
        <v>64</v>
      </c>
      <c r="O88" s="528">
        <v>8.7210884353741497E-2</v>
      </c>
      <c r="P88" s="528">
        <v>8.7142857142857147E-2</v>
      </c>
    </row>
    <row r="89" spans="2:16" ht="12.75" customHeight="1" x14ac:dyDescent="0.15">
      <c r="B89" s="111"/>
      <c r="C89" s="362" t="s">
        <v>730</v>
      </c>
      <c r="D89" s="112" t="s">
        <v>731</v>
      </c>
      <c r="E89" s="364">
        <v>1680</v>
      </c>
      <c r="F89" s="364">
        <v>29</v>
      </c>
      <c r="G89" s="364">
        <v>3</v>
      </c>
      <c r="H89" s="364">
        <v>1648</v>
      </c>
      <c r="I89" s="364">
        <v>116</v>
      </c>
      <c r="J89" s="364">
        <v>1532</v>
      </c>
      <c r="K89" s="364">
        <v>1518</v>
      </c>
      <c r="L89" s="364">
        <v>1175</v>
      </c>
      <c r="M89" s="364">
        <v>343</v>
      </c>
      <c r="N89" s="364">
        <v>14</v>
      </c>
      <c r="O89" s="525">
        <v>3.2643544156222677E-2</v>
      </c>
      <c r="P89" s="525">
        <v>3.2021762362770816E-2</v>
      </c>
    </row>
    <row r="90" spans="2:16" ht="12.75" customHeight="1" x14ac:dyDescent="0.15">
      <c r="B90" s="111"/>
      <c r="C90" s="362" t="s">
        <v>732</v>
      </c>
      <c r="D90" s="112" t="s">
        <v>733</v>
      </c>
      <c r="E90" s="364">
        <v>4059</v>
      </c>
      <c r="F90" s="364">
        <v>82</v>
      </c>
      <c r="G90" s="364">
        <v>6</v>
      </c>
      <c r="H90" s="364">
        <v>3971</v>
      </c>
      <c r="I90" s="364">
        <v>12</v>
      </c>
      <c r="J90" s="364">
        <v>3959</v>
      </c>
      <c r="K90" s="364">
        <v>3902</v>
      </c>
      <c r="L90" s="364">
        <v>2594</v>
      </c>
      <c r="M90" s="364">
        <v>1308</v>
      </c>
      <c r="N90" s="364">
        <v>57</v>
      </c>
      <c r="O90" s="525">
        <v>0.12729724644044407</v>
      </c>
      <c r="P90" s="525">
        <v>0.12453741453929625</v>
      </c>
    </row>
    <row r="91" spans="2:16" ht="12.75" customHeight="1" x14ac:dyDescent="0.15">
      <c r="B91" s="111"/>
      <c r="C91" s="362" t="s">
        <v>734</v>
      </c>
      <c r="D91" s="112" t="s">
        <v>407</v>
      </c>
      <c r="E91" s="364">
        <v>1897</v>
      </c>
      <c r="F91" s="364">
        <v>0</v>
      </c>
      <c r="G91" s="364">
        <v>0</v>
      </c>
      <c r="H91" s="364">
        <v>1897</v>
      </c>
      <c r="I91" s="364">
        <v>18</v>
      </c>
      <c r="J91" s="364">
        <v>1879</v>
      </c>
      <c r="K91" s="364">
        <v>1879</v>
      </c>
      <c r="L91" s="364">
        <v>1707</v>
      </c>
      <c r="M91" s="364">
        <v>172</v>
      </c>
      <c r="N91" s="364">
        <v>0</v>
      </c>
      <c r="O91" s="525">
        <v>1.2852477675849266E-2</v>
      </c>
      <c r="P91" s="525">
        <v>1.2852477675849266E-2</v>
      </c>
    </row>
    <row r="92" spans="2:16" ht="12.75" customHeight="1" x14ac:dyDescent="0.15">
      <c r="B92" s="111"/>
      <c r="C92" s="362" t="s">
        <v>735</v>
      </c>
      <c r="D92" s="112" t="s">
        <v>409</v>
      </c>
      <c r="E92" s="364">
        <v>619</v>
      </c>
      <c r="F92" s="364">
        <v>0</v>
      </c>
      <c r="G92" s="364">
        <v>0</v>
      </c>
      <c r="H92" s="364">
        <v>619</v>
      </c>
      <c r="I92" s="364">
        <v>29</v>
      </c>
      <c r="J92" s="364">
        <v>590</v>
      </c>
      <c r="K92" s="364">
        <v>590</v>
      </c>
      <c r="L92" s="364">
        <v>500</v>
      </c>
      <c r="M92" s="364">
        <v>90</v>
      </c>
      <c r="N92" s="364">
        <v>0</v>
      </c>
      <c r="O92" s="525">
        <v>3.7056992337164751E-2</v>
      </c>
      <c r="P92" s="525">
        <v>3.7056992337164751E-2</v>
      </c>
    </row>
    <row r="93" spans="2:16" ht="12.75" customHeight="1" x14ac:dyDescent="0.15">
      <c r="B93" s="111"/>
      <c r="C93" s="362" t="s">
        <v>736</v>
      </c>
      <c r="D93" s="112" t="s">
        <v>412</v>
      </c>
      <c r="E93" s="364">
        <v>6578</v>
      </c>
      <c r="F93" s="364">
        <v>343</v>
      </c>
      <c r="G93" s="364">
        <v>1</v>
      </c>
      <c r="H93" s="364">
        <v>6234</v>
      </c>
      <c r="I93" s="364">
        <v>374</v>
      </c>
      <c r="J93" s="364">
        <v>5860</v>
      </c>
      <c r="K93" s="364">
        <v>5820</v>
      </c>
      <c r="L93" s="364">
        <v>5403</v>
      </c>
      <c r="M93" s="364">
        <v>417</v>
      </c>
      <c r="N93" s="364">
        <v>40</v>
      </c>
      <c r="O93" s="525">
        <v>7.043203597622999E-2</v>
      </c>
      <c r="P93" s="525">
        <v>6.6748755286685585E-2</v>
      </c>
    </row>
    <row r="94" spans="2:16" ht="12.75" customHeight="1" x14ac:dyDescent="0.15">
      <c r="B94" s="111"/>
      <c r="C94" s="362" t="s">
        <v>737</v>
      </c>
      <c r="D94" s="112" t="s">
        <v>738</v>
      </c>
      <c r="E94" s="364">
        <v>1065</v>
      </c>
      <c r="F94" s="364">
        <v>102</v>
      </c>
      <c r="G94" s="364">
        <v>53</v>
      </c>
      <c r="H94" s="364">
        <v>910</v>
      </c>
      <c r="I94" s="364">
        <v>64</v>
      </c>
      <c r="J94" s="364">
        <v>846</v>
      </c>
      <c r="K94" s="364">
        <v>822</v>
      </c>
      <c r="L94" s="364">
        <v>627</v>
      </c>
      <c r="M94" s="364">
        <v>195</v>
      </c>
      <c r="N94" s="364">
        <v>24</v>
      </c>
      <c r="O94" s="525">
        <v>1.9188151991784228E-2</v>
      </c>
      <c r="P94" s="525">
        <v>1.6395510152604365E-2</v>
      </c>
    </row>
    <row r="95" spans="2:16" ht="12.75" customHeight="1" x14ac:dyDescent="0.15">
      <c r="B95" s="111"/>
      <c r="C95" s="362" t="s">
        <v>739</v>
      </c>
      <c r="D95" s="112" t="s">
        <v>740</v>
      </c>
      <c r="E95" s="364">
        <v>1767</v>
      </c>
      <c r="F95" s="364">
        <v>456</v>
      </c>
      <c r="G95" s="364">
        <v>30</v>
      </c>
      <c r="H95" s="364">
        <v>1281</v>
      </c>
      <c r="I95" s="364">
        <v>147</v>
      </c>
      <c r="J95" s="364">
        <v>1134</v>
      </c>
      <c r="K95" s="364">
        <v>1110</v>
      </c>
      <c r="L95" s="364">
        <v>878</v>
      </c>
      <c r="M95" s="364">
        <v>232</v>
      </c>
      <c r="N95" s="364">
        <v>24</v>
      </c>
      <c r="O95" s="525">
        <v>0.10063215445070904</v>
      </c>
      <c r="P95" s="525">
        <v>7.2954040662907907E-2</v>
      </c>
    </row>
    <row r="96" spans="2:16" ht="12.75" customHeight="1" x14ac:dyDescent="0.15">
      <c r="B96" s="111"/>
      <c r="C96" s="362" t="s">
        <v>741</v>
      </c>
      <c r="D96" s="112" t="s">
        <v>467</v>
      </c>
      <c r="E96" s="364">
        <v>20021</v>
      </c>
      <c r="F96" s="364">
        <v>0</v>
      </c>
      <c r="G96" s="364">
        <v>0</v>
      </c>
      <c r="H96" s="364">
        <v>20021</v>
      </c>
      <c r="I96" s="364">
        <v>0</v>
      </c>
      <c r="J96" s="364">
        <v>20021</v>
      </c>
      <c r="K96" s="364">
        <v>20012</v>
      </c>
      <c r="L96" s="364">
        <v>16890</v>
      </c>
      <c r="M96" s="364">
        <v>3122</v>
      </c>
      <c r="N96" s="364">
        <v>9</v>
      </c>
      <c r="O96" s="525">
        <v>4.9843282820361531E-2</v>
      </c>
      <c r="P96" s="525">
        <v>4.9843282820361531E-2</v>
      </c>
    </row>
    <row r="97" spans="2:16" ht="12.75" customHeight="1" x14ac:dyDescent="0.15">
      <c r="B97" s="111"/>
      <c r="C97" s="365" t="s">
        <v>742</v>
      </c>
      <c r="D97" s="366" t="s">
        <v>417</v>
      </c>
      <c r="E97" s="367">
        <v>29842</v>
      </c>
      <c r="F97" s="367">
        <v>291</v>
      </c>
      <c r="G97" s="367">
        <v>27</v>
      </c>
      <c r="H97" s="367">
        <v>29524</v>
      </c>
      <c r="I97" s="367">
        <v>199</v>
      </c>
      <c r="J97" s="367">
        <v>29325</v>
      </c>
      <c r="K97" s="367">
        <v>28949</v>
      </c>
      <c r="L97" s="367">
        <v>18421</v>
      </c>
      <c r="M97" s="367">
        <v>10528</v>
      </c>
      <c r="N97" s="367">
        <v>376</v>
      </c>
      <c r="O97" s="527">
        <v>0.11218248732204818</v>
      </c>
      <c r="P97" s="527">
        <v>0.11098705702352893</v>
      </c>
    </row>
    <row r="98" spans="2:16" ht="12.75" customHeight="1" x14ac:dyDescent="0.15">
      <c r="B98" s="111"/>
      <c r="C98" s="368" t="s">
        <v>743</v>
      </c>
      <c r="D98" s="369" t="s">
        <v>1170</v>
      </c>
      <c r="E98" s="370">
        <v>7210</v>
      </c>
      <c r="F98" s="370">
        <v>1</v>
      </c>
      <c r="G98" s="370">
        <v>0</v>
      </c>
      <c r="H98" s="370">
        <v>7209</v>
      </c>
      <c r="I98" s="370">
        <v>283</v>
      </c>
      <c r="J98" s="370">
        <v>6926</v>
      </c>
      <c r="K98" s="370">
        <v>6856</v>
      </c>
      <c r="L98" s="370">
        <v>5757</v>
      </c>
      <c r="M98" s="370">
        <v>1099</v>
      </c>
      <c r="N98" s="370">
        <v>70</v>
      </c>
      <c r="O98" s="528">
        <v>3.9247065996037188E-2</v>
      </c>
      <c r="P98" s="528">
        <v>3.9241622574955906E-2</v>
      </c>
    </row>
    <row r="99" spans="2:16" ht="12.75" customHeight="1" x14ac:dyDescent="0.15">
      <c r="B99" s="111"/>
      <c r="C99" s="362" t="s">
        <v>744</v>
      </c>
      <c r="D99" s="112" t="s">
        <v>421</v>
      </c>
      <c r="E99" s="364">
        <v>40023</v>
      </c>
      <c r="F99" s="364">
        <v>2469</v>
      </c>
      <c r="G99" s="364">
        <v>985</v>
      </c>
      <c r="H99" s="364">
        <v>36569</v>
      </c>
      <c r="I99" s="364">
        <v>1429</v>
      </c>
      <c r="J99" s="364">
        <v>35140</v>
      </c>
      <c r="K99" s="364">
        <v>34643</v>
      </c>
      <c r="L99" s="364">
        <v>27797</v>
      </c>
      <c r="M99" s="364">
        <v>6846</v>
      </c>
      <c r="N99" s="364">
        <v>497</v>
      </c>
      <c r="O99" s="525">
        <v>9.1722661728711949E-2</v>
      </c>
      <c r="P99" s="525">
        <v>8.3806961416117418E-2</v>
      </c>
    </row>
    <row r="100" spans="2:16" ht="12.75" customHeight="1" x14ac:dyDescent="0.15">
      <c r="B100" s="111"/>
      <c r="C100" s="362" t="s">
        <v>745</v>
      </c>
      <c r="D100" s="112" t="s">
        <v>746</v>
      </c>
      <c r="E100" s="364">
        <v>1569</v>
      </c>
      <c r="F100" s="364">
        <v>31</v>
      </c>
      <c r="G100" s="364">
        <v>0</v>
      </c>
      <c r="H100" s="364">
        <v>1538</v>
      </c>
      <c r="I100" s="364">
        <v>15</v>
      </c>
      <c r="J100" s="364">
        <v>1523</v>
      </c>
      <c r="K100" s="364">
        <v>1509</v>
      </c>
      <c r="L100" s="364">
        <v>925</v>
      </c>
      <c r="M100" s="364">
        <v>584</v>
      </c>
      <c r="N100" s="364">
        <v>14</v>
      </c>
      <c r="O100" s="525">
        <v>9.1926411999062568E-2</v>
      </c>
      <c r="P100" s="525">
        <v>9.0110147644715255E-2</v>
      </c>
    </row>
    <row r="101" spans="2:16" ht="12.75" customHeight="1" x14ac:dyDescent="0.15">
      <c r="B101" s="111"/>
      <c r="C101" s="362" t="s">
        <v>747</v>
      </c>
      <c r="D101" s="112" t="s">
        <v>748</v>
      </c>
      <c r="E101" s="364">
        <v>18925</v>
      </c>
      <c r="F101" s="364">
        <v>0</v>
      </c>
      <c r="G101" s="364">
        <v>0</v>
      </c>
      <c r="H101" s="364">
        <v>18925</v>
      </c>
      <c r="I101" s="364">
        <v>310</v>
      </c>
      <c r="J101" s="364">
        <v>18615</v>
      </c>
      <c r="K101" s="364">
        <v>18185</v>
      </c>
      <c r="L101" s="364">
        <v>11150</v>
      </c>
      <c r="M101" s="364">
        <v>7035</v>
      </c>
      <c r="N101" s="364">
        <v>430</v>
      </c>
      <c r="O101" s="525">
        <v>0.20401673098898257</v>
      </c>
      <c r="P101" s="525">
        <v>0.20401673098898257</v>
      </c>
    </row>
    <row r="102" spans="2:16" ht="12.75" customHeight="1" x14ac:dyDescent="0.15">
      <c r="B102" s="111"/>
      <c r="C102" s="362" t="s">
        <v>749</v>
      </c>
      <c r="D102" s="112" t="s">
        <v>750</v>
      </c>
      <c r="E102" s="364">
        <v>20864</v>
      </c>
      <c r="F102" s="364">
        <v>0</v>
      </c>
      <c r="G102" s="364">
        <v>0</v>
      </c>
      <c r="H102" s="364">
        <v>20864</v>
      </c>
      <c r="I102" s="364">
        <v>520</v>
      </c>
      <c r="J102" s="364">
        <v>20344</v>
      </c>
      <c r="K102" s="364">
        <v>20113</v>
      </c>
      <c r="L102" s="364">
        <v>15711</v>
      </c>
      <c r="M102" s="364">
        <v>4402</v>
      </c>
      <c r="N102" s="364">
        <v>231</v>
      </c>
      <c r="O102" s="525">
        <v>0.19778178026353208</v>
      </c>
      <c r="P102" s="525">
        <v>0.19778178026353208</v>
      </c>
    </row>
    <row r="103" spans="2:16" ht="12.75" customHeight="1" x14ac:dyDescent="0.15">
      <c r="B103" s="111"/>
      <c r="C103" s="362" t="s">
        <v>751</v>
      </c>
      <c r="D103" s="112" t="s">
        <v>960</v>
      </c>
      <c r="E103" s="364">
        <v>6788</v>
      </c>
      <c r="F103" s="364">
        <v>447</v>
      </c>
      <c r="G103" s="364">
        <v>236</v>
      </c>
      <c r="H103" s="364">
        <v>6105</v>
      </c>
      <c r="I103" s="364">
        <v>1491</v>
      </c>
      <c r="J103" s="364">
        <v>4614</v>
      </c>
      <c r="K103" s="364">
        <v>4444</v>
      </c>
      <c r="L103" s="364">
        <v>3336</v>
      </c>
      <c r="M103" s="364">
        <v>1108</v>
      </c>
      <c r="N103" s="364">
        <v>170</v>
      </c>
      <c r="O103" s="525">
        <v>0.12340247604850292</v>
      </c>
      <c r="P103" s="525">
        <v>0.11098587452506045</v>
      </c>
    </row>
    <row r="104" spans="2:16" ht="12.75" customHeight="1" x14ac:dyDescent="0.15">
      <c r="B104" s="111"/>
      <c r="C104" s="362" t="s">
        <v>752</v>
      </c>
      <c r="D104" s="112" t="s">
        <v>425</v>
      </c>
      <c r="E104" s="364">
        <v>2585</v>
      </c>
      <c r="F104" s="364">
        <v>59</v>
      </c>
      <c r="G104" s="364">
        <v>16</v>
      </c>
      <c r="H104" s="364">
        <v>2510</v>
      </c>
      <c r="I104" s="364">
        <v>202</v>
      </c>
      <c r="J104" s="364">
        <v>2308</v>
      </c>
      <c r="K104" s="364">
        <v>2264</v>
      </c>
      <c r="L104" s="364">
        <v>1695</v>
      </c>
      <c r="M104" s="364">
        <v>569</v>
      </c>
      <c r="N104" s="364">
        <v>44</v>
      </c>
      <c r="O104" s="525">
        <v>2.8619826841743981E-2</v>
      </c>
      <c r="P104" s="525">
        <v>2.7789464360842321E-2</v>
      </c>
    </row>
    <row r="105" spans="2:16" ht="12.75" customHeight="1" x14ac:dyDescent="0.15">
      <c r="B105" s="111"/>
      <c r="C105" s="362" t="s">
        <v>753</v>
      </c>
      <c r="D105" s="112" t="s">
        <v>422</v>
      </c>
      <c r="E105" s="364">
        <v>663</v>
      </c>
      <c r="F105" s="364">
        <v>88</v>
      </c>
      <c r="G105" s="364">
        <v>35</v>
      </c>
      <c r="H105" s="364">
        <v>540</v>
      </c>
      <c r="I105" s="364">
        <v>73</v>
      </c>
      <c r="J105" s="364">
        <v>467</v>
      </c>
      <c r="K105" s="364">
        <v>463</v>
      </c>
      <c r="L105" s="364">
        <v>412</v>
      </c>
      <c r="M105" s="364">
        <v>51</v>
      </c>
      <c r="N105" s="364">
        <v>4</v>
      </c>
      <c r="O105" s="525">
        <v>3.3615575723774271E-2</v>
      </c>
      <c r="P105" s="525">
        <v>2.737920194696547E-2</v>
      </c>
    </row>
    <row r="106" spans="2:16" ht="12.75" customHeight="1" x14ac:dyDescent="0.15">
      <c r="B106" s="111"/>
      <c r="C106" s="362" t="s">
        <v>754</v>
      </c>
      <c r="D106" s="112" t="s">
        <v>755</v>
      </c>
      <c r="E106" s="364">
        <v>5654</v>
      </c>
      <c r="F106" s="364">
        <v>1466</v>
      </c>
      <c r="G106" s="364">
        <v>322</v>
      </c>
      <c r="H106" s="364">
        <v>3866</v>
      </c>
      <c r="I106" s="364">
        <v>587</v>
      </c>
      <c r="J106" s="364">
        <v>3279</v>
      </c>
      <c r="K106" s="364">
        <v>3184</v>
      </c>
      <c r="L106" s="364">
        <v>2763</v>
      </c>
      <c r="M106" s="364">
        <v>421</v>
      </c>
      <c r="N106" s="364">
        <v>95</v>
      </c>
      <c r="O106" s="525">
        <v>3.7584588590345268E-2</v>
      </c>
      <c r="P106" s="525">
        <v>2.5698977624739088E-2</v>
      </c>
    </row>
    <row r="107" spans="2:16" ht="12.75" customHeight="1" x14ac:dyDescent="0.15">
      <c r="B107" s="111"/>
      <c r="C107" s="365" t="s">
        <v>756</v>
      </c>
      <c r="D107" s="366" t="s">
        <v>432</v>
      </c>
      <c r="E107" s="367">
        <v>47155</v>
      </c>
      <c r="F107" s="367">
        <v>5833</v>
      </c>
      <c r="G107" s="367">
        <v>623</v>
      </c>
      <c r="H107" s="367">
        <v>40699</v>
      </c>
      <c r="I107" s="367">
        <v>1914</v>
      </c>
      <c r="J107" s="367">
        <v>38785</v>
      </c>
      <c r="K107" s="367">
        <v>37102</v>
      </c>
      <c r="L107" s="367">
        <v>21402</v>
      </c>
      <c r="M107" s="367">
        <v>15700</v>
      </c>
      <c r="N107" s="367">
        <v>1683</v>
      </c>
      <c r="O107" s="527">
        <v>0.14137395517286866</v>
      </c>
      <c r="P107" s="527">
        <v>0.1220184201374315</v>
      </c>
    </row>
    <row r="108" spans="2:16" ht="12.75" customHeight="1" x14ac:dyDescent="0.15">
      <c r="B108" s="111"/>
      <c r="C108" s="368" t="s">
        <v>757</v>
      </c>
      <c r="D108" s="369" t="s">
        <v>758</v>
      </c>
      <c r="E108" s="370">
        <v>7969</v>
      </c>
      <c r="F108" s="370">
        <v>270</v>
      </c>
      <c r="G108" s="370">
        <v>271</v>
      </c>
      <c r="H108" s="370">
        <v>7428</v>
      </c>
      <c r="I108" s="370">
        <v>339</v>
      </c>
      <c r="J108" s="370">
        <v>7089</v>
      </c>
      <c r="K108" s="370">
        <v>6854</v>
      </c>
      <c r="L108" s="370">
        <v>3916</v>
      </c>
      <c r="M108" s="370">
        <v>2938</v>
      </c>
      <c r="N108" s="370">
        <v>235</v>
      </c>
      <c r="O108" s="528">
        <v>0.12862976772714799</v>
      </c>
      <c r="P108" s="528">
        <v>0.11989734153309767</v>
      </c>
    </row>
    <row r="109" spans="2:16" ht="12.75" customHeight="1" x14ac:dyDescent="0.15">
      <c r="B109" s="111"/>
      <c r="C109" s="362" t="s">
        <v>759</v>
      </c>
      <c r="D109" s="112" t="s">
        <v>760</v>
      </c>
      <c r="E109" s="364">
        <v>39639</v>
      </c>
      <c r="F109" s="364">
        <v>5039</v>
      </c>
      <c r="G109" s="364">
        <v>2609</v>
      </c>
      <c r="H109" s="364">
        <v>31991</v>
      </c>
      <c r="I109" s="364">
        <v>1191</v>
      </c>
      <c r="J109" s="364">
        <v>30800</v>
      </c>
      <c r="K109" s="364">
        <v>28999</v>
      </c>
      <c r="L109" s="364">
        <v>12239</v>
      </c>
      <c r="M109" s="364">
        <v>16760</v>
      </c>
      <c r="N109" s="364">
        <v>1801</v>
      </c>
      <c r="O109" s="525">
        <v>0.20113764372773679</v>
      </c>
      <c r="P109" s="525">
        <v>0.16232988623562722</v>
      </c>
    </row>
    <row r="110" spans="2:16" ht="12.75" customHeight="1" x14ac:dyDescent="0.15">
      <c r="B110" s="111"/>
      <c r="C110" s="362" t="s">
        <v>761</v>
      </c>
      <c r="D110" s="112" t="s">
        <v>762</v>
      </c>
      <c r="E110" s="364">
        <v>12050</v>
      </c>
      <c r="F110" s="364">
        <v>4929</v>
      </c>
      <c r="G110" s="364">
        <v>1453</v>
      </c>
      <c r="H110" s="364">
        <v>5668</v>
      </c>
      <c r="I110" s="364">
        <v>419</v>
      </c>
      <c r="J110" s="364">
        <v>5249</v>
      </c>
      <c r="K110" s="364">
        <v>5078</v>
      </c>
      <c r="L110" s="364">
        <v>3551</v>
      </c>
      <c r="M110" s="364">
        <v>1527</v>
      </c>
      <c r="N110" s="364">
        <v>171</v>
      </c>
      <c r="O110" s="525">
        <v>0.21625987078248385</v>
      </c>
      <c r="P110" s="525">
        <v>0.10172290021536252</v>
      </c>
    </row>
    <row r="111" spans="2:16" ht="12.75" customHeight="1" x14ac:dyDescent="0.15">
      <c r="B111" s="111"/>
      <c r="C111" s="362" t="s">
        <v>763</v>
      </c>
      <c r="D111" s="112" t="s">
        <v>436</v>
      </c>
      <c r="E111" s="364">
        <v>6319</v>
      </c>
      <c r="F111" s="364">
        <v>184</v>
      </c>
      <c r="G111" s="364">
        <v>46</v>
      </c>
      <c r="H111" s="364">
        <v>6089</v>
      </c>
      <c r="I111" s="364">
        <v>175</v>
      </c>
      <c r="J111" s="364">
        <v>5914</v>
      </c>
      <c r="K111" s="364">
        <v>5402</v>
      </c>
      <c r="L111" s="364">
        <v>2119</v>
      </c>
      <c r="M111" s="364">
        <v>3283</v>
      </c>
      <c r="N111" s="364">
        <v>512</v>
      </c>
      <c r="O111" s="525">
        <v>0.10649700851099689</v>
      </c>
      <c r="P111" s="525">
        <v>0.10262071290132299</v>
      </c>
    </row>
    <row r="112" spans="2:16" ht="12.75" customHeight="1" x14ac:dyDescent="0.15">
      <c r="B112" s="111"/>
      <c r="C112" s="362" t="s">
        <v>1171</v>
      </c>
      <c r="D112" s="112" t="s">
        <v>47</v>
      </c>
      <c r="E112" s="364">
        <v>396</v>
      </c>
      <c r="F112" s="364">
        <v>74</v>
      </c>
      <c r="G112" s="364">
        <v>33</v>
      </c>
      <c r="H112" s="364">
        <v>289</v>
      </c>
      <c r="I112" s="364">
        <v>51</v>
      </c>
      <c r="J112" s="364">
        <v>238</v>
      </c>
      <c r="K112" s="364">
        <v>234</v>
      </c>
      <c r="L112" s="364">
        <v>203</v>
      </c>
      <c r="M112" s="364">
        <v>31</v>
      </c>
      <c r="N112" s="364">
        <v>4</v>
      </c>
      <c r="O112" s="525">
        <v>0.10390973497769614</v>
      </c>
      <c r="P112" s="525">
        <v>7.5833114668066123E-2</v>
      </c>
    </row>
    <row r="113" spans="2:16" ht="12.75" customHeight="1" x14ac:dyDescent="0.15">
      <c r="B113" s="111"/>
      <c r="C113" s="362" t="s">
        <v>764</v>
      </c>
      <c r="D113" s="112" t="s">
        <v>443</v>
      </c>
      <c r="E113" s="371">
        <v>11081</v>
      </c>
      <c r="F113" s="371">
        <v>3337</v>
      </c>
      <c r="G113" s="371">
        <v>535</v>
      </c>
      <c r="H113" s="371">
        <v>7209</v>
      </c>
      <c r="I113" s="371">
        <v>460</v>
      </c>
      <c r="J113" s="371">
        <v>6749</v>
      </c>
      <c r="K113" s="371">
        <v>6132</v>
      </c>
      <c r="L113" s="371">
        <v>2975</v>
      </c>
      <c r="M113" s="371">
        <v>3157</v>
      </c>
      <c r="N113" s="371">
        <v>617</v>
      </c>
      <c r="O113" s="526">
        <v>0.19780435558729026</v>
      </c>
      <c r="P113" s="526">
        <v>0.12868618350589076</v>
      </c>
    </row>
    <row r="114" spans="2:16" ht="12.75" customHeight="1" x14ac:dyDescent="0.15">
      <c r="B114" s="111"/>
      <c r="C114" s="362" t="s">
        <v>765</v>
      </c>
      <c r="D114" s="112" t="s">
        <v>1172</v>
      </c>
      <c r="E114" s="371">
        <v>0</v>
      </c>
      <c r="F114" s="371">
        <v>0</v>
      </c>
      <c r="G114" s="371">
        <v>0</v>
      </c>
      <c r="H114" s="371">
        <v>0</v>
      </c>
      <c r="I114" s="371">
        <v>0</v>
      </c>
      <c r="J114" s="371">
        <v>0</v>
      </c>
      <c r="K114" s="371">
        <v>0</v>
      </c>
      <c r="L114" s="371">
        <v>0</v>
      </c>
      <c r="M114" s="371">
        <v>0</v>
      </c>
      <c r="N114" s="371">
        <v>0</v>
      </c>
      <c r="O114" s="526">
        <v>0</v>
      </c>
      <c r="P114" s="526">
        <v>0</v>
      </c>
    </row>
    <row r="115" spans="2:16" ht="12.75" customHeight="1" x14ac:dyDescent="0.15">
      <c r="B115" s="111"/>
      <c r="C115" s="362" t="s">
        <v>766</v>
      </c>
      <c r="D115" s="112" t="s">
        <v>1173</v>
      </c>
      <c r="E115" s="371">
        <v>103</v>
      </c>
      <c r="F115" s="371">
        <v>1</v>
      </c>
      <c r="G115" s="371">
        <v>0</v>
      </c>
      <c r="H115" s="371">
        <v>102</v>
      </c>
      <c r="I115" s="371">
        <v>13</v>
      </c>
      <c r="J115" s="371">
        <v>89</v>
      </c>
      <c r="K115" s="371">
        <v>89</v>
      </c>
      <c r="L115" s="371">
        <v>83</v>
      </c>
      <c r="M115" s="371">
        <v>6</v>
      </c>
      <c r="N115" s="371">
        <v>0</v>
      </c>
      <c r="O115" s="526">
        <v>2.4691358024691358E-3</v>
      </c>
      <c r="P115" s="526">
        <v>2.445163610212154E-3</v>
      </c>
    </row>
    <row r="116" spans="2:16" ht="12.75" customHeight="1" x14ac:dyDescent="0.15">
      <c r="B116" s="111"/>
      <c r="C116" s="199"/>
      <c r="D116" s="198" t="s">
        <v>479</v>
      </c>
      <c r="E116" s="372">
        <v>631227</v>
      </c>
      <c r="F116" s="372">
        <v>59466</v>
      </c>
      <c r="G116" s="372">
        <v>20203</v>
      </c>
      <c r="H116" s="372">
        <v>551558</v>
      </c>
      <c r="I116" s="372">
        <v>36645</v>
      </c>
      <c r="J116" s="372">
        <v>514913</v>
      </c>
      <c r="K116" s="372">
        <v>501280</v>
      </c>
      <c r="L116" s="372">
        <v>361232</v>
      </c>
      <c r="M116" s="372">
        <v>140048</v>
      </c>
      <c r="N116" s="372">
        <v>13633</v>
      </c>
      <c r="O116" s="529">
        <v>7.6244693930870328E-2</v>
      </c>
      <c r="P116" s="529">
        <v>6.6621628819937953E-2</v>
      </c>
    </row>
  </sheetData>
  <mergeCells count="11">
    <mergeCell ref="C4:D7"/>
    <mergeCell ref="N6:N7"/>
    <mergeCell ref="I5:I7"/>
    <mergeCell ref="J5:J7"/>
    <mergeCell ref="H4:H7"/>
    <mergeCell ref="K6:K7"/>
    <mergeCell ref="P4:P7"/>
    <mergeCell ref="E4:E7"/>
    <mergeCell ref="F4:F7"/>
    <mergeCell ref="G4:G7"/>
    <mergeCell ref="O4:O7"/>
  </mergeCells>
  <phoneticPr fontId="3"/>
  <printOptions horizontalCentered="1"/>
  <pageMargins left="0.78740157480314965" right="0.78740157480314965" top="0.78740157480314965" bottom="0.39370078740157483" header="0.31496062992125984" footer="0.31496062992125984"/>
  <pageSetup paperSize="9" scale="55" orientation="portrait" horizontalDpi="300"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03B8A-9476-4EA5-9FCA-0FC6D3C3361F}">
  <sheetPr codeName="Sheet13"/>
  <dimension ref="A1:G123"/>
  <sheetViews>
    <sheetView view="pageBreakPreview" zoomScaleNormal="80" zoomScaleSheetLayoutView="100" workbookViewId="0"/>
  </sheetViews>
  <sheetFormatPr defaultRowHeight="14.25" x14ac:dyDescent="0.15"/>
  <cols>
    <col min="1" max="1" width="3.5" style="30" customWidth="1"/>
    <col min="2" max="2" width="5.125" style="30" bestFit="1" customWidth="1"/>
    <col min="3" max="3" width="48.625" style="30" customWidth="1"/>
    <col min="4" max="7" width="14.375" style="30" customWidth="1"/>
    <col min="8" max="8" width="3.5" style="30" customWidth="1"/>
    <col min="9" max="16" width="8.875" style="30" customWidth="1"/>
    <col min="17" max="16384" width="9" style="30"/>
  </cols>
  <sheetData>
    <row r="1" spans="1:7" ht="18" customHeight="1" x14ac:dyDescent="0.15">
      <c r="A1" s="89" t="s">
        <v>545</v>
      </c>
    </row>
    <row r="2" spans="1:7" ht="18" customHeight="1" thickBot="1" x14ac:dyDescent="0.2"/>
    <row r="3" spans="1:7" ht="18" customHeight="1" thickBot="1" x14ac:dyDescent="0.2">
      <c r="B3" s="40"/>
      <c r="C3" s="30" t="s">
        <v>546</v>
      </c>
    </row>
    <row r="4" spans="1:7" ht="18" customHeight="1" x14ac:dyDescent="0.15">
      <c r="B4" s="30" t="s">
        <v>550</v>
      </c>
    </row>
    <row r="5" spans="1:7" ht="18" customHeight="1" x14ac:dyDescent="0.15">
      <c r="B5" s="30" t="s">
        <v>515</v>
      </c>
    </row>
    <row r="6" spans="1:7" ht="18" customHeight="1" x14ac:dyDescent="0.15">
      <c r="B6" s="30" t="s">
        <v>633</v>
      </c>
    </row>
    <row r="7" spans="1:7" ht="18" customHeight="1" thickBot="1" x14ac:dyDescent="0.2"/>
    <row r="8" spans="1:7" ht="18" customHeight="1" thickBot="1" x14ac:dyDescent="0.2">
      <c r="C8" s="203" t="s">
        <v>637</v>
      </c>
      <c r="D8" s="204" t="s">
        <v>1160</v>
      </c>
    </row>
    <row r="9" spans="1:7" ht="18" customHeight="1" thickBot="1" x14ac:dyDescent="0.2"/>
    <row r="10" spans="1:7" ht="18" customHeight="1" thickBot="1" x14ac:dyDescent="0.2">
      <c r="C10" s="77" t="s">
        <v>879</v>
      </c>
      <c r="D10" s="204" t="s">
        <v>1550</v>
      </c>
      <c r="E10" s="47">
        <f>VLOOKUP($D$10,各種係数!$D118:$E123,2,FALSE)</f>
        <v>0.57699999999999996</v>
      </c>
    </row>
    <row r="11" spans="1:7" ht="18" customHeight="1" x14ac:dyDescent="0.15"/>
    <row r="12" spans="1:7" ht="21" customHeight="1" x14ac:dyDescent="0.15">
      <c r="B12" s="725" t="s">
        <v>1548</v>
      </c>
      <c r="C12" s="726"/>
      <c r="D12" s="26" t="s">
        <v>551</v>
      </c>
      <c r="E12" s="42"/>
      <c r="F12" s="6"/>
      <c r="G12" s="723" t="s">
        <v>514</v>
      </c>
    </row>
    <row r="13" spans="1:7" ht="21" customHeight="1" thickBot="1" x14ac:dyDescent="0.2">
      <c r="B13" s="727"/>
      <c r="C13" s="728"/>
      <c r="D13" s="22" t="s">
        <v>490</v>
      </c>
      <c r="E13" s="5" t="s">
        <v>491</v>
      </c>
      <c r="F13" s="43"/>
      <c r="G13" s="724"/>
    </row>
    <row r="14" spans="1:7" ht="18" customHeight="1" x14ac:dyDescent="0.15">
      <c r="B14" s="433" t="s">
        <v>12</v>
      </c>
      <c r="C14" s="434" t="s">
        <v>6</v>
      </c>
      <c r="D14" s="103"/>
      <c r="E14" s="104"/>
      <c r="F14" s="105">
        <f>D14+各種係数!Q6</f>
        <v>0</v>
      </c>
      <c r="G14" s="44">
        <f>各種係数!$H6</f>
        <v>0.33677644852377031</v>
      </c>
    </row>
    <row r="15" spans="1:7" ht="18" customHeight="1" x14ac:dyDescent="0.15">
      <c r="B15" s="39" t="s">
        <v>7</v>
      </c>
      <c r="C15" s="435" t="s">
        <v>37</v>
      </c>
      <c r="D15" s="106"/>
      <c r="E15" s="107"/>
      <c r="F15" s="108">
        <f>D15+各種係数!Q7</f>
        <v>0</v>
      </c>
      <c r="G15" s="45">
        <f>各種係数!$H7</f>
        <v>0.46601083883129124</v>
      </c>
    </row>
    <row r="16" spans="1:7" ht="18" customHeight="1" x14ac:dyDescent="0.15">
      <c r="B16" s="39" t="s">
        <v>66</v>
      </c>
      <c r="C16" s="435" t="s">
        <v>48</v>
      </c>
      <c r="D16" s="106"/>
      <c r="E16" s="107"/>
      <c r="F16" s="108">
        <f>D16+各種係数!Q8</f>
        <v>0</v>
      </c>
      <c r="G16" s="45">
        <f>各種係数!$H8</f>
        <v>1</v>
      </c>
    </row>
    <row r="17" spans="2:7" ht="18" customHeight="1" x14ac:dyDescent="0.15">
      <c r="B17" s="39" t="s">
        <v>68</v>
      </c>
      <c r="C17" s="435" t="s">
        <v>50</v>
      </c>
      <c r="D17" s="106"/>
      <c r="E17" s="107"/>
      <c r="F17" s="108">
        <f>D17+各種係数!Q9</f>
        <v>0</v>
      </c>
      <c r="G17" s="45">
        <f>各種係数!$H9</f>
        <v>0.49304935594949628</v>
      </c>
    </row>
    <row r="18" spans="2:7" ht="18" customHeight="1" x14ac:dyDescent="0.15">
      <c r="B18" s="39" t="s">
        <v>195</v>
      </c>
      <c r="C18" s="435" t="s">
        <v>54</v>
      </c>
      <c r="D18" s="106"/>
      <c r="E18" s="107"/>
      <c r="F18" s="108">
        <f>D18+各種係数!Q10</f>
        <v>0</v>
      </c>
      <c r="G18" s="45">
        <f>各種係数!$H10</f>
        <v>0.10812137876853578</v>
      </c>
    </row>
    <row r="19" spans="2:7" ht="18" customHeight="1" x14ac:dyDescent="0.15">
      <c r="B19" s="39" t="s">
        <v>346</v>
      </c>
      <c r="C19" s="435" t="s">
        <v>585</v>
      </c>
      <c r="D19" s="106"/>
      <c r="E19" s="107"/>
      <c r="F19" s="108">
        <f>D19+各種係数!Q11</f>
        <v>0</v>
      </c>
      <c r="G19" s="45">
        <f>各種係数!$H11</f>
        <v>0</v>
      </c>
    </row>
    <row r="20" spans="2:7" ht="18" customHeight="1" x14ac:dyDescent="0.15">
      <c r="B20" s="39" t="s">
        <v>586</v>
      </c>
      <c r="C20" s="435" t="s">
        <v>953</v>
      </c>
      <c r="D20" s="106"/>
      <c r="E20" s="107"/>
      <c r="F20" s="108">
        <f>D20+各種係数!Q12</f>
        <v>0</v>
      </c>
      <c r="G20" s="45">
        <f>各種係数!$H12</f>
        <v>0.5324129651860745</v>
      </c>
    </row>
    <row r="21" spans="2:7" ht="18" customHeight="1" x14ac:dyDescent="0.15">
      <c r="B21" s="39" t="s">
        <v>588</v>
      </c>
      <c r="C21" s="435" t="s">
        <v>462</v>
      </c>
      <c r="D21" s="106"/>
      <c r="E21" s="107"/>
      <c r="F21" s="108">
        <f>D21+各種係数!Q13</f>
        <v>0</v>
      </c>
      <c r="G21" s="45">
        <f>各種係数!$H13</f>
        <v>0.19970799640610959</v>
      </c>
    </row>
    <row r="22" spans="2:7" ht="18" customHeight="1" x14ac:dyDescent="0.15">
      <c r="B22" s="39" t="s">
        <v>589</v>
      </c>
      <c r="C22" s="435" t="s">
        <v>99</v>
      </c>
      <c r="D22" s="106"/>
      <c r="E22" s="107"/>
      <c r="F22" s="108">
        <f>D22+各種係数!Q14</f>
        <v>0</v>
      </c>
      <c r="G22" s="45">
        <f>各種係数!$H14</f>
        <v>6.5136910347180721E-2</v>
      </c>
    </row>
    <row r="23" spans="2:7" ht="18" customHeight="1" x14ac:dyDescent="0.15">
      <c r="B23" s="39" t="s">
        <v>590</v>
      </c>
      <c r="C23" s="436" t="s">
        <v>638</v>
      </c>
      <c r="D23" s="106"/>
      <c r="E23" s="107"/>
      <c r="F23" s="108">
        <f>D23+各種係数!Q15</f>
        <v>0</v>
      </c>
      <c r="G23" s="45">
        <f>各種係数!$H15</f>
        <v>3.9800323799244475E-2</v>
      </c>
    </row>
    <row r="24" spans="2:7" ht="18" customHeight="1" x14ac:dyDescent="0.15">
      <c r="B24" s="39" t="s">
        <v>591</v>
      </c>
      <c r="C24" s="435" t="s">
        <v>109</v>
      </c>
      <c r="D24" s="106"/>
      <c r="E24" s="107"/>
      <c r="F24" s="108">
        <f>D24+各種係数!Q16</f>
        <v>0</v>
      </c>
      <c r="G24" s="45">
        <f>各種係数!$H16</f>
        <v>0</v>
      </c>
    </row>
    <row r="25" spans="2:7" ht="18" customHeight="1" x14ac:dyDescent="0.15">
      <c r="B25" s="39" t="s">
        <v>639</v>
      </c>
      <c r="C25" s="435" t="s">
        <v>111</v>
      </c>
      <c r="D25" s="106"/>
      <c r="E25" s="107"/>
      <c r="F25" s="108">
        <f>D25+各種係数!Q17</f>
        <v>0</v>
      </c>
      <c r="G25" s="45">
        <f>各種係数!$H17</f>
        <v>0.26485207100591712</v>
      </c>
    </row>
    <row r="26" spans="2:7" ht="18" customHeight="1" x14ac:dyDescent="0.15">
      <c r="B26" s="39" t="s">
        <v>640</v>
      </c>
      <c r="C26" s="435" t="s">
        <v>641</v>
      </c>
      <c r="D26" s="106"/>
      <c r="E26" s="107"/>
      <c r="F26" s="108">
        <f>D26+各種係数!Q18</f>
        <v>0</v>
      </c>
      <c r="G26" s="45">
        <f>各種係数!$H18</f>
        <v>5.5744878596599934E-2</v>
      </c>
    </row>
    <row r="27" spans="2:7" ht="18" customHeight="1" x14ac:dyDescent="0.15">
      <c r="B27" s="39" t="s">
        <v>642</v>
      </c>
      <c r="C27" s="435" t="s">
        <v>643</v>
      </c>
      <c r="D27" s="106"/>
      <c r="E27" s="107"/>
      <c r="F27" s="108">
        <f>D27+各種係数!Q19</f>
        <v>0</v>
      </c>
      <c r="G27" s="45">
        <f>各種係数!$H19</f>
        <v>0.25029474556288434</v>
      </c>
    </row>
    <row r="28" spans="2:7" ht="18" customHeight="1" x14ac:dyDescent="0.15">
      <c r="B28" s="39" t="s">
        <v>644</v>
      </c>
      <c r="C28" s="435" t="s">
        <v>134</v>
      </c>
      <c r="D28" s="106"/>
      <c r="E28" s="107"/>
      <c r="F28" s="108">
        <f>D28+各種係数!Q20</f>
        <v>0</v>
      </c>
      <c r="G28" s="45">
        <f>各種係数!$H20</f>
        <v>0.34032023289665214</v>
      </c>
    </row>
    <row r="29" spans="2:7" ht="18" customHeight="1" x14ac:dyDescent="0.15">
      <c r="B29" s="39" t="s">
        <v>645</v>
      </c>
      <c r="C29" s="435" t="s">
        <v>137</v>
      </c>
      <c r="D29" s="106"/>
      <c r="E29" s="107"/>
      <c r="F29" s="108">
        <f>D29+各種係数!Q21</f>
        <v>0</v>
      </c>
      <c r="G29" s="45">
        <f>各種係数!$H21</f>
        <v>0.10714425830750518</v>
      </c>
    </row>
    <row r="30" spans="2:7" ht="18" customHeight="1" x14ac:dyDescent="0.15">
      <c r="B30" s="39" t="s">
        <v>646</v>
      </c>
      <c r="C30" s="435" t="s">
        <v>145</v>
      </c>
      <c r="D30" s="106"/>
      <c r="E30" s="107"/>
      <c r="F30" s="108">
        <f>D30+各種係数!Q22</f>
        <v>0</v>
      </c>
      <c r="G30" s="45">
        <f>各種係数!$H22</f>
        <v>0.22751497776307572</v>
      </c>
    </row>
    <row r="31" spans="2:7" ht="18" customHeight="1" x14ac:dyDescent="0.15">
      <c r="B31" s="39" t="s">
        <v>647</v>
      </c>
      <c r="C31" s="435" t="s">
        <v>149</v>
      </c>
      <c r="D31" s="106"/>
      <c r="E31" s="107"/>
      <c r="F31" s="108">
        <f>D31+各種係数!Q23</f>
        <v>0</v>
      </c>
      <c r="G31" s="45">
        <f>各種係数!$H23</f>
        <v>0.53331938487289465</v>
      </c>
    </row>
    <row r="32" spans="2:7" ht="18" customHeight="1" x14ac:dyDescent="0.15">
      <c r="B32" s="39" t="s">
        <v>648</v>
      </c>
      <c r="C32" s="435" t="s">
        <v>151</v>
      </c>
      <c r="D32" s="106"/>
      <c r="E32" s="107"/>
      <c r="F32" s="108">
        <f>D32+各種係数!Q24</f>
        <v>0</v>
      </c>
      <c r="G32" s="45">
        <f>各種係数!$H24</f>
        <v>0.80973236009732363</v>
      </c>
    </row>
    <row r="33" spans="2:7" ht="18" customHeight="1" x14ac:dyDescent="0.15">
      <c r="B33" s="39" t="s">
        <v>649</v>
      </c>
      <c r="C33" s="435" t="s">
        <v>650</v>
      </c>
      <c r="D33" s="106"/>
      <c r="E33" s="107"/>
      <c r="F33" s="108">
        <f>D33+各種係数!Q25</f>
        <v>0</v>
      </c>
      <c r="G33" s="45">
        <f>各種係数!$H25</f>
        <v>4.4010824668850645E-2</v>
      </c>
    </row>
    <row r="34" spans="2:7" ht="18" customHeight="1" x14ac:dyDescent="0.15">
      <c r="B34" s="39" t="s">
        <v>651</v>
      </c>
      <c r="C34" s="435" t="s">
        <v>954</v>
      </c>
      <c r="D34" s="106"/>
      <c r="E34" s="107"/>
      <c r="F34" s="108">
        <f>D34+各種係数!Q26</f>
        <v>0</v>
      </c>
      <c r="G34" s="45">
        <f>各種係数!$H26</f>
        <v>0</v>
      </c>
    </row>
    <row r="35" spans="2:7" ht="18" customHeight="1" x14ac:dyDescent="0.15">
      <c r="B35" s="39" t="s">
        <v>652</v>
      </c>
      <c r="C35" s="436" t="s">
        <v>955</v>
      </c>
      <c r="D35" s="106"/>
      <c r="E35" s="107"/>
      <c r="F35" s="108">
        <f>D35+各種係数!Q27</f>
        <v>0</v>
      </c>
      <c r="G35" s="45">
        <f>各種係数!$H27</f>
        <v>2.0677771395749556E-3</v>
      </c>
    </row>
    <row r="36" spans="2:7" ht="18" customHeight="1" x14ac:dyDescent="0.15">
      <c r="B36" s="39" t="s">
        <v>653</v>
      </c>
      <c r="C36" s="435" t="s">
        <v>172</v>
      </c>
      <c r="D36" s="106"/>
      <c r="E36" s="107"/>
      <c r="F36" s="108">
        <f>D36+各種係数!Q28</f>
        <v>0</v>
      </c>
      <c r="G36" s="45">
        <f>各種係数!$H28</f>
        <v>2.8655335053839992E-2</v>
      </c>
    </row>
    <row r="37" spans="2:7" ht="18" customHeight="1" x14ac:dyDescent="0.15">
      <c r="B37" s="39" t="s">
        <v>654</v>
      </c>
      <c r="C37" s="435" t="s">
        <v>177</v>
      </c>
      <c r="D37" s="106"/>
      <c r="E37" s="107"/>
      <c r="F37" s="108">
        <f>D37+各種係数!Q29</f>
        <v>0</v>
      </c>
      <c r="G37" s="45">
        <f>各種係数!$H29</f>
        <v>0.87548015364916776</v>
      </c>
    </row>
    <row r="38" spans="2:7" ht="18" customHeight="1" x14ac:dyDescent="0.15">
      <c r="B38" s="39" t="s">
        <v>655</v>
      </c>
      <c r="C38" s="435" t="s">
        <v>178</v>
      </c>
      <c r="D38" s="106"/>
      <c r="E38" s="107"/>
      <c r="F38" s="108">
        <f>D38+各種係数!Q30</f>
        <v>0</v>
      </c>
      <c r="G38" s="45">
        <f>各種係数!$H30</f>
        <v>8.7684140785394549E-3</v>
      </c>
    </row>
    <row r="39" spans="2:7" ht="18" customHeight="1" x14ac:dyDescent="0.15">
      <c r="B39" s="39" t="s">
        <v>656</v>
      </c>
      <c r="C39" s="435" t="s">
        <v>657</v>
      </c>
      <c r="D39" s="106"/>
      <c r="E39" s="107"/>
      <c r="F39" s="108">
        <f>D39+各種係数!Q31</f>
        <v>0</v>
      </c>
      <c r="G39" s="45">
        <f>各種係数!$H31</f>
        <v>5.0933651172030192E-2</v>
      </c>
    </row>
    <row r="40" spans="2:7" ht="18" customHeight="1" x14ac:dyDescent="0.15">
      <c r="B40" s="39" t="s">
        <v>658</v>
      </c>
      <c r="C40" s="435" t="s">
        <v>189</v>
      </c>
      <c r="D40" s="106"/>
      <c r="E40" s="107"/>
      <c r="F40" s="108">
        <f>D40+各種係数!Q32</f>
        <v>0</v>
      </c>
      <c r="G40" s="45">
        <f>各種係数!$H32</f>
        <v>0</v>
      </c>
    </row>
    <row r="41" spans="2:7" ht="18" customHeight="1" x14ac:dyDescent="0.15">
      <c r="B41" s="39" t="s">
        <v>659</v>
      </c>
      <c r="C41" s="435" t="s">
        <v>201</v>
      </c>
      <c r="D41" s="106"/>
      <c r="E41" s="107"/>
      <c r="F41" s="108">
        <f>D41+各種係数!Q33</f>
        <v>0</v>
      </c>
      <c r="G41" s="45">
        <f>各種係数!$H33</f>
        <v>0.53437733035048474</v>
      </c>
    </row>
    <row r="42" spans="2:7" ht="18" customHeight="1" x14ac:dyDescent="0.15">
      <c r="B42" s="39" t="s">
        <v>660</v>
      </c>
      <c r="C42" s="435" t="s">
        <v>206</v>
      </c>
      <c r="D42" s="106"/>
      <c r="E42" s="107"/>
      <c r="F42" s="108">
        <f>D42+各種係数!Q34</f>
        <v>0</v>
      </c>
      <c r="G42" s="45">
        <f>各種係数!$H34</f>
        <v>0.28954702067288207</v>
      </c>
    </row>
    <row r="43" spans="2:7" ht="18" customHeight="1" x14ac:dyDescent="0.15">
      <c r="B43" s="39" t="s">
        <v>661</v>
      </c>
      <c r="C43" s="435" t="s">
        <v>216</v>
      </c>
      <c r="D43" s="106"/>
      <c r="E43" s="107"/>
      <c r="F43" s="108">
        <f>D43+各種係数!Q35</f>
        <v>0</v>
      </c>
      <c r="G43" s="45">
        <f>各種係数!$H35</f>
        <v>3.6768956244188078E-2</v>
      </c>
    </row>
    <row r="44" spans="2:7" ht="18" customHeight="1" x14ac:dyDescent="0.15">
      <c r="B44" s="39" t="s">
        <v>662</v>
      </c>
      <c r="C44" s="435" t="s">
        <v>956</v>
      </c>
      <c r="D44" s="106"/>
      <c r="E44" s="107"/>
      <c r="F44" s="108">
        <f>D44+各種係数!Q36</f>
        <v>0</v>
      </c>
      <c r="G44" s="45">
        <f>各種係数!$H36</f>
        <v>8.1439163729184472E-3</v>
      </c>
    </row>
    <row r="45" spans="2:7" ht="18" customHeight="1" x14ac:dyDescent="0.15">
      <c r="B45" s="39" t="s">
        <v>663</v>
      </c>
      <c r="C45" s="435" t="s">
        <v>221</v>
      </c>
      <c r="D45" s="106"/>
      <c r="E45" s="107"/>
      <c r="F45" s="108">
        <f>D45+各種係数!Q37</f>
        <v>0</v>
      </c>
      <c r="G45" s="45">
        <f>各種係数!$H37</f>
        <v>1.3899418751579518E-2</v>
      </c>
    </row>
    <row r="46" spans="2:7" ht="18" customHeight="1" x14ac:dyDescent="0.15">
      <c r="B46" s="39" t="s">
        <v>664</v>
      </c>
      <c r="C46" s="435" t="s">
        <v>227</v>
      </c>
      <c r="D46" s="106"/>
      <c r="E46" s="107"/>
      <c r="F46" s="108">
        <f>D46+各種係数!Q38</f>
        <v>0</v>
      </c>
      <c r="G46" s="45">
        <f>各種係数!$H38</f>
        <v>0.5540778157869497</v>
      </c>
    </row>
    <row r="47" spans="2:7" ht="18" customHeight="1" x14ac:dyDescent="0.15">
      <c r="B47" s="39" t="s">
        <v>665</v>
      </c>
      <c r="C47" s="435" t="s">
        <v>231</v>
      </c>
      <c r="D47" s="106"/>
      <c r="E47" s="107"/>
      <c r="F47" s="108">
        <f>D47+各種係数!Q39</f>
        <v>0</v>
      </c>
      <c r="G47" s="45">
        <f>各種係数!$H39</f>
        <v>0.12738074436484359</v>
      </c>
    </row>
    <row r="48" spans="2:7" ht="18" customHeight="1" x14ac:dyDescent="0.15">
      <c r="B48" s="39" t="s">
        <v>666</v>
      </c>
      <c r="C48" s="435" t="s">
        <v>239</v>
      </c>
      <c r="D48" s="106"/>
      <c r="E48" s="107"/>
      <c r="F48" s="108">
        <f>D48+各種係数!Q40</f>
        <v>0</v>
      </c>
      <c r="G48" s="45">
        <f>各種係数!$H40</f>
        <v>0.1593287727299304</v>
      </c>
    </row>
    <row r="49" spans="2:7" ht="18" customHeight="1" x14ac:dyDescent="0.15">
      <c r="B49" s="39" t="s">
        <v>667</v>
      </c>
      <c r="C49" s="435" t="s">
        <v>242</v>
      </c>
      <c r="D49" s="106"/>
      <c r="E49" s="107"/>
      <c r="F49" s="108">
        <f>D49+各種係数!Q41</f>
        <v>0</v>
      </c>
      <c r="G49" s="45">
        <f>各種係数!$H41</f>
        <v>0</v>
      </c>
    </row>
    <row r="50" spans="2:7" ht="18" customHeight="1" x14ac:dyDescent="0.15">
      <c r="B50" s="39" t="s">
        <v>668</v>
      </c>
      <c r="C50" s="435" t="s">
        <v>248</v>
      </c>
      <c r="D50" s="106"/>
      <c r="E50" s="107"/>
      <c r="F50" s="108">
        <f>D50+各種係数!Q42</f>
        <v>0</v>
      </c>
      <c r="G50" s="45">
        <f>各種係数!$H42</f>
        <v>2.2516993334653179E-2</v>
      </c>
    </row>
    <row r="51" spans="2:7" ht="18" customHeight="1" x14ac:dyDescent="0.15">
      <c r="B51" s="39" t="s">
        <v>669</v>
      </c>
      <c r="C51" s="435" t="s">
        <v>957</v>
      </c>
      <c r="D51" s="106"/>
      <c r="E51" s="107"/>
      <c r="F51" s="108">
        <f>D51+各種係数!Q43</f>
        <v>0</v>
      </c>
      <c r="G51" s="45">
        <f>各種係数!$H43</f>
        <v>0.24223306118121091</v>
      </c>
    </row>
    <row r="52" spans="2:7" ht="18" customHeight="1" x14ac:dyDescent="0.15">
      <c r="B52" s="39" t="s">
        <v>670</v>
      </c>
      <c r="C52" s="435" t="s">
        <v>259</v>
      </c>
      <c r="D52" s="106"/>
      <c r="E52" s="107"/>
      <c r="F52" s="108">
        <f>D52+各種係数!Q44</f>
        <v>0</v>
      </c>
      <c r="G52" s="45">
        <f>各種係数!$H44</f>
        <v>0.42434702565872739</v>
      </c>
    </row>
    <row r="53" spans="2:7" ht="18" customHeight="1" x14ac:dyDescent="0.15">
      <c r="B53" s="39" t="s">
        <v>671</v>
      </c>
      <c r="C53" s="435" t="s">
        <v>262</v>
      </c>
      <c r="D53" s="106"/>
      <c r="E53" s="107"/>
      <c r="F53" s="108">
        <f>D53+各種係数!Q45</f>
        <v>0</v>
      </c>
      <c r="G53" s="45">
        <f>各種係数!$H45</f>
        <v>3.928629890326274E-4</v>
      </c>
    </row>
    <row r="54" spans="2:7" ht="18" customHeight="1" x14ac:dyDescent="0.15">
      <c r="B54" s="39" t="s">
        <v>672</v>
      </c>
      <c r="C54" s="435" t="s">
        <v>267</v>
      </c>
      <c r="D54" s="106"/>
      <c r="E54" s="107"/>
      <c r="F54" s="108">
        <f>D54+各種係数!Q46</f>
        <v>0</v>
      </c>
      <c r="G54" s="45">
        <f>各種係数!$H46</f>
        <v>7.2765678490785968E-2</v>
      </c>
    </row>
    <row r="55" spans="2:7" ht="18" customHeight="1" x14ac:dyDescent="0.15">
      <c r="B55" s="39" t="s">
        <v>673</v>
      </c>
      <c r="C55" s="435" t="s">
        <v>958</v>
      </c>
      <c r="D55" s="106"/>
      <c r="E55" s="107"/>
      <c r="F55" s="108">
        <f>D55+各種係数!Q47</f>
        <v>0</v>
      </c>
      <c r="G55" s="45">
        <f>各種係数!$H47</f>
        <v>0.23969179508538108</v>
      </c>
    </row>
    <row r="56" spans="2:7" ht="18" customHeight="1" x14ac:dyDescent="0.15">
      <c r="B56" s="39" t="s">
        <v>674</v>
      </c>
      <c r="C56" s="435" t="s">
        <v>279</v>
      </c>
      <c r="D56" s="106"/>
      <c r="E56" s="107"/>
      <c r="F56" s="108">
        <f>D56+各種係数!Q48</f>
        <v>0</v>
      </c>
      <c r="G56" s="45">
        <f>各種係数!$H48</f>
        <v>0.23239174277749941</v>
      </c>
    </row>
    <row r="57" spans="2:7" ht="18" customHeight="1" x14ac:dyDescent="0.15">
      <c r="B57" s="39" t="s">
        <v>675</v>
      </c>
      <c r="C57" s="435" t="s">
        <v>676</v>
      </c>
      <c r="D57" s="106"/>
      <c r="E57" s="107"/>
      <c r="F57" s="108">
        <f>D57+各種係数!Q49</f>
        <v>0</v>
      </c>
      <c r="G57" s="45">
        <f>各種係数!$H49</f>
        <v>5.9863687197991178E-2</v>
      </c>
    </row>
    <row r="58" spans="2:7" ht="18" customHeight="1" x14ac:dyDescent="0.15">
      <c r="B58" s="39" t="s">
        <v>677</v>
      </c>
      <c r="C58" s="435" t="s">
        <v>678</v>
      </c>
      <c r="D58" s="106"/>
      <c r="E58" s="107"/>
      <c r="F58" s="108">
        <f>D58+各種係数!Q50</f>
        <v>0</v>
      </c>
      <c r="G58" s="45">
        <f>各種係数!$H50</f>
        <v>0.3419440655100876</v>
      </c>
    </row>
    <row r="59" spans="2:7" ht="18" customHeight="1" x14ac:dyDescent="0.15">
      <c r="B59" s="39" t="s">
        <v>679</v>
      </c>
      <c r="C59" s="435" t="s">
        <v>680</v>
      </c>
      <c r="D59" s="106"/>
      <c r="E59" s="107"/>
      <c r="F59" s="108">
        <f>D59+各種係数!Q51</f>
        <v>0</v>
      </c>
      <c r="G59" s="45">
        <f>各種係数!$H51</f>
        <v>0.22646924706955285</v>
      </c>
    </row>
    <row r="60" spans="2:7" ht="18" customHeight="1" x14ac:dyDescent="0.15">
      <c r="B60" s="39" t="s">
        <v>681</v>
      </c>
      <c r="C60" s="435" t="s">
        <v>682</v>
      </c>
      <c r="D60" s="106"/>
      <c r="E60" s="107"/>
      <c r="F60" s="108">
        <f>D60+各種係数!Q52</f>
        <v>0</v>
      </c>
      <c r="G60" s="45">
        <f>各種係数!$H52</f>
        <v>1.9815431515814219E-2</v>
      </c>
    </row>
    <row r="61" spans="2:7" ht="18" customHeight="1" x14ac:dyDescent="0.15">
      <c r="B61" s="39" t="s">
        <v>683</v>
      </c>
      <c r="C61" s="435" t="s">
        <v>684</v>
      </c>
      <c r="D61" s="106"/>
      <c r="E61" s="107"/>
      <c r="F61" s="108">
        <f>D61+各種係数!Q53</f>
        <v>0</v>
      </c>
      <c r="G61" s="45">
        <f>各種係数!$H53</f>
        <v>4.21017177500842E-2</v>
      </c>
    </row>
    <row r="62" spans="2:7" ht="18" customHeight="1" x14ac:dyDescent="0.15">
      <c r="B62" s="39" t="s">
        <v>685</v>
      </c>
      <c r="C62" s="435" t="s">
        <v>686</v>
      </c>
      <c r="D62" s="106"/>
      <c r="E62" s="107"/>
      <c r="F62" s="108">
        <f>D62+各種係数!Q54</f>
        <v>0</v>
      </c>
      <c r="G62" s="45">
        <f>各種係数!$H54</f>
        <v>0.20430762801873492</v>
      </c>
    </row>
    <row r="63" spans="2:7" ht="18" customHeight="1" x14ac:dyDescent="0.15">
      <c r="B63" s="39" t="s">
        <v>687</v>
      </c>
      <c r="C63" s="435" t="s">
        <v>688</v>
      </c>
      <c r="D63" s="106"/>
      <c r="E63" s="107"/>
      <c r="F63" s="108">
        <f>D63+各種係数!Q55</f>
        <v>0</v>
      </c>
      <c r="G63" s="45">
        <f>各種係数!$H55</f>
        <v>5.5302782735477951E-4</v>
      </c>
    </row>
    <row r="64" spans="2:7" ht="18" customHeight="1" x14ac:dyDescent="0.15">
      <c r="B64" s="39" t="s">
        <v>689</v>
      </c>
      <c r="C64" s="435" t="s">
        <v>690</v>
      </c>
      <c r="D64" s="106"/>
      <c r="E64" s="107"/>
      <c r="F64" s="108">
        <f>D64+各種係数!Q56</f>
        <v>0</v>
      </c>
      <c r="G64" s="45">
        <f>各種係数!$H56</f>
        <v>2.9321513808386879E-3</v>
      </c>
    </row>
    <row r="65" spans="2:7" ht="18" customHeight="1" x14ac:dyDescent="0.15">
      <c r="B65" s="39" t="s">
        <v>691</v>
      </c>
      <c r="C65" s="435" t="s">
        <v>692</v>
      </c>
      <c r="D65" s="106"/>
      <c r="E65" s="107"/>
      <c r="F65" s="108">
        <f>D65+各種係数!Q57</f>
        <v>0</v>
      </c>
      <c r="G65" s="45">
        <f>各種係数!$H57</f>
        <v>1.1133147029658397E-2</v>
      </c>
    </row>
    <row r="66" spans="2:7" ht="18" customHeight="1" x14ac:dyDescent="0.15">
      <c r="B66" s="39" t="s">
        <v>693</v>
      </c>
      <c r="C66" s="435" t="s">
        <v>959</v>
      </c>
      <c r="D66" s="106"/>
      <c r="E66" s="107"/>
      <c r="F66" s="108">
        <f>D66+各種係数!Q58</f>
        <v>0</v>
      </c>
      <c r="G66" s="45">
        <f>各種係数!$H58</f>
        <v>4.2539267015706539E-3</v>
      </c>
    </row>
    <row r="67" spans="2:7" ht="18" customHeight="1" x14ac:dyDescent="0.15">
      <c r="B67" s="39" t="s">
        <v>694</v>
      </c>
      <c r="C67" s="435" t="s">
        <v>695</v>
      </c>
      <c r="D67" s="106"/>
      <c r="E67" s="107"/>
      <c r="F67" s="108">
        <f>D67+各種係数!Q59</f>
        <v>0</v>
      </c>
      <c r="G67" s="45">
        <f>各種係数!$H59</f>
        <v>0.62903953902121668</v>
      </c>
    </row>
    <row r="68" spans="2:7" ht="18" customHeight="1" x14ac:dyDescent="0.15">
      <c r="B68" s="39" t="s">
        <v>696</v>
      </c>
      <c r="C68" s="435" t="s">
        <v>317</v>
      </c>
      <c r="D68" s="106"/>
      <c r="E68" s="107"/>
      <c r="F68" s="108">
        <f>D68+各種係数!Q60</f>
        <v>0</v>
      </c>
      <c r="G68" s="45">
        <f>各種係数!$H60</f>
        <v>0</v>
      </c>
    </row>
    <row r="69" spans="2:7" ht="18" customHeight="1" x14ac:dyDescent="0.15">
      <c r="B69" s="39" t="s">
        <v>697</v>
      </c>
      <c r="C69" s="435" t="s">
        <v>698</v>
      </c>
      <c r="D69" s="106"/>
      <c r="E69" s="107"/>
      <c r="F69" s="108">
        <f>D69+各種係数!Q61</f>
        <v>0</v>
      </c>
      <c r="G69" s="45">
        <f>各種係数!$H61</f>
        <v>4.8066513662148314E-3</v>
      </c>
    </row>
    <row r="70" spans="2:7" ht="18" customHeight="1" x14ac:dyDescent="0.15">
      <c r="B70" s="39" t="s">
        <v>699</v>
      </c>
      <c r="C70" s="435" t="s">
        <v>700</v>
      </c>
      <c r="D70" s="106"/>
      <c r="E70" s="107"/>
      <c r="F70" s="108">
        <f>D70+各種係数!Q62</f>
        <v>0</v>
      </c>
      <c r="G70" s="45">
        <f>各種係数!$H62</f>
        <v>0.10337561346982616</v>
      </c>
    </row>
    <row r="71" spans="2:7" ht="18" customHeight="1" x14ac:dyDescent="0.15">
      <c r="B71" s="39" t="s">
        <v>701</v>
      </c>
      <c r="C71" s="435" t="s">
        <v>322</v>
      </c>
      <c r="D71" s="106"/>
      <c r="E71" s="107"/>
      <c r="F71" s="108">
        <f>D71+各種係数!Q63</f>
        <v>0</v>
      </c>
      <c r="G71" s="45">
        <f>各種係数!$H63</f>
        <v>9.2024539877300637E-2</v>
      </c>
    </row>
    <row r="72" spans="2:7" ht="18" customHeight="1" x14ac:dyDescent="0.15">
      <c r="B72" s="39" t="s">
        <v>702</v>
      </c>
      <c r="C72" s="435" t="s">
        <v>329</v>
      </c>
      <c r="D72" s="106"/>
      <c r="E72" s="107"/>
      <c r="F72" s="108">
        <f>D72+各種係数!Q64</f>
        <v>0</v>
      </c>
      <c r="G72" s="45">
        <f>各種係数!$H64</f>
        <v>5.9548611111111094E-2</v>
      </c>
    </row>
    <row r="73" spans="2:7" ht="18" customHeight="1" x14ac:dyDescent="0.15">
      <c r="B73" s="39" t="s">
        <v>703</v>
      </c>
      <c r="C73" s="435" t="s">
        <v>464</v>
      </c>
      <c r="D73" s="106"/>
      <c r="E73" s="107"/>
      <c r="F73" s="108">
        <f>D73+各種係数!Q65</f>
        <v>0</v>
      </c>
      <c r="G73" s="45">
        <f>各種係数!$H65</f>
        <v>3.5919795178585012E-2</v>
      </c>
    </row>
    <row r="74" spans="2:7" ht="18" customHeight="1" x14ac:dyDescent="0.15">
      <c r="B74" s="39" t="s">
        <v>704</v>
      </c>
      <c r="C74" s="435" t="s">
        <v>705</v>
      </c>
      <c r="D74" s="106"/>
      <c r="E74" s="107"/>
      <c r="F74" s="108">
        <f>D74+各種係数!Q66</f>
        <v>0</v>
      </c>
      <c r="G74" s="45">
        <f>各種係数!$H66</f>
        <v>0.91568241469816269</v>
      </c>
    </row>
    <row r="75" spans="2:7" ht="18" customHeight="1" x14ac:dyDescent="0.15">
      <c r="B75" s="39" t="s">
        <v>706</v>
      </c>
      <c r="C75" s="435" t="s">
        <v>587</v>
      </c>
      <c r="D75" s="106"/>
      <c r="E75" s="107"/>
      <c r="F75" s="108">
        <f>D75+各種係数!Q67</f>
        <v>0</v>
      </c>
      <c r="G75" s="45">
        <f>各種係数!$H67</f>
        <v>1</v>
      </c>
    </row>
    <row r="76" spans="2:7" ht="18" customHeight="1" x14ac:dyDescent="0.15">
      <c r="B76" s="39" t="s">
        <v>707</v>
      </c>
      <c r="C76" s="435" t="s">
        <v>354</v>
      </c>
      <c r="D76" s="106"/>
      <c r="E76" s="107"/>
      <c r="F76" s="108">
        <f>D76+各種係数!Q68</f>
        <v>0</v>
      </c>
      <c r="G76" s="45">
        <f>各種係数!$H68</f>
        <v>1</v>
      </c>
    </row>
    <row r="77" spans="2:7" ht="18" customHeight="1" x14ac:dyDescent="0.15">
      <c r="B77" s="39" t="s">
        <v>708</v>
      </c>
      <c r="C77" s="435" t="s">
        <v>357</v>
      </c>
      <c r="D77" s="106"/>
      <c r="E77" s="107"/>
      <c r="F77" s="108">
        <f>D77+各種係数!Q69</f>
        <v>0</v>
      </c>
      <c r="G77" s="45">
        <f>各種係数!$H69</f>
        <v>1</v>
      </c>
    </row>
    <row r="78" spans="2:7" ht="18" customHeight="1" x14ac:dyDescent="0.15">
      <c r="B78" s="39" t="s">
        <v>709</v>
      </c>
      <c r="C78" s="435" t="s">
        <v>360</v>
      </c>
      <c r="D78" s="106"/>
      <c r="E78" s="107"/>
      <c r="F78" s="108">
        <f>D78+各種係数!Q70</f>
        <v>0</v>
      </c>
      <c r="G78" s="45">
        <f>各種係数!$H70</f>
        <v>1</v>
      </c>
    </row>
    <row r="79" spans="2:7" ht="18" customHeight="1" x14ac:dyDescent="0.15">
      <c r="B79" s="39" t="s">
        <v>710</v>
      </c>
      <c r="C79" s="435" t="s">
        <v>364</v>
      </c>
      <c r="D79" s="106"/>
      <c r="E79" s="107"/>
      <c r="F79" s="108">
        <f>D79+各種係数!Q71</f>
        <v>0</v>
      </c>
      <c r="G79" s="45">
        <f>各種係数!$H71</f>
        <v>0.90095817545904988</v>
      </c>
    </row>
    <row r="80" spans="2:7" ht="18" customHeight="1" x14ac:dyDescent="0.15">
      <c r="B80" s="39" t="s">
        <v>711</v>
      </c>
      <c r="C80" s="435" t="s">
        <v>366</v>
      </c>
      <c r="D80" s="106"/>
      <c r="E80" s="107"/>
      <c r="F80" s="108">
        <f>D80+各種係数!Q72</f>
        <v>0</v>
      </c>
      <c r="G80" s="45">
        <f>各種係数!$H72</f>
        <v>0.87620261968239244</v>
      </c>
    </row>
    <row r="81" spans="2:7" ht="18" customHeight="1" x14ac:dyDescent="0.15">
      <c r="B81" s="39" t="s">
        <v>712</v>
      </c>
      <c r="C81" s="435" t="s">
        <v>369</v>
      </c>
      <c r="D81" s="106"/>
      <c r="E81" s="107"/>
      <c r="F81" s="108">
        <f>D81+各種係数!Q73</f>
        <v>0</v>
      </c>
      <c r="G81" s="45">
        <f>各種係数!$H73</f>
        <v>1</v>
      </c>
    </row>
    <row r="82" spans="2:7" ht="18" customHeight="1" x14ac:dyDescent="0.15">
      <c r="B82" s="39" t="s">
        <v>713</v>
      </c>
      <c r="C82" s="435" t="s">
        <v>371</v>
      </c>
      <c r="D82" s="106"/>
      <c r="E82" s="107"/>
      <c r="F82" s="108">
        <f>D82+各種係数!Q74</f>
        <v>0</v>
      </c>
      <c r="G82" s="45">
        <f>各種係数!$H74</f>
        <v>1</v>
      </c>
    </row>
    <row r="83" spans="2:7" ht="18" customHeight="1" x14ac:dyDescent="0.15">
      <c r="B83" s="39" t="s">
        <v>714</v>
      </c>
      <c r="C83" s="435" t="s">
        <v>465</v>
      </c>
      <c r="D83" s="106"/>
      <c r="E83" s="107"/>
      <c r="F83" s="108">
        <f>D83+各種係数!Q75</f>
        <v>0</v>
      </c>
      <c r="G83" s="45">
        <f>各種係数!$H75</f>
        <v>0.68606108421307166</v>
      </c>
    </row>
    <row r="84" spans="2:7" ht="18" customHeight="1" x14ac:dyDescent="0.15">
      <c r="B84" s="39" t="s">
        <v>715</v>
      </c>
      <c r="C84" s="435" t="s">
        <v>466</v>
      </c>
      <c r="D84" s="106"/>
      <c r="E84" s="107"/>
      <c r="F84" s="108">
        <f>D84+各種係数!Q76</f>
        <v>0</v>
      </c>
      <c r="G84" s="45">
        <f>各種係数!$H76</f>
        <v>0.72753987337473847</v>
      </c>
    </row>
    <row r="85" spans="2:7" ht="18" customHeight="1" x14ac:dyDescent="0.15">
      <c r="B85" s="39" t="s">
        <v>716</v>
      </c>
      <c r="C85" s="435" t="s">
        <v>384</v>
      </c>
      <c r="D85" s="106"/>
      <c r="E85" s="107"/>
      <c r="F85" s="108">
        <f>D85+各種係数!Q77</f>
        <v>0</v>
      </c>
      <c r="G85" s="45">
        <f>各種係数!$H77</f>
        <v>1</v>
      </c>
    </row>
    <row r="86" spans="2:7" ht="18" customHeight="1" x14ac:dyDescent="0.15">
      <c r="B86" s="39" t="s">
        <v>717</v>
      </c>
      <c r="C86" s="435" t="s">
        <v>388</v>
      </c>
      <c r="D86" s="106"/>
      <c r="E86" s="107"/>
      <c r="F86" s="108">
        <f>D86+各種係数!Q78</f>
        <v>0</v>
      </c>
      <c r="G86" s="45">
        <f>各種係数!$H78</f>
        <v>1</v>
      </c>
    </row>
    <row r="87" spans="2:7" ht="18" customHeight="1" x14ac:dyDescent="0.15">
      <c r="B87" s="39" t="s">
        <v>718</v>
      </c>
      <c r="C87" s="435" t="s">
        <v>719</v>
      </c>
      <c r="D87" s="106"/>
      <c r="E87" s="107"/>
      <c r="F87" s="108">
        <f>D87+各種係数!Q79</f>
        <v>0</v>
      </c>
      <c r="G87" s="45">
        <f>各種係数!$H79</f>
        <v>1</v>
      </c>
    </row>
    <row r="88" spans="2:7" ht="18" customHeight="1" x14ac:dyDescent="0.15">
      <c r="B88" s="39" t="s">
        <v>720</v>
      </c>
      <c r="C88" s="435" t="s">
        <v>390</v>
      </c>
      <c r="D88" s="106"/>
      <c r="E88" s="107"/>
      <c r="F88" s="108">
        <f>D88+各種係数!Q80</f>
        <v>0</v>
      </c>
      <c r="G88" s="45">
        <f>各種係数!$H80</f>
        <v>0.20285114045618247</v>
      </c>
    </row>
    <row r="89" spans="2:7" ht="18" customHeight="1" x14ac:dyDescent="0.15">
      <c r="B89" s="39" t="s">
        <v>721</v>
      </c>
      <c r="C89" s="435" t="s">
        <v>722</v>
      </c>
      <c r="D89" s="106"/>
      <c r="E89" s="107"/>
      <c r="F89" s="108">
        <f>D89+各種係数!Q81</f>
        <v>0</v>
      </c>
      <c r="G89" s="45">
        <f>各種係数!$H81</f>
        <v>0.32708041958041956</v>
      </c>
    </row>
    <row r="90" spans="2:7" ht="18" customHeight="1" x14ac:dyDescent="0.15">
      <c r="B90" s="39" t="s">
        <v>723</v>
      </c>
      <c r="C90" s="435" t="s">
        <v>724</v>
      </c>
      <c r="D90" s="106"/>
      <c r="E90" s="107"/>
      <c r="F90" s="108">
        <f>D90+各種係数!Q82</f>
        <v>0</v>
      </c>
      <c r="G90" s="45">
        <f>各種係数!$H82</f>
        <v>1</v>
      </c>
    </row>
    <row r="91" spans="2:7" ht="18" customHeight="1" x14ac:dyDescent="0.15">
      <c r="B91" s="39" t="s">
        <v>725</v>
      </c>
      <c r="C91" s="435" t="s">
        <v>396</v>
      </c>
      <c r="D91" s="106"/>
      <c r="E91" s="107"/>
      <c r="F91" s="108">
        <f>D91+各種係数!Q83</f>
        <v>0</v>
      </c>
      <c r="G91" s="45">
        <f>各種係数!$H83</f>
        <v>0.31453006219765034</v>
      </c>
    </row>
    <row r="92" spans="2:7" ht="18" customHeight="1" x14ac:dyDescent="0.15">
      <c r="B92" s="39" t="s">
        <v>726</v>
      </c>
      <c r="C92" s="435" t="s">
        <v>401</v>
      </c>
      <c r="D92" s="106"/>
      <c r="E92" s="107"/>
      <c r="F92" s="108">
        <f>D92+各種係数!Q84</f>
        <v>0</v>
      </c>
      <c r="G92" s="45">
        <f>各種係数!$H84</f>
        <v>0.18821313836268971</v>
      </c>
    </row>
    <row r="93" spans="2:7" ht="18" customHeight="1" x14ac:dyDescent="0.15">
      <c r="B93" s="39" t="s">
        <v>727</v>
      </c>
      <c r="C93" s="435" t="s">
        <v>728</v>
      </c>
      <c r="D93" s="106"/>
      <c r="E93" s="107"/>
      <c r="F93" s="108">
        <f>D93+各種係数!Q85</f>
        <v>0</v>
      </c>
      <c r="G93" s="45">
        <f>各種係数!$H85</f>
        <v>1.9786307874947173E-4</v>
      </c>
    </row>
    <row r="94" spans="2:7" ht="18" customHeight="1" x14ac:dyDescent="0.15">
      <c r="B94" s="39" t="s">
        <v>729</v>
      </c>
      <c r="C94" s="435" t="s">
        <v>404</v>
      </c>
      <c r="D94" s="106"/>
      <c r="E94" s="107"/>
      <c r="F94" s="108">
        <f>D94+各種係数!Q86</f>
        <v>0</v>
      </c>
      <c r="G94" s="45">
        <f>各種係数!$H86</f>
        <v>0.49892759840009271</v>
      </c>
    </row>
    <row r="95" spans="2:7" ht="18" customHeight="1" x14ac:dyDescent="0.15">
      <c r="B95" s="39" t="s">
        <v>730</v>
      </c>
      <c r="C95" s="435" t="s">
        <v>731</v>
      </c>
      <c r="D95" s="106"/>
      <c r="E95" s="107"/>
      <c r="F95" s="108">
        <f>D95+各種係数!Q87</f>
        <v>0</v>
      </c>
      <c r="G95" s="45">
        <f>各種係数!$H87</f>
        <v>0.59012013256006624</v>
      </c>
    </row>
    <row r="96" spans="2:7" ht="18" customHeight="1" x14ac:dyDescent="0.15">
      <c r="B96" s="39" t="s">
        <v>732</v>
      </c>
      <c r="C96" s="435" t="s">
        <v>733</v>
      </c>
      <c r="D96" s="106"/>
      <c r="E96" s="107"/>
      <c r="F96" s="108">
        <f>D96+各種係数!Q88</f>
        <v>0</v>
      </c>
      <c r="G96" s="45">
        <f>各種係数!$H88</f>
        <v>0.97225869993434011</v>
      </c>
    </row>
    <row r="97" spans="2:7" ht="18" customHeight="1" x14ac:dyDescent="0.15">
      <c r="B97" s="39" t="s">
        <v>734</v>
      </c>
      <c r="C97" s="435" t="s">
        <v>407</v>
      </c>
      <c r="D97" s="106"/>
      <c r="E97" s="107"/>
      <c r="F97" s="108">
        <f>D97+各種係数!Q89</f>
        <v>0</v>
      </c>
      <c r="G97" s="45">
        <f>各種係数!$H89</f>
        <v>0.75938482305226251</v>
      </c>
    </row>
    <row r="98" spans="2:7" ht="18" customHeight="1" x14ac:dyDescent="0.15">
      <c r="B98" s="39" t="s">
        <v>735</v>
      </c>
      <c r="C98" s="435" t="s">
        <v>409</v>
      </c>
      <c r="D98" s="106"/>
      <c r="E98" s="107"/>
      <c r="F98" s="108">
        <f>D98+各種係数!Q90</f>
        <v>0</v>
      </c>
      <c r="G98" s="45">
        <f>各種係数!$H90</f>
        <v>0.65988339509842719</v>
      </c>
    </row>
    <row r="99" spans="2:7" ht="18" customHeight="1" x14ac:dyDescent="0.15">
      <c r="B99" s="39" t="s">
        <v>736</v>
      </c>
      <c r="C99" s="435" t="s">
        <v>412</v>
      </c>
      <c r="D99" s="106"/>
      <c r="E99" s="107"/>
      <c r="F99" s="108">
        <f>D99+各種係数!Q91</f>
        <v>0</v>
      </c>
      <c r="G99" s="45">
        <f>各種係数!$H91</f>
        <v>0.31377943199287972</v>
      </c>
    </row>
    <row r="100" spans="2:7" ht="18" customHeight="1" x14ac:dyDescent="0.15">
      <c r="B100" s="39" t="s">
        <v>737</v>
      </c>
      <c r="C100" s="435" t="s">
        <v>738</v>
      </c>
      <c r="D100" s="106"/>
      <c r="E100" s="107"/>
      <c r="F100" s="108">
        <f>D100+各種係数!Q92</f>
        <v>0</v>
      </c>
      <c r="G100" s="45">
        <f>各種係数!$H92</f>
        <v>0.94684214265416311</v>
      </c>
    </row>
    <row r="101" spans="2:7" ht="18" customHeight="1" x14ac:dyDescent="0.15">
      <c r="B101" s="39" t="s">
        <v>739</v>
      </c>
      <c r="C101" s="435" t="s">
        <v>740</v>
      </c>
      <c r="D101" s="106"/>
      <c r="E101" s="107"/>
      <c r="F101" s="108">
        <f>D101+各種係数!Q93</f>
        <v>0</v>
      </c>
      <c r="G101" s="45">
        <f>各種係数!$H93</f>
        <v>0.35557280799650637</v>
      </c>
    </row>
    <row r="102" spans="2:7" ht="18" customHeight="1" x14ac:dyDescent="0.15">
      <c r="B102" s="39" t="s">
        <v>741</v>
      </c>
      <c r="C102" s="435" t="s">
        <v>467</v>
      </c>
      <c r="D102" s="106"/>
      <c r="E102" s="107"/>
      <c r="F102" s="108">
        <f>D102+各種係数!Q94</f>
        <v>0</v>
      </c>
      <c r="G102" s="45">
        <f>各種係数!$H94</f>
        <v>1</v>
      </c>
    </row>
    <row r="103" spans="2:7" ht="18" customHeight="1" x14ac:dyDescent="0.15">
      <c r="B103" s="39" t="s">
        <v>742</v>
      </c>
      <c r="C103" s="435" t="s">
        <v>417</v>
      </c>
      <c r="D103" s="106"/>
      <c r="E103" s="107"/>
      <c r="F103" s="108">
        <f>D103+各種係数!Q95</f>
        <v>0</v>
      </c>
      <c r="G103" s="45">
        <f>各種係数!$H95</f>
        <v>0.79155206582923276</v>
      </c>
    </row>
    <row r="104" spans="2:7" ht="18" customHeight="1" x14ac:dyDescent="0.15">
      <c r="B104" s="39" t="s">
        <v>743</v>
      </c>
      <c r="C104" s="435" t="s">
        <v>419</v>
      </c>
      <c r="D104" s="106"/>
      <c r="E104" s="107"/>
      <c r="F104" s="108">
        <f>D104+各種係数!Q96</f>
        <v>0</v>
      </c>
      <c r="G104" s="45">
        <f>各種係数!$H96</f>
        <v>0.97225043515048659</v>
      </c>
    </row>
    <row r="105" spans="2:7" ht="18" customHeight="1" x14ac:dyDescent="0.15">
      <c r="B105" s="39" t="s">
        <v>744</v>
      </c>
      <c r="C105" s="435" t="s">
        <v>421</v>
      </c>
      <c r="D105" s="106"/>
      <c r="E105" s="107"/>
      <c r="F105" s="108">
        <f>D105+各種係数!Q97</f>
        <v>0</v>
      </c>
      <c r="G105" s="45">
        <f>各種係数!$H97</f>
        <v>0.97929274785604403</v>
      </c>
    </row>
    <row r="106" spans="2:7" ht="18" customHeight="1" x14ac:dyDescent="0.15">
      <c r="B106" s="39" t="s">
        <v>745</v>
      </c>
      <c r="C106" s="435" t="s">
        <v>746</v>
      </c>
      <c r="D106" s="106"/>
      <c r="E106" s="107"/>
      <c r="F106" s="108">
        <f>D106+各種係数!Q98</f>
        <v>0</v>
      </c>
      <c r="G106" s="45">
        <f>各種係数!$H98</f>
        <v>0.99092047589229804</v>
      </c>
    </row>
    <row r="107" spans="2:7" ht="18" customHeight="1" x14ac:dyDescent="0.15">
      <c r="B107" s="39" t="s">
        <v>747</v>
      </c>
      <c r="C107" s="435" t="s">
        <v>748</v>
      </c>
      <c r="D107" s="106"/>
      <c r="E107" s="107"/>
      <c r="F107" s="108">
        <f>D107+各種係数!Q99</f>
        <v>0</v>
      </c>
      <c r="G107" s="45">
        <f>各種係数!$H99</f>
        <v>0.91510709035841487</v>
      </c>
    </row>
    <row r="108" spans="2:7" ht="18" customHeight="1" x14ac:dyDescent="0.15">
      <c r="B108" s="39" t="s">
        <v>749</v>
      </c>
      <c r="C108" s="435" t="s">
        <v>750</v>
      </c>
      <c r="D108" s="106"/>
      <c r="E108" s="107"/>
      <c r="F108" s="108">
        <f>D108+各種係数!Q100</f>
        <v>0</v>
      </c>
      <c r="G108" s="45">
        <f>各種係数!$H100</f>
        <v>1</v>
      </c>
    </row>
    <row r="109" spans="2:7" ht="18" customHeight="1" x14ac:dyDescent="0.15">
      <c r="B109" s="39" t="s">
        <v>751</v>
      </c>
      <c r="C109" s="435" t="s">
        <v>960</v>
      </c>
      <c r="D109" s="106"/>
      <c r="E109" s="107"/>
      <c r="F109" s="108">
        <f>D109+各種係数!Q101</f>
        <v>0</v>
      </c>
      <c r="G109" s="45">
        <f>各種係数!$H101</f>
        <v>0.99996757227003097</v>
      </c>
    </row>
    <row r="110" spans="2:7" ht="18" customHeight="1" x14ac:dyDescent="0.15">
      <c r="B110" s="39" t="s">
        <v>752</v>
      </c>
      <c r="C110" s="435" t="s">
        <v>425</v>
      </c>
      <c r="D110" s="106"/>
      <c r="E110" s="107"/>
      <c r="F110" s="108">
        <f>D110+各種係数!Q102</f>
        <v>0</v>
      </c>
      <c r="G110" s="45">
        <f>各種係数!$H102</f>
        <v>0.65216342554700879</v>
      </c>
    </row>
    <row r="111" spans="2:7" ht="18" customHeight="1" x14ac:dyDescent="0.15">
      <c r="B111" s="39" t="s">
        <v>753</v>
      </c>
      <c r="C111" s="435" t="s">
        <v>422</v>
      </c>
      <c r="D111" s="106"/>
      <c r="E111" s="107"/>
      <c r="F111" s="108">
        <f>D111+各種係数!Q103</f>
        <v>0</v>
      </c>
      <c r="G111" s="45">
        <f>各種係数!$H103</f>
        <v>0.27860026917900405</v>
      </c>
    </row>
    <row r="112" spans="2:7" ht="18" customHeight="1" x14ac:dyDescent="0.15">
      <c r="B112" s="39" t="s">
        <v>754</v>
      </c>
      <c r="C112" s="435" t="s">
        <v>755</v>
      </c>
      <c r="D112" s="106"/>
      <c r="E112" s="107"/>
      <c r="F112" s="108">
        <f>D112+各種係数!Q104</f>
        <v>0</v>
      </c>
      <c r="G112" s="45">
        <f>各種係数!$H104</f>
        <v>0.89600277136985973</v>
      </c>
    </row>
    <row r="113" spans="2:7" ht="18" customHeight="1" x14ac:dyDescent="0.15">
      <c r="B113" s="39" t="s">
        <v>756</v>
      </c>
      <c r="C113" s="435" t="s">
        <v>432</v>
      </c>
      <c r="D113" s="106"/>
      <c r="E113" s="107"/>
      <c r="F113" s="108">
        <f>D113+各種係数!Q105</f>
        <v>0</v>
      </c>
      <c r="G113" s="45">
        <f>各種係数!$H105</f>
        <v>0.64000960685146746</v>
      </c>
    </row>
    <row r="114" spans="2:7" ht="18" customHeight="1" x14ac:dyDescent="0.15">
      <c r="B114" s="39" t="s">
        <v>757</v>
      </c>
      <c r="C114" s="435" t="s">
        <v>758</v>
      </c>
      <c r="D114" s="106"/>
      <c r="E114" s="107"/>
      <c r="F114" s="108">
        <f>D114+各種係数!Q106</f>
        <v>0</v>
      </c>
      <c r="G114" s="45">
        <f>各種係数!$H106</f>
        <v>0.18629248342969962</v>
      </c>
    </row>
    <row r="115" spans="2:7" ht="18" customHeight="1" x14ac:dyDescent="0.15">
      <c r="B115" s="39" t="s">
        <v>759</v>
      </c>
      <c r="C115" s="435" t="s">
        <v>760</v>
      </c>
      <c r="D115" s="106"/>
      <c r="E115" s="107"/>
      <c r="F115" s="108">
        <f>D115+各種係数!Q107</f>
        <v>0</v>
      </c>
      <c r="G115" s="45">
        <f>各種係数!$H107</f>
        <v>0.18891404367194919</v>
      </c>
    </row>
    <row r="116" spans="2:7" ht="18" customHeight="1" x14ac:dyDescent="0.15">
      <c r="B116" s="39" t="s">
        <v>761</v>
      </c>
      <c r="C116" s="435" t="s">
        <v>762</v>
      </c>
      <c r="D116" s="106"/>
      <c r="E116" s="107"/>
      <c r="F116" s="108">
        <f>D116+各種係数!Q108</f>
        <v>0</v>
      </c>
      <c r="G116" s="45">
        <f>各種係数!$H108</f>
        <v>0.18630584231945369</v>
      </c>
    </row>
    <row r="117" spans="2:7" ht="18" customHeight="1" x14ac:dyDescent="0.15">
      <c r="B117" s="39" t="s">
        <v>763</v>
      </c>
      <c r="C117" s="435" t="s">
        <v>436</v>
      </c>
      <c r="D117" s="106"/>
      <c r="E117" s="107"/>
      <c r="F117" s="108">
        <f>D117+各種係数!Q109</f>
        <v>0</v>
      </c>
      <c r="G117" s="45">
        <f>各種係数!$H109</f>
        <v>0.54818020245730625</v>
      </c>
    </row>
    <row r="118" spans="2:7" ht="18" customHeight="1" x14ac:dyDescent="0.15">
      <c r="B118" s="39" t="s">
        <v>1171</v>
      </c>
      <c r="C118" s="435" t="s">
        <v>47</v>
      </c>
      <c r="D118" s="106"/>
      <c r="E118" s="107"/>
      <c r="F118" s="108">
        <f>D118+各種係数!Q110</f>
        <v>0</v>
      </c>
      <c r="G118" s="45">
        <f>各種係数!$H110</f>
        <v>0.29750550256786501</v>
      </c>
    </row>
    <row r="119" spans="2:7" ht="18" customHeight="1" x14ac:dyDescent="0.15">
      <c r="B119" s="39" t="s">
        <v>764</v>
      </c>
      <c r="C119" s="435" t="s">
        <v>443</v>
      </c>
      <c r="D119" s="106"/>
      <c r="E119" s="107"/>
      <c r="F119" s="108">
        <f>D119+各種係数!Q111</f>
        <v>0</v>
      </c>
      <c r="G119" s="45">
        <f>各種係数!$H111</f>
        <v>0.63611347703596932</v>
      </c>
    </row>
    <row r="120" spans="2:7" ht="18" customHeight="1" x14ac:dyDescent="0.15">
      <c r="B120" s="86" t="s">
        <v>765</v>
      </c>
      <c r="C120" s="437" t="s">
        <v>446</v>
      </c>
      <c r="D120" s="106"/>
      <c r="E120" s="107"/>
      <c r="F120" s="108">
        <f>D120+各種係数!Q112</f>
        <v>0</v>
      </c>
      <c r="G120" s="45">
        <f>各種係数!$H112</f>
        <v>1</v>
      </c>
    </row>
    <row r="121" spans="2:7" ht="18" customHeight="1" x14ac:dyDescent="0.15">
      <c r="B121" s="86" t="s">
        <v>766</v>
      </c>
      <c r="C121" s="437" t="s">
        <v>468</v>
      </c>
      <c r="D121" s="106"/>
      <c r="E121" s="107"/>
      <c r="F121" s="108">
        <f>D121+各種係数!Q113</f>
        <v>0</v>
      </c>
      <c r="G121" s="45">
        <f>各種係数!$H113</f>
        <v>0.992693033713689</v>
      </c>
    </row>
    <row r="122" spans="2:7" ht="18" customHeight="1" x14ac:dyDescent="0.15">
      <c r="B122" s="438"/>
      <c r="C122" s="439" t="s">
        <v>479</v>
      </c>
      <c r="D122" s="109"/>
      <c r="E122" s="109"/>
      <c r="F122" s="110">
        <f>SUM(F14:F121)</f>
        <v>0</v>
      </c>
      <c r="G122" s="87">
        <f>各種係数!$H114</f>
        <v>0.59825058927433838</v>
      </c>
    </row>
    <row r="123" spans="2:7" ht="21" customHeight="1" x14ac:dyDescent="0.15"/>
  </sheetData>
  <mergeCells count="2">
    <mergeCell ref="G12:G13"/>
    <mergeCell ref="B12:C13"/>
  </mergeCells>
  <phoneticPr fontId="3"/>
  <dataValidations count="4">
    <dataValidation type="list" allowBlank="1" showInputMessage="1" showErrorMessage="1" sqref="D8" xr:uid="{E451C245-00B4-4FCD-85E1-B78BFE58396E}">
      <formula1>"百万円,億円"</formula1>
    </dataValidation>
    <dataValidation type="list" allowBlank="1" showInputMessage="1" showErrorMessage="1" sqref="D10" xr:uid="{FC21FA85-D54B-4D86-8434-C1CB11FD06B0}">
      <formula1>"令和２年,令和３年,令和４年,令和５年,令和６年"</formula1>
    </dataValidation>
    <dataValidation type="decimal" allowBlank="1" showInputMessage="1" showErrorMessage="1" sqref="D14:E121" xr:uid="{BADE5058-C0CB-4068-945A-2AD5FC78F959}">
      <formula1>0</formula1>
      <formula2>999999999999</formula2>
    </dataValidation>
    <dataValidation type="decimal" allowBlank="1" showInputMessage="1" showErrorMessage="1" sqref="G14:G121" xr:uid="{6D880D42-DE7B-4B1C-9FDD-328C27918506}">
      <formula1>0</formula1>
      <formula2>100</formula2>
    </dataValidation>
  </dataValidations>
  <pageMargins left="0.78740157480314965" right="0.78740157480314965" top="0.59055118110236227" bottom="0.59055118110236227" header="0.51181102362204722" footer="0.51181102362204722"/>
  <pageSetup paperSize="9" scale="75" orientation="portrait" r:id="rId1"/>
  <headerFooter alignWithMargins="0"/>
  <drawing r:id="rId2"/>
  <legacyDrawing r:id="rId3"/>
  <controls>
    <mc:AlternateContent xmlns:mc="http://schemas.openxmlformats.org/markup-compatibility/2006">
      <mc:Choice Requires="x14">
        <control shapeId="3613" r:id="rId4" name="BtnInitialize">
          <controlPr defaultSize="0" autoLine="0" r:id="rId5">
            <anchor moveWithCells="1">
              <from>
                <xdr:col>5</xdr:col>
                <xdr:colOff>990600</xdr:colOff>
                <xdr:row>6</xdr:row>
                <xdr:rowOff>200025</xdr:rowOff>
              </from>
              <to>
                <xdr:col>7</xdr:col>
                <xdr:colOff>66675</xdr:colOff>
                <xdr:row>9</xdr:row>
                <xdr:rowOff>19050</xdr:rowOff>
              </to>
            </anchor>
          </controlPr>
        </control>
      </mc:Choice>
      <mc:Fallback>
        <control shapeId="3613" r:id="rId4" name="BtnInitialize"/>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32EE7-C6A9-4BE7-8CB8-B8D529AD07C4}">
  <sheetPr codeName="Sheet1"/>
  <dimension ref="A1:AO70"/>
  <sheetViews>
    <sheetView view="pageBreakPreview" zoomScaleNormal="100" zoomScaleSheetLayoutView="100" workbookViewId="0">
      <selection sqref="A1:AH1"/>
    </sheetView>
  </sheetViews>
  <sheetFormatPr defaultColWidth="3.625" defaultRowHeight="24" customHeight="1" x14ac:dyDescent="0.15"/>
  <cols>
    <col min="1" max="12" width="3.625" style="531"/>
    <col min="13" max="13" width="3.625" style="531" customWidth="1"/>
    <col min="14" max="17" width="3.625" style="531"/>
    <col min="18" max="18" width="3.625" style="531" customWidth="1"/>
    <col min="19" max="19" width="3.625" style="531"/>
    <col min="20" max="20" width="3.625" style="531" customWidth="1"/>
    <col min="21" max="16384" width="3.625" style="531"/>
  </cols>
  <sheetData>
    <row r="1" spans="1:41" ht="24" customHeight="1" x14ac:dyDescent="0.15">
      <c r="A1" s="749" t="s">
        <v>947</v>
      </c>
      <c r="B1" s="749"/>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row>
    <row r="2" spans="1:41" ht="18" customHeight="1" x14ac:dyDescent="0.15">
      <c r="A2" s="760" t="str">
        <f>"【"&amp;結果!A2&amp;"】"</f>
        <v>【全体で0百万円の最終需要が発生した場合の経済波及効果】</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row>
    <row r="3" spans="1:41" ht="17.25" customHeight="1" x14ac:dyDescent="0.15"/>
    <row r="4" spans="1:41" ht="17.25" customHeight="1" x14ac:dyDescent="0.15">
      <c r="D4" s="750" t="s">
        <v>564</v>
      </c>
      <c r="E4" s="751"/>
      <c r="F4" s="751"/>
      <c r="G4" s="751"/>
      <c r="H4" s="751"/>
      <c r="I4" s="751"/>
      <c r="J4" s="751"/>
      <c r="K4" s="751"/>
      <c r="L4" s="751"/>
      <c r="M4" s="751"/>
      <c r="N4" s="751"/>
      <c r="O4" s="751"/>
      <c r="P4" s="751"/>
      <c r="Q4" s="751"/>
      <c r="R4" s="751"/>
      <c r="S4" s="751"/>
      <c r="T4" s="751"/>
      <c r="U4" s="751"/>
      <c r="V4" s="751"/>
      <c r="W4" s="751"/>
      <c r="X4" s="751"/>
      <c r="Y4" s="751"/>
      <c r="Z4" s="751"/>
      <c r="AA4" s="751"/>
      <c r="AB4" s="751"/>
      <c r="AC4" s="751"/>
      <c r="AD4" s="751"/>
      <c r="AE4" s="751"/>
      <c r="AF4" s="751"/>
      <c r="AG4" s="751"/>
      <c r="AH4" s="752"/>
      <c r="AI4" s="532"/>
      <c r="AJ4" s="532"/>
      <c r="AK4" s="532"/>
      <c r="AL4" s="532"/>
      <c r="AM4" s="532"/>
      <c r="AN4" s="532"/>
      <c r="AO4" s="532"/>
    </row>
    <row r="5" spans="1:41" ht="17.25" customHeight="1" x14ac:dyDescent="0.15">
      <c r="D5" s="746" t="str">
        <f>IF(入力!F122=0,"",FIXED(入力!F122,1,FALSE)&amp;入力!D8)</f>
        <v/>
      </c>
      <c r="E5" s="747"/>
      <c r="F5" s="747"/>
      <c r="G5" s="747"/>
      <c r="H5" s="747"/>
      <c r="I5" s="747"/>
      <c r="J5" s="747"/>
      <c r="K5" s="747"/>
      <c r="L5" s="747"/>
      <c r="M5" s="747"/>
      <c r="N5" s="747"/>
      <c r="O5" s="747"/>
      <c r="P5" s="747"/>
      <c r="Q5" s="747"/>
      <c r="R5" s="747"/>
      <c r="S5" s="747"/>
      <c r="T5" s="747"/>
      <c r="U5" s="747"/>
      <c r="V5" s="747"/>
      <c r="W5" s="747"/>
      <c r="X5" s="747"/>
      <c r="Y5" s="747"/>
      <c r="Z5" s="747"/>
      <c r="AA5" s="747"/>
      <c r="AB5" s="747"/>
      <c r="AC5" s="747"/>
      <c r="AD5" s="747"/>
      <c r="AE5" s="747"/>
      <c r="AF5" s="747"/>
      <c r="AG5" s="747"/>
      <c r="AH5" s="748"/>
      <c r="AI5" s="532"/>
      <c r="AJ5" s="532"/>
      <c r="AK5" s="532"/>
      <c r="AL5" s="532"/>
      <c r="AM5" s="532"/>
      <c r="AN5" s="532"/>
      <c r="AO5" s="532"/>
    </row>
    <row r="6" spans="1:41" ht="17.25" customHeight="1" x14ac:dyDescent="0.15"/>
    <row r="7" spans="1:41" ht="17.25" customHeight="1" x14ac:dyDescent="0.15">
      <c r="T7" s="534" t="str">
        <f>"県内自給率　"&amp;IF(入力!F122=0,"",FIXED(('結果（詳細）'!F118/'結果（詳細）'!D118)*100,1,FALSE)&amp;"％")</f>
        <v>県内自給率　</v>
      </c>
    </row>
    <row r="8" spans="1:41" ht="17.25" customHeight="1" x14ac:dyDescent="0.15"/>
    <row r="9" spans="1:41" ht="17.25" customHeight="1" x14ac:dyDescent="0.15">
      <c r="D9" s="750" t="s">
        <v>565</v>
      </c>
      <c r="E9" s="751"/>
      <c r="F9" s="751"/>
      <c r="G9" s="751"/>
      <c r="H9" s="751"/>
      <c r="I9" s="751"/>
      <c r="J9" s="751"/>
      <c r="K9" s="751"/>
      <c r="L9" s="751"/>
      <c r="M9" s="751"/>
      <c r="N9" s="751"/>
      <c r="O9" s="751"/>
      <c r="P9" s="751"/>
      <c r="Q9" s="751"/>
      <c r="R9" s="751"/>
      <c r="S9" s="751"/>
      <c r="T9" s="751"/>
      <c r="U9" s="751"/>
      <c r="V9" s="751"/>
      <c r="W9" s="751"/>
      <c r="X9" s="751"/>
      <c r="Y9" s="751"/>
      <c r="Z9" s="751"/>
      <c r="AA9" s="752"/>
      <c r="AB9" s="750" t="s">
        <v>566</v>
      </c>
      <c r="AC9" s="753"/>
      <c r="AD9" s="753"/>
      <c r="AE9" s="753"/>
      <c r="AF9" s="753"/>
      <c r="AG9" s="753"/>
      <c r="AH9" s="754"/>
    </row>
    <row r="10" spans="1:41" ht="17.25" customHeight="1" x14ac:dyDescent="0.15">
      <c r="D10" s="755" t="s">
        <v>567</v>
      </c>
      <c r="E10" s="756"/>
      <c r="F10" s="756"/>
      <c r="G10" s="756"/>
      <c r="H10" s="756"/>
      <c r="I10" s="756"/>
      <c r="J10" s="756"/>
      <c r="K10" s="756"/>
      <c r="L10" s="756"/>
      <c r="M10" s="756"/>
      <c r="N10" s="756"/>
      <c r="O10" s="756"/>
      <c r="P10" s="756"/>
      <c r="Q10" s="756"/>
      <c r="R10" s="756"/>
      <c r="S10" s="756"/>
      <c r="T10" s="756"/>
      <c r="U10" s="756"/>
      <c r="V10" s="756"/>
      <c r="W10" s="756"/>
      <c r="X10" s="756"/>
      <c r="Y10" s="756"/>
      <c r="Z10" s="756"/>
      <c r="AA10" s="757"/>
      <c r="AB10" s="755" t="s">
        <v>568</v>
      </c>
      <c r="AC10" s="758"/>
      <c r="AD10" s="758"/>
      <c r="AE10" s="758"/>
      <c r="AF10" s="758"/>
      <c r="AG10" s="758"/>
      <c r="AH10" s="759"/>
    </row>
    <row r="11" spans="1:41" ht="17.25" customHeight="1" x14ac:dyDescent="0.15">
      <c r="D11" s="746" t="str">
        <f>IF('結果（詳細）'!F118=0,"",FIXED('結果（詳細）'!F118,1,FALSE)&amp;入力!D8)</f>
        <v/>
      </c>
      <c r="E11" s="747"/>
      <c r="F11" s="747"/>
      <c r="G11" s="747"/>
      <c r="H11" s="747"/>
      <c r="I11" s="747"/>
      <c r="J11" s="747"/>
      <c r="K11" s="747"/>
      <c r="L11" s="747"/>
      <c r="M11" s="747"/>
      <c r="N11" s="747"/>
      <c r="O11" s="747"/>
      <c r="P11" s="747"/>
      <c r="Q11" s="747"/>
      <c r="R11" s="747"/>
      <c r="S11" s="747"/>
      <c r="T11" s="747"/>
      <c r="U11" s="747"/>
      <c r="V11" s="747"/>
      <c r="W11" s="747"/>
      <c r="X11" s="747"/>
      <c r="Y11" s="747"/>
      <c r="Z11" s="747"/>
      <c r="AA11" s="748"/>
      <c r="AB11" s="746" t="str">
        <f>IF(入力!F122-'結果（詳細）'!F118=0,"",FIXED(入力!F122-'結果（詳細）'!F118,1,FALSE)&amp;入力!D8)</f>
        <v/>
      </c>
      <c r="AC11" s="761"/>
      <c r="AD11" s="761"/>
      <c r="AE11" s="761"/>
      <c r="AF11" s="761"/>
      <c r="AG11" s="761"/>
      <c r="AH11" s="762"/>
    </row>
    <row r="12" spans="1:41" ht="17.25" customHeight="1" x14ac:dyDescent="0.15"/>
    <row r="13" spans="1:41" ht="17.25" customHeight="1" x14ac:dyDescent="0.15">
      <c r="Z13" s="536" t="s">
        <v>948</v>
      </c>
    </row>
    <row r="14" spans="1:41" ht="17.25" customHeight="1" x14ac:dyDescent="0.15">
      <c r="AC14" s="532"/>
      <c r="AD14" s="532"/>
      <c r="AE14" s="532"/>
      <c r="AF14" s="532"/>
      <c r="AG14" s="532"/>
      <c r="AH14" s="532"/>
    </row>
    <row r="15" spans="1:41" ht="17.25" customHeight="1" x14ac:dyDescent="0.15">
      <c r="D15" s="750" t="s">
        <v>558</v>
      </c>
      <c r="E15" s="763"/>
      <c r="F15" s="763"/>
      <c r="G15" s="763"/>
      <c r="H15" s="763"/>
      <c r="I15" s="763"/>
      <c r="J15" s="763"/>
      <c r="K15" s="763"/>
      <c r="L15" s="763"/>
      <c r="M15" s="763"/>
      <c r="N15" s="763"/>
      <c r="O15" s="763"/>
      <c r="P15" s="763"/>
      <c r="Q15" s="763"/>
      <c r="R15" s="763"/>
      <c r="S15" s="764"/>
      <c r="T15" s="537" t="s">
        <v>569</v>
      </c>
      <c r="U15" s="538"/>
      <c r="V15" s="538"/>
      <c r="W15" s="538"/>
      <c r="X15" s="538"/>
      <c r="Y15" s="538"/>
      <c r="Z15" s="538"/>
      <c r="AA15" s="539"/>
      <c r="AC15" s="540" t="s">
        <v>930</v>
      </c>
      <c r="AD15" s="541"/>
      <c r="AE15" s="541"/>
      <c r="AF15" s="541"/>
      <c r="AG15" s="541"/>
      <c r="AH15" s="542"/>
    </row>
    <row r="16" spans="1:41" ht="17.25" customHeight="1" x14ac:dyDescent="0.15">
      <c r="D16" s="765"/>
      <c r="E16" s="766"/>
      <c r="F16" s="766"/>
      <c r="G16" s="766"/>
      <c r="H16" s="766"/>
      <c r="I16" s="766"/>
      <c r="J16" s="766"/>
      <c r="K16" s="766"/>
      <c r="L16" s="766"/>
      <c r="M16" s="766"/>
      <c r="N16" s="766"/>
      <c r="O16" s="766"/>
      <c r="P16" s="766"/>
      <c r="Q16" s="766"/>
      <c r="R16" s="766"/>
      <c r="S16" s="767"/>
      <c r="T16" s="543"/>
      <c r="U16" s="532"/>
      <c r="V16" s="544"/>
      <c r="W16" s="544"/>
      <c r="X16" s="544"/>
      <c r="Y16" s="544"/>
      <c r="Z16" s="544"/>
      <c r="AA16" s="545" t="str">
        <f>IF('結果（詳細）'!J118=0,"",FIXED('結果（詳細）'!J118,1,FALSE)&amp;入力!D8)</f>
        <v/>
      </c>
      <c r="AC16" s="546"/>
      <c r="AD16" s="532"/>
      <c r="AE16" s="532"/>
      <c r="AF16" s="532"/>
      <c r="AG16" s="532"/>
      <c r="AH16" s="547" t="str">
        <f>IF('結果（詳細）'!M118=0,"",FIXED('結果（詳細）'!M118,1,FALSE)&amp;"人")</f>
        <v/>
      </c>
    </row>
    <row r="17" spans="4:34" ht="17.25" customHeight="1" x14ac:dyDescent="0.15">
      <c r="D17" s="755" t="str">
        <f>IF('結果（詳細）'!G118=0,"",FIXED('結果（詳細）'!G118,1,FALSE)&amp;入力!D8)</f>
        <v/>
      </c>
      <c r="E17" s="768"/>
      <c r="F17" s="768"/>
      <c r="G17" s="768"/>
      <c r="H17" s="768"/>
      <c r="I17" s="768"/>
      <c r="J17" s="768"/>
      <c r="K17" s="768"/>
      <c r="L17" s="768"/>
      <c r="M17" s="768"/>
      <c r="N17" s="768"/>
      <c r="O17" s="768"/>
      <c r="P17" s="768"/>
      <c r="Q17" s="768"/>
      <c r="R17" s="768"/>
      <c r="S17" s="769"/>
      <c r="T17" s="543"/>
      <c r="U17" s="532"/>
      <c r="V17" s="537" t="s">
        <v>570</v>
      </c>
      <c r="W17" s="538"/>
      <c r="X17" s="538"/>
      <c r="Y17" s="538"/>
      <c r="Z17" s="538"/>
      <c r="AA17" s="539"/>
      <c r="AC17" s="546"/>
      <c r="AD17" s="540" t="s">
        <v>931</v>
      </c>
      <c r="AE17" s="541"/>
      <c r="AF17" s="541"/>
      <c r="AG17" s="541"/>
      <c r="AH17" s="542"/>
    </row>
    <row r="18" spans="4:34" ht="17.25" customHeight="1" x14ac:dyDescent="0.15">
      <c r="D18" s="770"/>
      <c r="E18" s="771"/>
      <c r="F18" s="771"/>
      <c r="G18" s="771"/>
      <c r="H18" s="771"/>
      <c r="I18" s="771"/>
      <c r="J18" s="771"/>
      <c r="K18" s="771"/>
      <c r="L18" s="771"/>
      <c r="M18" s="771"/>
      <c r="N18" s="771"/>
      <c r="O18" s="771"/>
      <c r="P18" s="771"/>
      <c r="Q18" s="771"/>
      <c r="R18" s="771"/>
      <c r="S18" s="772"/>
      <c r="T18" s="533"/>
      <c r="U18" s="544"/>
      <c r="V18" s="548"/>
      <c r="W18" s="544"/>
      <c r="X18" s="544"/>
      <c r="Y18" s="544"/>
      <c r="Z18" s="544"/>
      <c r="AA18" s="545" t="str">
        <f>IF('結果（詳細）'!L118=0,"",FIXED('結果（詳細）'!L118,1,FALSE)&amp;入力!D8)</f>
        <v/>
      </c>
      <c r="AC18" s="549"/>
      <c r="AD18" s="549"/>
      <c r="AE18" s="550"/>
      <c r="AF18" s="550"/>
      <c r="AG18" s="550"/>
      <c r="AH18" s="551" t="str">
        <f>IF('結果（詳細）'!N118=0,"",FIXED('結果（詳細）'!N118,1,FALSE)&amp;"人")</f>
        <v/>
      </c>
    </row>
    <row r="19" spans="4:34" ht="17.25" customHeight="1" x14ac:dyDescent="0.15">
      <c r="AC19" s="532"/>
      <c r="AD19" s="532"/>
      <c r="AE19" s="532"/>
      <c r="AF19" s="532"/>
      <c r="AG19" s="532"/>
      <c r="AH19" s="532"/>
    </row>
    <row r="20" spans="4:34" ht="17.25" customHeight="1" x14ac:dyDescent="0.15">
      <c r="M20" s="534" t="str">
        <f>"県内自給率　"&amp;IF(入力!F122=0,"",FIXED(('結果（詳細）'!H118/'結果（詳細）'!G118)*100,1,FALSE)&amp;"％")</f>
        <v>県内自給率　</v>
      </c>
      <c r="AC20" s="532"/>
      <c r="AD20" s="532"/>
      <c r="AE20" s="532"/>
      <c r="AF20" s="532"/>
      <c r="AG20" s="532"/>
      <c r="AH20" s="532"/>
    </row>
    <row r="21" spans="4:34" ht="17.25" customHeight="1" x14ac:dyDescent="0.15">
      <c r="AC21" s="532"/>
      <c r="AD21" s="532"/>
      <c r="AE21" s="532"/>
      <c r="AF21" s="532"/>
      <c r="AG21" s="532"/>
      <c r="AH21" s="532"/>
    </row>
    <row r="22" spans="4:34" ht="17.25" customHeight="1" x14ac:dyDescent="0.15">
      <c r="D22" s="750" t="s">
        <v>571</v>
      </c>
      <c r="E22" s="751"/>
      <c r="F22" s="751"/>
      <c r="G22" s="751"/>
      <c r="H22" s="751"/>
      <c r="I22" s="751"/>
      <c r="J22" s="751"/>
      <c r="K22" s="751"/>
      <c r="L22" s="751"/>
      <c r="M22" s="751"/>
      <c r="N22" s="752"/>
      <c r="O22" s="750" t="s">
        <v>572</v>
      </c>
      <c r="P22" s="751"/>
      <c r="Q22" s="751"/>
      <c r="R22" s="751"/>
      <c r="S22" s="752"/>
      <c r="AC22" s="532"/>
      <c r="AD22" s="532"/>
      <c r="AE22" s="532"/>
      <c r="AF22" s="532"/>
      <c r="AG22" s="532"/>
      <c r="AH22" s="532"/>
    </row>
    <row r="23" spans="4:34" ht="17.25" customHeight="1" x14ac:dyDescent="0.15">
      <c r="D23" s="755" t="s">
        <v>573</v>
      </c>
      <c r="E23" s="756"/>
      <c r="F23" s="756"/>
      <c r="G23" s="756"/>
      <c r="H23" s="756"/>
      <c r="I23" s="756"/>
      <c r="J23" s="756"/>
      <c r="K23" s="756"/>
      <c r="L23" s="756"/>
      <c r="M23" s="756"/>
      <c r="N23" s="757"/>
      <c r="O23" s="755" t="s">
        <v>574</v>
      </c>
      <c r="P23" s="773"/>
      <c r="Q23" s="773"/>
      <c r="R23" s="773"/>
      <c r="S23" s="774"/>
      <c r="AC23" s="532"/>
      <c r="AD23" s="532"/>
      <c r="AE23" s="532"/>
      <c r="AF23" s="532"/>
      <c r="AG23" s="532"/>
      <c r="AH23" s="532"/>
    </row>
    <row r="24" spans="4:34" ht="17.25" customHeight="1" x14ac:dyDescent="0.15">
      <c r="D24" s="746" t="str">
        <f>IF('結果（詳細）'!H118=0,"",FIXED('結果（詳細）'!H118,1,FALSE)&amp;入力!D8)</f>
        <v/>
      </c>
      <c r="E24" s="747"/>
      <c r="F24" s="747"/>
      <c r="G24" s="747"/>
      <c r="H24" s="747"/>
      <c r="I24" s="747"/>
      <c r="J24" s="747"/>
      <c r="K24" s="747"/>
      <c r="L24" s="747"/>
      <c r="M24" s="747"/>
      <c r="N24" s="748"/>
      <c r="O24" s="746" t="str">
        <f>IF('結果（詳細）'!G118-'結果（詳細）'!H118=0,"",FIXED('結果（詳細）'!G118-'結果（詳細）'!H118,1,FALSE)&amp;入力!D8)</f>
        <v/>
      </c>
      <c r="P24" s="775"/>
      <c r="Q24" s="775"/>
      <c r="R24" s="775"/>
      <c r="S24" s="776"/>
      <c r="AC24" s="532"/>
      <c r="AD24" s="532"/>
      <c r="AE24" s="532"/>
      <c r="AF24" s="532"/>
      <c r="AG24" s="532"/>
      <c r="AH24" s="532"/>
    </row>
    <row r="25" spans="4:34" ht="17.25" customHeight="1" x14ac:dyDescent="0.15">
      <c r="AC25" s="532"/>
      <c r="AD25" s="532"/>
      <c r="AE25" s="532"/>
      <c r="AF25" s="532"/>
      <c r="AG25" s="532"/>
      <c r="AH25" s="532"/>
    </row>
    <row r="26" spans="4:34" ht="17.25" customHeight="1" x14ac:dyDescent="0.15">
      <c r="AC26" s="532"/>
      <c r="AD26" s="532"/>
      <c r="AE26" s="532"/>
      <c r="AF26" s="532"/>
      <c r="AG26" s="532"/>
      <c r="AH26" s="532"/>
    </row>
    <row r="27" spans="4:34" ht="17.25" customHeight="1" x14ac:dyDescent="0.15">
      <c r="O27" s="777" t="s">
        <v>949</v>
      </c>
      <c r="P27" s="777"/>
      <c r="Q27" s="777"/>
      <c r="R27" s="777"/>
      <c r="S27" s="777"/>
      <c r="T27" s="777"/>
      <c r="U27" s="777"/>
      <c r="V27" s="777"/>
      <c r="W27" s="777"/>
      <c r="X27" s="777"/>
      <c r="Y27" s="552"/>
      <c r="Z27" s="552"/>
      <c r="AA27" s="552"/>
      <c r="AB27" s="552"/>
      <c r="AC27" s="532"/>
      <c r="AD27" s="532"/>
      <c r="AE27" s="532"/>
      <c r="AF27" s="532"/>
      <c r="AG27" s="532"/>
      <c r="AH27" s="532"/>
    </row>
    <row r="28" spans="4:34" ht="17.25" customHeight="1" x14ac:dyDescent="0.15">
      <c r="D28" s="537" t="s">
        <v>575</v>
      </c>
      <c r="E28" s="553"/>
      <c r="F28" s="538"/>
      <c r="G28" s="538"/>
      <c r="H28" s="538"/>
      <c r="I28" s="538"/>
      <c r="J28" s="538"/>
      <c r="K28" s="538"/>
      <c r="L28" s="538"/>
      <c r="M28" s="538"/>
      <c r="N28" s="539"/>
      <c r="AC28" s="540" t="s">
        <v>930</v>
      </c>
      <c r="AD28" s="541"/>
      <c r="AE28" s="541"/>
      <c r="AF28" s="541"/>
      <c r="AG28" s="541"/>
      <c r="AH28" s="542"/>
    </row>
    <row r="29" spans="4:34" ht="17.25" customHeight="1" x14ac:dyDescent="0.15">
      <c r="D29" s="543"/>
      <c r="E29" s="554"/>
      <c r="F29" s="544"/>
      <c r="G29" s="544"/>
      <c r="H29" s="544"/>
      <c r="I29" s="544"/>
      <c r="J29" s="544"/>
      <c r="K29" s="544"/>
      <c r="L29" s="544"/>
      <c r="M29" s="544"/>
      <c r="N29" s="545" t="str">
        <f>IF('結果（詳細）'!O118=0,"",FIXED('結果（詳細）'!O118,1,FALSE)&amp;入力!D8)</f>
        <v/>
      </c>
      <c r="O29" s="532"/>
      <c r="P29" s="532"/>
      <c r="Q29" s="532"/>
      <c r="AC29" s="738" t="str">
        <f>IF('結果（詳細）'!R118=0,"",FIXED('結果（詳細）'!R118,1,FALSE)&amp;"人")</f>
        <v/>
      </c>
      <c r="AD29" s="736"/>
      <c r="AE29" s="736"/>
      <c r="AF29" s="736"/>
      <c r="AG29" s="736"/>
      <c r="AH29" s="742"/>
    </row>
    <row r="30" spans="4:34" ht="17.25" customHeight="1" x14ac:dyDescent="0.15">
      <c r="D30" s="535"/>
      <c r="E30" s="532"/>
      <c r="F30" s="537" t="s">
        <v>576</v>
      </c>
      <c r="G30" s="538"/>
      <c r="H30" s="538"/>
      <c r="I30" s="538"/>
      <c r="J30" s="538"/>
      <c r="K30" s="538"/>
      <c r="L30" s="538"/>
      <c r="M30" s="538"/>
      <c r="N30" s="555"/>
      <c r="O30" s="532"/>
      <c r="P30" s="532"/>
      <c r="Q30" s="532"/>
      <c r="AC30" s="738"/>
      <c r="AD30" s="736"/>
      <c r="AE30" s="736"/>
      <c r="AF30" s="736"/>
      <c r="AG30" s="736"/>
      <c r="AH30" s="742"/>
    </row>
    <row r="31" spans="4:34" ht="17.25" customHeight="1" x14ac:dyDescent="0.15">
      <c r="D31" s="535"/>
      <c r="E31" s="532"/>
      <c r="F31" s="543"/>
      <c r="G31" s="532"/>
      <c r="H31" s="544"/>
      <c r="I31" s="544"/>
      <c r="J31" s="544"/>
      <c r="K31" s="544"/>
      <c r="L31" s="544"/>
      <c r="M31" s="544"/>
      <c r="N31" s="545" t="str">
        <f>IF('結果（詳細）'!P118=0,"",FIXED('結果（詳細）'!P118,1,FALSE)&amp;入力!D8)</f>
        <v/>
      </c>
      <c r="O31" s="532"/>
      <c r="P31" s="532"/>
      <c r="Q31" s="532"/>
      <c r="AC31" s="546"/>
      <c r="AD31" s="540" t="s">
        <v>931</v>
      </c>
      <c r="AE31" s="541"/>
      <c r="AF31" s="541"/>
      <c r="AG31" s="541"/>
      <c r="AH31" s="542"/>
    </row>
    <row r="32" spans="4:34" ht="17.25" customHeight="1" x14ac:dyDescent="0.15">
      <c r="D32" s="535"/>
      <c r="E32" s="532"/>
      <c r="F32" s="543"/>
      <c r="G32" s="532"/>
      <c r="H32" s="537" t="s">
        <v>577</v>
      </c>
      <c r="I32" s="538"/>
      <c r="J32" s="538"/>
      <c r="K32" s="538"/>
      <c r="L32" s="538"/>
      <c r="M32" s="538"/>
      <c r="N32" s="555"/>
      <c r="O32" s="532"/>
      <c r="P32" s="532"/>
      <c r="Q32" s="532"/>
      <c r="AC32" s="546"/>
      <c r="AD32" s="738" t="str">
        <f>IF('結果（詳細）'!S118=0,"",FIXED('結果（詳細）'!S118,1,FALSE)&amp;"人")</f>
        <v/>
      </c>
      <c r="AE32" s="736"/>
      <c r="AF32" s="736"/>
      <c r="AG32" s="736"/>
      <c r="AH32" s="742"/>
    </row>
    <row r="33" spans="4:34" ht="17.25" customHeight="1" x14ac:dyDescent="0.15">
      <c r="D33" s="533"/>
      <c r="E33" s="544"/>
      <c r="F33" s="548"/>
      <c r="G33" s="544"/>
      <c r="H33" s="548"/>
      <c r="I33" s="544"/>
      <c r="J33" s="544"/>
      <c r="K33" s="544"/>
      <c r="L33" s="544"/>
      <c r="M33" s="544"/>
      <c r="N33" s="545" t="str">
        <f>IF('結果（詳細）'!Q118=0,"",FIXED('結果（詳細）'!Q118,1,FALSE)&amp;入力!D8)</f>
        <v/>
      </c>
      <c r="O33" s="532"/>
      <c r="P33" s="532"/>
      <c r="Q33" s="532"/>
      <c r="AC33" s="549"/>
      <c r="AD33" s="743"/>
      <c r="AE33" s="744"/>
      <c r="AF33" s="744"/>
      <c r="AG33" s="744"/>
      <c r="AH33" s="745"/>
    </row>
    <row r="34" spans="4:34" ht="17.25" customHeight="1" x14ac:dyDescent="0.15">
      <c r="AC34" s="532"/>
      <c r="AD34" s="532"/>
      <c r="AE34" s="532"/>
      <c r="AF34" s="532"/>
      <c r="AG34" s="532"/>
      <c r="AH34" s="532"/>
    </row>
    <row r="35" spans="4:34" ht="17.25" customHeight="1" x14ac:dyDescent="0.15">
      <c r="AC35" s="532"/>
      <c r="AD35" s="532"/>
      <c r="AE35" s="532"/>
      <c r="AF35" s="532"/>
      <c r="AG35" s="532"/>
      <c r="AH35" s="532"/>
    </row>
    <row r="36" spans="4:34" ht="17.25" customHeight="1" x14ac:dyDescent="0.15">
      <c r="AC36" s="532"/>
      <c r="AD36" s="532"/>
      <c r="AE36" s="532"/>
      <c r="AF36" s="532"/>
      <c r="AG36" s="532"/>
      <c r="AH36" s="532"/>
    </row>
    <row r="37" spans="4:34" ht="17.25" customHeight="1" x14ac:dyDescent="0.15">
      <c r="J37" s="750" t="s">
        <v>534</v>
      </c>
      <c r="K37" s="751"/>
      <c r="L37" s="751"/>
      <c r="M37" s="751"/>
      <c r="N37" s="751"/>
      <c r="O37" s="751"/>
      <c r="P37" s="751"/>
      <c r="Q37" s="751"/>
      <c r="R37" s="751"/>
      <c r="S37" s="751"/>
      <c r="T37" s="751"/>
      <c r="U37" s="751"/>
      <c r="V37" s="751"/>
      <c r="W37" s="751"/>
      <c r="X37" s="751"/>
      <c r="Y37" s="752"/>
      <c r="AC37" s="532"/>
      <c r="AD37" s="532"/>
      <c r="AE37" s="532"/>
      <c r="AF37" s="532"/>
      <c r="AG37" s="532"/>
      <c r="AH37" s="532"/>
    </row>
    <row r="38" spans="4:34" ht="17.25" customHeight="1" x14ac:dyDescent="0.15">
      <c r="J38" s="746" t="str">
        <f>IF('結果（詳細）'!T118=0,"",FIXED('結果（詳細）'!T118,1,FALSE)&amp;入力!D8)</f>
        <v/>
      </c>
      <c r="K38" s="747"/>
      <c r="L38" s="747"/>
      <c r="M38" s="747"/>
      <c r="N38" s="747"/>
      <c r="O38" s="747"/>
      <c r="P38" s="747"/>
      <c r="Q38" s="747"/>
      <c r="R38" s="747"/>
      <c r="S38" s="747"/>
      <c r="T38" s="747"/>
      <c r="U38" s="747"/>
      <c r="V38" s="747"/>
      <c r="W38" s="747"/>
      <c r="X38" s="747"/>
      <c r="Y38" s="748"/>
      <c r="AC38" s="532"/>
      <c r="AD38" s="532"/>
      <c r="AE38" s="532"/>
      <c r="AF38" s="532"/>
      <c r="AG38" s="532"/>
      <c r="AH38" s="532"/>
    </row>
    <row r="39" spans="4:34" ht="17.25" customHeight="1" x14ac:dyDescent="0.15">
      <c r="AC39" s="532"/>
      <c r="AD39" s="532"/>
      <c r="AE39" s="532"/>
      <c r="AF39" s="532"/>
      <c r="AG39" s="532"/>
      <c r="AH39" s="532"/>
    </row>
    <row r="40" spans="4:34" ht="17.25" customHeight="1" x14ac:dyDescent="0.15">
      <c r="S40" s="534" t="str">
        <f>"消費転換係数（平均消費性向）　"&amp;FIXED(入力!E10*100,1,FALSE)&amp;"％"</f>
        <v>消費転換係数（平均消費性向）　57.7％</v>
      </c>
      <c r="AC40" s="532"/>
      <c r="AD40" s="532"/>
      <c r="AE40" s="532"/>
      <c r="AF40" s="532"/>
      <c r="AG40" s="532"/>
      <c r="AH40" s="532"/>
    </row>
    <row r="41" spans="4:34" ht="17.25" customHeight="1" x14ac:dyDescent="0.15">
      <c r="AC41" s="532"/>
      <c r="AD41" s="532"/>
      <c r="AE41" s="532"/>
      <c r="AF41" s="532"/>
      <c r="AG41" s="532"/>
      <c r="AH41" s="532"/>
    </row>
    <row r="42" spans="4:34" ht="17.25" customHeight="1" x14ac:dyDescent="0.15">
      <c r="J42" s="750" t="s">
        <v>578</v>
      </c>
      <c r="K42" s="751"/>
      <c r="L42" s="751"/>
      <c r="M42" s="751"/>
      <c r="N42" s="751"/>
      <c r="O42" s="751"/>
      <c r="P42" s="751"/>
      <c r="Q42" s="751"/>
      <c r="R42" s="751"/>
      <c r="S42" s="751"/>
      <c r="T42" s="751"/>
      <c r="U42" s="751"/>
      <c r="V42" s="751"/>
      <c r="W42" s="752"/>
      <c r="AC42" s="532"/>
      <c r="AD42" s="532"/>
      <c r="AE42" s="532"/>
      <c r="AF42" s="532"/>
      <c r="AG42" s="532"/>
      <c r="AH42" s="532"/>
    </row>
    <row r="43" spans="4:34" ht="17.25" customHeight="1" x14ac:dyDescent="0.15">
      <c r="J43" s="746" t="str">
        <f>IF('結果（詳細）'!U118=0,"",FIXED('結果（詳細）'!U118,1,FALSE)&amp;入力!D8)</f>
        <v/>
      </c>
      <c r="K43" s="747"/>
      <c r="L43" s="747"/>
      <c r="M43" s="747"/>
      <c r="N43" s="747"/>
      <c r="O43" s="747"/>
      <c r="P43" s="747"/>
      <c r="Q43" s="747"/>
      <c r="R43" s="747"/>
      <c r="S43" s="747"/>
      <c r="T43" s="747"/>
      <c r="U43" s="747"/>
      <c r="V43" s="747"/>
      <c r="W43" s="748"/>
      <c r="AC43" s="532"/>
      <c r="AD43" s="532"/>
      <c r="AE43" s="532"/>
      <c r="AF43" s="532"/>
      <c r="AG43" s="532"/>
      <c r="AH43" s="532"/>
    </row>
    <row r="44" spans="4:34" ht="17.25" customHeight="1" x14ac:dyDescent="0.15">
      <c r="AC44" s="532"/>
      <c r="AD44" s="532"/>
      <c r="AE44" s="532"/>
      <c r="AF44" s="532"/>
      <c r="AG44" s="532"/>
      <c r="AH44" s="532"/>
    </row>
    <row r="45" spans="4:34" ht="17.25" customHeight="1" x14ac:dyDescent="0.15">
      <c r="R45" s="534" t="str">
        <f>"県内自給率　"&amp;IF(入力!F122=0,"",FIXED(('結果（詳細）'!V118/'結果（詳細）'!U118)*100,1,FALSE)&amp;"％")</f>
        <v>県内自給率　</v>
      </c>
      <c r="AC45" s="532"/>
      <c r="AD45" s="532"/>
      <c r="AE45" s="532"/>
      <c r="AF45" s="532"/>
      <c r="AG45" s="532"/>
      <c r="AH45" s="532"/>
    </row>
    <row r="46" spans="4:34" ht="17.25" customHeight="1" x14ac:dyDescent="0.15">
      <c r="AC46" s="532"/>
      <c r="AD46" s="532"/>
      <c r="AE46" s="532"/>
      <c r="AF46" s="532"/>
      <c r="AG46" s="532"/>
      <c r="AH46" s="532"/>
    </row>
    <row r="47" spans="4:34" ht="17.25" customHeight="1" x14ac:dyDescent="0.15">
      <c r="J47" s="750" t="s">
        <v>571</v>
      </c>
      <c r="K47" s="751"/>
      <c r="L47" s="751"/>
      <c r="M47" s="751"/>
      <c r="N47" s="751"/>
      <c r="O47" s="751"/>
      <c r="P47" s="751"/>
      <c r="Q47" s="751"/>
      <c r="R47" s="752"/>
      <c r="S47" s="750" t="s">
        <v>572</v>
      </c>
      <c r="T47" s="751"/>
      <c r="U47" s="751"/>
      <c r="V47" s="751"/>
      <c r="W47" s="752"/>
      <c r="AC47" s="532"/>
      <c r="AD47" s="532"/>
      <c r="AE47" s="532"/>
      <c r="AF47" s="532"/>
      <c r="AG47" s="532"/>
      <c r="AH47" s="532"/>
    </row>
    <row r="48" spans="4:34" ht="17.25" customHeight="1" x14ac:dyDescent="0.15">
      <c r="J48" s="755" t="s">
        <v>579</v>
      </c>
      <c r="K48" s="756"/>
      <c r="L48" s="756"/>
      <c r="M48" s="756"/>
      <c r="N48" s="756"/>
      <c r="O48" s="756"/>
      <c r="P48" s="756"/>
      <c r="Q48" s="756"/>
      <c r="R48" s="757"/>
      <c r="S48" s="755" t="s">
        <v>574</v>
      </c>
      <c r="T48" s="756"/>
      <c r="U48" s="756"/>
      <c r="V48" s="756"/>
      <c r="W48" s="757"/>
      <c r="AC48" s="532"/>
      <c r="AD48" s="532"/>
      <c r="AE48" s="532"/>
      <c r="AF48" s="532"/>
      <c r="AG48" s="532"/>
      <c r="AH48" s="532"/>
    </row>
    <row r="49" spans="1:34" ht="17.25" customHeight="1" x14ac:dyDescent="0.15">
      <c r="J49" s="746" t="str">
        <f>IF('結果（詳細）'!V118=0,"",FIXED('結果（詳細）'!V118,1,FALSE)&amp;入力!D8)</f>
        <v/>
      </c>
      <c r="K49" s="747"/>
      <c r="L49" s="747"/>
      <c r="M49" s="747"/>
      <c r="N49" s="747"/>
      <c r="O49" s="747"/>
      <c r="P49" s="747"/>
      <c r="Q49" s="747"/>
      <c r="R49" s="748"/>
      <c r="S49" s="746" t="str">
        <f>IF('結果（詳細）'!U118-'結果（詳細）'!V118=0,"",FIXED('結果（詳細）'!U118-'結果（詳細）'!V118,1,FALSE)&amp;入力!D8)</f>
        <v/>
      </c>
      <c r="T49" s="747"/>
      <c r="U49" s="747"/>
      <c r="V49" s="747"/>
      <c r="W49" s="748"/>
      <c r="AC49" s="532"/>
      <c r="AD49" s="532"/>
      <c r="AE49" s="532"/>
      <c r="AF49" s="532"/>
      <c r="AG49" s="532"/>
      <c r="AH49" s="532"/>
    </row>
    <row r="50" spans="1:34" ht="17.25" customHeight="1" x14ac:dyDescent="0.15">
      <c r="AC50" s="532"/>
      <c r="AD50" s="532"/>
      <c r="AE50" s="532"/>
      <c r="AF50" s="532"/>
      <c r="AG50" s="532"/>
      <c r="AH50" s="532"/>
    </row>
    <row r="51" spans="1:34" ht="17.25" customHeight="1" x14ac:dyDescent="0.15">
      <c r="AC51" s="532"/>
      <c r="AD51" s="532"/>
      <c r="AE51" s="532"/>
      <c r="AF51" s="532"/>
      <c r="AG51" s="532"/>
      <c r="AH51" s="532"/>
    </row>
    <row r="52" spans="1:34" ht="17.25" customHeight="1" x14ac:dyDescent="0.15">
      <c r="S52" s="777" t="s">
        <v>949</v>
      </c>
      <c r="T52" s="777"/>
      <c r="U52" s="777"/>
      <c r="V52" s="777"/>
      <c r="W52" s="777"/>
      <c r="X52" s="777"/>
      <c r="Y52" s="777"/>
      <c r="Z52" s="777"/>
      <c r="AA52" s="777"/>
      <c r="AB52" s="777"/>
      <c r="AC52" s="532"/>
      <c r="AD52" s="532"/>
      <c r="AE52" s="532"/>
      <c r="AF52" s="532"/>
      <c r="AG52" s="532"/>
      <c r="AH52" s="532"/>
    </row>
    <row r="53" spans="1:34" ht="17.25" customHeight="1" x14ac:dyDescent="0.15">
      <c r="G53" s="534"/>
      <c r="J53" s="537" t="s">
        <v>580</v>
      </c>
      <c r="K53" s="553"/>
      <c r="L53" s="538"/>
      <c r="M53" s="538"/>
      <c r="N53" s="538"/>
      <c r="O53" s="538"/>
      <c r="P53" s="538"/>
      <c r="Q53" s="538"/>
      <c r="R53" s="539"/>
      <c r="AC53" s="540" t="s">
        <v>930</v>
      </c>
      <c r="AD53" s="541"/>
      <c r="AE53" s="541"/>
      <c r="AF53" s="541"/>
      <c r="AG53" s="541"/>
      <c r="AH53" s="542"/>
    </row>
    <row r="54" spans="1:34" ht="17.25" customHeight="1" x14ac:dyDescent="0.15">
      <c r="G54" s="534"/>
      <c r="J54" s="543"/>
      <c r="K54" s="556"/>
      <c r="L54" s="544"/>
      <c r="M54" s="544"/>
      <c r="N54" s="544"/>
      <c r="O54" s="544"/>
      <c r="P54" s="544"/>
      <c r="Q54" s="544"/>
      <c r="R54" s="545" t="str">
        <f>IF('結果（詳細）'!W118=0,"",FIXED('結果（詳細）'!W118,1,FALSE)&amp;入力!D8)</f>
        <v/>
      </c>
      <c r="AC54" s="738" t="str">
        <f>IF('結果（詳細）'!Z118=0,"",FIXED('結果（詳細）'!Z118,1,FALSE)&amp;"人")</f>
        <v/>
      </c>
      <c r="AD54" s="736"/>
      <c r="AE54" s="736"/>
      <c r="AF54" s="736"/>
      <c r="AG54" s="736"/>
      <c r="AH54" s="742"/>
    </row>
    <row r="55" spans="1:34" ht="17.25" customHeight="1" x14ac:dyDescent="0.15">
      <c r="G55" s="534"/>
      <c r="J55" s="543"/>
      <c r="K55" s="537" t="s">
        <v>576</v>
      </c>
      <c r="L55" s="538"/>
      <c r="M55" s="538"/>
      <c r="N55" s="538"/>
      <c r="O55" s="538"/>
      <c r="P55" s="538"/>
      <c r="Q55" s="538"/>
      <c r="R55" s="555"/>
      <c r="AC55" s="738"/>
      <c r="AD55" s="736"/>
      <c r="AE55" s="736"/>
      <c r="AF55" s="736"/>
      <c r="AG55" s="736"/>
      <c r="AH55" s="742"/>
    </row>
    <row r="56" spans="1:34" ht="17.25" customHeight="1" x14ac:dyDescent="0.15">
      <c r="G56" s="534"/>
      <c r="J56" s="543"/>
      <c r="K56" s="543"/>
      <c r="L56" s="544"/>
      <c r="M56" s="544"/>
      <c r="N56" s="544"/>
      <c r="O56" s="544"/>
      <c r="P56" s="544"/>
      <c r="Q56" s="544"/>
      <c r="R56" s="545" t="str">
        <f>IF('結果（詳細）'!X118=0,"",FIXED('結果（詳細）'!X118,1,FALSE)&amp;入力!D8)</f>
        <v/>
      </c>
      <c r="AC56" s="546"/>
      <c r="AD56" s="540" t="s">
        <v>931</v>
      </c>
      <c r="AE56" s="541"/>
      <c r="AF56" s="541"/>
      <c r="AG56" s="541"/>
      <c r="AH56" s="542"/>
    </row>
    <row r="57" spans="1:34" ht="17.25" customHeight="1" x14ac:dyDescent="0.15">
      <c r="G57" s="534"/>
      <c r="J57" s="543"/>
      <c r="K57" s="543"/>
      <c r="L57" s="537" t="s">
        <v>577</v>
      </c>
      <c r="M57" s="538"/>
      <c r="N57" s="538"/>
      <c r="O57" s="538"/>
      <c r="P57" s="538"/>
      <c r="Q57" s="538"/>
      <c r="R57" s="555"/>
      <c r="AC57" s="546"/>
      <c r="AD57" s="738" t="str">
        <f>IF('結果（詳細）'!AA118=0,"",FIXED('結果（詳細）'!AA118,1,FALSE)&amp;"人")</f>
        <v/>
      </c>
      <c r="AE57" s="736"/>
      <c r="AF57" s="736"/>
      <c r="AG57" s="736"/>
      <c r="AH57" s="742"/>
    </row>
    <row r="58" spans="1:34" ht="17.25" customHeight="1" x14ac:dyDescent="0.15">
      <c r="G58" s="534"/>
      <c r="J58" s="548"/>
      <c r="K58" s="533"/>
      <c r="L58" s="548"/>
      <c r="M58" s="544"/>
      <c r="N58" s="544"/>
      <c r="O58" s="544"/>
      <c r="P58" s="544"/>
      <c r="Q58" s="544"/>
      <c r="R58" s="545" t="str">
        <f>IF('結果（詳細）'!Y118=0,"",FIXED('結果（詳細）'!Y118,1,FALSE)&amp;入力!D8)</f>
        <v/>
      </c>
      <c r="AC58" s="549"/>
      <c r="AD58" s="743"/>
      <c r="AE58" s="744"/>
      <c r="AF58" s="744"/>
      <c r="AG58" s="744"/>
      <c r="AH58" s="745"/>
    </row>
    <row r="59" spans="1:34" ht="17.25" customHeight="1" thickBot="1" x14ac:dyDescent="0.2">
      <c r="AC59" s="532"/>
      <c r="AD59" s="532"/>
      <c r="AE59" s="532"/>
      <c r="AF59" s="532"/>
      <c r="AG59" s="532"/>
      <c r="AH59" s="532"/>
    </row>
    <row r="60" spans="1:34" ht="17.25" customHeight="1" thickTop="1" thickBot="1" x14ac:dyDescent="0.2">
      <c r="A60" s="557"/>
      <c r="B60" s="557"/>
      <c r="C60" s="557"/>
      <c r="D60" s="557"/>
      <c r="E60" s="557"/>
      <c r="F60" s="557"/>
      <c r="G60" s="557"/>
      <c r="H60" s="557"/>
      <c r="I60" s="557"/>
      <c r="J60" s="557"/>
      <c r="K60" s="557"/>
      <c r="L60" s="557"/>
      <c r="M60" s="557"/>
      <c r="N60" s="557"/>
      <c r="O60" s="557"/>
      <c r="P60" s="557"/>
      <c r="Q60" s="557"/>
      <c r="R60" s="557"/>
      <c r="S60" s="557"/>
      <c r="T60" s="557"/>
      <c r="U60" s="557"/>
      <c r="V60" s="557"/>
      <c r="W60" s="557"/>
      <c r="X60" s="557"/>
      <c r="Y60" s="557"/>
      <c r="Z60" s="557"/>
      <c r="AA60" s="557"/>
      <c r="AB60" s="557"/>
      <c r="AC60" s="557"/>
      <c r="AD60" s="557"/>
      <c r="AE60" s="557"/>
      <c r="AF60" s="557"/>
      <c r="AG60" s="557"/>
      <c r="AH60" s="557"/>
    </row>
    <row r="61" spans="1:34" ht="21" customHeight="1" x14ac:dyDescent="0.15">
      <c r="N61" s="558"/>
      <c r="O61" s="558"/>
      <c r="P61" s="729" t="s">
        <v>928</v>
      </c>
      <c r="Q61" s="732" t="s">
        <v>929</v>
      </c>
      <c r="S61" s="559" t="s">
        <v>580</v>
      </c>
      <c r="T61" s="560"/>
      <c r="U61" s="561"/>
      <c r="V61" s="561"/>
      <c r="W61" s="561"/>
      <c r="X61" s="561"/>
      <c r="Y61" s="561"/>
      <c r="Z61" s="561"/>
      <c r="AA61" s="562"/>
      <c r="AC61" s="563" t="s">
        <v>930</v>
      </c>
      <c r="AD61" s="564"/>
      <c r="AE61" s="564"/>
      <c r="AF61" s="564"/>
      <c r="AG61" s="564"/>
      <c r="AH61" s="565"/>
    </row>
    <row r="62" spans="1:34" ht="21" customHeight="1" x14ac:dyDescent="0.15">
      <c r="N62" s="558"/>
      <c r="O62" s="558"/>
      <c r="P62" s="730"/>
      <c r="Q62" s="733"/>
      <c r="S62" s="566"/>
      <c r="T62" s="556"/>
      <c r="U62" s="544"/>
      <c r="V62" s="544"/>
      <c r="W62" s="544"/>
      <c r="X62" s="544"/>
      <c r="Y62" s="544"/>
      <c r="Z62" s="544"/>
      <c r="AA62" s="567" t="str">
        <f>IF('結果（詳細）'!AB118=0,"",FIXED('結果（詳細）'!AB118,1,FALSE)&amp;入力!D8)</f>
        <v/>
      </c>
      <c r="AC62" s="735" t="str">
        <f>IF('結果（詳細）'!AE118=0,"",FIXED('結果（詳細）'!AE118,1,FALSE)&amp;"人")</f>
        <v/>
      </c>
      <c r="AD62" s="736"/>
      <c r="AE62" s="736"/>
      <c r="AF62" s="736"/>
      <c r="AG62" s="736"/>
      <c r="AH62" s="737"/>
    </row>
    <row r="63" spans="1:34" ht="21" customHeight="1" x14ac:dyDescent="0.15">
      <c r="N63" s="558"/>
      <c r="O63" s="558"/>
      <c r="P63" s="730"/>
      <c r="Q63" s="733"/>
      <c r="S63" s="566"/>
      <c r="T63" s="568" t="s">
        <v>576</v>
      </c>
      <c r="U63" s="538"/>
      <c r="V63" s="538"/>
      <c r="W63" s="538"/>
      <c r="X63" s="538"/>
      <c r="Y63" s="538"/>
      <c r="Z63" s="538"/>
      <c r="AA63" s="569"/>
      <c r="AC63" s="735"/>
      <c r="AD63" s="736"/>
      <c r="AE63" s="736"/>
      <c r="AF63" s="736"/>
      <c r="AG63" s="736"/>
      <c r="AH63" s="737"/>
    </row>
    <row r="64" spans="1:34" ht="21" customHeight="1" x14ac:dyDescent="0.15">
      <c r="N64" s="558"/>
      <c r="O64" s="558"/>
      <c r="P64" s="730"/>
      <c r="Q64" s="733"/>
      <c r="S64" s="566"/>
      <c r="T64" s="543"/>
      <c r="U64" s="544"/>
      <c r="V64" s="544"/>
      <c r="W64" s="544"/>
      <c r="X64" s="544"/>
      <c r="Y64" s="544"/>
      <c r="Z64" s="544"/>
      <c r="AA64" s="567" t="str">
        <f>IF('結果（詳細）'!AC118=0,"",FIXED('結果（詳細）'!AC118,1,FALSE)&amp;入力!D8)</f>
        <v/>
      </c>
      <c r="AC64" s="570"/>
      <c r="AD64" s="571" t="s">
        <v>931</v>
      </c>
      <c r="AE64" s="572"/>
      <c r="AF64" s="541"/>
      <c r="AG64" s="541"/>
      <c r="AH64" s="573"/>
    </row>
    <row r="65" spans="14:35" ht="21" customHeight="1" x14ac:dyDescent="0.15">
      <c r="N65" s="558"/>
      <c r="O65" s="558"/>
      <c r="P65" s="730"/>
      <c r="Q65" s="733"/>
      <c r="S65" s="566"/>
      <c r="T65" s="543"/>
      <c r="U65" s="568" t="s">
        <v>577</v>
      </c>
      <c r="V65" s="538"/>
      <c r="W65" s="538"/>
      <c r="X65" s="538"/>
      <c r="Y65" s="538"/>
      <c r="Z65" s="538"/>
      <c r="AA65" s="569"/>
      <c r="AC65" s="570"/>
      <c r="AD65" s="738" t="str">
        <f>IF('結果（詳細）'!AF118=0,"",FIXED('結果（詳細）'!AF118,1,FALSE)&amp;"人")</f>
        <v/>
      </c>
      <c r="AE65" s="736"/>
      <c r="AF65" s="736"/>
      <c r="AG65" s="736"/>
      <c r="AH65" s="737"/>
    </row>
    <row r="66" spans="14:35" ht="21" customHeight="1" thickBot="1" x14ac:dyDescent="0.2">
      <c r="N66" s="558"/>
      <c r="O66" s="558"/>
      <c r="P66" s="731"/>
      <c r="Q66" s="734"/>
      <c r="S66" s="574"/>
      <c r="T66" s="575"/>
      <c r="U66" s="576"/>
      <c r="V66" s="577"/>
      <c r="W66" s="577"/>
      <c r="X66" s="577"/>
      <c r="Y66" s="577"/>
      <c r="Z66" s="577"/>
      <c r="AA66" s="578" t="str">
        <f>IF('結果（詳細）'!AD118=0,"",FIXED('結果（詳細）'!AD118,1,FALSE)&amp;入力!D8)</f>
        <v/>
      </c>
      <c r="AC66" s="579"/>
      <c r="AD66" s="739"/>
      <c r="AE66" s="740"/>
      <c r="AF66" s="740"/>
      <c r="AG66" s="740"/>
      <c r="AH66" s="741"/>
    </row>
    <row r="67" spans="14:35" ht="7.5" customHeight="1" x14ac:dyDescent="0.15"/>
    <row r="68" spans="14:35" ht="14.25" customHeight="1" x14ac:dyDescent="0.15">
      <c r="Q68" s="580"/>
      <c r="R68" s="580"/>
      <c r="S68" s="580"/>
      <c r="T68" s="580"/>
      <c r="U68" s="580"/>
      <c r="V68" s="580"/>
      <c r="W68" s="580"/>
      <c r="X68" s="580"/>
      <c r="Y68" s="580"/>
      <c r="Z68" s="580"/>
      <c r="AA68" s="580"/>
      <c r="AB68" s="580"/>
      <c r="AC68" s="580"/>
      <c r="AD68" s="580"/>
      <c r="AE68" s="580"/>
      <c r="AF68" s="580"/>
      <c r="AG68" s="580"/>
      <c r="AH68" s="581" t="s">
        <v>934</v>
      </c>
      <c r="AI68" s="580"/>
    </row>
    <row r="69" spans="14:35" ht="24" customHeight="1" x14ac:dyDescent="0.15">
      <c r="Q69" s="580"/>
      <c r="R69" s="580"/>
      <c r="S69" s="580"/>
      <c r="T69" s="580"/>
      <c r="U69" s="580"/>
      <c r="V69" s="580"/>
      <c r="W69" s="580"/>
      <c r="X69" s="580"/>
      <c r="Y69" s="580"/>
      <c r="Z69" s="580"/>
      <c r="AA69" s="580"/>
      <c r="AB69" s="580"/>
      <c r="AC69" s="580"/>
      <c r="AD69" s="580"/>
      <c r="AE69" s="580"/>
      <c r="AF69" s="580"/>
      <c r="AG69" s="580"/>
      <c r="AH69" s="580"/>
      <c r="AI69" s="580"/>
    </row>
    <row r="70" spans="14:35" ht="24" customHeight="1" x14ac:dyDescent="0.15">
      <c r="Q70" s="580"/>
      <c r="R70" s="580"/>
      <c r="S70" s="580"/>
      <c r="T70" s="580"/>
      <c r="U70" s="580"/>
      <c r="V70" s="580"/>
      <c r="W70" s="580"/>
      <c r="X70" s="580"/>
      <c r="Y70" s="580"/>
      <c r="Z70" s="580"/>
      <c r="AA70" s="580"/>
      <c r="AB70" s="580"/>
      <c r="AC70" s="580"/>
      <c r="AD70" s="580"/>
      <c r="AE70" s="580"/>
      <c r="AF70" s="580"/>
      <c r="AG70" s="580"/>
      <c r="AH70" s="580"/>
      <c r="AI70" s="580"/>
    </row>
  </sheetData>
  <mergeCells count="38">
    <mergeCell ref="S52:AB52"/>
    <mergeCell ref="J42:W42"/>
    <mergeCell ref="J43:W43"/>
    <mergeCell ref="J47:R47"/>
    <mergeCell ref="S47:W47"/>
    <mergeCell ref="J48:R48"/>
    <mergeCell ref="S48:W48"/>
    <mergeCell ref="D23:N23"/>
    <mergeCell ref="O23:S23"/>
    <mergeCell ref="D24:N24"/>
    <mergeCell ref="O24:S24"/>
    <mergeCell ref="J37:Y37"/>
    <mergeCell ref="J38:Y38"/>
    <mergeCell ref="O27:X27"/>
    <mergeCell ref="D11:AA11"/>
    <mergeCell ref="AB11:AH11"/>
    <mergeCell ref="D15:S16"/>
    <mergeCell ref="D17:S18"/>
    <mergeCell ref="D22:N22"/>
    <mergeCell ref="O22:S22"/>
    <mergeCell ref="A1:AH1"/>
    <mergeCell ref="D4:AH4"/>
    <mergeCell ref="D5:AH5"/>
    <mergeCell ref="D9:AA9"/>
    <mergeCell ref="AB9:AH9"/>
    <mergeCell ref="D10:AA10"/>
    <mergeCell ref="AB10:AH10"/>
    <mergeCell ref="A2:AH2"/>
    <mergeCell ref="P61:P66"/>
    <mergeCell ref="Q61:Q66"/>
    <mergeCell ref="AC62:AH63"/>
    <mergeCell ref="AD65:AH66"/>
    <mergeCell ref="AC29:AH30"/>
    <mergeCell ref="AD32:AH33"/>
    <mergeCell ref="AC54:AH55"/>
    <mergeCell ref="AD57:AH58"/>
    <mergeCell ref="J49:R49"/>
    <mergeCell ref="S49:W49"/>
  </mergeCells>
  <phoneticPr fontId="3"/>
  <pageMargins left="0.78740157480314965" right="0.78740157480314965" top="0.59055118110236227" bottom="0.59055118110236227" header="0.31496062992125984" footer="0.31496062992125984"/>
  <pageSetup paperSize="9" scale="70"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5957E-34A0-49EF-A4AE-E4E652B3E976}">
  <sheetPr codeName="Sheet15"/>
  <dimension ref="A1:H21"/>
  <sheetViews>
    <sheetView view="pageBreakPreview" zoomScaleNormal="80" zoomScaleSheetLayoutView="100" workbookViewId="0"/>
  </sheetViews>
  <sheetFormatPr defaultColWidth="8.875" defaultRowHeight="17.25" x14ac:dyDescent="0.15"/>
  <cols>
    <col min="1" max="1" width="3.125" style="14" customWidth="1"/>
    <col min="2" max="2" width="23.75" style="14" bestFit="1" customWidth="1"/>
    <col min="3" max="5" width="22.375" style="14" customWidth="1"/>
    <col min="6" max="7" width="18.625" style="14" customWidth="1"/>
    <col min="8" max="8" width="3.125" style="14" customWidth="1"/>
    <col min="9" max="16384" width="8.875" style="14"/>
  </cols>
  <sheetData>
    <row r="1" spans="1:8" ht="13.5" customHeight="1" x14ac:dyDescent="0.15"/>
    <row r="2" spans="1:8" ht="26.25" customHeight="1" x14ac:dyDescent="0.15">
      <c r="A2" s="782" t="str">
        <f>"全体で"&amp; FIXED(入力!F122,0,FALSE)&amp;入力!D8&amp;"の最終需要が発生した場合の経済波及効果"</f>
        <v>全体で0百万円の最終需要が発生した場合の経済波及効果</v>
      </c>
      <c r="B2" s="783"/>
      <c r="C2" s="783"/>
      <c r="D2" s="783"/>
      <c r="E2" s="783"/>
      <c r="F2" s="783"/>
      <c r="G2" s="783"/>
      <c r="H2" s="783"/>
    </row>
    <row r="3" spans="1:8" ht="26.25" customHeight="1" x14ac:dyDescent="0.15"/>
    <row r="4" spans="1:8" ht="26.25" customHeight="1" x14ac:dyDescent="0.15">
      <c r="F4" s="21"/>
      <c r="G4" s="21" t="str">
        <f>"（単位："&amp;入力!$D8&amp;"，人）"</f>
        <v>（単位：百万円，人）</v>
      </c>
    </row>
    <row r="5" spans="1:8" ht="6" customHeight="1" x14ac:dyDescent="0.15">
      <c r="E5" s="21"/>
      <c r="F5" s="21"/>
      <c r="G5" s="21"/>
    </row>
    <row r="6" spans="1:8" ht="26.25" customHeight="1" x14ac:dyDescent="0.15">
      <c r="B6" s="15"/>
      <c r="C6" s="96" t="s">
        <v>554</v>
      </c>
      <c r="D6" s="16"/>
      <c r="E6" s="16"/>
      <c r="F6" s="148" t="s">
        <v>595</v>
      </c>
      <c r="G6" s="17"/>
    </row>
    <row r="7" spans="1:8" ht="26.25" customHeight="1" x14ac:dyDescent="0.15">
      <c r="B7" s="18"/>
      <c r="C7" s="18"/>
      <c r="D7" s="96" t="s">
        <v>505</v>
      </c>
      <c r="E7" s="16"/>
      <c r="F7" s="149"/>
      <c r="G7" s="150" t="s">
        <v>596</v>
      </c>
    </row>
    <row r="8" spans="1:8" ht="26.25" customHeight="1" x14ac:dyDescent="0.15">
      <c r="B8" s="18"/>
      <c r="C8" s="19"/>
      <c r="D8" s="19"/>
      <c r="E8" s="151" t="s">
        <v>494</v>
      </c>
      <c r="F8" s="152"/>
      <c r="G8" s="153"/>
    </row>
    <row r="9" spans="1:8" ht="26.25" customHeight="1" x14ac:dyDescent="0.15">
      <c r="B9" s="74" t="s">
        <v>493</v>
      </c>
      <c r="C9" s="139">
        <f>'結果（詳細）'!F118</f>
        <v>0</v>
      </c>
      <c r="D9" s="140">
        <f>'結果（詳細）'!J118</f>
        <v>0</v>
      </c>
      <c r="E9" s="139">
        <f>'結果（詳細）'!L118</f>
        <v>0</v>
      </c>
      <c r="F9" s="154">
        <f>'結果（詳細）'!M118</f>
        <v>0</v>
      </c>
      <c r="G9" s="142">
        <f>'結果（詳細）'!N118</f>
        <v>0</v>
      </c>
    </row>
    <row r="10" spans="1:8" ht="26.25" customHeight="1" x14ac:dyDescent="0.15">
      <c r="B10" s="75" t="s">
        <v>520</v>
      </c>
      <c r="C10" s="141">
        <f>'結果（詳細）'!O118</f>
        <v>0</v>
      </c>
      <c r="D10" s="142">
        <f>'結果（詳細）'!P118</f>
        <v>0</v>
      </c>
      <c r="E10" s="141">
        <f>'結果（詳細）'!Q118</f>
        <v>0</v>
      </c>
      <c r="F10" s="154">
        <f>'結果（詳細）'!R118</f>
        <v>0</v>
      </c>
      <c r="G10" s="142">
        <f>'結果（詳細）'!S118</f>
        <v>0</v>
      </c>
    </row>
    <row r="11" spans="1:8" ht="26.25" customHeight="1" thickBot="1" x14ac:dyDescent="0.2">
      <c r="B11" s="76" t="s">
        <v>521</v>
      </c>
      <c r="C11" s="143">
        <f>'結果（詳細）'!W118</f>
        <v>0</v>
      </c>
      <c r="D11" s="144">
        <f>'結果（詳細）'!X118</f>
        <v>0</v>
      </c>
      <c r="E11" s="143">
        <f>'結果（詳細）'!Y118</f>
        <v>0</v>
      </c>
      <c r="F11" s="154">
        <f>'結果（詳細）'!Z118</f>
        <v>0</v>
      </c>
      <c r="G11" s="142">
        <f>'結果（詳細）'!AA118</f>
        <v>0</v>
      </c>
    </row>
    <row r="12" spans="1:8" ht="26.25" customHeight="1" thickTop="1" x14ac:dyDescent="0.2">
      <c r="B12" s="381" t="s">
        <v>525</v>
      </c>
      <c r="C12" s="784">
        <f>'結果（詳細）'!AB118</f>
        <v>0</v>
      </c>
      <c r="D12" s="784">
        <f>'結果（詳細）'!AC118</f>
        <v>0</v>
      </c>
      <c r="E12" s="786">
        <f>'結果（詳細）'!AD118</f>
        <v>0</v>
      </c>
      <c r="F12" s="788">
        <f>'結果（詳細）'!AE118</f>
        <v>0</v>
      </c>
      <c r="G12" s="784">
        <f>'結果（詳細）'!AF118</f>
        <v>0</v>
      </c>
    </row>
    <row r="13" spans="1:8" ht="26.25" customHeight="1" x14ac:dyDescent="0.15">
      <c r="B13" s="382" t="s">
        <v>932</v>
      </c>
      <c r="C13" s="785"/>
      <c r="D13" s="785"/>
      <c r="E13" s="787"/>
      <c r="F13" s="789"/>
      <c r="G13" s="785"/>
    </row>
    <row r="14" spans="1:8" ht="26.25" customHeight="1" x14ac:dyDescent="0.15"/>
    <row r="15" spans="1:8" ht="26.25" customHeight="1" x14ac:dyDescent="0.15">
      <c r="B15" s="780" t="s">
        <v>927</v>
      </c>
      <c r="C15" s="778" t="s">
        <v>943</v>
      </c>
      <c r="D15" s="779"/>
      <c r="E15" s="90" t="str">
        <f>ROUND(IF(ISERR('結果（詳細）'!$AB118/'結果（詳細）'!$D118),0,'結果（詳細）'!$AB118/'結果（詳細）'!$D118),2)&amp; "倍 "</f>
        <v xml:space="preserve">0倍 </v>
      </c>
    </row>
    <row r="16" spans="1:8" ht="26.25" customHeight="1" x14ac:dyDescent="0.15">
      <c r="B16" s="781"/>
      <c r="C16" s="778" t="s">
        <v>944</v>
      </c>
      <c r="D16" s="779"/>
      <c r="E16" s="90" t="str">
        <f>ROUND(IF(ISERR('結果（詳細）'!$AB118/'結果（詳細）'!$F118),0,'結果（詳細）'!$AB118/'結果（詳細）'!$F118),2)&amp; "倍 "</f>
        <v xml:space="preserve">0倍 </v>
      </c>
      <c r="F16" s="155"/>
      <c r="G16" s="155"/>
    </row>
    <row r="17" spans="2:3" ht="26.25" customHeight="1" x14ac:dyDescent="0.15">
      <c r="B17" s="20"/>
      <c r="C17" s="21"/>
    </row>
    <row r="18" spans="2:3" ht="24" customHeight="1" x14ac:dyDescent="0.15">
      <c r="C18" s="10" t="s">
        <v>933</v>
      </c>
    </row>
    <row r="19" spans="2:3" ht="24" customHeight="1" x14ac:dyDescent="0.15"/>
    <row r="20" spans="2:3" ht="24" customHeight="1" x14ac:dyDescent="0.15"/>
    <row r="21" spans="2:3" ht="24" customHeight="1" x14ac:dyDescent="0.15"/>
  </sheetData>
  <mergeCells count="9">
    <mergeCell ref="C15:D15"/>
    <mergeCell ref="C16:D16"/>
    <mergeCell ref="B15:B16"/>
    <mergeCell ref="A2:H2"/>
    <mergeCell ref="C12:C13"/>
    <mergeCell ref="D12:D13"/>
    <mergeCell ref="E12:E13"/>
    <mergeCell ref="F12:F13"/>
    <mergeCell ref="G12:G13"/>
  </mergeCells>
  <phoneticPr fontId="3"/>
  <pageMargins left="0.59055118110236227" right="0.59055118110236227" top="0.78740157480314965" bottom="0.78740157480314965"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1CABD-538E-44FD-BC13-406035D6A57E}">
  <sheetPr codeName="Sheet3"/>
  <dimension ref="A1:AO119"/>
  <sheetViews>
    <sheetView view="pageBreakPreview" zoomScale="80" zoomScaleNormal="80" zoomScaleSheetLayoutView="80" workbookViewId="0">
      <pane xSplit="3" ySplit="9" topLeftCell="D10" activePane="bottomRight" state="frozen"/>
      <selection activeCell="I23" sqref="I23"/>
      <selection pane="topRight" activeCell="I23" sqref="I23"/>
      <selection pane="bottomLeft" activeCell="I23" sqref="I23"/>
      <selection pane="bottomRight" activeCell="D10" sqref="D10"/>
    </sheetView>
  </sheetViews>
  <sheetFormatPr defaultRowHeight="14.25" x14ac:dyDescent="0.15"/>
  <cols>
    <col min="1" max="1" width="3.625" style="13" customWidth="1"/>
    <col min="2" max="2" width="5.5" style="13" bestFit="1" customWidth="1"/>
    <col min="3" max="3" width="37.5" style="13" customWidth="1"/>
    <col min="4" max="6" width="15.125" style="13" customWidth="1"/>
    <col min="7" max="7" width="20.5" style="13" bestFit="1" customWidth="1"/>
    <col min="8" max="8" width="15.375" style="13" customWidth="1"/>
    <col min="9" max="9" width="15.5" style="13" bestFit="1" customWidth="1"/>
    <col min="10" max="10" width="17.625" style="13" bestFit="1" customWidth="1"/>
    <col min="11" max="12" width="15.5" style="13" bestFit="1" customWidth="1"/>
    <col min="13" max="13" width="18.375" style="13" customWidth="1"/>
    <col min="14" max="14" width="18.5" style="13" bestFit="1" customWidth="1"/>
    <col min="15" max="15" width="19.5" style="13" customWidth="1"/>
    <col min="16" max="17" width="20.375" style="13" bestFit="1" customWidth="1"/>
    <col min="18" max="19" width="18.5" style="13" bestFit="1" customWidth="1"/>
    <col min="20" max="20" width="15.25" style="13" customWidth="1"/>
    <col min="21" max="21" width="19.5" style="13" bestFit="1" customWidth="1"/>
    <col min="22" max="22" width="15.125" style="13" customWidth="1"/>
    <col min="23" max="23" width="21.25" style="13" bestFit="1" customWidth="1"/>
    <col min="24" max="25" width="20.375" style="13" bestFit="1" customWidth="1"/>
    <col min="26" max="26" width="18.875" style="13" bestFit="1" customWidth="1"/>
    <col min="27" max="27" width="18.375" style="13" bestFit="1" customWidth="1"/>
    <col min="28" max="32" width="25.25" style="13" bestFit="1" customWidth="1"/>
    <col min="33" max="33" width="22.125" style="13" customWidth="1"/>
    <col min="34" max="16384" width="9" style="13"/>
  </cols>
  <sheetData>
    <row r="1" spans="1:41" ht="12.75" customHeight="1" x14ac:dyDescent="0.15"/>
    <row r="2" spans="1:41" ht="26.25" customHeight="1" x14ac:dyDescent="0.15">
      <c r="A2" s="78" t="s">
        <v>543</v>
      </c>
      <c r="D2" s="78"/>
    </row>
    <row r="3" spans="1:41" ht="26.25" customHeight="1" x14ac:dyDescent="0.15">
      <c r="A3" s="78" t="s">
        <v>921</v>
      </c>
      <c r="S3" s="77" t="str">
        <f>"（単位："&amp;入力!$D$8&amp;"，人）"</f>
        <v>（単位：百万円，人）</v>
      </c>
      <c r="AE3" s="77"/>
      <c r="AF3" s="77" t="str">
        <f>"（単位："&amp;入力!$D$8&amp;"，人）"</f>
        <v>（単位：百万円，人）</v>
      </c>
    </row>
    <row r="4" spans="1:41" ht="7.5" customHeight="1" thickBot="1" x14ac:dyDescent="0.2"/>
    <row r="5" spans="1:41" ht="26.25" customHeight="1" thickBot="1" x14ac:dyDescent="0.2">
      <c r="B5" s="790" t="s">
        <v>1546</v>
      </c>
      <c r="C5" s="791"/>
      <c r="D5" s="798" t="s">
        <v>544</v>
      </c>
      <c r="E5" s="790" t="s">
        <v>492</v>
      </c>
      <c r="F5" s="156" t="s">
        <v>484</v>
      </c>
      <c r="G5" s="157"/>
      <c r="H5" s="157"/>
      <c r="I5" s="160"/>
      <c r="J5" s="160"/>
      <c r="K5" s="160"/>
      <c r="L5" s="160"/>
      <c r="M5" s="160"/>
      <c r="N5" s="161"/>
      <c r="O5" s="158" t="s">
        <v>497</v>
      </c>
      <c r="P5" s="159"/>
      <c r="Q5" s="159"/>
      <c r="R5" s="160"/>
      <c r="S5" s="161"/>
      <c r="T5" s="55"/>
      <c r="U5" s="60"/>
      <c r="V5" s="162"/>
      <c r="W5" s="158" t="s">
        <v>499</v>
      </c>
      <c r="X5" s="159"/>
      <c r="Y5" s="159"/>
      <c r="Z5" s="160"/>
      <c r="AA5" s="161"/>
      <c r="AB5" s="158" t="s">
        <v>500</v>
      </c>
      <c r="AC5" s="159"/>
      <c r="AD5" s="159"/>
      <c r="AE5" s="160"/>
      <c r="AF5" s="161"/>
      <c r="AG5" s="58"/>
    </row>
    <row r="6" spans="1:41" ht="26.25" customHeight="1" thickTop="1" x14ac:dyDescent="0.15">
      <c r="B6" s="792"/>
      <c r="C6" s="793"/>
      <c r="D6" s="799"/>
      <c r="E6" s="801"/>
      <c r="F6" s="163"/>
      <c r="G6" s="94" t="s">
        <v>558</v>
      </c>
      <c r="H6" s="65"/>
      <c r="I6" s="64" t="s">
        <v>483</v>
      </c>
      <c r="J6" s="94" t="s">
        <v>488</v>
      </c>
      <c r="K6" s="65"/>
      <c r="L6" s="65"/>
      <c r="M6" s="164" t="s">
        <v>625</v>
      </c>
      <c r="N6" s="165"/>
      <c r="O6" s="166" t="s">
        <v>480</v>
      </c>
      <c r="P6" s="56"/>
      <c r="Q6" s="56"/>
      <c r="R6" s="164" t="s">
        <v>625</v>
      </c>
      <c r="S6" s="165"/>
      <c r="T6" s="214" t="s">
        <v>626</v>
      </c>
      <c r="U6" s="62" t="s">
        <v>597</v>
      </c>
      <c r="V6" s="213" t="s">
        <v>627</v>
      </c>
      <c r="W6" s="167" t="s">
        <v>480</v>
      </c>
      <c r="X6" s="58"/>
      <c r="Y6" s="58"/>
      <c r="Z6" s="164" t="s">
        <v>625</v>
      </c>
      <c r="AA6" s="165"/>
      <c r="AB6" s="168" t="s">
        <v>628</v>
      </c>
      <c r="AC6" s="169" t="s">
        <v>481</v>
      </c>
      <c r="AD6" s="170" t="s">
        <v>498</v>
      </c>
      <c r="AE6" s="171" t="s">
        <v>598</v>
      </c>
      <c r="AF6" s="172" t="s">
        <v>629</v>
      </c>
      <c r="AG6" s="58"/>
    </row>
    <row r="7" spans="1:41" ht="26.25" customHeight="1" x14ac:dyDescent="0.15">
      <c r="B7" s="792"/>
      <c r="C7" s="793"/>
      <c r="D7" s="799"/>
      <c r="E7" s="801"/>
      <c r="F7" s="173"/>
      <c r="G7" s="174" t="s">
        <v>560</v>
      </c>
      <c r="H7" s="60" t="s">
        <v>561</v>
      </c>
      <c r="I7" s="93"/>
      <c r="J7" s="63"/>
      <c r="K7" s="798" t="s">
        <v>482</v>
      </c>
      <c r="L7" s="790" t="s">
        <v>489</v>
      </c>
      <c r="M7" s="175"/>
      <c r="N7" s="796" t="s">
        <v>596</v>
      </c>
      <c r="O7" s="163"/>
      <c r="P7" s="170" t="s">
        <v>481</v>
      </c>
      <c r="Q7" s="65"/>
      <c r="R7" s="175"/>
      <c r="S7" s="796" t="s">
        <v>596</v>
      </c>
      <c r="T7" s="214" t="s">
        <v>630</v>
      </c>
      <c r="U7" s="62" t="s">
        <v>631</v>
      </c>
      <c r="V7" s="213" t="s">
        <v>632</v>
      </c>
      <c r="W7" s="163"/>
      <c r="X7" s="61" t="s">
        <v>481</v>
      </c>
      <c r="Y7" s="65"/>
      <c r="Z7" s="175"/>
      <c r="AA7" s="796" t="s">
        <v>596</v>
      </c>
      <c r="AB7" s="177" t="s">
        <v>506</v>
      </c>
      <c r="AC7" s="178" t="s">
        <v>506</v>
      </c>
      <c r="AD7" s="174" t="s">
        <v>506</v>
      </c>
      <c r="AE7" s="179" t="s">
        <v>506</v>
      </c>
      <c r="AF7" s="180" t="s">
        <v>506</v>
      </c>
      <c r="AG7" s="58"/>
    </row>
    <row r="8" spans="1:41" s="73" customFormat="1" ht="26.25" customHeight="1" x14ac:dyDescent="0.15">
      <c r="B8" s="792"/>
      <c r="C8" s="793"/>
      <c r="D8" s="800"/>
      <c r="E8" s="802"/>
      <c r="F8" s="181"/>
      <c r="G8" s="92"/>
      <c r="H8" s="71" t="s">
        <v>632</v>
      </c>
      <c r="I8" s="71"/>
      <c r="J8" s="92"/>
      <c r="K8" s="800"/>
      <c r="L8" s="802"/>
      <c r="M8" s="182"/>
      <c r="N8" s="797"/>
      <c r="O8" s="183"/>
      <c r="P8" s="71"/>
      <c r="Q8" s="184" t="s">
        <v>498</v>
      </c>
      <c r="R8" s="182"/>
      <c r="S8" s="797"/>
      <c r="T8" s="212"/>
      <c r="U8" s="185" t="s">
        <v>562</v>
      </c>
      <c r="V8" s="215"/>
      <c r="W8" s="183"/>
      <c r="X8" s="71"/>
      <c r="Y8" s="184" t="s">
        <v>498</v>
      </c>
      <c r="Z8" s="182"/>
      <c r="AA8" s="797"/>
      <c r="AB8" s="187"/>
      <c r="AC8" s="185"/>
      <c r="AD8" s="188"/>
      <c r="AE8" s="189"/>
      <c r="AF8" s="190"/>
      <c r="AG8" s="58"/>
    </row>
    <row r="9" spans="1:41" s="73" customFormat="1" ht="33" customHeight="1" x14ac:dyDescent="0.15">
      <c r="B9" s="794"/>
      <c r="C9" s="795"/>
      <c r="D9" s="72" t="s">
        <v>495</v>
      </c>
      <c r="E9" s="186" t="s">
        <v>496</v>
      </c>
      <c r="F9" s="191" t="s">
        <v>584</v>
      </c>
      <c r="G9" s="62" t="s">
        <v>559</v>
      </c>
      <c r="H9" s="62" t="s">
        <v>592</v>
      </c>
      <c r="I9" s="71" t="s">
        <v>507</v>
      </c>
      <c r="J9" s="62" t="s">
        <v>552</v>
      </c>
      <c r="K9" s="62" t="s">
        <v>508</v>
      </c>
      <c r="L9" s="59" t="s">
        <v>553</v>
      </c>
      <c r="M9" s="192" t="s">
        <v>599</v>
      </c>
      <c r="N9" s="176" t="s">
        <v>600</v>
      </c>
      <c r="O9" s="193" t="s">
        <v>881</v>
      </c>
      <c r="P9" s="60" t="s">
        <v>601</v>
      </c>
      <c r="Q9" s="54" t="s">
        <v>602</v>
      </c>
      <c r="R9" s="192" t="s">
        <v>603</v>
      </c>
      <c r="S9" s="176" t="s">
        <v>604</v>
      </c>
      <c r="T9" s="57" t="s">
        <v>605</v>
      </c>
      <c r="U9" s="72" t="s">
        <v>606</v>
      </c>
      <c r="V9" s="162" t="s">
        <v>607</v>
      </c>
      <c r="W9" s="193" t="s">
        <v>882</v>
      </c>
      <c r="X9" s="60" t="s">
        <v>608</v>
      </c>
      <c r="Y9" s="54" t="s">
        <v>609</v>
      </c>
      <c r="Z9" s="192" t="s">
        <v>624</v>
      </c>
      <c r="AA9" s="176" t="s">
        <v>610</v>
      </c>
      <c r="AB9" s="193" t="s">
        <v>611</v>
      </c>
      <c r="AC9" s="60" t="s">
        <v>612</v>
      </c>
      <c r="AD9" s="54" t="s">
        <v>613</v>
      </c>
      <c r="AE9" s="194" t="s">
        <v>614</v>
      </c>
      <c r="AF9" s="176" t="s">
        <v>615</v>
      </c>
      <c r="AG9" s="58"/>
    </row>
    <row r="10" spans="1:41" ht="26.25" customHeight="1" x14ac:dyDescent="0.15">
      <c r="B10" s="425" t="s">
        <v>12</v>
      </c>
      <c r="C10" s="426" t="s">
        <v>6</v>
      </c>
      <c r="D10" s="216">
        <f>IF(入力!F14="",0,入力!F14)</f>
        <v>0</v>
      </c>
      <c r="E10" s="217">
        <f>IF(ISNUMBER(入力!G14),入力!G14,各種係数!H6)</f>
        <v>0.33677644852377031</v>
      </c>
      <c r="F10" s="218">
        <f>IF(D10="",0,D10*E10)</f>
        <v>0</v>
      </c>
      <c r="G10" s="216">
        <f>増加最終需要額!$DI7</f>
        <v>0</v>
      </c>
      <c r="H10" s="216">
        <f>G10*E10</f>
        <v>0</v>
      </c>
      <c r="I10" s="219">
        <f>投入係数表_A!E$123</f>
        <v>0.63585266407131835</v>
      </c>
      <c r="J10" s="216">
        <f t="shared" ref="J10:J116" si="0">I10*F10</f>
        <v>0</v>
      </c>
      <c r="K10" s="219">
        <f>投入係数表_A!E$117</f>
        <v>0.18119831379143536</v>
      </c>
      <c r="L10" s="220">
        <f t="shared" ref="L10:L116" si="1">K10*F10</f>
        <v>0</v>
      </c>
      <c r="M10" s="221">
        <f>$F10*各種係数!$R6*各種係数!$T$114</f>
        <v>0</v>
      </c>
      <c r="N10" s="222">
        <f>$F10*各種係数!$S6*各種係数!$T$114</f>
        <v>0</v>
      </c>
      <c r="O10" s="218">
        <f t="array" ref="O10:O117">MMULT('逆行列係数表_(I-(I-M)A)-1'!E7:DH114,'結果（詳細）'!H10:H117)</f>
        <v>0</v>
      </c>
      <c r="P10" s="216">
        <f t="shared" ref="P10:P116" si="2">O10*I10</f>
        <v>0</v>
      </c>
      <c r="Q10" s="216">
        <f t="shared" ref="Q10:Q116" si="3">O10*K10</f>
        <v>0</v>
      </c>
      <c r="R10" s="221">
        <f>$O10*各種係数!$R6*各種係数!$T$114</f>
        <v>0</v>
      </c>
      <c r="S10" s="222">
        <f>$O10*各種係数!$S6*各種係数!$T$114</f>
        <v>0</v>
      </c>
      <c r="T10" s="216">
        <f t="shared" ref="T10:T116" si="4">L10+Q10</f>
        <v>0</v>
      </c>
      <c r="U10" s="216">
        <f>T$118*入力!E$10*各種係数!$J6</f>
        <v>0</v>
      </c>
      <c r="V10" s="220">
        <f>U10*E10</f>
        <v>0</v>
      </c>
      <c r="W10" s="218">
        <f t="array" ref="W10:W117">MMULT('逆行列係数表_(I-(I-M)A)-1'!E7:DH114,'結果（詳細）'!V10:V117)</f>
        <v>0</v>
      </c>
      <c r="X10" s="216">
        <f t="shared" ref="X10:X74" si="5">W10*I10</f>
        <v>0</v>
      </c>
      <c r="Y10" s="216">
        <f t="shared" ref="Y10:Y74" si="6">W10*K10</f>
        <v>0</v>
      </c>
      <c r="Z10" s="221">
        <f>$W10*各種係数!$R6*各種係数!$T$114</f>
        <v>0</v>
      </c>
      <c r="AA10" s="222">
        <f>$W10*各種係数!$S6*各種係数!$T$114</f>
        <v>0</v>
      </c>
      <c r="AB10" s="218">
        <f>F10+O10+W10</f>
        <v>0</v>
      </c>
      <c r="AC10" s="216">
        <f>J10+P10+X10</f>
        <v>0</v>
      </c>
      <c r="AD10" s="220">
        <f>L10+Q10+Y10</f>
        <v>0</v>
      </c>
      <c r="AE10" s="221">
        <f>M10+R10+Z10</f>
        <v>0</v>
      </c>
      <c r="AF10" s="222">
        <f>N10+S10+AA10</f>
        <v>0</v>
      </c>
      <c r="AG10" s="66"/>
      <c r="AL10" s="67"/>
      <c r="AM10" s="67"/>
      <c r="AN10" s="67"/>
      <c r="AO10" s="67"/>
    </row>
    <row r="11" spans="1:41" ht="26.25" customHeight="1" x14ac:dyDescent="0.15">
      <c r="B11" s="427" t="s">
        <v>7</v>
      </c>
      <c r="C11" s="428" t="s">
        <v>37</v>
      </c>
      <c r="D11" s="223">
        <f>IF(入力!F15="",0,入力!F15)</f>
        <v>0</v>
      </c>
      <c r="E11" s="224">
        <f>IF(ISNUMBER(入力!G15),入力!G15,各種係数!H7)</f>
        <v>0.46601083883129124</v>
      </c>
      <c r="F11" s="225">
        <f t="shared" ref="F11:F74" si="7">IF(D11="",0,D11*E11)</f>
        <v>0</v>
      </c>
      <c r="G11" s="223">
        <f>増加最終需要額!$DI8</f>
        <v>0</v>
      </c>
      <c r="H11" s="223">
        <f>G11*E11</f>
        <v>0</v>
      </c>
      <c r="I11" s="226">
        <f>投入係数表_A!F$123</f>
        <v>0.30635972561330077</v>
      </c>
      <c r="J11" s="223">
        <f t="shared" si="0"/>
        <v>0</v>
      </c>
      <c r="K11" s="226">
        <f>投入係数表_A!F$117</f>
        <v>0.14975002906638762</v>
      </c>
      <c r="L11" s="227">
        <f t="shared" si="1"/>
        <v>0</v>
      </c>
      <c r="M11" s="228">
        <f>$F11*各種係数!$R7*各種係数!$T$114</f>
        <v>0</v>
      </c>
      <c r="N11" s="229">
        <f>$F11*各種係数!$S7*各種係数!$T$114</f>
        <v>0</v>
      </c>
      <c r="O11" s="225">
        <v>0</v>
      </c>
      <c r="P11" s="223">
        <f t="shared" si="2"/>
        <v>0</v>
      </c>
      <c r="Q11" s="223">
        <f t="shared" si="3"/>
        <v>0</v>
      </c>
      <c r="R11" s="228">
        <f>$O11*各種係数!$R7*各種係数!$T$114</f>
        <v>0</v>
      </c>
      <c r="S11" s="229">
        <f>$O11*各種係数!$S7*各種係数!$T$114</f>
        <v>0</v>
      </c>
      <c r="T11" s="223">
        <f t="shared" si="4"/>
        <v>0</v>
      </c>
      <c r="U11" s="223">
        <f>T$118*入力!E$10*各種係数!$J7</f>
        <v>0</v>
      </c>
      <c r="V11" s="227">
        <f t="shared" ref="V11:V116" si="8">U11*E11</f>
        <v>0</v>
      </c>
      <c r="W11" s="225">
        <v>0</v>
      </c>
      <c r="X11" s="223">
        <f t="shared" si="5"/>
        <v>0</v>
      </c>
      <c r="Y11" s="223">
        <f t="shared" si="6"/>
        <v>0</v>
      </c>
      <c r="Z11" s="228">
        <f>$W11*各種係数!$R7*各種係数!$T$114</f>
        <v>0</v>
      </c>
      <c r="AA11" s="229">
        <f>$W11*各種係数!$S7*各種係数!$T$114</f>
        <v>0</v>
      </c>
      <c r="AB11" s="225">
        <f t="shared" ref="AB11:AB74" si="9">F11+O11+W11</f>
        <v>0</v>
      </c>
      <c r="AC11" s="223">
        <f t="shared" ref="AC11:AC74" si="10">J11+P11+X11</f>
        <v>0</v>
      </c>
      <c r="AD11" s="227">
        <f t="shared" ref="AD11:AD74" si="11">L11+Q11+Y11</f>
        <v>0</v>
      </c>
      <c r="AE11" s="228">
        <f t="shared" ref="AE11:AE74" si="12">M11+R11+Z11</f>
        <v>0</v>
      </c>
      <c r="AF11" s="229">
        <f t="shared" ref="AF11:AF74" si="13">N11+S11+AA11</f>
        <v>0</v>
      </c>
      <c r="AG11" s="66"/>
      <c r="AL11" s="67"/>
      <c r="AM11" s="68"/>
      <c r="AN11" s="67"/>
      <c r="AO11" s="67"/>
    </row>
    <row r="12" spans="1:41" ht="26.25" customHeight="1" x14ac:dyDescent="0.15">
      <c r="B12" s="427" t="s">
        <v>66</v>
      </c>
      <c r="C12" s="428" t="s">
        <v>48</v>
      </c>
      <c r="D12" s="223">
        <f>IF(入力!F16="",0,入力!F16)</f>
        <v>0</v>
      </c>
      <c r="E12" s="224">
        <f>IF(ISNUMBER(入力!G16),入力!G16,各種係数!H8)</f>
        <v>1</v>
      </c>
      <c r="F12" s="225">
        <f t="shared" si="7"/>
        <v>0</v>
      </c>
      <c r="G12" s="223">
        <f>増加最終需要額!$DI9</f>
        <v>0</v>
      </c>
      <c r="H12" s="223">
        <f t="shared" ref="H12:H75" si="14">G12*E12</f>
        <v>0</v>
      </c>
      <c r="I12" s="226">
        <f>投入係数表_A!G$123</f>
        <v>0.58313775049647953</v>
      </c>
      <c r="J12" s="223">
        <f t="shared" si="0"/>
        <v>0</v>
      </c>
      <c r="K12" s="226">
        <f>投入係数表_A!G$117</f>
        <v>0.18414876331467775</v>
      </c>
      <c r="L12" s="227">
        <f t="shared" si="1"/>
        <v>0</v>
      </c>
      <c r="M12" s="228">
        <f>$F12*各種係数!$R8*各種係数!$T$114</f>
        <v>0</v>
      </c>
      <c r="N12" s="229">
        <f>$F12*各種係数!$S8*各種係数!$T$114</f>
        <v>0</v>
      </c>
      <c r="O12" s="225">
        <v>0</v>
      </c>
      <c r="P12" s="223">
        <f t="shared" si="2"/>
        <v>0</v>
      </c>
      <c r="Q12" s="223">
        <f t="shared" si="3"/>
        <v>0</v>
      </c>
      <c r="R12" s="228">
        <f>$O12*各種係数!$R8*各種係数!$T$114</f>
        <v>0</v>
      </c>
      <c r="S12" s="229">
        <f>$O12*各種係数!$S8*各種係数!$T$114</f>
        <v>0</v>
      </c>
      <c r="T12" s="223">
        <f t="shared" si="4"/>
        <v>0</v>
      </c>
      <c r="U12" s="223">
        <f>T$118*入力!E$10*各種係数!$J8</f>
        <v>0</v>
      </c>
      <c r="V12" s="227">
        <f t="shared" si="8"/>
        <v>0</v>
      </c>
      <c r="W12" s="225">
        <v>0</v>
      </c>
      <c r="X12" s="223">
        <f t="shared" si="5"/>
        <v>0</v>
      </c>
      <c r="Y12" s="223">
        <f t="shared" si="6"/>
        <v>0</v>
      </c>
      <c r="Z12" s="228">
        <f>$W12*各種係数!$R8*各種係数!$T$114</f>
        <v>0</v>
      </c>
      <c r="AA12" s="229">
        <f>$W12*各種係数!$S8*各種係数!$T$114</f>
        <v>0</v>
      </c>
      <c r="AB12" s="225">
        <f t="shared" si="9"/>
        <v>0</v>
      </c>
      <c r="AC12" s="223">
        <f t="shared" si="10"/>
        <v>0</v>
      </c>
      <c r="AD12" s="227">
        <f t="shared" si="11"/>
        <v>0</v>
      </c>
      <c r="AE12" s="228">
        <f t="shared" si="12"/>
        <v>0</v>
      </c>
      <c r="AF12" s="229">
        <f t="shared" si="13"/>
        <v>0</v>
      </c>
      <c r="AG12" s="66"/>
      <c r="AL12" s="67"/>
      <c r="AM12" s="68"/>
      <c r="AN12" s="67"/>
      <c r="AO12" s="67"/>
    </row>
    <row r="13" spans="1:41" ht="26.25" customHeight="1" x14ac:dyDescent="0.15">
      <c r="B13" s="427" t="s">
        <v>68</v>
      </c>
      <c r="C13" s="428" t="s">
        <v>50</v>
      </c>
      <c r="D13" s="223">
        <f>IF(入力!F17="",0,入力!F17)</f>
        <v>0</v>
      </c>
      <c r="E13" s="224">
        <f>IF(ISNUMBER(入力!G17),入力!G17,各種係数!H9)</f>
        <v>0.49304935594949628</v>
      </c>
      <c r="F13" s="225">
        <f t="shared" si="7"/>
        <v>0</v>
      </c>
      <c r="G13" s="223">
        <f>増加最終需要額!$DI10</f>
        <v>0</v>
      </c>
      <c r="H13" s="223">
        <f t="shared" si="14"/>
        <v>0</v>
      </c>
      <c r="I13" s="226">
        <f>投入係数表_A!H$123</f>
        <v>0.64200178731009827</v>
      </c>
      <c r="J13" s="223">
        <f t="shared" si="0"/>
        <v>0</v>
      </c>
      <c r="K13" s="226">
        <f>投入係数表_A!H$117</f>
        <v>0.20893655049151028</v>
      </c>
      <c r="L13" s="227">
        <f t="shared" si="1"/>
        <v>0</v>
      </c>
      <c r="M13" s="228">
        <f>$F13*各種係数!$R9*各種係数!$T$114</f>
        <v>0</v>
      </c>
      <c r="N13" s="229">
        <f>$F13*各種係数!$S9*各種係数!$T$114</f>
        <v>0</v>
      </c>
      <c r="O13" s="225">
        <v>0</v>
      </c>
      <c r="P13" s="223">
        <f t="shared" si="2"/>
        <v>0</v>
      </c>
      <c r="Q13" s="223">
        <f t="shared" si="3"/>
        <v>0</v>
      </c>
      <c r="R13" s="228">
        <f>$O13*各種係数!$R9*各種係数!$T$114</f>
        <v>0</v>
      </c>
      <c r="S13" s="229">
        <f>$O13*各種係数!$S9*各種係数!$T$114</f>
        <v>0</v>
      </c>
      <c r="T13" s="223">
        <f t="shared" si="4"/>
        <v>0</v>
      </c>
      <c r="U13" s="223">
        <f>T$118*入力!E$10*各種係数!$J9</f>
        <v>0</v>
      </c>
      <c r="V13" s="227">
        <f t="shared" si="8"/>
        <v>0</v>
      </c>
      <c r="W13" s="225">
        <v>0</v>
      </c>
      <c r="X13" s="223">
        <f t="shared" si="5"/>
        <v>0</v>
      </c>
      <c r="Y13" s="223">
        <f t="shared" si="6"/>
        <v>0</v>
      </c>
      <c r="Z13" s="228">
        <f>$W13*各種係数!$R9*各種係数!$T$114</f>
        <v>0</v>
      </c>
      <c r="AA13" s="229">
        <f>$W13*各種係数!$S9*各種係数!$T$114</f>
        <v>0</v>
      </c>
      <c r="AB13" s="225">
        <f t="shared" si="9"/>
        <v>0</v>
      </c>
      <c r="AC13" s="223">
        <f t="shared" si="10"/>
        <v>0</v>
      </c>
      <c r="AD13" s="227">
        <f t="shared" si="11"/>
        <v>0</v>
      </c>
      <c r="AE13" s="228">
        <f t="shared" si="12"/>
        <v>0</v>
      </c>
      <c r="AF13" s="229">
        <f t="shared" si="13"/>
        <v>0</v>
      </c>
      <c r="AG13" s="66"/>
      <c r="AL13" s="67"/>
      <c r="AM13" s="68"/>
      <c r="AN13" s="67"/>
      <c r="AO13" s="67"/>
    </row>
    <row r="14" spans="1:41" ht="26.25" customHeight="1" x14ac:dyDescent="0.15">
      <c r="B14" s="427" t="s">
        <v>195</v>
      </c>
      <c r="C14" s="428" t="s">
        <v>54</v>
      </c>
      <c r="D14" s="223">
        <f>IF(入力!F18="",0,入力!F18)</f>
        <v>0</v>
      </c>
      <c r="E14" s="224">
        <f>IF(ISNUMBER(入力!G18),入力!G18,各種係数!H10)</f>
        <v>0.10812137876853578</v>
      </c>
      <c r="F14" s="225">
        <f t="shared" si="7"/>
        <v>0</v>
      </c>
      <c r="G14" s="223">
        <f>増加最終需要額!$DI11</f>
        <v>0</v>
      </c>
      <c r="H14" s="223">
        <f t="shared" si="14"/>
        <v>0</v>
      </c>
      <c r="I14" s="226">
        <f>投入係数表_A!I$123</f>
        <v>0.64848743076267579</v>
      </c>
      <c r="J14" s="223">
        <f t="shared" si="0"/>
        <v>0</v>
      </c>
      <c r="K14" s="226">
        <f>投入係数表_A!I$117</f>
        <v>0.25126301053016009</v>
      </c>
      <c r="L14" s="227">
        <f t="shared" si="1"/>
        <v>0</v>
      </c>
      <c r="M14" s="228">
        <f>$F14*各種係数!$R10*各種係数!$T$114</f>
        <v>0</v>
      </c>
      <c r="N14" s="229">
        <f>$F14*各種係数!$S10*各種係数!$T$114</f>
        <v>0</v>
      </c>
      <c r="O14" s="225">
        <v>0</v>
      </c>
      <c r="P14" s="223">
        <f t="shared" si="2"/>
        <v>0</v>
      </c>
      <c r="Q14" s="223">
        <f t="shared" si="3"/>
        <v>0</v>
      </c>
      <c r="R14" s="228">
        <f>$O14*各種係数!$R10*各種係数!$T$114</f>
        <v>0</v>
      </c>
      <c r="S14" s="229">
        <f>$O14*各種係数!$S10*各種係数!$T$114</f>
        <v>0</v>
      </c>
      <c r="T14" s="223">
        <f t="shared" si="4"/>
        <v>0</v>
      </c>
      <c r="U14" s="223">
        <f>T$118*入力!E$10*各種係数!$J10</f>
        <v>0</v>
      </c>
      <c r="V14" s="227">
        <f t="shared" si="8"/>
        <v>0</v>
      </c>
      <c r="W14" s="225">
        <v>0</v>
      </c>
      <c r="X14" s="223">
        <f t="shared" si="5"/>
        <v>0</v>
      </c>
      <c r="Y14" s="223">
        <f t="shared" si="6"/>
        <v>0</v>
      </c>
      <c r="Z14" s="228">
        <f>$W14*各種係数!$R10*各種係数!$T$114</f>
        <v>0</v>
      </c>
      <c r="AA14" s="229">
        <f>$W14*各種係数!$S10*各種係数!$T$114</f>
        <v>0</v>
      </c>
      <c r="AB14" s="225">
        <f t="shared" si="9"/>
        <v>0</v>
      </c>
      <c r="AC14" s="223">
        <f t="shared" si="10"/>
        <v>0</v>
      </c>
      <c r="AD14" s="227">
        <f t="shared" si="11"/>
        <v>0</v>
      </c>
      <c r="AE14" s="228">
        <f t="shared" si="12"/>
        <v>0</v>
      </c>
      <c r="AF14" s="229">
        <f t="shared" si="13"/>
        <v>0</v>
      </c>
      <c r="AG14" s="66"/>
      <c r="AL14" s="67"/>
      <c r="AM14" s="68"/>
      <c r="AN14" s="67"/>
      <c r="AO14" s="67"/>
    </row>
    <row r="15" spans="1:41" ht="26.25" customHeight="1" x14ac:dyDescent="0.15">
      <c r="B15" s="427" t="s">
        <v>346</v>
      </c>
      <c r="C15" s="428" t="s">
        <v>585</v>
      </c>
      <c r="D15" s="223">
        <f>IF(入力!F19="",0,入力!F19)</f>
        <v>0</v>
      </c>
      <c r="E15" s="224">
        <f>IF(ISNUMBER(入力!G19),入力!G19,各種係数!H11)</f>
        <v>0</v>
      </c>
      <c r="F15" s="225">
        <f>IF(D15="",0,D15*E15)</f>
        <v>0</v>
      </c>
      <c r="G15" s="223">
        <f>増加最終需要額!$DI12</f>
        <v>0</v>
      </c>
      <c r="H15" s="223">
        <f t="shared" si="14"/>
        <v>0</v>
      </c>
      <c r="I15" s="226">
        <f>投入係数表_A!J$123</f>
        <v>0</v>
      </c>
      <c r="J15" s="223">
        <f>I15*F15</f>
        <v>0</v>
      </c>
      <c r="K15" s="226">
        <f>投入係数表_A!J$117</f>
        <v>0</v>
      </c>
      <c r="L15" s="227">
        <f>K15*F15</f>
        <v>0</v>
      </c>
      <c r="M15" s="228">
        <f>$F15*各種係数!$R11*各種係数!$T$114</f>
        <v>0</v>
      </c>
      <c r="N15" s="229">
        <f>$F15*各種係数!$S11*各種係数!$T$114</f>
        <v>0</v>
      </c>
      <c r="O15" s="225">
        <v>0</v>
      </c>
      <c r="P15" s="223">
        <f t="shared" si="2"/>
        <v>0</v>
      </c>
      <c r="Q15" s="223">
        <f t="shared" si="3"/>
        <v>0</v>
      </c>
      <c r="R15" s="228">
        <f>$O15*各種係数!$R11*各種係数!$T$114</f>
        <v>0</v>
      </c>
      <c r="S15" s="229">
        <f>$O15*各種係数!$S11*各種係数!$T$114</f>
        <v>0</v>
      </c>
      <c r="T15" s="223">
        <f t="shared" si="4"/>
        <v>0</v>
      </c>
      <c r="U15" s="223">
        <f>T$118*入力!E$10*各種係数!$J11</f>
        <v>0</v>
      </c>
      <c r="V15" s="227">
        <f t="shared" si="8"/>
        <v>0</v>
      </c>
      <c r="W15" s="225">
        <v>0</v>
      </c>
      <c r="X15" s="223">
        <f t="shared" si="5"/>
        <v>0</v>
      </c>
      <c r="Y15" s="223">
        <f t="shared" si="6"/>
        <v>0</v>
      </c>
      <c r="Z15" s="228">
        <f>$W15*各種係数!$R11*各種係数!$T$114</f>
        <v>0</v>
      </c>
      <c r="AA15" s="229">
        <f>$W15*各種係数!$S11*各種係数!$T$114</f>
        <v>0</v>
      </c>
      <c r="AB15" s="225">
        <f t="shared" si="9"/>
        <v>0</v>
      </c>
      <c r="AC15" s="223">
        <f t="shared" si="10"/>
        <v>0</v>
      </c>
      <c r="AD15" s="227">
        <f t="shared" si="11"/>
        <v>0</v>
      </c>
      <c r="AE15" s="228">
        <f t="shared" si="12"/>
        <v>0</v>
      </c>
      <c r="AF15" s="229">
        <f t="shared" si="13"/>
        <v>0</v>
      </c>
      <c r="AG15" s="66"/>
      <c r="AL15" s="67"/>
      <c r="AM15" s="68"/>
      <c r="AN15" s="67"/>
      <c r="AO15" s="67"/>
    </row>
    <row r="16" spans="1:41" ht="26.25" customHeight="1" x14ac:dyDescent="0.15">
      <c r="B16" s="427" t="s">
        <v>586</v>
      </c>
      <c r="C16" s="428" t="s">
        <v>953</v>
      </c>
      <c r="D16" s="223">
        <f>IF(入力!F20="",0,入力!F20)</f>
        <v>0</v>
      </c>
      <c r="E16" s="224">
        <f>IF(ISNUMBER(入力!G20),入力!G20,各種係数!H12)</f>
        <v>0.5324129651860745</v>
      </c>
      <c r="F16" s="225">
        <f t="shared" si="7"/>
        <v>0</v>
      </c>
      <c r="G16" s="223">
        <f>増加最終需要額!$DI13</f>
        <v>0</v>
      </c>
      <c r="H16" s="223">
        <f t="shared" si="14"/>
        <v>0</v>
      </c>
      <c r="I16" s="226">
        <f>投入係数表_A!K$123</f>
        <v>0.50357339197361184</v>
      </c>
      <c r="J16" s="223">
        <f t="shared" si="0"/>
        <v>0</v>
      </c>
      <c r="K16" s="226">
        <f>投入係数表_A!K$117</f>
        <v>0.24903793293018142</v>
      </c>
      <c r="L16" s="227">
        <f t="shared" si="1"/>
        <v>0</v>
      </c>
      <c r="M16" s="228">
        <f>$F16*各種係数!$R12*各種係数!$T$114</f>
        <v>0</v>
      </c>
      <c r="N16" s="229">
        <f>$F16*各種係数!$S12*各種係数!$T$114</f>
        <v>0</v>
      </c>
      <c r="O16" s="225">
        <v>0</v>
      </c>
      <c r="P16" s="223">
        <f t="shared" si="2"/>
        <v>0</v>
      </c>
      <c r="Q16" s="223">
        <f t="shared" si="3"/>
        <v>0</v>
      </c>
      <c r="R16" s="228">
        <f>$O16*各種係数!$R12*各種係数!$T$114</f>
        <v>0</v>
      </c>
      <c r="S16" s="229">
        <f>$O16*各種係数!$S12*各種係数!$T$114</f>
        <v>0</v>
      </c>
      <c r="T16" s="223">
        <f t="shared" si="4"/>
        <v>0</v>
      </c>
      <c r="U16" s="223">
        <f>T$118*入力!E$10*各種係数!$J12</f>
        <v>0</v>
      </c>
      <c r="V16" s="227">
        <f t="shared" si="8"/>
        <v>0</v>
      </c>
      <c r="W16" s="225">
        <v>0</v>
      </c>
      <c r="X16" s="223">
        <f t="shared" si="5"/>
        <v>0</v>
      </c>
      <c r="Y16" s="223">
        <f t="shared" si="6"/>
        <v>0</v>
      </c>
      <c r="Z16" s="228">
        <f>$W16*各種係数!$R12*各種係数!$T$114</f>
        <v>0</v>
      </c>
      <c r="AA16" s="229">
        <f>$W16*各種係数!$S12*各種係数!$T$114</f>
        <v>0</v>
      </c>
      <c r="AB16" s="225">
        <f t="shared" si="9"/>
        <v>0</v>
      </c>
      <c r="AC16" s="223">
        <f t="shared" si="10"/>
        <v>0</v>
      </c>
      <c r="AD16" s="227">
        <f t="shared" si="11"/>
        <v>0</v>
      </c>
      <c r="AE16" s="228">
        <f t="shared" si="12"/>
        <v>0</v>
      </c>
      <c r="AF16" s="229">
        <f t="shared" si="13"/>
        <v>0</v>
      </c>
      <c r="AG16" s="66"/>
      <c r="AL16" s="67"/>
      <c r="AM16" s="68"/>
      <c r="AN16" s="67"/>
      <c r="AO16" s="67"/>
    </row>
    <row r="17" spans="2:41" ht="26.25" customHeight="1" x14ac:dyDescent="0.15">
      <c r="B17" s="427" t="s">
        <v>588</v>
      </c>
      <c r="C17" s="428" t="s">
        <v>462</v>
      </c>
      <c r="D17" s="223">
        <f>IF(入力!F21="",0,入力!F21)</f>
        <v>0</v>
      </c>
      <c r="E17" s="224">
        <f>IF(ISNUMBER(入力!G21),入力!G21,各種係数!H13)</f>
        <v>0.19970799640610959</v>
      </c>
      <c r="F17" s="225">
        <f t="shared" si="7"/>
        <v>0</v>
      </c>
      <c r="G17" s="223">
        <f>増加最終需要額!$DI14</f>
        <v>0</v>
      </c>
      <c r="H17" s="223">
        <f t="shared" si="14"/>
        <v>0</v>
      </c>
      <c r="I17" s="226">
        <f>投入係数表_A!L$123</f>
        <v>0.28096112074626617</v>
      </c>
      <c r="J17" s="223">
        <f t="shared" si="0"/>
        <v>0</v>
      </c>
      <c r="K17" s="226">
        <f>投入係数表_A!L$117</f>
        <v>0.17988179629224268</v>
      </c>
      <c r="L17" s="227">
        <f t="shared" si="1"/>
        <v>0</v>
      </c>
      <c r="M17" s="228">
        <f>$F17*各種係数!$R13*各種係数!$T$114</f>
        <v>0</v>
      </c>
      <c r="N17" s="229">
        <f>$F17*各種係数!$S13*各種係数!$T$114</f>
        <v>0</v>
      </c>
      <c r="O17" s="225">
        <v>0</v>
      </c>
      <c r="P17" s="223">
        <f t="shared" si="2"/>
        <v>0</v>
      </c>
      <c r="Q17" s="223">
        <f t="shared" si="3"/>
        <v>0</v>
      </c>
      <c r="R17" s="228">
        <f>$O17*各種係数!$R13*各種係数!$T$114</f>
        <v>0</v>
      </c>
      <c r="S17" s="229">
        <f>$O17*各種係数!$S13*各種係数!$T$114</f>
        <v>0</v>
      </c>
      <c r="T17" s="223">
        <f t="shared" si="4"/>
        <v>0</v>
      </c>
      <c r="U17" s="223">
        <f>T$118*入力!E$10*各種係数!$J13</f>
        <v>0</v>
      </c>
      <c r="V17" s="227">
        <f t="shared" si="8"/>
        <v>0</v>
      </c>
      <c r="W17" s="225">
        <v>0</v>
      </c>
      <c r="X17" s="223">
        <f t="shared" si="5"/>
        <v>0</v>
      </c>
      <c r="Y17" s="223">
        <f t="shared" si="6"/>
        <v>0</v>
      </c>
      <c r="Z17" s="228">
        <f>$W17*各種係数!$R13*各種係数!$T$114</f>
        <v>0</v>
      </c>
      <c r="AA17" s="229">
        <f>$W17*各種係数!$S13*各種係数!$T$114</f>
        <v>0</v>
      </c>
      <c r="AB17" s="225">
        <f t="shared" si="9"/>
        <v>0</v>
      </c>
      <c r="AC17" s="223">
        <f t="shared" si="10"/>
        <v>0</v>
      </c>
      <c r="AD17" s="227">
        <f t="shared" si="11"/>
        <v>0</v>
      </c>
      <c r="AE17" s="228">
        <f t="shared" si="12"/>
        <v>0</v>
      </c>
      <c r="AF17" s="229">
        <f t="shared" si="13"/>
        <v>0</v>
      </c>
      <c r="AG17" s="66"/>
      <c r="AL17" s="67"/>
      <c r="AM17" s="68"/>
      <c r="AN17" s="67"/>
      <c r="AO17" s="67"/>
    </row>
    <row r="18" spans="2:41" ht="26.25" customHeight="1" x14ac:dyDescent="0.15">
      <c r="B18" s="427" t="s">
        <v>589</v>
      </c>
      <c r="C18" s="428" t="s">
        <v>99</v>
      </c>
      <c r="D18" s="223">
        <f>IF(入力!F22="",0,入力!F22)</f>
        <v>0</v>
      </c>
      <c r="E18" s="224">
        <f>IF(ISNUMBER(入力!G22),入力!G22,各種係数!H14)</f>
        <v>6.5136910347180721E-2</v>
      </c>
      <c r="F18" s="225">
        <f t="shared" si="7"/>
        <v>0</v>
      </c>
      <c r="G18" s="223">
        <f>増加最終需要額!$DI15</f>
        <v>0</v>
      </c>
      <c r="H18" s="223">
        <f t="shared" si="14"/>
        <v>0</v>
      </c>
      <c r="I18" s="226">
        <f>投入係数表_A!M$123</f>
        <v>0.49392598173085978</v>
      </c>
      <c r="J18" s="223">
        <f t="shared" si="0"/>
        <v>0</v>
      </c>
      <c r="K18" s="226">
        <f>投入係数表_A!M$117</f>
        <v>0.16244467463979659</v>
      </c>
      <c r="L18" s="227">
        <f t="shared" si="1"/>
        <v>0</v>
      </c>
      <c r="M18" s="228">
        <f>$F18*各種係数!$R14*各種係数!$T$114</f>
        <v>0</v>
      </c>
      <c r="N18" s="229">
        <f>$F18*各種係数!$S14*各種係数!$T$114</f>
        <v>0</v>
      </c>
      <c r="O18" s="225">
        <v>0</v>
      </c>
      <c r="P18" s="223">
        <f t="shared" si="2"/>
        <v>0</v>
      </c>
      <c r="Q18" s="223">
        <f t="shared" si="3"/>
        <v>0</v>
      </c>
      <c r="R18" s="228">
        <f>$O18*各種係数!$R14*各種係数!$T$114</f>
        <v>0</v>
      </c>
      <c r="S18" s="229">
        <f>$O18*各種係数!$S14*各種係数!$T$114</f>
        <v>0</v>
      </c>
      <c r="T18" s="223">
        <f t="shared" si="4"/>
        <v>0</v>
      </c>
      <c r="U18" s="223">
        <f>T$118*入力!E$10*各種係数!$J14</f>
        <v>0</v>
      </c>
      <c r="V18" s="227">
        <f t="shared" si="8"/>
        <v>0</v>
      </c>
      <c r="W18" s="225">
        <v>0</v>
      </c>
      <c r="X18" s="223">
        <f t="shared" si="5"/>
        <v>0</v>
      </c>
      <c r="Y18" s="223">
        <f t="shared" si="6"/>
        <v>0</v>
      </c>
      <c r="Z18" s="228">
        <f>$W18*各種係数!$R14*各種係数!$T$114</f>
        <v>0</v>
      </c>
      <c r="AA18" s="229">
        <f>$W18*各種係数!$S14*各種係数!$T$114</f>
        <v>0</v>
      </c>
      <c r="AB18" s="225">
        <f t="shared" si="9"/>
        <v>0</v>
      </c>
      <c r="AC18" s="223">
        <f t="shared" si="10"/>
        <v>0</v>
      </c>
      <c r="AD18" s="227">
        <f t="shared" si="11"/>
        <v>0</v>
      </c>
      <c r="AE18" s="228">
        <f t="shared" si="12"/>
        <v>0</v>
      </c>
      <c r="AF18" s="229">
        <f t="shared" si="13"/>
        <v>0</v>
      </c>
      <c r="AG18" s="66"/>
      <c r="AL18" s="67"/>
      <c r="AM18" s="68"/>
      <c r="AN18" s="67"/>
      <c r="AO18" s="67"/>
    </row>
    <row r="19" spans="2:41" ht="26.25" customHeight="1" x14ac:dyDescent="0.15">
      <c r="B19" s="427" t="s">
        <v>590</v>
      </c>
      <c r="C19" s="428" t="s">
        <v>638</v>
      </c>
      <c r="D19" s="223">
        <f>IF(入力!F23="",0,入力!F23)</f>
        <v>0</v>
      </c>
      <c r="E19" s="224">
        <f>IF(ISNUMBER(入力!G23),入力!G23,各種係数!H15)</f>
        <v>3.9800323799244475E-2</v>
      </c>
      <c r="F19" s="225">
        <f t="shared" si="7"/>
        <v>0</v>
      </c>
      <c r="G19" s="223">
        <f>増加最終需要額!$DI16</f>
        <v>0</v>
      </c>
      <c r="H19" s="223">
        <f t="shared" si="14"/>
        <v>0</v>
      </c>
      <c r="I19" s="226">
        <f>投入係数表_A!N$123</f>
        <v>0.34556848701880039</v>
      </c>
      <c r="J19" s="223">
        <f t="shared" si="0"/>
        <v>0</v>
      </c>
      <c r="K19" s="226">
        <f>投入係数表_A!N$117</f>
        <v>0.17457475380483437</v>
      </c>
      <c r="L19" s="227">
        <f t="shared" si="1"/>
        <v>0</v>
      </c>
      <c r="M19" s="228">
        <f>$F19*各種係数!$R15*各種係数!$T$114</f>
        <v>0</v>
      </c>
      <c r="N19" s="229">
        <f>$F19*各種係数!$S15*各種係数!$T$114</f>
        <v>0</v>
      </c>
      <c r="O19" s="225">
        <v>0</v>
      </c>
      <c r="P19" s="223">
        <f t="shared" si="2"/>
        <v>0</v>
      </c>
      <c r="Q19" s="223">
        <f t="shared" si="3"/>
        <v>0</v>
      </c>
      <c r="R19" s="228">
        <f>$O19*各種係数!$R15*各種係数!$T$114</f>
        <v>0</v>
      </c>
      <c r="S19" s="229">
        <f>$O19*各種係数!$S15*各種係数!$T$114</f>
        <v>0</v>
      </c>
      <c r="T19" s="223">
        <f t="shared" si="4"/>
        <v>0</v>
      </c>
      <c r="U19" s="223">
        <f>T$118*入力!E$10*各種係数!$J15</f>
        <v>0</v>
      </c>
      <c r="V19" s="227">
        <f t="shared" si="8"/>
        <v>0</v>
      </c>
      <c r="W19" s="225">
        <v>0</v>
      </c>
      <c r="X19" s="223">
        <f t="shared" si="5"/>
        <v>0</v>
      </c>
      <c r="Y19" s="223">
        <f t="shared" si="6"/>
        <v>0</v>
      </c>
      <c r="Z19" s="228">
        <f>$W19*各種係数!$R15*各種係数!$T$114</f>
        <v>0</v>
      </c>
      <c r="AA19" s="229">
        <f>$W19*各種係数!$S15*各種係数!$T$114</f>
        <v>0</v>
      </c>
      <c r="AB19" s="225">
        <f t="shared" si="9"/>
        <v>0</v>
      </c>
      <c r="AC19" s="223">
        <f t="shared" si="10"/>
        <v>0</v>
      </c>
      <c r="AD19" s="227">
        <f t="shared" si="11"/>
        <v>0</v>
      </c>
      <c r="AE19" s="228">
        <f t="shared" si="12"/>
        <v>0</v>
      </c>
      <c r="AF19" s="229">
        <f t="shared" si="13"/>
        <v>0</v>
      </c>
      <c r="AG19" s="66"/>
      <c r="AL19" s="67"/>
      <c r="AM19" s="68"/>
      <c r="AN19" s="67"/>
      <c r="AO19" s="67"/>
    </row>
    <row r="20" spans="2:41" ht="29.25" customHeight="1" x14ac:dyDescent="0.15">
      <c r="B20" s="429" t="s">
        <v>591</v>
      </c>
      <c r="C20" s="430" t="s">
        <v>109</v>
      </c>
      <c r="D20" s="223">
        <f>IF(入力!F24="",0,入力!F24)</f>
        <v>0</v>
      </c>
      <c r="E20" s="224">
        <f>IF(ISNUMBER(入力!G24),入力!G24,各種係数!H16)</f>
        <v>0</v>
      </c>
      <c r="F20" s="231">
        <f t="shared" si="7"/>
        <v>0</v>
      </c>
      <c r="G20" s="223">
        <f>増加最終需要額!$DI17</f>
        <v>0</v>
      </c>
      <c r="H20" s="223">
        <f t="shared" si="14"/>
        <v>0</v>
      </c>
      <c r="I20" s="232">
        <f>投入係数表_A!O$123</f>
        <v>0</v>
      </c>
      <c r="J20" s="223">
        <f t="shared" si="0"/>
        <v>0</v>
      </c>
      <c r="K20" s="232">
        <f>投入係数表_A!O$117</f>
        <v>0</v>
      </c>
      <c r="L20" s="233">
        <f t="shared" si="1"/>
        <v>0</v>
      </c>
      <c r="M20" s="228">
        <f>$F20*各種係数!$R16*各種係数!$T$114</f>
        <v>0</v>
      </c>
      <c r="N20" s="229">
        <f>$F20*各種係数!$S16*各種係数!$T$114</f>
        <v>0</v>
      </c>
      <c r="O20" s="231">
        <v>0</v>
      </c>
      <c r="P20" s="230">
        <f t="shared" si="2"/>
        <v>0</v>
      </c>
      <c r="Q20" s="230">
        <f t="shared" si="3"/>
        <v>0</v>
      </c>
      <c r="R20" s="228">
        <f>$O20*各種係数!$R16*各種係数!$T$114</f>
        <v>0</v>
      </c>
      <c r="S20" s="229">
        <f>$O20*各種係数!$S16*各種係数!$T$114</f>
        <v>0</v>
      </c>
      <c r="T20" s="230">
        <f t="shared" si="4"/>
        <v>0</v>
      </c>
      <c r="U20" s="223">
        <f>T$118*入力!E$10*各種係数!$J16</f>
        <v>0</v>
      </c>
      <c r="V20" s="233">
        <f t="shared" si="8"/>
        <v>0</v>
      </c>
      <c r="W20" s="231">
        <v>0</v>
      </c>
      <c r="X20" s="230">
        <f t="shared" si="5"/>
        <v>0</v>
      </c>
      <c r="Y20" s="230">
        <f t="shared" si="6"/>
        <v>0</v>
      </c>
      <c r="Z20" s="228">
        <f>$W20*各種係数!$R16*各種係数!$T$114</f>
        <v>0</v>
      </c>
      <c r="AA20" s="229">
        <f>$W20*各種係数!$S16*各種係数!$T$114</f>
        <v>0</v>
      </c>
      <c r="AB20" s="231">
        <f t="shared" si="9"/>
        <v>0</v>
      </c>
      <c r="AC20" s="230">
        <f t="shared" si="10"/>
        <v>0</v>
      </c>
      <c r="AD20" s="233">
        <f t="shared" si="11"/>
        <v>0</v>
      </c>
      <c r="AE20" s="234">
        <f t="shared" si="12"/>
        <v>0</v>
      </c>
      <c r="AF20" s="235">
        <f t="shared" si="13"/>
        <v>0</v>
      </c>
      <c r="AG20" s="66"/>
      <c r="AL20" s="67"/>
      <c r="AM20" s="68"/>
      <c r="AN20" s="67"/>
      <c r="AO20" s="67"/>
    </row>
    <row r="21" spans="2:41" ht="26.25" customHeight="1" x14ac:dyDescent="0.15">
      <c r="B21" s="427" t="s">
        <v>639</v>
      </c>
      <c r="C21" s="428" t="s">
        <v>111</v>
      </c>
      <c r="D21" s="223">
        <f>IF(入力!F25="",0,入力!F25)</f>
        <v>0</v>
      </c>
      <c r="E21" s="224">
        <f>IF(ISNUMBER(入力!G25),入力!G25,各種係数!H17)</f>
        <v>0.26485207100591712</v>
      </c>
      <c r="F21" s="225">
        <f t="shared" si="7"/>
        <v>0</v>
      </c>
      <c r="G21" s="223">
        <f>増加最終需要額!$DI18</f>
        <v>0</v>
      </c>
      <c r="H21" s="223">
        <f t="shared" si="14"/>
        <v>0</v>
      </c>
      <c r="I21" s="226">
        <f>投入係数表_A!P$123</f>
        <v>0.45825653539627736</v>
      </c>
      <c r="J21" s="223">
        <f t="shared" si="0"/>
        <v>0</v>
      </c>
      <c r="K21" s="226">
        <f>投入係数表_A!P$117</f>
        <v>0.27675813192803927</v>
      </c>
      <c r="L21" s="227">
        <f t="shared" si="1"/>
        <v>0</v>
      </c>
      <c r="M21" s="228">
        <f>$F21*各種係数!$R17*各種係数!$T$114</f>
        <v>0</v>
      </c>
      <c r="N21" s="229">
        <f>$F21*各種係数!$S17*各種係数!$T$114</f>
        <v>0</v>
      </c>
      <c r="O21" s="225">
        <v>0</v>
      </c>
      <c r="P21" s="223">
        <f t="shared" si="2"/>
        <v>0</v>
      </c>
      <c r="Q21" s="223">
        <f t="shared" si="3"/>
        <v>0</v>
      </c>
      <c r="R21" s="228">
        <f>$O21*各種係数!$R17*各種係数!$T$114</f>
        <v>0</v>
      </c>
      <c r="S21" s="229">
        <f>$O21*各種係数!$S17*各種係数!$T$114</f>
        <v>0</v>
      </c>
      <c r="T21" s="223">
        <f t="shared" si="4"/>
        <v>0</v>
      </c>
      <c r="U21" s="223">
        <f>T$118*入力!E$10*各種係数!$J17</f>
        <v>0</v>
      </c>
      <c r="V21" s="227">
        <f t="shared" si="8"/>
        <v>0</v>
      </c>
      <c r="W21" s="225">
        <v>0</v>
      </c>
      <c r="X21" s="223">
        <f t="shared" si="5"/>
        <v>0</v>
      </c>
      <c r="Y21" s="223">
        <f t="shared" si="6"/>
        <v>0</v>
      </c>
      <c r="Z21" s="228">
        <f>$W21*各種係数!$R17*各種係数!$T$114</f>
        <v>0</v>
      </c>
      <c r="AA21" s="229">
        <f>$W21*各種係数!$S17*各種係数!$T$114</f>
        <v>0</v>
      </c>
      <c r="AB21" s="225">
        <f t="shared" si="9"/>
        <v>0</v>
      </c>
      <c r="AC21" s="223">
        <f t="shared" si="10"/>
        <v>0</v>
      </c>
      <c r="AD21" s="227">
        <f t="shared" si="11"/>
        <v>0</v>
      </c>
      <c r="AE21" s="228">
        <f t="shared" si="12"/>
        <v>0</v>
      </c>
      <c r="AF21" s="229">
        <f t="shared" si="13"/>
        <v>0</v>
      </c>
      <c r="AG21" s="66"/>
      <c r="AL21" s="67"/>
      <c r="AM21" s="68"/>
      <c r="AN21" s="67"/>
      <c r="AO21" s="67"/>
    </row>
    <row r="22" spans="2:41" ht="26.25" customHeight="1" x14ac:dyDescent="0.15">
      <c r="B22" s="427" t="s">
        <v>640</v>
      </c>
      <c r="C22" s="428" t="s">
        <v>641</v>
      </c>
      <c r="D22" s="223">
        <f>IF(入力!F26="",0,入力!F26)</f>
        <v>0</v>
      </c>
      <c r="E22" s="224">
        <f>IF(ISNUMBER(入力!G26),入力!G26,各種係数!H18)</f>
        <v>5.5744878596599934E-2</v>
      </c>
      <c r="F22" s="225">
        <f t="shared" si="7"/>
        <v>0</v>
      </c>
      <c r="G22" s="223">
        <f>増加最終需要額!$DI19</f>
        <v>0</v>
      </c>
      <c r="H22" s="223">
        <f t="shared" si="14"/>
        <v>0</v>
      </c>
      <c r="I22" s="226">
        <f>投入係数表_A!Q$123</f>
        <v>0.41837100825260137</v>
      </c>
      <c r="J22" s="223">
        <f t="shared" si="0"/>
        <v>0</v>
      </c>
      <c r="K22" s="226">
        <f>投入係数表_A!Q$117</f>
        <v>0.35741837100825258</v>
      </c>
      <c r="L22" s="227">
        <f t="shared" si="1"/>
        <v>0</v>
      </c>
      <c r="M22" s="228">
        <f>$F22*各種係数!$R18*各種係数!$T$114</f>
        <v>0</v>
      </c>
      <c r="N22" s="229">
        <f>$F22*各種係数!$S18*各種係数!$T$114</f>
        <v>0</v>
      </c>
      <c r="O22" s="225">
        <v>0</v>
      </c>
      <c r="P22" s="223">
        <f t="shared" si="2"/>
        <v>0</v>
      </c>
      <c r="Q22" s="223">
        <f t="shared" si="3"/>
        <v>0</v>
      </c>
      <c r="R22" s="228">
        <f>$O22*各種係数!$R18*各種係数!$T$114</f>
        <v>0</v>
      </c>
      <c r="S22" s="229">
        <f>$O22*各種係数!$S18*各種係数!$T$114</f>
        <v>0</v>
      </c>
      <c r="T22" s="223">
        <f t="shared" si="4"/>
        <v>0</v>
      </c>
      <c r="U22" s="223">
        <f>T$118*入力!E$10*各種係数!$J18</f>
        <v>0</v>
      </c>
      <c r="V22" s="227">
        <f t="shared" si="8"/>
        <v>0</v>
      </c>
      <c r="W22" s="225">
        <v>0</v>
      </c>
      <c r="X22" s="223">
        <f t="shared" si="5"/>
        <v>0</v>
      </c>
      <c r="Y22" s="223">
        <f t="shared" si="6"/>
        <v>0</v>
      </c>
      <c r="Z22" s="228">
        <f>$W22*各種係数!$R18*各種係数!$T$114</f>
        <v>0</v>
      </c>
      <c r="AA22" s="229">
        <f>$W22*各種係数!$S18*各種係数!$T$114</f>
        <v>0</v>
      </c>
      <c r="AB22" s="225">
        <f t="shared" si="9"/>
        <v>0</v>
      </c>
      <c r="AC22" s="223">
        <f t="shared" si="10"/>
        <v>0</v>
      </c>
      <c r="AD22" s="227">
        <f t="shared" si="11"/>
        <v>0</v>
      </c>
      <c r="AE22" s="228">
        <f t="shared" si="12"/>
        <v>0</v>
      </c>
      <c r="AF22" s="229">
        <f t="shared" si="13"/>
        <v>0</v>
      </c>
      <c r="AG22" s="66"/>
      <c r="AL22" s="67"/>
      <c r="AM22" s="68"/>
      <c r="AN22" s="67"/>
      <c r="AO22" s="67"/>
    </row>
    <row r="23" spans="2:41" ht="26.25" customHeight="1" x14ac:dyDescent="0.15">
      <c r="B23" s="427" t="s">
        <v>642</v>
      </c>
      <c r="C23" s="428" t="s">
        <v>643</v>
      </c>
      <c r="D23" s="223">
        <f>IF(入力!F27="",0,入力!F27)</f>
        <v>0</v>
      </c>
      <c r="E23" s="224">
        <f>IF(ISNUMBER(入力!G27),入力!G27,各種係数!H19)</f>
        <v>0.25029474556288434</v>
      </c>
      <c r="F23" s="225">
        <f t="shared" si="7"/>
        <v>0</v>
      </c>
      <c r="G23" s="223">
        <f>増加最終需要額!$DI20</f>
        <v>0</v>
      </c>
      <c r="H23" s="223">
        <f t="shared" si="14"/>
        <v>0</v>
      </c>
      <c r="I23" s="226">
        <f>投入係数表_A!R$123</f>
        <v>0.39945451183431951</v>
      </c>
      <c r="J23" s="223">
        <f t="shared" si="0"/>
        <v>0</v>
      </c>
      <c r="K23" s="226">
        <f>投入係数表_A!R$117</f>
        <v>0.19799371301775148</v>
      </c>
      <c r="L23" s="227">
        <f t="shared" si="1"/>
        <v>0</v>
      </c>
      <c r="M23" s="228">
        <f>$F23*各種係数!$R19*各種係数!$T$114</f>
        <v>0</v>
      </c>
      <c r="N23" s="229">
        <f>$F23*各種係数!$S19*各種係数!$T$114</f>
        <v>0</v>
      </c>
      <c r="O23" s="225">
        <v>0</v>
      </c>
      <c r="P23" s="223">
        <f t="shared" si="2"/>
        <v>0</v>
      </c>
      <c r="Q23" s="223">
        <f t="shared" si="3"/>
        <v>0</v>
      </c>
      <c r="R23" s="228">
        <f>$O23*各種係数!$R19*各種係数!$T$114</f>
        <v>0</v>
      </c>
      <c r="S23" s="229">
        <f>$O23*各種係数!$S19*各種係数!$T$114</f>
        <v>0</v>
      </c>
      <c r="T23" s="223">
        <f t="shared" si="4"/>
        <v>0</v>
      </c>
      <c r="U23" s="223">
        <f>T$118*入力!E$10*各種係数!$J19</f>
        <v>0</v>
      </c>
      <c r="V23" s="227">
        <f t="shared" si="8"/>
        <v>0</v>
      </c>
      <c r="W23" s="225">
        <v>0</v>
      </c>
      <c r="X23" s="223">
        <f t="shared" si="5"/>
        <v>0</v>
      </c>
      <c r="Y23" s="223">
        <f t="shared" si="6"/>
        <v>0</v>
      </c>
      <c r="Z23" s="228">
        <f>$W23*各種係数!$R19*各種係数!$T$114</f>
        <v>0</v>
      </c>
      <c r="AA23" s="229">
        <f>$W23*各種係数!$S19*各種係数!$T$114</f>
        <v>0</v>
      </c>
      <c r="AB23" s="225">
        <f t="shared" si="9"/>
        <v>0</v>
      </c>
      <c r="AC23" s="223">
        <f t="shared" si="10"/>
        <v>0</v>
      </c>
      <c r="AD23" s="227">
        <f t="shared" si="11"/>
        <v>0</v>
      </c>
      <c r="AE23" s="228">
        <f t="shared" si="12"/>
        <v>0</v>
      </c>
      <c r="AF23" s="229">
        <f t="shared" si="13"/>
        <v>0</v>
      </c>
      <c r="AG23" s="66"/>
      <c r="AL23" s="67"/>
      <c r="AM23" s="68"/>
      <c r="AN23" s="67"/>
      <c r="AO23" s="67"/>
    </row>
    <row r="24" spans="2:41" ht="26.25" customHeight="1" x14ac:dyDescent="0.15">
      <c r="B24" s="427" t="s">
        <v>644</v>
      </c>
      <c r="C24" s="428" t="s">
        <v>134</v>
      </c>
      <c r="D24" s="223">
        <f>IF(入力!F28="",0,入力!F28)</f>
        <v>0</v>
      </c>
      <c r="E24" s="224">
        <f>IF(ISNUMBER(入力!G28),入力!G28,各種係数!H20)</f>
        <v>0.34032023289665214</v>
      </c>
      <c r="F24" s="225">
        <f t="shared" si="7"/>
        <v>0</v>
      </c>
      <c r="G24" s="223">
        <f>増加最終需要額!$DI21</f>
        <v>0</v>
      </c>
      <c r="H24" s="223">
        <f t="shared" si="14"/>
        <v>0</v>
      </c>
      <c r="I24" s="226">
        <f>投入係数表_A!S$123</f>
        <v>0.46767323412662448</v>
      </c>
      <c r="J24" s="223">
        <f t="shared" si="0"/>
        <v>0</v>
      </c>
      <c r="K24" s="226">
        <f>投入係数表_A!S$117</f>
        <v>0.18241467437603087</v>
      </c>
      <c r="L24" s="227">
        <f t="shared" si="1"/>
        <v>0</v>
      </c>
      <c r="M24" s="228">
        <f>$F24*各種係数!$R20*各種係数!$T$114</f>
        <v>0</v>
      </c>
      <c r="N24" s="229">
        <f>$F24*各種係数!$S20*各種係数!$T$114</f>
        <v>0</v>
      </c>
      <c r="O24" s="225">
        <v>0</v>
      </c>
      <c r="P24" s="223">
        <f t="shared" si="2"/>
        <v>0</v>
      </c>
      <c r="Q24" s="223">
        <f t="shared" si="3"/>
        <v>0</v>
      </c>
      <c r="R24" s="228">
        <f>$O24*各種係数!$R20*各種係数!$T$114</f>
        <v>0</v>
      </c>
      <c r="S24" s="229">
        <f>$O24*各種係数!$S20*各種係数!$T$114</f>
        <v>0</v>
      </c>
      <c r="T24" s="223">
        <f t="shared" si="4"/>
        <v>0</v>
      </c>
      <c r="U24" s="223">
        <f>T$118*入力!E$10*各種係数!$J20</f>
        <v>0</v>
      </c>
      <c r="V24" s="227">
        <f t="shared" si="8"/>
        <v>0</v>
      </c>
      <c r="W24" s="225">
        <v>0</v>
      </c>
      <c r="X24" s="223">
        <f t="shared" si="5"/>
        <v>0</v>
      </c>
      <c r="Y24" s="223">
        <f t="shared" si="6"/>
        <v>0</v>
      </c>
      <c r="Z24" s="228">
        <f>$W24*各種係数!$R20*各種係数!$T$114</f>
        <v>0</v>
      </c>
      <c r="AA24" s="229">
        <f>$W24*各種係数!$S20*各種係数!$T$114</f>
        <v>0</v>
      </c>
      <c r="AB24" s="225">
        <f t="shared" si="9"/>
        <v>0</v>
      </c>
      <c r="AC24" s="223">
        <f t="shared" si="10"/>
        <v>0</v>
      </c>
      <c r="AD24" s="227">
        <f t="shared" si="11"/>
        <v>0</v>
      </c>
      <c r="AE24" s="228">
        <f t="shared" si="12"/>
        <v>0</v>
      </c>
      <c r="AF24" s="229">
        <f t="shared" si="13"/>
        <v>0</v>
      </c>
      <c r="AG24" s="66"/>
      <c r="AL24" s="67"/>
      <c r="AM24" s="68"/>
      <c r="AN24" s="67"/>
      <c r="AO24" s="67"/>
    </row>
    <row r="25" spans="2:41" ht="26.25" customHeight="1" x14ac:dyDescent="0.15">
      <c r="B25" s="427" t="s">
        <v>645</v>
      </c>
      <c r="C25" s="428" t="s">
        <v>137</v>
      </c>
      <c r="D25" s="223">
        <f>IF(入力!F29="",0,入力!F29)</f>
        <v>0</v>
      </c>
      <c r="E25" s="224">
        <f>IF(ISNUMBER(入力!G29),入力!G29,各種係数!H21)</f>
        <v>0.10714425830750518</v>
      </c>
      <c r="F25" s="225">
        <f t="shared" si="7"/>
        <v>0</v>
      </c>
      <c r="G25" s="223">
        <f>増加最終需要額!$DI22</f>
        <v>0</v>
      </c>
      <c r="H25" s="223">
        <f t="shared" si="14"/>
        <v>0</v>
      </c>
      <c r="I25" s="226">
        <f>投入係数表_A!T$123</f>
        <v>1.089833641404806</v>
      </c>
      <c r="J25" s="223">
        <f t="shared" si="0"/>
        <v>0</v>
      </c>
      <c r="K25" s="226">
        <f>投入係数表_A!T$117</f>
        <v>0.12113370301910042</v>
      </c>
      <c r="L25" s="227">
        <f t="shared" si="1"/>
        <v>0</v>
      </c>
      <c r="M25" s="228">
        <f>$F25*各種係数!$R21*各種係数!$T$114</f>
        <v>0</v>
      </c>
      <c r="N25" s="229">
        <f>$F25*各種係数!$S21*各種係数!$T$114</f>
        <v>0</v>
      </c>
      <c r="O25" s="225">
        <v>0</v>
      </c>
      <c r="P25" s="223">
        <f t="shared" si="2"/>
        <v>0</v>
      </c>
      <c r="Q25" s="223">
        <f t="shared" si="3"/>
        <v>0</v>
      </c>
      <c r="R25" s="228">
        <f>$O25*各種係数!$R21*各種係数!$T$114</f>
        <v>0</v>
      </c>
      <c r="S25" s="229">
        <f>$O25*各種係数!$S21*各種係数!$T$114</f>
        <v>0</v>
      </c>
      <c r="T25" s="223">
        <f t="shared" si="4"/>
        <v>0</v>
      </c>
      <c r="U25" s="223">
        <f>T$118*入力!E$10*各種係数!$J21</f>
        <v>0</v>
      </c>
      <c r="V25" s="227">
        <f t="shared" si="8"/>
        <v>0</v>
      </c>
      <c r="W25" s="225">
        <v>0</v>
      </c>
      <c r="X25" s="223">
        <f t="shared" si="5"/>
        <v>0</v>
      </c>
      <c r="Y25" s="223">
        <f t="shared" si="6"/>
        <v>0</v>
      </c>
      <c r="Z25" s="228">
        <f>$W25*各種係数!$R21*各種係数!$T$114</f>
        <v>0</v>
      </c>
      <c r="AA25" s="229">
        <f>$W25*各種係数!$S21*各種係数!$T$114</f>
        <v>0</v>
      </c>
      <c r="AB25" s="225">
        <f t="shared" si="9"/>
        <v>0</v>
      </c>
      <c r="AC25" s="223">
        <f t="shared" si="10"/>
        <v>0</v>
      </c>
      <c r="AD25" s="227">
        <f t="shared" si="11"/>
        <v>0</v>
      </c>
      <c r="AE25" s="228">
        <f t="shared" si="12"/>
        <v>0</v>
      </c>
      <c r="AF25" s="229">
        <f t="shared" si="13"/>
        <v>0</v>
      </c>
      <c r="AG25" s="66"/>
      <c r="AL25" s="67"/>
      <c r="AM25" s="68"/>
      <c r="AN25" s="67"/>
      <c r="AO25" s="67"/>
    </row>
    <row r="26" spans="2:41" ht="26.25" customHeight="1" x14ac:dyDescent="0.15">
      <c r="B26" s="427" t="s">
        <v>646</v>
      </c>
      <c r="C26" s="428" t="s">
        <v>145</v>
      </c>
      <c r="D26" s="223">
        <f>IF(入力!F30="",0,入力!F30)</f>
        <v>0</v>
      </c>
      <c r="E26" s="224">
        <f>IF(ISNUMBER(入力!G30),入力!G30,各種係数!H22)</f>
        <v>0.22751497776307572</v>
      </c>
      <c r="F26" s="225">
        <f t="shared" si="7"/>
        <v>0</v>
      </c>
      <c r="G26" s="223">
        <f>増加最終需要額!$DI23</f>
        <v>0</v>
      </c>
      <c r="H26" s="223">
        <f t="shared" si="14"/>
        <v>0</v>
      </c>
      <c r="I26" s="226">
        <f>投入係数表_A!U$123</f>
        <v>0.35608624190273613</v>
      </c>
      <c r="J26" s="223">
        <f t="shared" si="0"/>
        <v>0</v>
      </c>
      <c r="K26" s="226">
        <f>投入係数表_A!U$117</f>
        <v>0.29188823358793387</v>
      </c>
      <c r="L26" s="227">
        <f t="shared" si="1"/>
        <v>0</v>
      </c>
      <c r="M26" s="228">
        <f>$F26*各種係数!$R22*各種係数!$T$114</f>
        <v>0</v>
      </c>
      <c r="N26" s="229">
        <f>$F26*各種係数!$S22*各種係数!$T$114</f>
        <v>0</v>
      </c>
      <c r="O26" s="225">
        <v>0</v>
      </c>
      <c r="P26" s="223">
        <f t="shared" si="2"/>
        <v>0</v>
      </c>
      <c r="Q26" s="223">
        <f t="shared" si="3"/>
        <v>0</v>
      </c>
      <c r="R26" s="228">
        <f>$O26*各種係数!$R22*各種係数!$T$114</f>
        <v>0</v>
      </c>
      <c r="S26" s="229">
        <f>$O26*各種係数!$S22*各種係数!$T$114</f>
        <v>0</v>
      </c>
      <c r="T26" s="223">
        <f t="shared" si="4"/>
        <v>0</v>
      </c>
      <c r="U26" s="223">
        <f>T$118*入力!E$10*各種係数!$J22</f>
        <v>0</v>
      </c>
      <c r="V26" s="227">
        <f t="shared" si="8"/>
        <v>0</v>
      </c>
      <c r="W26" s="225">
        <v>0</v>
      </c>
      <c r="X26" s="223">
        <f t="shared" si="5"/>
        <v>0</v>
      </c>
      <c r="Y26" s="223">
        <f t="shared" si="6"/>
        <v>0</v>
      </c>
      <c r="Z26" s="228">
        <f>$W26*各種係数!$R22*各種係数!$T$114</f>
        <v>0</v>
      </c>
      <c r="AA26" s="229">
        <f>$W26*各種係数!$S22*各種係数!$T$114</f>
        <v>0</v>
      </c>
      <c r="AB26" s="225">
        <f t="shared" si="9"/>
        <v>0</v>
      </c>
      <c r="AC26" s="223">
        <f t="shared" si="10"/>
        <v>0</v>
      </c>
      <c r="AD26" s="227">
        <f t="shared" si="11"/>
        <v>0</v>
      </c>
      <c r="AE26" s="228">
        <f t="shared" si="12"/>
        <v>0</v>
      </c>
      <c r="AF26" s="229">
        <f t="shared" si="13"/>
        <v>0</v>
      </c>
      <c r="AG26" s="66"/>
      <c r="AL26" s="67"/>
      <c r="AM26" s="68"/>
      <c r="AN26" s="67"/>
      <c r="AO26" s="67"/>
    </row>
    <row r="27" spans="2:41" ht="26.25" customHeight="1" x14ac:dyDescent="0.15">
      <c r="B27" s="427" t="s">
        <v>647</v>
      </c>
      <c r="C27" s="428" t="s">
        <v>149</v>
      </c>
      <c r="D27" s="223">
        <f>IF(入力!F31="",0,入力!F31)</f>
        <v>0</v>
      </c>
      <c r="E27" s="224">
        <f>IF(ISNUMBER(入力!G31),入力!G31,各種係数!H23)</f>
        <v>0.53331938487289465</v>
      </c>
      <c r="F27" s="225">
        <f t="shared" si="7"/>
        <v>0</v>
      </c>
      <c r="G27" s="223">
        <f>増加最終需要額!$DI24</f>
        <v>0</v>
      </c>
      <c r="H27" s="223">
        <f t="shared" si="14"/>
        <v>0</v>
      </c>
      <c r="I27" s="226">
        <f>投入係数表_A!V$123</f>
        <v>0.55297085201793716</v>
      </c>
      <c r="J27" s="223">
        <f t="shared" si="0"/>
        <v>0</v>
      </c>
      <c r="K27" s="226">
        <f>投入係数表_A!V$117</f>
        <v>0.2858744394618834</v>
      </c>
      <c r="L27" s="227">
        <f t="shared" si="1"/>
        <v>0</v>
      </c>
      <c r="M27" s="228">
        <f>$F27*各種係数!$R23*各種係数!$T$114</f>
        <v>0</v>
      </c>
      <c r="N27" s="229">
        <f>$F27*各種係数!$S23*各種係数!$T$114</f>
        <v>0</v>
      </c>
      <c r="O27" s="225">
        <v>0</v>
      </c>
      <c r="P27" s="223">
        <f t="shared" si="2"/>
        <v>0</v>
      </c>
      <c r="Q27" s="223">
        <f t="shared" si="3"/>
        <v>0</v>
      </c>
      <c r="R27" s="228">
        <f>$O27*各種係数!$R23*各種係数!$T$114</f>
        <v>0</v>
      </c>
      <c r="S27" s="229">
        <f>$O27*各種係数!$S23*各種係数!$T$114</f>
        <v>0</v>
      </c>
      <c r="T27" s="223">
        <f t="shared" si="4"/>
        <v>0</v>
      </c>
      <c r="U27" s="223">
        <f>T$118*入力!E$10*各種係数!$J23</f>
        <v>0</v>
      </c>
      <c r="V27" s="227">
        <f t="shared" si="8"/>
        <v>0</v>
      </c>
      <c r="W27" s="225">
        <v>0</v>
      </c>
      <c r="X27" s="223">
        <f t="shared" si="5"/>
        <v>0</v>
      </c>
      <c r="Y27" s="223">
        <f t="shared" si="6"/>
        <v>0</v>
      </c>
      <c r="Z27" s="228">
        <f>$W27*各種係数!$R23*各種係数!$T$114</f>
        <v>0</v>
      </c>
      <c r="AA27" s="229">
        <f>$W27*各種係数!$S23*各種係数!$T$114</f>
        <v>0</v>
      </c>
      <c r="AB27" s="225">
        <f t="shared" si="9"/>
        <v>0</v>
      </c>
      <c r="AC27" s="223">
        <f t="shared" si="10"/>
        <v>0</v>
      </c>
      <c r="AD27" s="227">
        <f t="shared" si="11"/>
        <v>0</v>
      </c>
      <c r="AE27" s="228">
        <f t="shared" si="12"/>
        <v>0</v>
      </c>
      <c r="AF27" s="229">
        <f t="shared" si="13"/>
        <v>0</v>
      </c>
      <c r="AG27" s="66"/>
      <c r="AL27" s="67"/>
      <c r="AM27" s="68"/>
      <c r="AN27" s="67"/>
      <c r="AO27" s="67"/>
    </row>
    <row r="28" spans="2:41" ht="26.25" customHeight="1" x14ac:dyDescent="0.15">
      <c r="B28" s="427" t="s">
        <v>648</v>
      </c>
      <c r="C28" s="428" t="s">
        <v>151</v>
      </c>
      <c r="D28" s="223">
        <f>IF(入力!F32="",0,入力!F32)</f>
        <v>0</v>
      </c>
      <c r="E28" s="224">
        <f>IF(ISNUMBER(入力!G32),入力!G32,各種係数!H24)</f>
        <v>0.80973236009732363</v>
      </c>
      <c r="F28" s="225">
        <f t="shared" si="7"/>
        <v>0</v>
      </c>
      <c r="G28" s="223">
        <f>増加最終需要額!$DI25</f>
        <v>0</v>
      </c>
      <c r="H28" s="223">
        <f t="shared" si="14"/>
        <v>0</v>
      </c>
      <c r="I28" s="226">
        <f>投入係数表_A!W$123</f>
        <v>0.36565420560747663</v>
      </c>
      <c r="J28" s="223">
        <f t="shared" si="0"/>
        <v>0</v>
      </c>
      <c r="K28" s="226">
        <f>投入係数表_A!W$117</f>
        <v>0.13609813084112149</v>
      </c>
      <c r="L28" s="227">
        <f t="shared" si="1"/>
        <v>0</v>
      </c>
      <c r="M28" s="228">
        <f>$F28*各種係数!$R24*各種係数!$T$114</f>
        <v>0</v>
      </c>
      <c r="N28" s="229">
        <f>$F28*各種係数!$S24*各種係数!$T$114</f>
        <v>0</v>
      </c>
      <c r="O28" s="225">
        <v>0</v>
      </c>
      <c r="P28" s="223">
        <f t="shared" si="2"/>
        <v>0</v>
      </c>
      <c r="Q28" s="223">
        <f t="shared" si="3"/>
        <v>0</v>
      </c>
      <c r="R28" s="228">
        <f>$O28*各種係数!$R24*各種係数!$T$114</f>
        <v>0</v>
      </c>
      <c r="S28" s="229">
        <f>$O28*各種係数!$S24*各種係数!$T$114</f>
        <v>0</v>
      </c>
      <c r="T28" s="223">
        <f t="shared" si="4"/>
        <v>0</v>
      </c>
      <c r="U28" s="223">
        <f>T$118*入力!E$10*各種係数!$J24</f>
        <v>0</v>
      </c>
      <c r="V28" s="227">
        <f t="shared" si="8"/>
        <v>0</v>
      </c>
      <c r="W28" s="225">
        <v>0</v>
      </c>
      <c r="X28" s="223">
        <f t="shared" si="5"/>
        <v>0</v>
      </c>
      <c r="Y28" s="223">
        <f t="shared" si="6"/>
        <v>0</v>
      </c>
      <c r="Z28" s="228">
        <f>$W28*各種係数!$R24*各種係数!$T$114</f>
        <v>0</v>
      </c>
      <c r="AA28" s="229">
        <f>$W28*各種係数!$S24*各種係数!$T$114</f>
        <v>0</v>
      </c>
      <c r="AB28" s="225">
        <f t="shared" si="9"/>
        <v>0</v>
      </c>
      <c r="AC28" s="223">
        <f t="shared" si="10"/>
        <v>0</v>
      </c>
      <c r="AD28" s="227">
        <f t="shared" si="11"/>
        <v>0</v>
      </c>
      <c r="AE28" s="228">
        <f t="shared" si="12"/>
        <v>0</v>
      </c>
      <c r="AF28" s="229">
        <f t="shared" si="13"/>
        <v>0</v>
      </c>
      <c r="AG28" s="66"/>
      <c r="AL28" s="67"/>
      <c r="AM28" s="68"/>
      <c r="AN28" s="67"/>
      <c r="AO28" s="67"/>
    </row>
    <row r="29" spans="2:41" ht="26.25" customHeight="1" x14ac:dyDescent="0.15">
      <c r="B29" s="431" t="s">
        <v>649</v>
      </c>
      <c r="C29" s="432" t="s">
        <v>650</v>
      </c>
      <c r="D29" s="223">
        <f>IF(入力!F33="",0,入力!F33)</f>
        <v>0</v>
      </c>
      <c r="E29" s="224">
        <f>IF(ISNUMBER(入力!G33),入力!G33,各種係数!H25)</f>
        <v>4.4010824668850645E-2</v>
      </c>
      <c r="F29" s="237">
        <f t="shared" si="7"/>
        <v>0</v>
      </c>
      <c r="G29" s="223">
        <f>増加最終需要額!$DI26</f>
        <v>0</v>
      </c>
      <c r="H29" s="223">
        <f t="shared" si="14"/>
        <v>0</v>
      </c>
      <c r="I29" s="238">
        <f>投入係数表_A!X$123</f>
        <v>0.36644798500468606</v>
      </c>
      <c r="J29" s="223">
        <f t="shared" si="0"/>
        <v>0</v>
      </c>
      <c r="K29" s="238">
        <f>投入係数表_A!X$117</f>
        <v>0.17806935332708529</v>
      </c>
      <c r="L29" s="239">
        <f t="shared" si="1"/>
        <v>0</v>
      </c>
      <c r="M29" s="228">
        <f>$F29*各種係数!$R25*各種係数!$T$114</f>
        <v>0</v>
      </c>
      <c r="N29" s="229">
        <f>$F29*各種係数!$S25*各種係数!$T$114</f>
        <v>0</v>
      </c>
      <c r="O29" s="237">
        <v>0</v>
      </c>
      <c r="P29" s="236">
        <f t="shared" si="2"/>
        <v>0</v>
      </c>
      <c r="Q29" s="236">
        <f t="shared" si="3"/>
        <v>0</v>
      </c>
      <c r="R29" s="228">
        <f>$O29*各種係数!$R25*各種係数!$T$114</f>
        <v>0</v>
      </c>
      <c r="S29" s="229">
        <f>$O29*各種係数!$S25*各種係数!$T$114</f>
        <v>0</v>
      </c>
      <c r="T29" s="236">
        <f t="shared" si="4"/>
        <v>0</v>
      </c>
      <c r="U29" s="223">
        <f>T$118*入力!E$10*各種係数!$J25</f>
        <v>0</v>
      </c>
      <c r="V29" s="239">
        <f t="shared" si="8"/>
        <v>0</v>
      </c>
      <c r="W29" s="237">
        <v>0</v>
      </c>
      <c r="X29" s="236">
        <f t="shared" si="5"/>
        <v>0</v>
      </c>
      <c r="Y29" s="236">
        <f t="shared" si="6"/>
        <v>0</v>
      </c>
      <c r="Z29" s="228">
        <f>$W29*各種係数!$R25*各種係数!$T$114</f>
        <v>0</v>
      </c>
      <c r="AA29" s="229">
        <f>$W29*各種係数!$S25*各種係数!$T$114</f>
        <v>0</v>
      </c>
      <c r="AB29" s="237">
        <f t="shared" si="9"/>
        <v>0</v>
      </c>
      <c r="AC29" s="236">
        <f t="shared" si="10"/>
        <v>0</v>
      </c>
      <c r="AD29" s="239">
        <f t="shared" si="11"/>
        <v>0</v>
      </c>
      <c r="AE29" s="240">
        <f t="shared" si="12"/>
        <v>0</v>
      </c>
      <c r="AF29" s="241">
        <f t="shared" si="13"/>
        <v>0</v>
      </c>
      <c r="AG29" s="66"/>
      <c r="AL29" s="67"/>
      <c r="AM29" s="68"/>
      <c r="AN29" s="67"/>
      <c r="AO29" s="67"/>
    </row>
    <row r="30" spans="2:41" ht="26.25" customHeight="1" x14ac:dyDescent="0.15">
      <c r="B30" s="427" t="s">
        <v>651</v>
      </c>
      <c r="C30" s="428" t="s">
        <v>954</v>
      </c>
      <c r="D30" s="223">
        <f>IF(入力!F34="",0,入力!F34)</f>
        <v>0</v>
      </c>
      <c r="E30" s="224">
        <f>IF(ISNUMBER(入力!G34),入力!G34,各種係数!H26)</f>
        <v>0</v>
      </c>
      <c r="F30" s="225">
        <f t="shared" si="7"/>
        <v>0</v>
      </c>
      <c r="G30" s="223">
        <f>増加最終需要額!$DI27</f>
        <v>0</v>
      </c>
      <c r="H30" s="223">
        <f t="shared" si="14"/>
        <v>0</v>
      </c>
      <c r="I30" s="226">
        <f>投入係数表_A!Y$123</f>
        <v>0</v>
      </c>
      <c r="J30" s="223">
        <f t="shared" si="0"/>
        <v>0</v>
      </c>
      <c r="K30" s="226">
        <f>投入係数表_A!Y$117</f>
        <v>0</v>
      </c>
      <c r="L30" s="227">
        <f t="shared" si="1"/>
        <v>0</v>
      </c>
      <c r="M30" s="228">
        <f>$F30*各種係数!$R26*各種係数!$T$114</f>
        <v>0</v>
      </c>
      <c r="N30" s="229">
        <f>$F30*各種係数!$S26*各種係数!$T$114</f>
        <v>0</v>
      </c>
      <c r="O30" s="225">
        <v>0</v>
      </c>
      <c r="P30" s="223">
        <f t="shared" si="2"/>
        <v>0</v>
      </c>
      <c r="Q30" s="223">
        <f t="shared" si="3"/>
        <v>0</v>
      </c>
      <c r="R30" s="228">
        <f>$O30*各種係数!$R26*各種係数!$T$114</f>
        <v>0</v>
      </c>
      <c r="S30" s="229">
        <f>$O30*各種係数!$S26*各種係数!$T$114</f>
        <v>0</v>
      </c>
      <c r="T30" s="223">
        <f t="shared" si="4"/>
        <v>0</v>
      </c>
      <c r="U30" s="223">
        <f>T$118*入力!E$10*各種係数!$J26</f>
        <v>0</v>
      </c>
      <c r="V30" s="227">
        <f t="shared" si="8"/>
        <v>0</v>
      </c>
      <c r="W30" s="225">
        <v>0</v>
      </c>
      <c r="X30" s="223">
        <f t="shared" si="5"/>
        <v>0</v>
      </c>
      <c r="Y30" s="223">
        <f t="shared" si="6"/>
        <v>0</v>
      </c>
      <c r="Z30" s="228">
        <f>$W30*各種係数!$R26*各種係数!$T$114</f>
        <v>0</v>
      </c>
      <c r="AA30" s="229">
        <f>$W30*各種係数!$S26*各種係数!$T$114</f>
        <v>0</v>
      </c>
      <c r="AB30" s="225">
        <f t="shared" si="9"/>
        <v>0</v>
      </c>
      <c r="AC30" s="223">
        <f t="shared" si="10"/>
        <v>0</v>
      </c>
      <c r="AD30" s="227">
        <f t="shared" si="11"/>
        <v>0</v>
      </c>
      <c r="AE30" s="228">
        <f t="shared" si="12"/>
        <v>0</v>
      </c>
      <c r="AF30" s="229">
        <f t="shared" si="13"/>
        <v>0</v>
      </c>
      <c r="AG30" s="66"/>
      <c r="AL30" s="67"/>
      <c r="AM30" s="68"/>
      <c r="AN30" s="67"/>
      <c r="AO30" s="67"/>
    </row>
    <row r="31" spans="2:41" ht="26.25" customHeight="1" x14ac:dyDescent="0.15">
      <c r="B31" s="427" t="s">
        <v>652</v>
      </c>
      <c r="C31" s="428" t="s">
        <v>955</v>
      </c>
      <c r="D31" s="223">
        <f>IF(入力!F35="",0,入力!F35)</f>
        <v>0</v>
      </c>
      <c r="E31" s="224">
        <f>IF(ISNUMBER(入力!G35),入力!G35,各種係数!H27)</f>
        <v>2.0677771395749556E-3</v>
      </c>
      <c r="F31" s="225">
        <f t="shared" si="7"/>
        <v>0</v>
      </c>
      <c r="G31" s="223">
        <f>増加最終需要額!$DI28</f>
        <v>0</v>
      </c>
      <c r="H31" s="223">
        <f t="shared" si="14"/>
        <v>0</v>
      </c>
      <c r="I31" s="226">
        <f>投入係数表_A!Z$123</f>
        <v>0.1875</v>
      </c>
      <c r="J31" s="223">
        <f t="shared" si="0"/>
        <v>0</v>
      </c>
      <c r="K31" s="226">
        <f>投入係数表_A!Z$117</f>
        <v>7.8455364134690675E-2</v>
      </c>
      <c r="L31" s="227">
        <f t="shared" si="1"/>
        <v>0</v>
      </c>
      <c r="M31" s="228">
        <f>$F31*各種係数!$R27*各種係数!$T$114</f>
        <v>0</v>
      </c>
      <c r="N31" s="229">
        <f>$F31*各種係数!$S27*各種係数!$T$114</f>
        <v>0</v>
      </c>
      <c r="O31" s="225">
        <v>0</v>
      </c>
      <c r="P31" s="223">
        <f t="shared" si="2"/>
        <v>0</v>
      </c>
      <c r="Q31" s="223">
        <f t="shared" si="3"/>
        <v>0</v>
      </c>
      <c r="R31" s="228">
        <f>$O31*各種係数!$R27*各種係数!$T$114</f>
        <v>0</v>
      </c>
      <c r="S31" s="229">
        <f>$O31*各種係数!$S27*各種係数!$T$114</f>
        <v>0</v>
      </c>
      <c r="T31" s="223">
        <f t="shared" si="4"/>
        <v>0</v>
      </c>
      <c r="U31" s="223">
        <f>T$118*入力!E$10*各種係数!$J27</f>
        <v>0</v>
      </c>
      <c r="V31" s="227">
        <f t="shared" si="8"/>
        <v>0</v>
      </c>
      <c r="W31" s="225">
        <v>0</v>
      </c>
      <c r="X31" s="223">
        <f t="shared" si="5"/>
        <v>0</v>
      </c>
      <c r="Y31" s="223">
        <f t="shared" si="6"/>
        <v>0</v>
      </c>
      <c r="Z31" s="228">
        <f>$W31*各種係数!$R27*各種係数!$T$114</f>
        <v>0</v>
      </c>
      <c r="AA31" s="229">
        <f>$W31*各種係数!$S27*各種係数!$T$114</f>
        <v>0</v>
      </c>
      <c r="AB31" s="225">
        <f t="shared" si="9"/>
        <v>0</v>
      </c>
      <c r="AC31" s="223">
        <f t="shared" si="10"/>
        <v>0</v>
      </c>
      <c r="AD31" s="227">
        <f t="shared" si="11"/>
        <v>0</v>
      </c>
      <c r="AE31" s="228">
        <f t="shared" si="12"/>
        <v>0</v>
      </c>
      <c r="AF31" s="229">
        <f t="shared" si="13"/>
        <v>0</v>
      </c>
      <c r="AG31" s="66"/>
      <c r="AL31" s="67"/>
      <c r="AM31" s="68"/>
      <c r="AN31" s="67"/>
      <c r="AO31" s="67"/>
    </row>
    <row r="32" spans="2:41" ht="29.25" customHeight="1" x14ac:dyDescent="0.15">
      <c r="B32" s="427" t="s">
        <v>653</v>
      </c>
      <c r="C32" s="428" t="s">
        <v>172</v>
      </c>
      <c r="D32" s="223">
        <f>IF(入力!F36="",0,入力!F36)</f>
        <v>0</v>
      </c>
      <c r="E32" s="224">
        <f>IF(ISNUMBER(入力!G36),入力!G36,各種係数!H28)</f>
        <v>2.8655335053839992E-2</v>
      </c>
      <c r="F32" s="225">
        <f t="shared" si="7"/>
        <v>0</v>
      </c>
      <c r="G32" s="223">
        <f>増加最終需要額!$DI29</f>
        <v>0</v>
      </c>
      <c r="H32" s="223">
        <f t="shared" si="14"/>
        <v>0</v>
      </c>
      <c r="I32" s="226">
        <f>投入係数表_A!AA$123</f>
        <v>0.27748839852258739</v>
      </c>
      <c r="J32" s="223">
        <f t="shared" si="0"/>
        <v>0</v>
      </c>
      <c r="K32" s="226">
        <f>投入係数表_A!AA$117</f>
        <v>0.1026612368595511</v>
      </c>
      <c r="L32" s="227">
        <f t="shared" si="1"/>
        <v>0</v>
      </c>
      <c r="M32" s="228">
        <f>$F32*各種係数!$R28*各種係数!$T$114</f>
        <v>0</v>
      </c>
      <c r="N32" s="229">
        <f>$F32*各種係数!$S28*各種係数!$T$114</f>
        <v>0</v>
      </c>
      <c r="O32" s="225">
        <v>0</v>
      </c>
      <c r="P32" s="223">
        <f t="shared" si="2"/>
        <v>0</v>
      </c>
      <c r="Q32" s="223">
        <f t="shared" si="3"/>
        <v>0</v>
      </c>
      <c r="R32" s="228">
        <f>$O32*各種係数!$R28*各種係数!$T$114</f>
        <v>0</v>
      </c>
      <c r="S32" s="229">
        <f>$O32*各種係数!$S28*各種係数!$T$114</f>
        <v>0</v>
      </c>
      <c r="T32" s="223">
        <f t="shared" si="4"/>
        <v>0</v>
      </c>
      <c r="U32" s="223">
        <f>T$118*入力!E$10*各種係数!$J28</f>
        <v>0</v>
      </c>
      <c r="V32" s="227">
        <f t="shared" si="8"/>
        <v>0</v>
      </c>
      <c r="W32" s="225">
        <v>0</v>
      </c>
      <c r="X32" s="223">
        <f t="shared" si="5"/>
        <v>0</v>
      </c>
      <c r="Y32" s="223">
        <f t="shared" si="6"/>
        <v>0</v>
      </c>
      <c r="Z32" s="228">
        <f>$W32*各種係数!$R28*各種係数!$T$114</f>
        <v>0</v>
      </c>
      <c r="AA32" s="229">
        <f>$W32*各種係数!$S28*各種係数!$T$114</f>
        <v>0</v>
      </c>
      <c r="AB32" s="225">
        <f t="shared" si="9"/>
        <v>0</v>
      </c>
      <c r="AC32" s="223">
        <f t="shared" si="10"/>
        <v>0</v>
      </c>
      <c r="AD32" s="227">
        <f t="shared" si="11"/>
        <v>0</v>
      </c>
      <c r="AE32" s="228">
        <f t="shared" si="12"/>
        <v>0</v>
      </c>
      <c r="AF32" s="229">
        <f t="shared" si="13"/>
        <v>0</v>
      </c>
      <c r="AG32" s="66"/>
      <c r="AL32" s="67"/>
      <c r="AM32" s="68"/>
      <c r="AN32" s="67"/>
      <c r="AO32" s="67"/>
    </row>
    <row r="33" spans="2:41" ht="26.25" customHeight="1" x14ac:dyDescent="0.15">
      <c r="B33" s="427" t="s">
        <v>654</v>
      </c>
      <c r="C33" s="428" t="s">
        <v>177</v>
      </c>
      <c r="D33" s="223">
        <f>IF(入力!F37="",0,入力!F37)</f>
        <v>0</v>
      </c>
      <c r="E33" s="224">
        <f>IF(ISNUMBER(入力!G37),入力!G37,各種係数!H29)</f>
        <v>0.87548015364916776</v>
      </c>
      <c r="F33" s="225">
        <f t="shared" si="7"/>
        <v>0</v>
      </c>
      <c r="G33" s="223">
        <f>増加最終需要額!$DI30</f>
        <v>0</v>
      </c>
      <c r="H33" s="223">
        <f t="shared" si="14"/>
        <v>0</v>
      </c>
      <c r="I33" s="226">
        <f>投入係数表_A!AB$123</f>
        <v>0.38215704930878153</v>
      </c>
      <c r="J33" s="223">
        <f t="shared" si="0"/>
        <v>0</v>
      </c>
      <c r="K33" s="226">
        <f>投入係数表_A!AB$117</f>
        <v>0.14518385851010243</v>
      </c>
      <c r="L33" s="227">
        <f t="shared" si="1"/>
        <v>0</v>
      </c>
      <c r="M33" s="228">
        <f>$F33*各種係数!$R29*各種係数!$T$114</f>
        <v>0</v>
      </c>
      <c r="N33" s="229">
        <f>$F33*各種係数!$S29*各種係数!$T$114</f>
        <v>0</v>
      </c>
      <c r="O33" s="225">
        <v>0</v>
      </c>
      <c r="P33" s="223">
        <f t="shared" si="2"/>
        <v>0</v>
      </c>
      <c r="Q33" s="223">
        <f t="shared" si="3"/>
        <v>0</v>
      </c>
      <c r="R33" s="228">
        <f>$O33*各種係数!$R29*各種係数!$T$114</f>
        <v>0</v>
      </c>
      <c r="S33" s="229">
        <f>$O33*各種係数!$S29*各種係数!$T$114</f>
        <v>0</v>
      </c>
      <c r="T33" s="223">
        <f t="shared" si="4"/>
        <v>0</v>
      </c>
      <c r="U33" s="223">
        <f>T$118*入力!E$10*各種係数!$J29</f>
        <v>0</v>
      </c>
      <c r="V33" s="227">
        <f t="shared" si="8"/>
        <v>0</v>
      </c>
      <c r="W33" s="225">
        <v>0</v>
      </c>
      <c r="X33" s="223">
        <f t="shared" si="5"/>
        <v>0</v>
      </c>
      <c r="Y33" s="223">
        <f t="shared" si="6"/>
        <v>0</v>
      </c>
      <c r="Z33" s="228">
        <f>$W33*各種係数!$R29*各種係数!$T$114</f>
        <v>0</v>
      </c>
      <c r="AA33" s="229">
        <f>$W33*各種係数!$S29*各種係数!$T$114</f>
        <v>0</v>
      </c>
      <c r="AB33" s="225">
        <f t="shared" si="9"/>
        <v>0</v>
      </c>
      <c r="AC33" s="223">
        <f t="shared" si="10"/>
        <v>0</v>
      </c>
      <c r="AD33" s="227">
        <f t="shared" si="11"/>
        <v>0</v>
      </c>
      <c r="AE33" s="228">
        <f t="shared" si="12"/>
        <v>0</v>
      </c>
      <c r="AF33" s="229">
        <f t="shared" si="13"/>
        <v>0</v>
      </c>
      <c r="AG33" s="66"/>
      <c r="AL33" s="67"/>
      <c r="AM33" s="68"/>
      <c r="AN33" s="67"/>
      <c r="AO33" s="67"/>
    </row>
    <row r="34" spans="2:41" ht="26.25" customHeight="1" x14ac:dyDescent="0.15">
      <c r="B34" s="427" t="s">
        <v>655</v>
      </c>
      <c r="C34" s="428" t="s">
        <v>178</v>
      </c>
      <c r="D34" s="223">
        <f>IF(入力!F38="",0,入力!F38)</f>
        <v>0</v>
      </c>
      <c r="E34" s="224">
        <f>IF(ISNUMBER(入力!G38),入力!G38,各種係数!H30)</f>
        <v>8.7684140785394549E-3</v>
      </c>
      <c r="F34" s="225">
        <f t="shared" si="7"/>
        <v>0</v>
      </c>
      <c r="G34" s="223">
        <f>増加最終需要額!$DI31</f>
        <v>0</v>
      </c>
      <c r="H34" s="223">
        <f t="shared" si="14"/>
        <v>0</v>
      </c>
      <c r="I34" s="226">
        <f>投入係数表_A!AC$123</f>
        <v>0.40308109485331584</v>
      </c>
      <c r="J34" s="223">
        <f t="shared" si="0"/>
        <v>0</v>
      </c>
      <c r="K34" s="226">
        <f>投入係数表_A!AC$117</f>
        <v>8.25780738152435E-2</v>
      </c>
      <c r="L34" s="227">
        <f t="shared" si="1"/>
        <v>0</v>
      </c>
      <c r="M34" s="228">
        <f>$F34*各種係数!$R30*各種係数!$T$114</f>
        <v>0</v>
      </c>
      <c r="N34" s="229">
        <f>$F34*各種係数!$S30*各種係数!$T$114</f>
        <v>0</v>
      </c>
      <c r="O34" s="225">
        <v>0</v>
      </c>
      <c r="P34" s="223">
        <f t="shared" si="2"/>
        <v>0</v>
      </c>
      <c r="Q34" s="223">
        <f t="shared" si="3"/>
        <v>0</v>
      </c>
      <c r="R34" s="228">
        <f>$O34*各種係数!$R30*各種係数!$T$114</f>
        <v>0</v>
      </c>
      <c r="S34" s="229">
        <f>$O34*各種係数!$S30*各種係数!$T$114</f>
        <v>0</v>
      </c>
      <c r="T34" s="223">
        <f t="shared" si="4"/>
        <v>0</v>
      </c>
      <c r="U34" s="223">
        <f>T$118*入力!E$10*各種係数!$J30</f>
        <v>0</v>
      </c>
      <c r="V34" s="227">
        <f t="shared" si="8"/>
        <v>0</v>
      </c>
      <c r="W34" s="225">
        <v>0</v>
      </c>
      <c r="X34" s="223">
        <f t="shared" si="5"/>
        <v>0</v>
      </c>
      <c r="Y34" s="223">
        <f t="shared" si="6"/>
        <v>0</v>
      </c>
      <c r="Z34" s="228">
        <f>$W34*各種係数!$R30*各種係数!$T$114</f>
        <v>0</v>
      </c>
      <c r="AA34" s="229">
        <f>$W34*各種係数!$S30*各種係数!$T$114</f>
        <v>0</v>
      </c>
      <c r="AB34" s="225">
        <f t="shared" si="9"/>
        <v>0</v>
      </c>
      <c r="AC34" s="223">
        <f t="shared" si="10"/>
        <v>0</v>
      </c>
      <c r="AD34" s="227">
        <f t="shared" si="11"/>
        <v>0</v>
      </c>
      <c r="AE34" s="228">
        <f t="shared" si="12"/>
        <v>0</v>
      </c>
      <c r="AF34" s="229">
        <f t="shared" si="13"/>
        <v>0</v>
      </c>
      <c r="AG34" s="66"/>
      <c r="AL34" s="67"/>
      <c r="AM34" s="68"/>
      <c r="AN34" s="67"/>
      <c r="AO34" s="67"/>
    </row>
    <row r="35" spans="2:41" ht="26.25" customHeight="1" x14ac:dyDescent="0.15">
      <c r="B35" s="427" t="s">
        <v>656</v>
      </c>
      <c r="C35" s="428" t="s">
        <v>657</v>
      </c>
      <c r="D35" s="223">
        <f>IF(入力!F39="",0,入力!F39)</f>
        <v>0</v>
      </c>
      <c r="E35" s="224">
        <f>IF(ISNUMBER(入力!G39),入力!G39,各種係数!H31)</f>
        <v>5.0933651172030192E-2</v>
      </c>
      <c r="F35" s="225">
        <f t="shared" si="7"/>
        <v>0</v>
      </c>
      <c r="G35" s="223">
        <f>増加最終需要額!$DI32</f>
        <v>0</v>
      </c>
      <c r="H35" s="223">
        <f t="shared" si="14"/>
        <v>0</v>
      </c>
      <c r="I35" s="226">
        <f>投入係数表_A!AD$123</f>
        <v>0.34576160179640719</v>
      </c>
      <c r="J35" s="223">
        <f t="shared" si="0"/>
        <v>0</v>
      </c>
      <c r="K35" s="226">
        <f>投入係数表_A!AD$117</f>
        <v>0.13094124251497005</v>
      </c>
      <c r="L35" s="227">
        <f t="shared" si="1"/>
        <v>0</v>
      </c>
      <c r="M35" s="228">
        <f>$F35*各種係数!$R31*各種係数!$T$114</f>
        <v>0</v>
      </c>
      <c r="N35" s="229">
        <f>$F35*各種係数!$S31*各種係数!$T$114</f>
        <v>0</v>
      </c>
      <c r="O35" s="225">
        <v>0</v>
      </c>
      <c r="P35" s="223">
        <f t="shared" si="2"/>
        <v>0</v>
      </c>
      <c r="Q35" s="223">
        <f t="shared" si="3"/>
        <v>0</v>
      </c>
      <c r="R35" s="228">
        <f>$O35*各種係数!$R31*各種係数!$T$114</f>
        <v>0</v>
      </c>
      <c r="S35" s="229">
        <f>$O35*各種係数!$S31*各種係数!$T$114</f>
        <v>0</v>
      </c>
      <c r="T35" s="223">
        <f t="shared" si="4"/>
        <v>0</v>
      </c>
      <c r="U35" s="223">
        <f>T$118*入力!E$10*各種係数!$J31</f>
        <v>0</v>
      </c>
      <c r="V35" s="227">
        <f t="shared" si="8"/>
        <v>0</v>
      </c>
      <c r="W35" s="225">
        <v>0</v>
      </c>
      <c r="X35" s="223">
        <f t="shared" si="5"/>
        <v>0</v>
      </c>
      <c r="Y35" s="223">
        <f t="shared" si="6"/>
        <v>0</v>
      </c>
      <c r="Z35" s="228">
        <f>$W35*各種係数!$R31*各種係数!$T$114</f>
        <v>0</v>
      </c>
      <c r="AA35" s="229">
        <f>$W35*各種係数!$S31*各種係数!$T$114</f>
        <v>0</v>
      </c>
      <c r="AB35" s="225">
        <f t="shared" si="9"/>
        <v>0</v>
      </c>
      <c r="AC35" s="223">
        <f t="shared" si="10"/>
        <v>0</v>
      </c>
      <c r="AD35" s="227">
        <f t="shared" si="11"/>
        <v>0</v>
      </c>
      <c r="AE35" s="228">
        <f t="shared" si="12"/>
        <v>0</v>
      </c>
      <c r="AF35" s="229">
        <f t="shared" si="13"/>
        <v>0</v>
      </c>
      <c r="AG35" s="66"/>
      <c r="AL35" s="67"/>
      <c r="AM35" s="68"/>
      <c r="AN35" s="67"/>
      <c r="AO35" s="67"/>
    </row>
    <row r="36" spans="2:41" ht="26.25" customHeight="1" x14ac:dyDescent="0.15">
      <c r="B36" s="427" t="s">
        <v>658</v>
      </c>
      <c r="C36" s="428" t="s">
        <v>189</v>
      </c>
      <c r="D36" s="223">
        <f>IF(入力!F40="",0,入力!F40)</f>
        <v>0</v>
      </c>
      <c r="E36" s="224">
        <f>IF(ISNUMBER(入力!G40),入力!G40,各種係数!H32)</f>
        <v>0</v>
      </c>
      <c r="F36" s="225">
        <f t="shared" si="7"/>
        <v>0</v>
      </c>
      <c r="G36" s="223">
        <f>増加最終需要額!$DI33</f>
        <v>0</v>
      </c>
      <c r="H36" s="223">
        <f t="shared" si="14"/>
        <v>0</v>
      </c>
      <c r="I36" s="226">
        <f>投入係数表_A!AE$123</f>
        <v>0</v>
      </c>
      <c r="J36" s="223">
        <f t="shared" si="0"/>
        <v>0</v>
      </c>
      <c r="K36" s="226">
        <f>投入係数表_A!AE$117</f>
        <v>0</v>
      </c>
      <c r="L36" s="227">
        <f t="shared" si="1"/>
        <v>0</v>
      </c>
      <c r="M36" s="228">
        <f>$F36*各種係数!$R32*各種係数!$T$114</f>
        <v>0</v>
      </c>
      <c r="N36" s="229">
        <f>$F36*各種係数!$S32*各種係数!$T$114</f>
        <v>0</v>
      </c>
      <c r="O36" s="225">
        <v>0</v>
      </c>
      <c r="P36" s="223">
        <f t="shared" si="2"/>
        <v>0</v>
      </c>
      <c r="Q36" s="223">
        <f t="shared" si="3"/>
        <v>0</v>
      </c>
      <c r="R36" s="228">
        <f>$O36*各種係数!$R32*各種係数!$T$114</f>
        <v>0</v>
      </c>
      <c r="S36" s="229">
        <f>$O36*各種係数!$S32*各種係数!$T$114</f>
        <v>0</v>
      </c>
      <c r="T36" s="223">
        <f t="shared" si="4"/>
        <v>0</v>
      </c>
      <c r="U36" s="223">
        <f>T$118*入力!E$10*各種係数!$J32</f>
        <v>0</v>
      </c>
      <c r="V36" s="227">
        <f t="shared" si="8"/>
        <v>0</v>
      </c>
      <c r="W36" s="225">
        <v>0</v>
      </c>
      <c r="X36" s="223">
        <f t="shared" si="5"/>
        <v>0</v>
      </c>
      <c r="Y36" s="223">
        <f t="shared" si="6"/>
        <v>0</v>
      </c>
      <c r="Z36" s="228">
        <f>$W36*各種係数!$R32*各種係数!$T$114</f>
        <v>0</v>
      </c>
      <c r="AA36" s="229">
        <f>$W36*各種係数!$S32*各種係数!$T$114</f>
        <v>0</v>
      </c>
      <c r="AB36" s="225">
        <f t="shared" si="9"/>
        <v>0</v>
      </c>
      <c r="AC36" s="223">
        <f t="shared" si="10"/>
        <v>0</v>
      </c>
      <c r="AD36" s="227">
        <f t="shared" si="11"/>
        <v>0</v>
      </c>
      <c r="AE36" s="228">
        <f t="shared" si="12"/>
        <v>0</v>
      </c>
      <c r="AF36" s="229">
        <f t="shared" si="13"/>
        <v>0</v>
      </c>
      <c r="AG36" s="66"/>
      <c r="AL36" s="67"/>
      <c r="AM36" s="68"/>
      <c r="AN36" s="67"/>
      <c r="AO36" s="67"/>
    </row>
    <row r="37" spans="2:41" ht="26.25" customHeight="1" x14ac:dyDescent="0.15">
      <c r="B37" s="427" t="s">
        <v>659</v>
      </c>
      <c r="C37" s="428" t="s">
        <v>201</v>
      </c>
      <c r="D37" s="223">
        <f>IF(入力!F41="",0,入力!F41)</f>
        <v>0</v>
      </c>
      <c r="E37" s="224">
        <f>IF(ISNUMBER(入力!G41),入力!G41,各種係数!H33)</f>
        <v>0.53437733035048474</v>
      </c>
      <c r="F37" s="225">
        <f t="shared" si="7"/>
        <v>0</v>
      </c>
      <c r="G37" s="223">
        <f>増加最終需要額!$DI34</f>
        <v>0</v>
      </c>
      <c r="H37" s="223">
        <f t="shared" si="14"/>
        <v>0</v>
      </c>
      <c r="I37" s="226">
        <f>投入係数表_A!AF$123</f>
        <v>0.46301981579681833</v>
      </c>
      <c r="J37" s="223">
        <f t="shared" si="0"/>
        <v>0</v>
      </c>
      <c r="K37" s="226">
        <f>投入係数表_A!AF$117</f>
        <v>9.6427574658107737E-2</v>
      </c>
      <c r="L37" s="227">
        <f t="shared" si="1"/>
        <v>0</v>
      </c>
      <c r="M37" s="228">
        <f>$F37*各種係数!$R33*各種係数!$T$114</f>
        <v>0</v>
      </c>
      <c r="N37" s="229">
        <f>$F37*各種係数!$S33*各種係数!$T$114</f>
        <v>0</v>
      </c>
      <c r="O37" s="225">
        <v>0</v>
      </c>
      <c r="P37" s="223">
        <f t="shared" si="2"/>
        <v>0</v>
      </c>
      <c r="Q37" s="223">
        <f t="shared" si="3"/>
        <v>0</v>
      </c>
      <c r="R37" s="228">
        <f>$O37*各種係数!$R33*各種係数!$T$114</f>
        <v>0</v>
      </c>
      <c r="S37" s="229">
        <f>$O37*各種係数!$S33*各種係数!$T$114</f>
        <v>0</v>
      </c>
      <c r="T37" s="223">
        <f t="shared" si="4"/>
        <v>0</v>
      </c>
      <c r="U37" s="223">
        <f>T$118*入力!E$10*各種係数!$J33</f>
        <v>0</v>
      </c>
      <c r="V37" s="227">
        <f t="shared" si="8"/>
        <v>0</v>
      </c>
      <c r="W37" s="225">
        <v>0</v>
      </c>
      <c r="X37" s="223">
        <f t="shared" si="5"/>
        <v>0</v>
      </c>
      <c r="Y37" s="223">
        <f t="shared" si="6"/>
        <v>0</v>
      </c>
      <c r="Z37" s="228">
        <f>$W37*各種係数!$R33*各種係数!$T$114</f>
        <v>0</v>
      </c>
      <c r="AA37" s="229">
        <f>$W37*各種係数!$S33*各種係数!$T$114</f>
        <v>0</v>
      </c>
      <c r="AB37" s="225">
        <f t="shared" si="9"/>
        <v>0</v>
      </c>
      <c r="AC37" s="223">
        <f t="shared" si="10"/>
        <v>0</v>
      </c>
      <c r="AD37" s="227">
        <f t="shared" si="11"/>
        <v>0</v>
      </c>
      <c r="AE37" s="228">
        <f t="shared" si="12"/>
        <v>0</v>
      </c>
      <c r="AF37" s="229">
        <f t="shared" si="13"/>
        <v>0</v>
      </c>
      <c r="AG37" s="66"/>
      <c r="AL37" s="67"/>
      <c r="AM37" s="68"/>
      <c r="AN37" s="67"/>
      <c r="AO37" s="67"/>
    </row>
    <row r="38" spans="2:41" ht="26.25" customHeight="1" x14ac:dyDescent="0.15">
      <c r="B38" s="427" t="s">
        <v>660</v>
      </c>
      <c r="C38" s="428" t="s">
        <v>206</v>
      </c>
      <c r="D38" s="223">
        <f>IF(入力!F42="",0,入力!F42)</f>
        <v>0</v>
      </c>
      <c r="E38" s="224">
        <f>IF(ISNUMBER(入力!G42),入力!G42,各種係数!H34)</f>
        <v>0.28954702067288207</v>
      </c>
      <c r="F38" s="225">
        <f t="shared" si="7"/>
        <v>0</v>
      </c>
      <c r="G38" s="223">
        <f>増加最終需要額!$DI35</f>
        <v>0</v>
      </c>
      <c r="H38" s="223">
        <f t="shared" si="14"/>
        <v>0</v>
      </c>
      <c r="I38" s="226">
        <f>投入係数表_A!AG$123</f>
        <v>0.40455286175130534</v>
      </c>
      <c r="J38" s="223">
        <f t="shared" si="0"/>
        <v>0</v>
      </c>
      <c r="K38" s="226">
        <f>投入係数表_A!AG$117</f>
        <v>0.27884199674082943</v>
      </c>
      <c r="L38" s="227">
        <f t="shared" si="1"/>
        <v>0</v>
      </c>
      <c r="M38" s="228">
        <f>$F38*各種係数!$R34*各種係数!$T$114</f>
        <v>0</v>
      </c>
      <c r="N38" s="229">
        <f>$F38*各種係数!$S34*各種係数!$T$114</f>
        <v>0</v>
      </c>
      <c r="O38" s="225">
        <v>0</v>
      </c>
      <c r="P38" s="223">
        <f t="shared" si="2"/>
        <v>0</v>
      </c>
      <c r="Q38" s="223">
        <f t="shared" si="3"/>
        <v>0</v>
      </c>
      <c r="R38" s="228">
        <f>$O38*各種係数!$R34*各種係数!$T$114</f>
        <v>0</v>
      </c>
      <c r="S38" s="229">
        <f>$O38*各種係数!$S34*各種係数!$T$114</f>
        <v>0</v>
      </c>
      <c r="T38" s="223">
        <f t="shared" si="4"/>
        <v>0</v>
      </c>
      <c r="U38" s="223">
        <f>T$118*入力!E$10*各種係数!$J34</f>
        <v>0</v>
      </c>
      <c r="V38" s="227">
        <f t="shared" si="8"/>
        <v>0</v>
      </c>
      <c r="W38" s="225">
        <v>0</v>
      </c>
      <c r="X38" s="223">
        <f t="shared" si="5"/>
        <v>0</v>
      </c>
      <c r="Y38" s="223">
        <f t="shared" si="6"/>
        <v>0</v>
      </c>
      <c r="Z38" s="228">
        <f>$W38*各種係数!$R34*各種係数!$T$114</f>
        <v>0</v>
      </c>
      <c r="AA38" s="229">
        <f>$W38*各種係数!$S34*各種係数!$T$114</f>
        <v>0</v>
      </c>
      <c r="AB38" s="225">
        <f t="shared" si="9"/>
        <v>0</v>
      </c>
      <c r="AC38" s="223">
        <f t="shared" si="10"/>
        <v>0</v>
      </c>
      <c r="AD38" s="227">
        <f t="shared" si="11"/>
        <v>0</v>
      </c>
      <c r="AE38" s="228">
        <f t="shared" si="12"/>
        <v>0</v>
      </c>
      <c r="AF38" s="229">
        <f t="shared" si="13"/>
        <v>0</v>
      </c>
      <c r="AG38" s="66"/>
      <c r="AL38" s="67"/>
      <c r="AM38" s="68"/>
      <c r="AN38" s="67"/>
      <c r="AO38" s="67"/>
    </row>
    <row r="39" spans="2:41" ht="26.25" customHeight="1" x14ac:dyDescent="0.15">
      <c r="B39" s="427" t="s">
        <v>661</v>
      </c>
      <c r="C39" s="428" t="s">
        <v>216</v>
      </c>
      <c r="D39" s="223">
        <f>IF(入力!F43="",0,入力!F43)</f>
        <v>0</v>
      </c>
      <c r="E39" s="224">
        <f>IF(ISNUMBER(入力!G43),入力!G43,各種係数!H35)</f>
        <v>3.6768956244188078E-2</v>
      </c>
      <c r="F39" s="225">
        <f t="shared" si="7"/>
        <v>0</v>
      </c>
      <c r="G39" s="223">
        <f>増加最終需要額!$DI36</f>
        <v>0</v>
      </c>
      <c r="H39" s="223">
        <f t="shared" si="14"/>
        <v>0</v>
      </c>
      <c r="I39" s="226">
        <f>投入係数表_A!AH$123</f>
        <v>0.57733311464654746</v>
      </c>
      <c r="J39" s="223">
        <f t="shared" si="0"/>
        <v>0</v>
      </c>
      <c r="K39" s="226">
        <f>投入係数表_A!AH$117</f>
        <v>0.25504346399868788</v>
      </c>
      <c r="L39" s="227">
        <f t="shared" si="1"/>
        <v>0</v>
      </c>
      <c r="M39" s="228">
        <f>$F39*各種係数!$R35*各種係数!$T$114</f>
        <v>0</v>
      </c>
      <c r="N39" s="229">
        <f>$F39*各種係数!$S35*各種係数!$T$114</f>
        <v>0</v>
      </c>
      <c r="O39" s="225">
        <v>0</v>
      </c>
      <c r="P39" s="223">
        <f t="shared" si="2"/>
        <v>0</v>
      </c>
      <c r="Q39" s="223">
        <f t="shared" si="3"/>
        <v>0</v>
      </c>
      <c r="R39" s="228">
        <f>$O39*各種係数!$R35*各種係数!$T$114</f>
        <v>0</v>
      </c>
      <c r="S39" s="229">
        <f>$O39*各種係数!$S35*各種係数!$T$114</f>
        <v>0</v>
      </c>
      <c r="T39" s="223">
        <f t="shared" si="4"/>
        <v>0</v>
      </c>
      <c r="U39" s="223">
        <f>T$118*入力!E$10*各種係数!$J35</f>
        <v>0</v>
      </c>
      <c r="V39" s="227">
        <f t="shared" si="8"/>
        <v>0</v>
      </c>
      <c r="W39" s="225">
        <v>0</v>
      </c>
      <c r="X39" s="223">
        <f t="shared" si="5"/>
        <v>0</v>
      </c>
      <c r="Y39" s="223">
        <f t="shared" si="6"/>
        <v>0</v>
      </c>
      <c r="Z39" s="228">
        <f>$W39*各種係数!$R35*各種係数!$T$114</f>
        <v>0</v>
      </c>
      <c r="AA39" s="229">
        <f>$W39*各種係数!$S35*各種係数!$T$114</f>
        <v>0</v>
      </c>
      <c r="AB39" s="225">
        <f t="shared" si="9"/>
        <v>0</v>
      </c>
      <c r="AC39" s="223">
        <f t="shared" si="10"/>
        <v>0</v>
      </c>
      <c r="AD39" s="227">
        <f t="shared" si="11"/>
        <v>0</v>
      </c>
      <c r="AE39" s="228">
        <f t="shared" si="12"/>
        <v>0</v>
      </c>
      <c r="AF39" s="229">
        <f t="shared" si="13"/>
        <v>0</v>
      </c>
      <c r="AG39" s="66"/>
      <c r="AL39" s="67"/>
      <c r="AM39" s="68"/>
      <c r="AN39" s="67"/>
      <c r="AO39" s="67"/>
    </row>
    <row r="40" spans="2:41" ht="26.25" customHeight="1" x14ac:dyDescent="0.15">
      <c r="B40" s="429" t="s">
        <v>662</v>
      </c>
      <c r="C40" s="430" t="s">
        <v>956</v>
      </c>
      <c r="D40" s="223">
        <f>IF(入力!F44="",0,入力!F44)</f>
        <v>0</v>
      </c>
      <c r="E40" s="224">
        <f>IF(ISNUMBER(入力!G44),入力!G44,各種係数!H36)</f>
        <v>8.1439163729184472E-3</v>
      </c>
      <c r="F40" s="231">
        <f t="shared" si="7"/>
        <v>0</v>
      </c>
      <c r="G40" s="223">
        <f>増加最終需要額!$DI37</f>
        <v>0</v>
      </c>
      <c r="H40" s="223">
        <f t="shared" si="14"/>
        <v>0</v>
      </c>
      <c r="I40" s="232">
        <f>投入係数表_A!AI$123</f>
        <v>0.47660818713450293</v>
      </c>
      <c r="J40" s="223">
        <f t="shared" si="0"/>
        <v>0</v>
      </c>
      <c r="K40" s="232">
        <f>投入係数表_A!AI$117</f>
        <v>0.54093567251461994</v>
      </c>
      <c r="L40" s="233">
        <f t="shared" si="1"/>
        <v>0</v>
      </c>
      <c r="M40" s="228">
        <f>$F40*各種係数!$R36*各種係数!$T$114</f>
        <v>0</v>
      </c>
      <c r="N40" s="229">
        <f>$F40*各種係数!$S36*各種係数!$T$114</f>
        <v>0</v>
      </c>
      <c r="O40" s="231">
        <v>0</v>
      </c>
      <c r="P40" s="230">
        <f t="shared" si="2"/>
        <v>0</v>
      </c>
      <c r="Q40" s="230">
        <f t="shared" si="3"/>
        <v>0</v>
      </c>
      <c r="R40" s="228">
        <f>$O40*各種係数!$R36*各種係数!$T$114</f>
        <v>0</v>
      </c>
      <c r="S40" s="229">
        <f>$O40*各種係数!$S36*各種係数!$T$114</f>
        <v>0</v>
      </c>
      <c r="T40" s="230">
        <f t="shared" si="4"/>
        <v>0</v>
      </c>
      <c r="U40" s="223">
        <f>T$118*入力!E$10*各種係数!$J36</f>
        <v>0</v>
      </c>
      <c r="V40" s="233">
        <f t="shared" si="8"/>
        <v>0</v>
      </c>
      <c r="W40" s="231">
        <v>0</v>
      </c>
      <c r="X40" s="230">
        <f t="shared" si="5"/>
        <v>0</v>
      </c>
      <c r="Y40" s="230">
        <f t="shared" si="6"/>
        <v>0</v>
      </c>
      <c r="Z40" s="228">
        <f>$W40*各種係数!$R36*各種係数!$T$114</f>
        <v>0</v>
      </c>
      <c r="AA40" s="229">
        <f>$W40*各種係数!$S36*各種係数!$T$114</f>
        <v>0</v>
      </c>
      <c r="AB40" s="231">
        <f t="shared" si="9"/>
        <v>0</v>
      </c>
      <c r="AC40" s="230">
        <f t="shared" si="10"/>
        <v>0</v>
      </c>
      <c r="AD40" s="233">
        <f t="shared" si="11"/>
        <v>0</v>
      </c>
      <c r="AE40" s="234">
        <f t="shared" si="12"/>
        <v>0</v>
      </c>
      <c r="AF40" s="235">
        <f t="shared" si="13"/>
        <v>0</v>
      </c>
      <c r="AG40" s="66"/>
      <c r="AL40" s="67"/>
      <c r="AM40" s="68"/>
      <c r="AN40" s="67"/>
      <c r="AO40" s="67"/>
    </row>
    <row r="41" spans="2:41" ht="26.25" customHeight="1" x14ac:dyDescent="0.15">
      <c r="B41" s="427" t="s">
        <v>663</v>
      </c>
      <c r="C41" s="428" t="s">
        <v>221</v>
      </c>
      <c r="D41" s="223">
        <f>IF(入力!F45="",0,入力!F45)</f>
        <v>0</v>
      </c>
      <c r="E41" s="224">
        <f>IF(ISNUMBER(入力!G45),入力!G45,各種係数!H37)</f>
        <v>1.3899418751579518E-2</v>
      </c>
      <c r="F41" s="225">
        <f t="shared" si="7"/>
        <v>0</v>
      </c>
      <c r="G41" s="223">
        <f>増加最終需要額!$DI38</f>
        <v>0</v>
      </c>
      <c r="H41" s="223">
        <f t="shared" si="14"/>
        <v>0</v>
      </c>
      <c r="I41" s="226">
        <f>投入係数表_A!AJ$123</f>
        <v>0.40012503907471086</v>
      </c>
      <c r="J41" s="223">
        <f t="shared" si="0"/>
        <v>0</v>
      </c>
      <c r="K41" s="226">
        <f>投入係数表_A!AJ$117</f>
        <v>0.29915598624570178</v>
      </c>
      <c r="L41" s="227">
        <f t="shared" si="1"/>
        <v>0</v>
      </c>
      <c r="M41" s="228">
        <f>$F41*各種係数!$R37*各種係数!$T$114</f>
        <v>0</v>
      </c>
      <c r="N41" s="229">
        <f>$F41*各種係数!$S37*各種係数!$T$114</f>
        <v>0</v>
      </c>
      <c r="O41" s="225">
        <v>0</v>
      </c>
      <c r="P41" s="223">
        <f t="shared" si="2"/>
        <v>0</v>
      </c>
      <c r="Q41" s="223">
        <f t="shared" si="3"/>
        <v>0</v>
      </c>
      <c r="R41" s="228">
        <f>$O41*各種係数!$R37*各種係数!$T$114</f>
        <v>0</v>
      </c>
      <c r="S41" s="229">
        <f>$O41*各種係数!$S37*各種係数!$T$114</f>
        <v>0</v>
      </c>
      <c r="T41" s="223">
        <f t="shared" si="4"/>
        <v>0</v>
      </c>
      <c r="U41" s="223">
        <f>T$118*入力!E$10*各種係数!$J37</f>
        <v>0</v>
      </c>
      <c r="V41" s="227">
        <f t="shared" si="8"/>
        <v>0</v>
      </c>
      <c r="W41" s="225">
        <v>0</v>
      </c>
      <c r="X41" s="223">
        <f t="shared" si="5"/>
        <v>0</v>
      </c>
      <c r="Y41" s="223">
        <f t="shared" si="6"/>
        <v>0</v>
      </c>
      <c r="Z41" s="228">
        <f>$W41*各種係数!$R37*各種係数!$T$114</f>
        <v>0</v>
      </c>
      <c r="AA41" s="229">
        <f>$W41*各種係数!$S37*各種係数!$T$114</f>
        <v>0</v>
      </c>
      <c r="AB41" s="225">
        <f t="shared" si="9"/>
        <v>0</v>
      </c>
      <c r="AC41" s="223">
        <f t="shared" si="10"/>
        <v>0</v>
      </c>
      <c r="AD41" s="227">
        <f t="shared" si="11"/>
        <v>0</v>
      </c>
      <c r="AE41" s="228">
        <f t="shared" si="12"/>
        <v>0</v>
      </c>
      <c r="AF41" s="229">
        <f t="shared" si="13"/>
        <v>0</v>
      </c>
      <c r="AG41" s="66"/>
      <c r="AL41" s="67"/>
      <c r="AM41" s="68"/>
      <c r="AN41" s="67"/>
      <c r="AO41" s="67"/>
    </row>
    <row r="42" spans="2:41" ht="26.25" customHeight="1" x14ac:dyDescent="0.15">
      <c r="B42" s="427" t="s">
        <v>664</v>
      </c>
      <c r="C42" s="428" t="s">
        <v>227</v>
      </c>
      <c r="D42" s="223">
        <f>IF(入力!F46="",0,入力!F46)</f>
        <v>0</v>
      </c>
      <c r="E42" s="224">
        <f>IF(ISNUMBER(入力!G46),入力!G46,各種係数!H38)</f>
        <v>0.5540778157869497</v>
      </c>
      <c r="F42" s="225">
        <f t="shared" si="7"/>
        <v>0</v>
      </c>
      <c r="G42" s="223">
        <f>増加最終需要額!$DI39</f>
        <v>0</v>
      </c>
      <c r="H42" s="223">
        <f t="shared" si="14"/>
        <v>0</v>
      </c>
      <c r="I42" s="226">
        <f>投入係数表_A!AK$123</f>
        <v>0.46159412223088053</v>
      </c>
      <c r="J42" s="223">
        <f t="shared" si="0"/>
        <v>0</v>
      </c>
      <c r="K42" s="226">
        <f>投入係数表_A!AK$117</f>
        <v>0.25587220305020597</v>
      </c>
      <c r="L42" s="227">
        <f t="shared" si="1"/>
        <v>0</v>
      </c>
      <c r="M42" s="228">
        <f>$F42*各種係数!$R38*各種係数!$T$114</f>
        <v>0</v>
      </c>
      <c r="N42" s="229">
        <f>$F42*各種係数!$S38*各種係数!$T$114</f>
        <v>0</v>
      </c>
      <c r="O42" s="225">
        <v>0</v>
      </c>
      <c r="P42" s="223">
        <f t="shared" si="2"/>
        <v>0</v>
      </c>
      <c r="Q42" s="223">
        <f t="shared" si="3"/>
        <v>0</v>
      </c>
      <c r="R42" s="228">
        <f>$O42*各種係数!$R38*各種係数!$T$114</f>
        <v>0</v>
      </c>
      <c r="S42" s="229">
        <f>$O42*各種係数!$S38*各種係数!$T$114</f>
        <v>0</v>
      </c>
      <c r="T42" s="223">
        <f t="shared" si="4"/>
        <v>0</v>
      </c>
      <c r="U42" s="223">
        <f>T$118*入力!E$10*各種係数!$J38</f>
        <v>0</v>
      </c>
      <c r="V42" s="227">
        <f t="shared" si="8"/>
        <v>0</v>
      </c>
      <c r="W42" s="225">
        <v>0</v>
      </c>
      <c r="X42" s="223">
        <f t="shared" si="5"/>
        <v>0</v>
      </c>
      <c r="Y42" s="223">
        <f t="shared" si="6"/>
        <v>0</v>
      </c>
      <c r="Z42" s="228">
        <f>$W42*各種係数!$R38*各種係数!$T$114</f>
        <v>0</v>
      </c>
      <c r="AA42" s="229">
        <f>$W42*各種係数!$S38*各種係数!$T$114</f>
        <v>0</v>
      </c>
      <c r="AB42" s="225">
        <f t="shared" si="9"/>
        <v>0</v>
      </c>
      <c r="AC42" s="223">
        <f t="shared" si="10"/>
        <v>0</v>
      </c>
      <c r="AD42" s="227">
        <f t="shared" si="11"/>
        <v>0</v>
      </c>
      <c r="AE42" s="228">
        <f t="shared" si="12"/>
        <v>0</v>
      </c>
      <c r="AF42" s="229">
        <f t="shared" si="13"/>
        <v>0</v>
      </c>
      <c r="AG42" s="66"/>
      <c r="AL42" s="67"/>
      <c r="AM42" s="68"/>
      <c r="AN42" s="67"/>
      <c r="AO42" s="67"/>
    </row>
    <row r="43" spans="2:41" ht="26.25" customHeight="1" x14ac:dyDescent="0.15">
      <c r="B43" s="427" t="s">
        <v>665</v>
      </c>
      <c r="C43" s="428" t="s">
        <v>231</v>
      </c>
      <c r="D43" s="223">
        <f>IF(入力!F47="",0,入力!F47)</f>
        <v>0</v>
      </c>
      <c r="E43" s="224">
        <f>IF(ISNUMBER(入力!G47),入力!G47,各種係数!H39)</f>
        <v>0.12738074436484359</v>
      </c>
      <c r="F43" s="225">
        <f t="shared" si="7"/>
        <v>0</v>
      </c>
      <c r="G43" s="223">
        <f>増加最終需要額!$DI40</f>
        <v>0</v>
      </c>
      <c r="H43" s="223">
        <f t="shared" si="14"/>
        <v>0</v>
      </c>
      <c r="I43" s="226">
        <f>投入係数表_A!AL$123</f>
        <v>0.49678160919540232</v>
      </c>
      <c r="J43" s="223">
        <f t="shared" si="0"/>
        <v>0</v>
      </c>
      <c r="K43" s="226">
        <f>投入係数表_A!AL$117</f>
        <v>0.3917241379310345</v>
      </c>
      <c r="L43" s="227">
        <f t="shared" si="1"/>
        <v>0</v>
      </c>
      <c r="M43" s="228">
        <f>$F43*各種係数!$R39*各種係数!$T$114</f>
        <v>0</v>
      </c>
      <c r="N43" s="229">
        <f>$F43*各種係数!$S39*各種係数!$T$114</f>
        <v>0</v>
      </c>
      <c r="O43" s="225">
        <v>0</v>
      </c>
      <c r="P43" s="223">
        <f t="shared" si="2"/>
        <v>0</v>
      </c>
      <c r="Q43" s="223">
        <f t="shared" si="3"/>
        <v>0</v>
      </c>
      <c r="R43" s="228">
        <f>$O43*各種係数!$R39*各種係数!$T$114</f>
        <v>0</v>
      </c>
      <c r="S43" s="229">
        <f>$O43*各種係数!$S39*各種係数!$T$114</f>
        <v>0</v>
      </c>
      <c r="T43" s="223">
        <f t="shared" si="4"/>
        <v>0</v>
      </c>
      <c r="U43" s="223">
        <f>T$118*入力!E$10*各種係数!$J39</f>
        <v>0</v>
      </c>
      <c r="V43" s="227">
        <f t="shared" si="8"/>
        <v>0</v>
      </c>
      <c r="W43" s="225">
        <v>0</v>
      </c>
      <c r="X43" s="223">
        <f t="shared" si="5"/>
        <v>0</v>
      </c>
      <c r="Y43" s="223">
        <f t="shared" si="6"/>
        <v>0</v>
      </c>
      <c r="Z43" s="228">
        <f>$W43*各種係数!$R39*各種係数!$T$114</f>
        <v>0</v>
      </c>
      <c r="AA43" s="229">
        <f>$W43*各種係数!$S39*各種係数!$T$114</f>
        <v>0</v>
      </c>
      <c r="AB43" s="225">
        <f t="shared" si="9"/>
        <v>0</v>
      </c>
      <c r="AC43" s="223">
        <f t="shared" si="10"/>
        <v>0</v>
      </c>
      <c r="AD43" s="227">
        <f t="shared" si="11"/>
        <v>0</v>
      </c>
      <c r="AE43" s="228">
        <f t="shared" si="12"/>
        <v>0</v>
      </c>
      <c r="AF43" s="229">
        <f t="shared" si="13"/>
        <v>0</v>
      </c>
      <c r="AG43" s="66"/>
      <c r="AL43" s="67"/>
      <c r="AM43" s="68"/>
      <c r="AN43" s="67"/>
      <c r="AO43" s="67"/>
    </row>
    <row r="44" spans="2:41" ht="26.25" customHeight="1" x14ac:dyDescent="0.15">
      <c r="B44" s="427" t="s">
        <v>666</v>
      </c>
      <c r="C44" s="428" t="s">
        <v>239</v>
      </c>
      <c r="D44" s="223">
        <f>IF(入力!F48="",0,入力!F48)</f>
        <v>0</v>
      </c>
      <c r="E44" s="224">
        <f>IF(ISNUMBER(入力!G48),入力!G48,各種係数!H40)</f>
        <v>0.1593287727299304</v>
      </c>
      <c r="F44" s="225">
        <f t="shared" si="7"/>
        <v>0</v>
      </c>
      <c r="G44" s="223">
        <f>増加最終需要額!$DI41</f>
        <v>0</v>
      </c>
      <c r="H44" s="223">
        <f t="shared" si="14"/>
        <v>0</v>
      </c>
      <c r="I44" s="226">
        <f>投入係数表_A!AM$123</f>
        <v>0.51407435270515955</v>
      </c>
      <c r="J44" s="223">
        <f t="shared" si="0"/>
        <v>0</v>
      </c>
      <c r="K44" s="226">
        <f>投入係数表_A!AM$117</f>
        <v>0.32041878252147199</v>
      </c>
      <c r="L44" s="227">
        <f t="shared" si="1"/>
        <v>0</v>
      </c>
      <c r="M44" s="228">
        <f>$F44*各種係数!$R40*各種係数!$T$114</f>
        <v>0</v>
      </c>
      <c r="N44" s="229">
        <f>$F44*各種係数!$S40*各種係数!$T$114</f>
        <v>0</v>
      </c>
      <c r="O44" s="225">
        <v>0</v>
      </c>
      <c r="P44" s="223">
        <f t="shared" si="2"/>
        <v>0</v>
      </c>
      <c r="Q44" s="223">
        <f t="shared" si="3"/>
        <v>0</v>
      </c>
      <c r="R44" s="228">
        <f>$O44*各種係数!$R40*各種係数!$T$114</f>
        <v>0</v>
      </c>
      <c r="S44" s="229">
        <f>$O44*各種係数!$S40*各種係数!$T$114</f>
        <v>0</v>
      </c>
      <c r="T44" s="223">
        <f t="shared" si="4"/>
        <v>0</v>
      </c>
      <c r="U44" s="223">
        <f>T$118*入力!E$10*各種係数!$J40</f>
        <v>0</v>
      </c>
      <c r="V44" s="227">
        <f t="shared" si="8"/>
        <v>0</v>
      </c>
      <c r="W44" s="225">
        <v>0</v>
      </c>
      <c r="X44" s="223">
        <f t="shared" si="5"/>
        <v>0</v>
      </c>
      <c r="Y44" s="223">
        <f t="shared" si="6"/>
        <v>0</v>
      </c>
      <c r="Z44" s="228">
        <f>$W44*各種係数!$R40*各種係数!$T$114</f>
        <v>0</v>
      </c>
      <c r="AA44" s="229">
        <f>$W44*各種係数!$S40*各種係数!$T$114</f>
        <v>0</v>
      </c>
      <c r="AB44" s="225">
        <f t="shared" si="9"/>
        <v>0</v>
      </c>
      <c r="AC44" s="223">
        <f t="shared" si="10"/>
        <v>0</v>
      </c>
      <c r="AD44" s="227">
        <f t="shared" si="11"/>
        <v>0</v>
      </c>
      <c r="AE44" s="228">
        <f t="shared" si="12"/>
        <v>0</v>
      </c>
      <c r="AF44" s="229">
        <f t="shared" si="13"/>
        <v>0</v>
      </c>
      <c r="AG44" s="66"/>
      <c r="AL44" s="67"/>
      <c r="AM44" s="68"/>
      <c r="AN44" s="67"/>
      <c r="AO44" s="67"/>
    </row>
    <row r="45" spans="2:41" ht="26.25" customHeight="1" x14ac:dyDescent="0.15">
      <c r="B45" s="427" t="s">
        <v>667</v>
      </c>
      <c r="C45" s="428" t="s">
        <v>242</v>
      </c>
      <c r="D45" s="223">
        <f>IF(入力!F49="",0,入力!F49)</f>
        <v>0</v>
      </c>
      <c r="E45" s="224">
        <f>IF(ISNUMBER(入力!G49),入力!G49,各種係数!H41)</f>
        <v>0</v>
      </c>
      <c r="F45" s="225">
        <f t="shared" si="7"/>
        <v>0</v>
      </c>
      <c r="G45" s="223">
        <f>増加最終需要額!$DI42</f>
        <v>0</v>
      </c>
      <c r="H45" s="223">
        <f t="shared" si="14"/>
        <v>0</v>
      </c>
      <c r="I45" s="226">
        <f>投入係数表_A!AN$123</f>
        <v>0</v>
      </c>
      <c r="J45" s="223">
        <f t="shared" si="0"/>
        <v>0</v>
      </c>
      <c r="K45" s="226">
        <f>投入係数表_A!AN$117</f>
        <v>0</v>
      </c>
      <c r="L45" s="227">
        <f t="shared" si="1"/>
        <v>0</v>
      </c>
      <c r="M45" s="228">
        <f>$F45*各種係数!$R41*各種係数!$T$114</f>
        <v>0</v>
      </c>
      <c r="N45" s="229">
        <f>$F45*各種係数!$S41*各種係数!$T$114</f>
        <v>0</v>
      </c>
      <c r="O45" s="225">
        <v>0</v>
      </c>
      <c r="P45" s="223">
        <f t="shared" si="2"/>
        <v>0</v>
      </c>
      <c r="Q45" s="223">
        <f t="shared" si="3"/>
        <v>0</v>
      </c>
      <c r="R45" s="228">
        <f>$O45*各種係数!$R41*各種係数!$T$114</f>
        <v>0</v>
      </c>
      <c r="S45" s="229">
        <f>$O45*各種係数!$S41*各種係数!$T$114</f>
        <v>0</v>
      </c>
      <c r="T45" s="223">
        <f t="shared" si="4"/>
        <v>0</v>
      </c>
      <c r="U45" s="223">
        <f>T$118*入力!E$10*各種係数!$J41</f>
        <v>0</v>
      </c>
      <c r="V45" s="227">
        <f t="shared" si="8"/>
        <v>0</v>
      </c>
      <c r="W45" s="225">
        <v>0</v>
      </c>
      <c r="X45" s="223">
        <f t="shared" si="5"/>
        <v>0</v>
      </c>
      <c r="Y45" s="223">
        <f t="shared" si="6"/>
        <v>0</v>
      </c>
      <c r="Z45" s="228">
        <f>$W45*各種係数!$R41*各種係数!$T$114</f>
        <v>0</v>
      </c>
      <c r="AA45" s="229">
        <f>$W45*各種係数!$S41*各種係数!$T$114</f>
        <v>0</v>
      </c>
      <c r="AB45" s="225">
        <f t="shared" si="9"/>
        <v>0</v>
      </c>
      <c r="AC45" s="223">
        <f t="shared" si="10"/>
        <v>0</v>
      </c>
      <c r="AD45" s="227">
        <f t="shared" si="11"/>
        <v>0</v>
      </c>
      <c r="AE45" s="228">
        <f t="shared" si="12"/>
        <v>0</v>
      </c>
      <c r="AF45" s="229">
        <f t="shared" si="13"/>
        <v>0</v>
      </c>
      <c r="AG45" s="66"/>
      <c r="AL45" s="67"/>
      <c r="AM45" s="68"/>
      <c r="AN45" s="67"/>
      <c r="AO45" s="67"/>
    </row>
    <row r="46" spans="2:41" ht="26.25" customHeight="1" x14ac:dyDescent="0.15">
      <c r="B46" s="427" t="s">
        <v>668</v>
      </c>
      <c r="C46" s="428" t="s">
        <v>248</v>
      </c>
      <c r="D46" s="223">
        <f>IF(入力!F50="",0,入力!F50)</f>
        <v>0</v>
      </c>
      <c r="E46" s="224">
        <f>IF(ISNUMBER(入力!G50),入力!G50,各種係数!H42)</f>
        <v>2.2516993334653179E-2</v>
      </c>
      <c r="F46" s="225">
        <f t="shared" si="7"/>
        <v>0</v>
      </c>
      <c r="G46" s="223">
        <f>増加最終需要額!$DI43</f>
        <v>0</v>
      </c>
      <c r="H46" s="223">
        <f t="shared" si="14"/>
        <v>0</v>
      </c>
      <c r="I46" s="226">
        <f>投入係数表_A!AO$123</f>
        <v>0.3428515739206705</v>
      </c>
      <c r="J46" s="223">
        <f t="shared" si="0"/>
        <v>0</v>
      </c>
      <c r="K46" s="226">
        <f>投入係数表_A!AO$117</f>
        <v>0.12328233115680733</v>
      </c>
      <c r="L46" s="227">
        <f t="shared" si="1"/>
        <v>0</v>
      </c>
      <c r="M46" s="228">
        <f>$F46*各種係数!$R42*各種係数!$T$114</f>
        <v>0</v>
      </c>
      <c r="N46" s="229">
        <f>$F46*各種係数!$S42*各種係数!$T$114</f>
        <v>0</v>
      </c>
      <c r="O46" s="225">
        <v>0</v>
      </c>
      <c r="P46" s="223">
        <f t="shared" si="2"/>
        <v>0</v>
      </c>
      <c r="Q46" s="223">
        <f t="shared" si="3"/>
        <v>0</v>
      </c>
      <c r="R46" s="228">
        <f>$O46*各種係数!$R42*各種係数!$T$114</f>
        <v>0</v>
      </c>
      <c r="S46" s="229">
        <f>$O46*各種係数!$S42*各種係数!$T$114</f>
        <v>0</v>
      </c>
      <c r="T46" s="223">
        <f t="shared" si="4"/>
        <v>0</v>
      </c>
      <c r="U46" s="223">
        <f>T$118*入力!E$10*各種係数!$J42</f>
        <v>0</v>
      </c>
      <c r="V46" s="227">
        <f t="shared" si="8"/>
        <v>0</v>
      </c>
      <c r="W46" s="225">
        <v>0</v>
      </c>
      <c r="X46" s="223">
        <f t="shared" si="5"/>
        <v>0</v>
      </c>
      <c r="Y46" s="223">
        <f t="shared" si="6"/>
        <v>0</v>
      </c>
      <c r="Z46" s="228">
        <f>$W46*各種係数!$R42*各種係数!$T$114</f>
        <v>0</v>
      </c>
      <c r="AA46" s="229">
        <f>$W46*各種係数!$S42*各種係数!$T$114</f>
        <v>0</v>
      </c>
      <c r="AB46" s="225">
        <f t="shared" si="9"/>
        <v>0</v>
      </c>
      <c r="AC46" s="223">
        <f t="shared" si="10"/>
        <v>0</v>
      </c>
      <c r="AD46" s="227">
        <f t="shared" si="11"/>
        <v>0</v>
      </c>
      <c r="AE46" s="228">
        <f t="shared" si="12"/>
        <v>0</v>
      </c>
      <c r="AF46" s="229">
        <f t="shared" si="13"/>
        <v>0</v>
      </c>
      <c r="AG46" s="66"/>
      <c r="AL46" s="67"/>
      <c r="AM46" s="68"/>
      <c r="AN46" s="67"/>
      <c r="AO46" s="67"/>
    </row>
    <row r="47" spans="2:41" ht="26.25" customHeight="1" x14ac:dyDescent="0.15">
      <c r="B47" s="427" t="s">
        <v>669</v>
      </c>
      <c r="C47" s="428" t="s">
        <v>957</v>
      </c>
      <c r="D47" s="223">
        <f>IF(入力!F51="",0,入力!F51)</f>
        <v>0</v>
      </c>
      <c r="E47" s="224">
        <f>IF(ISNUMBER(入力!G51),入力!G51,各種係数!H43)</f>
        <v>0.24223306118121091</v>
      </c>
      <c r="F47" s="225">
        <f t="shared" si="7"/>
        <v>0</v>
      </c>
      <c r="G47" s="223">
        <f>増加最終需要額!$DI44</f>
        <v>0</v>
      </c>
      <c r="H47" s="223">
        <f t="shared" si="14"/>
        <v>0</v>
      </c>
      <c r="I47" s="226">
        <f>投入係数表_A!AP$123</f>
        <v>0.36216083285515205</v>
      </c>
      <c r="J47" s="223">
        <f t="shared" si="0"/>
        <v>0</v>
      </c>
      <c r="K47" s="226">
        <f>投入係数表_A!AP$117</f>
        <v>0.15738994999590131</v>
      </c>
      <c r="L47" s="227">
        <f t="shared" si="1"/>
        <v>0</v>
      </c>
      <c r="M47" s="228">
        <f>$F47*各種係数!$R43*各種係数!$T$114</f>
        <v>0</v>
      </c>
      <c r="N47" s="229">
        <f>$F47*各種係数!$S43*各種係数!$T$114</f>
        <v>0</v>
      </c>
      <c r="O47" s="225">
        <v>0</v>
      </c>
      <c r="P47" s="223">
        <f t="shared" si="2"/>
        <v>0</v>
      </c>
      <c r="Q47" s="223">
        <f t="shared" si="3"/>
        <v>0</v>
      </c>
      <c r="R47" s="228">
        <f>$O47*各種係数!$R43*各種係数!$T$114</f>
        <v>0</v>
      </c>
      <c r="S47" s="229">
        <f>$O47*各種係数!$S43*各種係数!$T$114</f>
        <v>0</v>
      </c>
      <c r="T47" s="223">
        <f t="shared" si="4"/>
        <v>0</v>
      </c>
      <c r="U47" s="223">
        <f>T$118*入力!E$10*各種係数!$J43</f>
        <v>0</v>
      </c>
      <c r="V47" s="227">
        <f t="shared" si="8"/>
        <v>0</v>
      </c>
      <c r="W47" s="225">
        <v>0</v>
      </c>
      <c r="X47" s="223">
        <f t="shared" si="5"/>
        <v>0</v>
      </c>
      <c r="Y47" s="223">
        <f t="shared" si="6"/>
        <v>0</v>
      </c>
      <c r="Z47" s="228">
        <f>$W47*各種係数!$R43*各種係数!$T$114</f>
        <v>0</v>
      </c>
      <c r="AA47" s="229">
        <f>$W47*各種係数!$S43*各種係数!$T$114</f>
        <v>0</v>
      </c>
      <c r="AB47" s="225">
        <f t="shared" si="9"/>
        <v>0</v>
      </c>
      <c r="AC47" s="223">
        <f t="shared" si="10"/>
        <v>0</v>
      </c>
      <c r="AD47" s="227">
        <f t="shared" si="11"/>
        <v>0</v>
      </c>
      <c r="AE47" s="228">
        <f t="shared" si="12"/>
        <v>0</v>
      </c>
      <c r="AF47" s="229">
        <f t="shared" si="13"/>
        <v>0</v>
      </c>
      <c r="AG47" s="66"/>
      <c r="AL47" s="67"/>
      <c r="AM47" s="68"/>
      <c r="AN47" s="67"/>
      <c r="AO47" s="67"/>
    </row>
    <row r="48" spans="2:41" ht="26.25" customHeight="1" x14ac:dyDescent="0.15">
      <c r="B48" s="427" t="s">
        <v>670</v>
      </c>
      <c r="C48" s="428" t="s">
        <v>259</v>
      </c>
      <c r="D48" s="223">
        <f>IF(入力!F52="",0,入力!F52)</f>
        <v>0</v>
      </c>
      <c r="E48" s="224">
        <f>IF(ISNUMBER(入力!G52),入力!G52,各種係数!H44)</f>
        <v>0.42434702565872739</v>
      </c>
      <c r="F48" s="225">
        <f t="shared" si="7"/>
        <v>0</v>
      </c>
      <c r="G48" s="223">
        <f>増加最終需要額!$DI45</f>
        <v>0</v>
      </c>
      <c r="H48" s="223">
        <f t="shared" si="14"/>
        <v>0</v>
      </c>
      <c r="I48" s="226">
        <f>投入係数表_A!AQ$123</f>
        <v>0.39562257428262393</v>
      </c>
      <c r="J48" s="223">
        <f t="shared" si="0"/>
        <v>0</v>
      </c>
      <c r="K48" s="226">
        <f>投入係数表_A!AQ$117</f>
        <v>0.13564929693961952</v>
      </c>
      <c r="L48" s="227">
        <f t="shared" si="1"/>
        <v>0</v>
      </c>
      <c r="M48" s="228">
        <f>$F48*各種係数!$R44*各種係数!$T$114</f>
        <v>0</v>
      </c>
      <c r="N48" s="229">
        <f>$F48*各種係数!$S44*各種係数!$T$114</f>
        <v>0</v>
      </c>
      <c r="O48" s="225">
        <v>0</v>
      </c>
      <c r="P48" s="223">
        <f t="shared" si="2"/>
        <v>0</v>
      </c>
      <c r="Q48" s="223">
        <f t="shared" si="3"/>
        <v>0</v>
      </c>
      <c r="R48" s="228">
        <f>$O48*各種係数!$R44*各種係数!$T$114</f>
        <v>0</v>
      </c>
      <c r="S48" s="229">
        <f>$O48*各種係数!$S44*各種係数!$T$114</f>
        <v>0</v>
      </c>
      <c r="T48" s="223">
        <f t="shared" si="4"/>
        <v>0</v>
      </c>
      <c r="U48" s="223">
        <f>T$118*入力!E$10*各種係数!$J44</f>
        <v>0</v>
      </c>
      <c r="V48" s="227">
        <f t="shared" si="8"/>
        <v>0</v>
      </c>
      <c r="W48" s="225">
        <v>0</v>
      </c>
      <c r="X48" s="223">
        <f t="shared" si="5"/>
        <v>0</v>
      </c>
      <c r="Y48" s="223">
        <f t="shared" si="6"/>
        <v>0</v>
      </c>
      <c r="Z48" s="228">
        <f>$W48*各種係数!$R44*各種係数!$T$114</f>
        <v>0</v>
      </c>
      <c r="AA48" s="229">
        <f>$W48*各種係数!$S44*各種係数!$T$114</f>
        <v>0</v>
      </c>
      <c r="AB48" s="225">
        <f t="shared" si="9"/>
        <v>0</v>
      </c>
      <c r="AC48" s="223">
        <f t="shared" si="10"/>
        <v>0</v>
      </c>
      <c r="AD48" s="227">
        <f t="shared" si="11"/>
        <v>0</v>
      </c>
      <c r="AE48" s="228">
        <f t="shared" si="12"/>
        <v>0</v>
      </c>
      <c r="AF48" s="229">
        <f t="shared" si="13"/>
        <v>0</v>
      </c>
      <c r="AG48" s="66"/>
      <c r="AL48" s="67"/>
      <c r="AM48" s="68"/>
      <c r="AN48" s="67"/>
      <c r="AO48" s="67"/>
    </row>
    <row r="49" spans="2:41" ht="26.25" customHeight="1" x14ac:dyDescent="0.15">
      <c r="B49" s="431" t="s">
        <v>671</v>
      </c>
      <c r="C49" s="432" t="s">
        <v>262</v>
      </c>
      <c r="D49" s="223">
        <f>IF(入力!F53="",0,入力!F53)</f>
        <v>0</v>
      </c>
      <c r="E49" s="224">
        <f>IF(ISNUMBER(入力!G53),入力!G53,各種係数!H45)</f>
        <v>3.928629890326274E-4</v>
      </c>
      <c r="F49" s="237">
        <f t="shared" si="7"/>
        <v>0</v>
      </c>
      <c r="G49" s="223">
        <f>増加最終需要額!$DI46</f>
        <v>0</v>
      </c>
      <c r="H49" s="223">
        <f t="shared" si="14"/>
        <v>0</v>
      </c>
      <c r="I49" s="238">
        <f>投入係数表_A!AR$123</f>
        <v>0.21153846153846154</v>
      </c>
      <c r="J49" s="223">
        <f t="shared" si="0"/>
        <v>0</v>
      </c>
      <c r="K49" s="238">
        <f>投入係数表_A!AR$117</f>
        <v>6.7307692307692304E-2</v>
      </c>
      <c r="L49" s="239">
        <f t="shared" si="1"/>
        <v>0</v>
      </c>
      <c r="M49" s="228">
        <f>$F49*各種係数!$R45*各種係数!$T$114</f>
        <v>0</v>
      </c>
      <c r="N49" s="229">
        <f>$F49*各種係数!$S45*各種係数!$T$114</f>
        <v>0</v>
      </c>
      <c r="O49" s="237">
        <v>0</v>
      </c>
      <c r="P49" s="236">
        <f t="shared" si="2"/>
        <v>0</v>
      </c>
      <c r="Q49" s="236">
        <f t="shared" si="3"/>
        <v>0</v>
      </c>
      <c r="R49" s="228">
        <f>$O49*各種係数!$R45*各種係数!$T$114</f>
        <v>0</v>
      </c>
      <c r="S49" s="229">
        <f>$O49*各種係数!$S45*各種係数!$T$114</f>
        <v>0</v>
      </c>
      <c r="T49" s="236">
        <f t="shared" si="4"/>
        <v>0</v>
      </c>
      <c r="U49" s="223">
        <f>T$118*入力!E$10*各種係数!$J45</f>
        <v>0</v>
      </c>
      <c r="V49" s="239">
        <f t="shared" si="8"/>
        <v>0</v>
      </c>
      <c r="W49" s="237">
        <v>0</v>
      </c>
      <c r="X49" s="236">
        <f t="shared" si="5"/>
        <v>0</v>
      </c>
      <c r="Y49" s="236">
        <f t="shared" si="6"/>
        <v>0</v>
      </c>
      <c r="Z49" s="228">
        <f>$W49*各種係数!$R45*各種係数!$T$114</f>
        <v>0</v>
      </c>
      <c r="AA49" s="229">
        <f>$W49*各種係数!$S45*各種係数!$T$114</f>
        <v>0</v>
      </c>
      <c r="AB49" s="237">
        <f t="shared" si="9"/>
        <v>0</v>
      </c>
      <c r="AC49" s="236">
        <f t="shared" si="10"/>
        <v>0</v>
      </c>
      <c r="AD49" s="239">
        <f t="shared" si="11"/>
        <v>0</v>
      </c>
      <c r="AE49" s="240">
        <f t="shared" si="12"/>
        <v>0</v>
      </c>
      <c r="AF49" s="241">
        <f t="shared" si="13"/>
        <v>0</v>
      </c>
      <c r="AG49" s="66"/>
      <c r="AL49" s="67"/>
      <c r="AM49" s="68"/>
      <c r="AN49" s="67"/>
      <c r="AO49" s="67"/>
    </row>
    <row r="50" spans="2:41" ht="26.25" customHeight="1" x14ac:dyDescent="0.15">
      <c r="B50" s="427" t="s">
        <v>672</v>
      </c>
      <c r="C50" s="428" t="s">
        <v>267</v>
      </c>
      <c r="D50" s="223">
        <f>IF(入力!F54="",0,入力!F54)</f>
        <v>0</v>
      </c>
      <c r="E50" s="224">
        <f>IF(ISNUMBER(入力!G54),入力!G54,各種係数!H46)</f>
        <v>7.2765678490785968E-2</v>
      </c>
      <c r="F50" s="225">
        <f t="shared" si="7"/>
        <v>0</v>
      </c>
      <c r="G50" s="223">
        <f>増加最終需要額!$DI47</f>
        <v>0</v>
      </c>
      <c r="H50" s="223">
        <f t="shared" si="14"/>
        <v>0</v>
      </c>
      <c r="I50" s="226">
        <f>投入係数表_A!AS$123</f>
        <v>0.14968988893696814</v>
      </c>
      <c r="J50" s="223">
        <f t="shared" si="0"/>
        <v>0</v>
      </c>
      <c r="K50" s="226">
        <f>投入係数表_A!AS$117</f>
        <v>0.21479878840328862</v>
      </c>
      <c r="L50" s="227">
        <f t="shared" si="1"/>
        <v>0</v>
      </c>
      <c r="M50" s="228">
        <f>$F50*各種係数!$R46*各種係数!$T$114</f>
        <v>0</v>
      </c>
      <c r="N50" s="229">
        <f>$F50*各種係数!$S46*各種係数!$T$114</f>
        <v>0</v>
      </c>
      <c r="O50" s="225">
        <v>0</v>
      </c>
      <c r="P50" s="223">
        <f t="shared" si="2"/>
        <v>0</v>
      </c>
      <c r="Q50" s="223">
        <f t="shared" si="3"/>
        <v>0</v>
      </c>
      <c r="R50" s="228">
        <f>$O50*各種係数!$R46*各種係数!$T$114</f>
        <v>0</v>
      </c>
      <c r="S50" s="229">
        <f>$O50*各種係数!$S46*各種係数!$T$114</f>
        <v>0</v>
      </c>
      <c r="T50" s="223">
        <f t="shared" si="4"/>
        <v>0</v>
      </c>
      <c r="U50" s="223">
        <f>T$118*入力!E$10*各種係数!$J46</f>
        <v>0</v>
      </c>
      <c r="V50" s="227">
        <f t="shared" si="8"/>
        <v>0</v>
      </c>
      <c r="W50" s="225">
        <v>0</v>
      </c>
      <c r="X50" s="223">
        <f t="shared" si="5"/>
        <v>0</v>
      </c>
      <c r="Y50" s="223">
        <f t="shared" si="6"/>
        <v>0</v>
      </c>
      <c r="Z50" s="228">
        <f>$W50*各種係数!$R46*各種係数!$T$114</f>
        <v>0</v>
      </c>
      <c r="AA50" s="229">
        <f>$W50*各種係数!$S46*各種係数!$T$114</f>
        <v>0</v>
      </c>
      <c r="AB50" s="225">
        <f t="shared" si="9"/>
        <v>0</v>
      </c>
      <c r="AC50" s="223">
        <f t="shared" si="10"/>
        <v>0</v>
      </c>
      <c r="AD50" s="227">
        <f t="shared" si="11"/>
        <v>0</v>
      </c>
      <c r="AE50" s="228">
        <f t="shared" si="12"/>
        <v>0</v>
      </c>
      <c r="AF50" s="229">
        <f t="shared" si="13"/>
        <v>0</v>
      </c>
      <c r="AG50" s="66"/>
      <c r="AL50" s="67"/>
      <c r="AM50" s="68"/>
      <c r="AN50" s="67"/>
      <c r="AO50" s="67"/>
    </row>
    <row r="51" spans="2:41" ht="26.25" customHeight="1" x14ac:dyDescent="0.15">
      <c r="B51" s="427" t="s">
        <v>673</v>
      </c>
      <c r="C51" s="428" t="s">
        <v>958</v>
      </c>
      <c r="D51" s="223">
        <f>IF(入力!F55="",0,入力!F55)</f>
        <v>0</v>
      </c>
      <c r="E51" s="224">
        <f>IF(ISNUMBER(入力!G55),入力!G55,各種係数!H47)</f>
        <v>0.23969179508538108</v>
      </c>
      <c r="F51" s="225">
        <f t="shared" si="7"/>
        <v>0</v>
      </c>
      <c r="G51" s="223">
        <f>増加最終需要額!$DI48</f>
        <v>0</v>
      </c>
      <c r="H51" s="223">
        <f t="shared" si="14"/>
        <v>0</v>
      </c>
      <c r="I51" s="226">
        <f>投入係数表_A!AT$123</f>
        <v>0.47582581213723524</v>
      </c>
      <c r="J51" s="223">
        <f t="shared" si="0"/>
        <v>0</v>
      </c>
      <c r="K51" s="226">
        <f>投入係数表_A!AT$117</f>
        <v>0.29966268575075211</v>
      </c>
      <c r="L51" s="227">
        <f t="shared" si="1"/>
        <v>0</v>
      </c>
      <c r="M51" s="228">
        <f>$F51*各種係数!$R47*各種係数!$T$114</f>
        <v>0</v>
      </c>
      <c r="N51" s="229">
        <f>$F51*各種係数!$S47*各種係数!$T$114</f>
        <v>0</v>
      </c>
      <c r="O51" s="225">
        <v>0</v>
      </c>
      <c r="P51" s="223">
        <f t="shared" si="2"/>
        <v>0</v>
      </c>
      <c r="Q51" s="223">
        <f t="shared" si="3"/>
        <v>0</v>
      </c>
      <c r="R51" s="228">
        <f>$O51*各種係数!$R47*各種係数!$T$114</f>
        <v>0</v>
      </c>
      <c r="S51" s="229">
        <f>$O51*各種係数!$S47*各種係数!$T$114</f>
        <v>0</v>
      </c>
      <c r="T51" s="223">
        <f t="shared" si="4"/>
        <v>0</v>
      </c>
      <c r="U51" s="223">
        <f>T$118*入力!E$10*各種係数!$J47</f>
        <v>0</v>
      </c>
      <c r="V51" s="227">
        <f t="shared" si="8"/>
        <v>0</v>
      </c>
      <c r="W51" s="225">
        <v>0</v>
      </c>
      <c r="X51" s="223">
        <f t="shared" si="5"/>
        <v>0</v>
      </c>
      <c r="Y51" s="223">
        <f t="shared" si="6"/>
        <v>0</v>
      </c>
      <c r="Z51" s="228">
        <f>$W51*各種係数!$R47*各種係数!$T$114</f>
        <v>0</v>
      </c>
      <c r="AA51" s="229">
        <f>$W51*各種係数!$S47*各種係数!$T$114</f>
        <v>0</v>
      </c>
      <c r="AB51" s="225">
        <f t="shared" si="9"/>
        <v>0</v>
      </c>
      <c r="AC51" s="223">
        <f t="shared" si="10"/>
        <v>0</v>
      </c>
      <c r="AD51" s="227">
        <f t="shared" si="11"/>
        <v>0</v>
      </c>
      <c r="AE51" s="228">
        <f t="shared" si="12"/>
        <v>0</v>
      </c>
      <c r="AF51" s="229">
        <f t="shared" si="13"/>
        <v>0</v>
      </c>
      <c r="AG51" s="66"/>
      <c r="AL51" s="67"/>
      <c r="AM51" s="68"/>
      <c r="AN51" s="67"/>
      <c r="AO51" s="67"/>
    </row>
    <row r="52" spans="2:41" ht="26.25" customHeight="1" x14ac:dyDescent="0.15">
      <c r="B52" s="427" t="s">
        <v>674</v>
      </c>
      <c r="C52" s="428" t="s">
        <v>279</v>
      </c>
      <c r="D52" s="223">
        <f>IF(入力!F56="",0,入力!F56)</f>
        <v>0</v>
      </c>
      <c r="E52" s="224">
        <f>IF(ISNUMBER(入力!G56),入力!G56,各種係数!H48)</f>
        <v>0.23239174277749941</v>
      </c>
      <c r="F52" s="225">
        <f t="shared" si="7"/>
        <v>0</v>
      </c>
      <c r="G52" s="223">
        <f>増加最終需要額!$DI49</f>
        <v>0</v>
      </c>
      <c r="H52" s="223">
        <f t="shared" si="14"/>
        <v>0</v>
      </c>
      <c r="I52" s="226">
        <f>投入係数表_A!AU$123</f>
        <v>0.52345277468160145</v>
      </c>
      <c r="J52" s="223">
        <f t="shared" si="0"/>
        <v>0</v>
      </c>
      <c r="K52" s="226">
        <f>投入係数表_A!AU$117</f>
        <v>0.4274489739982093</v>
      </c>
      <c r="L52" s="227">
        <f t="shared" si="1"/>
        <v>0</v>
      </c>
      <c r="M52" s="228">
        <f>$F52*各種係数!$R48*各種係数!$T$114</f>
        <v>0</v>
      </c>
      <c r="N52" s="229">
        <f>$F52*各種係数!$S48*各種係数!$T$114</f>
        <v>0</v>
      </c>
      <c r="O52" s="225">
        <v>0</v>
      </c>
      <c r="P52" s="223">
        <f t="shared" si="2"/>
        <v>0</v>
      </c>
      <c r="Q52" s="223">
        <f t="shared" si="3"/>
        <v>0</v>
      </c>
      <c r="R52" s="228">
        <f>$O52*各種係数!$R48*各種係数!$T$114</f>
        <v>0</v>
      </c>
      <c r="S52" s="229">
        <f>$O52*各種係数!$S48*各種係数!$T$114</f>
        <v>0</v>
      </c>
      <c r="T52" s="223">
        <f t="shared" si="4"/>
        <v>0</v>
      </c>
      <c r="U52" s="223">
        <f>T$118*入力!E$10*各種係数!$J48</f>
        <v>0</v>
      </c>
      <c r="V52" s="227">
        <f t="shared" si="8"/>
        <v>0</v>
      </c>
      <c r="W52" s="225">
        <v>0</v>
      </c>
      <c r="X52" s="223">
        <f t="shared" si="5"/>
        <v>0</v>
      </c>
      <c r="Y52" s="223">
        <f t="shared" si="6"/>
        <v>0</v>
      </c>
      <c r="Z52" s="228">
        <f>$W52*各種係数!$R48*各種係数!$T$114</f>
        <v>0</v>
      </c>
      <c r="AA52" s="229">
        <f>$W52*各種係数!$S48*各種係数!$T$114</f>
        <v>0</v>
      </c>
      <c r="AB52" s="225">
        <f t="shared" si="9"/>
        <v>0</v>
      </c>
      <c r="AC52" s="223">
        <f t="shared" si="10"/>
        <v>0</v>
      </c>
      <c r="AD52" s="227">
        <f t="shared" si="11"/>
        <v>0</v>
      </c>
      <c r="AE52" s="228">
        <f t="shared" si="12"/>
        <v>0</v>
      </c>
      <c r="AF52" s="229">
        <f t="shared" si="13"/>
        <v>0</v>
      </c>
      <c r="AG52" s="66"/>
      <c r="AL52" s="67"/>
      <c r="AM52" s="68"/>
      <c r="AN52" s="67"/>
      <c r="AO52" s="67"/>
    </row>
    <row r="53" spans="2:41" ht="26.25" customHeight="1" x14ac:dyDescent="0.15">
      <c r="B53" s="427" t="s">
        <v>675</v>
      </c>
      <c r="C53" s="428" t="s">
        <v>676</v>
      </c>
      <c r="D53" s="223">
        <f>IF(入力!F57="",0,入力!F57)</f>
        <v>0</v>
      </c>
      <c r="E53" s="224">
        <f>IF(ISNUMBER(入力!G57),入力!G57,各種係数!H49)</f>
        <v>5.9863687197991178E-2</v>
      </c>
      <c r="F53" s="225">
        <f t="shared" si="7"/>
        <v>0</v>
      </c>
      <c r="G53" s="223">
        <f>増加最終需要額!$DI50</f>
        <v>0</v>
      </c>
      <c r="H53" s="223">
        <f t="shared" si="14"/>
        <v>0</v>
      </c>
      <c r="I53" s="226">
        <f>投入係数表_A!AV$123</f>
        <v>0.4477351578702537</v>
      </c>
      <c r="J53" s="223">
        <f t="shared" si="0"/>
        <v>0</v>
      </c>
      <c r="K53" s="226">
        <f>投入係数表_A!AV$117</f>
        <v>0.27674296900742351</v>
      </c>
      <c r="L53" s="227">
        <f t="shared" si="1"/>
        <v>0</v>
      </c>
      <c r="M53" s="228">
        <f>$F53*各種係数!$R49*各種係数!$T$114</f>
        <v>0</v>
      </c>
      <c r="N53" s="229">
        <f>$F53*各種係数!$S49*各種係数!$T$114</f>
        <v>0</v>
      </c>
      <c r="O53" s="225">
        <v>0</v>
      </c>
      <c r="P53" s="223">
        <f t="shared" si="2"/>
        <v>0</v>
      </c>
      <c r="Q53" s="223">
        <f t="shared" si="3"/>
        <v>0</v>
      </c>
      <c r="R53" s="228">
        <f>$O53*各種係数!$R49*各種係数!$T$114</f>
        <v>0</v>
      </c>
      <c r="S53" s="229">
        <f>$O53*各種係数!$S49*各種係数!$T$114</f>
        <v>0</v>
      </c>
      <c r="T53" s="223">
        <f t="shared" si="4"/>
        <v>0</v>
      </c>
      <c r="U53" s="223">
        <f>T$118*入力!E$10*各種係数!$J49</f>
        <v>0</v>
      </c>
      <c r="V53" s="227">
        <f t="shared" si="8"/>
        <v>0</v>
      </c>
      <c r="W53" s="225">
        <v>0</v>
      </c>
      <c r="X53" s="223">
        <f t="shared" si="5"/>
        <v>0</v>
      </c>
      <c r="Y53" s="223">
        <f t="shared" si="6"/>
        <v>0</v>
      </c>
      <c r="Z53" s="228">
        <f>$W53*各種係数!$R49*各種係数!$T$114</f>
        <v>0</v>
      </c>
      <c r="AA53" s="229">
        <f>$W53*各種係数!$S49*各種係数!$T$114</f>
        <v>0</v>
      </c>
      <c r="AB53" s="225">
        <f t="shared" si="9"/>
        <v>0</v>
      </c>
      <c r="AC53" s="223">
        <f t="shared" si="10"/>
        <v>0</v>
      </c>
      <c r="AD53" s="227">
        <f t="shared" si="11"/>
        <v>0</v>
      </c>
      <c r="AE53" s="228">
        <f t="shared" si="12"/>
        <v>0</v>
      </c>
      <c r="AF53" s="229">
        <f t="shared" si="13"/>
        <v>0</v>
      </c>
      <c r="AG53" s="66"/>
      <c r="AL53" s="67"/>
      <c r="AM53" s="68"/>
      <c r="AN53" s="67"/>
      <c r="AO53" s="67"/>
    </row>
    <row r="54" spans="2:41" ht="26.25" customHeight="1" x14ac:dyDescent="0.15">
      <c r="B54" s="427" t="s">
        <v>677</v>
      </c>
      <c r="C54" s="428" t="s">
        <v>678</v>
      </c>
      <c r="D54" s="223">
        <f>IF(入力!F58="",0,入力!F58)</f>
        <v>0</v>
      </c>
      <c r="E54" s="224">
        <f>IF(ISNUMBER(入力!G58),入力!G58,各種係数!H50)</f>
        <v>0.3419440655100876</v>
      </c>
      <c r="F54" s="225">
        <f t="shared" si="7"/>
        <v>0</v>
      </c>
      <c r="G54" s="223">
        <f>増加最終需要額!$DI51</f>
        <v>0</v>
      </c>
      <c r="H54" s="223">
        <f t="shared" si="14"/>
        <v>0</v>
      </c>
      <c r="I54" s="226">
        <f>投入係数表_A!AW$123</f>
        <v>0.41520759943343072</v>
      </c>
      <c r="J54" s="223">
        <f t="shared" si="0"/>
        <v>0</v>
      </c>
      <c r="K54" s="226">
        <f>投入係数表_A!AW$117</f>
        <v>0.22358702619247636</v>
      </c>
      <c r="L54" s="227">
        <f t="shared" si="1"/>
        <v>0</v>
      </c>
      <c r="M54" s="228">
        <f>$F54*各種係数!$R50*各種係数!$T$114</f>
        <v>0</v>
      </c>
      <c r="N54" s="229">
        <f>$F54*各種係数!$S50*各種係数!$T$114</f>
        <v>0</v>
      </c>
      <c r="O54" s="225">
        <v>0</v>
      </c>
      <c r="P54" s="223">
        <f t="shared" si="2"/>
        <v>0</v>
      </c>
      <c r="Q54" s="223">
        <f t="shared" si="3"/>
        <v>0</v>
      </c>
      <c r="R54" s="228">
        <f>$O54*各種係数!$R50*各種係数!$T$114</f>
        <v>0</v>
      </c>
      <c r="S54" s="229">
        <f>$O54*各種係数!$S50*各種係数!$T$114</f>
        <v>0</v>
      </c>
      <c r="T54" s="223">
        <f t="shared" si="4"/>
        <v>0</v>
      </c>
      <c r="U54" s="223">
        <f>T$118*入力!E$10*各種係数!$J50</f>
        <v>0</v>
      </c>
      <c r="V54" s="227">
        <f t="shared" si="8"/>
        <v>0</v>
      </c>
      <c r="W54" s="225">
        <v>0</v>
      </c>
      <c r="X54" s="223">
        <f t="shared" si="5"/>
        <v>0</v>
      </c>
      <c r="Y54" s="223">
        <f t="shared" si="6"/>
        <v>0</v>
      </c>
      <c r="Z54" s="228">
        <f>$W54*各種係数!$R50*各種係数!$T$114</f>
        <v>0</v>
      </c>
      <c r="AA54" s="229">
        <f>$W54*各種係数!$S50*各種係数!$T$114</f>
        <v>0</v>
      </c>
      <c r="AB54" s="225">
        <f t="shared" si="9"/>
        <v>0</v>
      </c>
      <c r="AC54" s="223">
        <f t="shared" si="10"/>
        <v>0</v>
      </c>
      <c r="AD54" s="227">
        <f t="shared" si="11"/>
        <v>0</v>
      </c>
      <c r="AE54" s="228">
        <f t="shared" si="12"/>
        <v>0</v>
      </c>
      <c r="AF54" s="229">
        <f t="shared" si="13"/>
        <v>0</v>
      </c>
      <c r="AG54" s="66"/>
      <c r="AL54" s="67"/>
      <c r="AM54" s="68"/>
      <c r="AN54" s="67"/>
      <c r="AO54" s="67"/>
    </row>
    <row r="55" spans="2:41" ht="26.25" customHeight="1" x14ac:dyDescent="0.15">
      <c r="B55" s="427" t="s">
        <v>679</v>
      </c>
      <c r="C55" s="428" t="s">
        <v>680</v>
      </c>
      <c r="D55" s="223">
        <f>IF(入力!F59="",0,入力!F59)</f>
        <v>0</v>
      </c>
      <c r="E55" s="224">
        <f>IF(ISNUMBER(入力!G59),入力!G59,各種係数!H51)</f>
        <v>0.22646924706955285</v>
      </c>
      <c r="F55" s="225">
        <f t="shared" si="7"/>
        <v>0</v>
      </c>
      <c r="G55" s="223">
        <f>増加最終需要額!$DI52</f>
        <v>0</v>
      </c>
      <c r="H55" s="223">
        <f t="shared" si="14"/>
        <v>0</v>
      </c>
      <c r="I55" s="226">
        <f>投入係数表_A!AX$123</f>
        <v>0.39738689276530681</v>
      </c>
      <c r="J55" s="223">
        <f t="shared" si="0"/>
        <v>0</v>
      </c>
      <c r="K55" s="226">
        <f>投入係数表_A!AX$117</f>
        <v>0.19487108207658629</v>
      </c>
      <c r="L55" s="227">
        <f t="shared" si="1"/>
        <v>0</v>
      </c>
      <c r="M55" s="228">
        <f>$F55*各種係数!$R51*各種係数!$T$114</f>
        <v>0</v>
      </c>
      <c r="N55" s="229">
        <f>$F55*各種係数!$S51*各種係数!$T$114</f>
        <v>0</v>
      </c>
      <c r="O55" s="225">
        <v>0</v>
      </c>
      <c r="P55" s="223">
        <f t="shared" si="2"/>
        <v>0</v>
      </c>
      <c r="Q55" s="223">
        <f t="shared" si="3"/>
        <v>0</v>
      </c>
      <c r="R55" s="228">
        <f>$O55*各種係数!$R51*各種係数!$T$114</f>
        <v>0</v>
      </c>
      <c r="S55" s="229">
        <f>$O55*各種係数!$S51*各種係数!$T$114</f>
        <v>0</v>
      </c>
      <c r="T55" s="223">
        <f t="shared" si="4"/>
        <v>0</v>
      </c>
      <c r="U55" s="223">
        <f>T$118*入力!E$10*各種係数!$J51</f>
        <v>0</v>
      </c>
      <c r="V55" s="227">
        <f t="shared" si="8"/>
        <v>0</v>
      </c>
      <c r="W55" s="225">
        <v>0</v>
      </c>
      <c r="X55" s="223">
        <f t="shared" si="5"/>
        <v>0</v>
      </c>
      <c r="Y55" s="223">
        <f t="shared" si="6"/>
        <v>0</v>
      </c>
      <c r="Z55" s="228">
        <f>$W55*各種係数!$R51*各種係数!$T$114</f>
        <v>0</v>
      </c>
      <c r="AA55" s="229">
        <f>$W55*各種係数!$S51*各種係数!$T$114</f>
        <v>0</v>
      </c>
      <c r="AB55" s="225">
        <f t="shared" si="9"/>
        <v>0</v>
      </c>
      <c r="AC55" s="223">
        <f t="shared" si="10"/>
        <v>0</v>
      </c>
      <c r="AD55" s="227">
        <f t="shared" si="11"/>
        <v>0</v>
      </c>
      <c r="AE55" s="228">
        <f t="shared" si="12"/>
        <v>0</v>
      </c>
      <c r="AF55" s="229">
        <f t="shared" si="13"/>
        <v>0</v>
      </c>
      <c r="AG55" s="66"/>
      <c r="AL55" s="67"/>
      <c r="AM55" s="68"/>
      <c r="AN55" s="67"/>
      <c r="AO55" s="67"/>
    </row>
    <row r="56" spans="2:41" ht="26.25" customHeight="1" x14ac:dyDescent="0.15">
      <c r="B56" s="427" t="s">
        <v>681</v>
      </c>
      <c r="C56" s="428" t="s">
        <v>682</v>
      </c>
      <c r="D56" s="223">
        <f>IF(入力!F60="",0,入力!F60)</f>
        <v>0</v>
      </c>
      <c r="E56" s="224">
        <f>IF(ISNUMBER(入力!G60),入力!G60,各種係数!H52)</f>
        <v>1.9815431515814219E-2</v>
      </c>
      <c r="F56" s="225">
        <f t="shared" si="7"/>
        <v>0</v>
      </c>
      <c r="G56" s="223">
        <f>増加最終需要額!$DI53</f>
        <v>0</v>
      </c>
      <c r="H56" s="223">
        <f t="shared" si="14"/>
        <v>0</v>
      </c>
      <c r="I56" s="226">
        <f>投入係数表_A!AY$123</f>
        <v>0.3852956324033715</v>
      </c>
      <c r="J56" s="223">
        <f t="shared" si="0"/>
        <v>0</v>
      </c>
      <c r="K56" s="226">
        <f>投入係数表_A!AY$117</f>
        <v>0.1820899647024834</v>
      </c>
      <c r="L56" s="227">
        <f t="shared" si="1"/>
        <v>0</v>
      </c>
      <c r="M56" s="228">
        <f>$F56*各種係数!$R52*各種係数!$T$114</f>
        <v>0</v>
      </c>
      <c r="N56" s="229">
        <f>$F56*各種係数!$S52*各種係数!$T$114</f>
        <v>0</v>
      </c>
      <c r="O56" s="225">
        <v>0</v>
      </c>
      <c r="P56" s="223">
        <f t="shared" si="2"/>
        <v>0</v>
      </c>
      <c r="Q56" s="223">
        <f t="shared" si="3"/>
        <v>0</v>
      </c>
      <c r="R56" s="228">
        <f>$O56*各種係数!$R52*各種係数!$T$114</f>
        <v>0</v>
      </c>
      <c r="S56" s="229">
        <f>$O56*各種係数!$S52*各種係数!$T$114</f>
        <v>0</v>
      </c>
      <c r="T56" s="223">
        <f t="shared" si="4"/>
        <v>0</v>
      </c>
      <c r="U56" s="223">
        <f>T$118*入力!E$10*各種係数!$J52</f>
        <v>0</v>
      </c>
      <c r="V56" s="227">
        <f t="shared" si="8"/>
        <v>0</v>
      </c>
      <c r="W56" s="225">
        <v>0</v>
      </c>
      <c r="X56" s="223">
        <f t="shared" si="5"/>
        <v>0</v>
      </c>
      <c r="Y56" s="223">
        <f t="shared" si="6"/>
        <v>0</v>
      </c>
      <c r="Z56" s="228">
        <f>$W56*各種係数!$R52*各種係数!$T$114</f>
        <v>0</v>
      </c>
      <c r="AA56" s="229">
        <f>$W56*各種係数!$S52*各種係数!$T$114</f>
        <v>0</v>
      </c>
      <c r="AB56" s="225">
        <f t="shared" si="9"/>
        <v>0</v>
      </c>
      <c r="AC56" s="223">
        <f t="shared" si="10"/>
        <v>0</v>
      </c>
      <c r="AD56" s="227">
        <f t="shared" si="11"/>
        <v>0</v>
      </c>
      <c r="AE56" s="228">
        <f t="shared" si="12"/>
        <v>0</v>
      </c>
      <c r="AF56" s="229">
        <f t="shared" si="13"/>
        <v>0</v>
      </c>
      <c r="AG56" s="66"/>
      <c r="AL56" s="67"/>
      <c r="AM56" s="68"/>
      <c r="AN56" s="67"/>
      <c r="AO56" s="67"/>
    </row>
    <row r="57" spans="2:41" ht="26.25" customHeight="1" x14ac:dyDescent="0.15">
      <c r="B57" s="427" t="s">
        <v>683</v>
      </c>
      <c r="C57" s="428" t="s">
        <v>684</v>
      </c>
      <c r="D57" s="223">
        <f>IF(入力!F61="",0,入力!F61)</f>
        <v>0</v>
      </c>
      <c r="E57" s="224">
        <f>IF(ISNUMBER(入力!G61),入力!G61,各種係数!H53)</f>
        <v>4.21017177500842E-2</v>
      </c>
      <c r="F57" s="225">
        <f t="shared" si="7"/>
        <v>0</v>
      </c>
      <c r="G57" s="223">
        <f>増加最終需要額!$DI54</f>
        <v>0</v>
      </c>
      <c r="H57" s="223">
        <f t="shared" si="14"/>
        <v>0</v>
      </c>
      <c r="I57" s="226">
        <f>投入係数表_A!AZ$123</f>
        <v>0.31931152942826097</v>
      </c>
      <c r="J57" s="223">
        <f t="shared" si="0"/>
        <v>0</v>
      </c>
      <c r="K57" s="226">
        <f>投入係数表_A!AZ$117</f>
        <v>0.27461702948084271</v>
      </c>
      <c r="L57" s="227">
        <f t="shared" si="1"/>
        <v>0</v>
      </c>
      <c r="M57" s="228">
        <f>$F57*各種係数!$R53*各種係数!$T$114</f>
        <v>0</v>
      </c>
      <c r="N57" s="229">
        <f>$F57*各種係数!$S53*各種係数!$T$114</f>
        <v>0</v>
      </c>
      <c r="O57" s="225">
        <v>0</v>
      </c>
      <c r="P57" s="223">
        <f t="shared" si="2"/>
        <v>0</v>
      </c>
      <c r="Q57" s="223">
        <f t="shared" si="3"/>
        <v>0</v>
      </c>
      <c r="R57" s="228">
        <f>$O57*各種係数!$R53*各種係数!$T$114</f>
        <v>0</v>
      </c>
      <c r="S57" s="229">
        <f>$O57*各種係数!$S53*各種係数!$T$114</f>
        <v>0</v>
      </c>
      <c r="T57" s="223">
        <f t="shared" si="4"/>
        <v>0</v>
      </c>
      <c r="U57" s="223">
        <f>T$118*入力!E$10*各種係数!$J53</f>
        <v>0</v>
      </c>
      <c r="V57" s="227">
        <f t="shared" si="8"/>
        <v>0</v>
      </c>
      <c r="W57" s="225">
        <v>0</v>
      </c>
      <c r="X57" s="223">
        <f t="shared" si="5"/>
        <v>0</v>
      </c>
      <c r="Y57" s="223">
        <f t="shared" si="6"/>
        <v>0</v>
      </c>
      <c r="Z57" s="228">
        <f>$W57*各種係数!$R53*各種係数!$T$114</f>
        <v>0</v>
      </c>
      <c r="AA57" s="229">
        <f>$W57*各種係数!$S53*各種係数!$T$114</f>
        <v>0</v>
      </c>
      <c r="AB57" s="225">
        <f t="shared" si="9"/>
        <v>0</v>
      </c>
      <c r="AC57" s="223">
        <f t="shared" si="10"/>
        <v>0</v>
      </c>
      <c r="AD57" s="227">
        <f t="shared" si="11"/>
        <v>0</v>
      </c>
      <c r="AE57" s="228">
        <f t="shared" si="12"/>
        <v>0</v>
      </c>
      <c r="AF57" s="229">
        <f t="shared" si="13"/>
        <v>0</v>
      </c>
      <c r="AG57" s="66"/>
      <c r="AL57" s="67"/>
      <c r="AM57" s="68"/>
      <c r="AN57" s="67"/>
      <c r="AO57" s="67"/>
    </row>
    <row r="58" spans="2:41" ht="26.25" customHeight="1" x14ac:dyDescent="0.15">
      <c r="B58" s="427" t="s">
        <v>685</v>
      </c>
      <c r="C58" s="428" t="s">
        <v>686</v>
      </c>
      <c r="D58" s="223">
        <f>IF(入力!F62="",0,入力!F62)</f>
        <v>0</v>
      </c>
      <c r="E58" s="224">
        <f>IF(ISNUMBER(入力!G62),入力!G62,各種係数!H54)</f>
        <v>0.20430762801873492</v>
      </c>
      <c r="F58" s="225">
        <f t="shared" si="7"/>
        <v>0</v>
      </c>
      <c r="G58" s="223">
        <f>増加最終需要額!$DI55</f>
        <v>0</v>
      </c>
      <c r="H58" s="223">
        <f t="shared" si="14"/>
        <v>0</v>
      </c>
      <c r="I58" s="226">
        <f>投入係数表_A!BA$123</f>
        <v>0.36158515461433027</v>
      </c>
      <c r="J58" s="223">
        <f t="shared" si="0"/>
        <v>0</v>
      </c>
      <c r="K58" s="226">
        <f>投入係数表_A!BA$117</f>
        <v>0.28722266572276361</v>
      </c>
      <c r="L58" s="227">
        <f t="shared" si="1"/>
        <v>0</v>
      </c>
      <c r="M58" s="228">
        <f>$F58*各種係数!$R54*各種係数!$T$114</f>
        <v>0</v>
      </c>
      <c r="N58" s="229">
        <f>$F58*各種係数!$S54*各種係数!$T$114</f>
        <v>0</v>
      </c>
      <c r="O58" s="225">
        <v>0</v>
      </c>
      <c r="P58" s="223">
        <f t="shared" si="2"/>
        <v>0</v>
      </c>
      <c r="Q58" s="223">
        <f t="shared" si="3"/>
        <v>0</v>
      </c>
      <c r="R58" s="228">
        <f>$O58*各種係数!$R54*各種係数!$T$114</f>
        <v>0</v>
      </c>
      <c r="S58" s="229">
        <f>$O58*各種係数!$S54*各種係数!$T$114</f>
        <v>0</v>
      </c>
      <c r="T58" s="223">
        <f t="shared" si="4"/>
        <v>0</v>
      </c>
      <c r="U58" s="223">
        <f>T$118*入力!E$10*各種係数!$J54</f>
        <v>0</v>
      </c>
      <c r="V58" s="227">
        <f t="shared" si="8"/>
        <v>0</v>
      </c>
      <c r="W58" s="225">
        <v>0</v>
      </c>
      <c r="X58" s="223">
        <f t="shared" si="5"/>
        <v>0</v>
      </c>
      <c r="Y58" s="223">
        <f t="shared" si="6"/>
        <v>0</v>
      </c>
      <c r="Z58" s="228">
        <f>$W58*各種係数!$R54*各種係数!$T$114</f>
        <v>0</v>
      </c>
      <c r="AA58" s="229">
        <f>$W58*各種係数!$S54*各種係数!$T$114</f>
        <v>0</v>
      </c>
      <c r="AB58" s="225">
        <f t="shared" si="9"/>
        <v>0</v>
      </c>
      <c r="AC58" s="223">
        <f t="shared" si="10"/>
        <v>0</v>
      </c>
      <c r="AD58" s="227">
        <f t="shared" si="11"/>
        <v>0</v>
      </c>
      <c r="AE58" s="228">
        <f t="shared" si="12"/>
        <v>0</v>
      </c>
      <c r="AF58" s="229">
        <f t="shared" si="13"/>
        <v>0</v>
      </c>
      <c r="AG58" s="66"/>
      <c r="AL58" s="67"/>
      <c r="AM58" s="68"/>
      <c r="AN58" s="67"/>
      <c r="AO58" s="67"/>
    </row>
    <row r="59" spans="2:41" ht="26.25" customHeight="1" x14ac:dyDescent="0.15">
      <c r="B59" s="427" t="s">
        <v>687</v>
      </c>
      <c r="C59" s="428" t="s">
        <v>688</v>
      </c>
      <c r="D59" s="223">
        <f>IF(入力!F63="",0,入力!F63)</f>
        <v>0</v>
      </c>
      <c r="E59" s="224">
        <f>IF(ISNUMBER(入力!G63),入力!G63,各種係数!H55)</f>
        <v>5.5302782735477951E-4</v>
      </c>
      <c r="F59" s="225">
        <f t="shared" si="7"/>
        <v>0</v>
      </c>
      <c r="G59" s="223">
        <f>増加最終需要額!$DI56</f>
        <v>0</v>
      </c>
      <c r="H59" s="223">
        <f t="shared" si="14"/>
        <v>0</v>
      </c>
      <c r="I59" s="226">
        <f>投入係数表_A!BB$123</f>
        <v>0.34867330016583747</v>
      </c>
      <c r="J59" s="223">
        <f t="shared" si="0"/>
        <v>0</v>
      </c>
      <c r="K59" s="226">
        <f>投入係数表_A!BB$117</f>
        <v>0.22678275290215588</v>
      </c>
      <c r="L59" s="227">
        <f t="shared" si="1"/>
        <v>0</v>
      </c>
      <c r="M59" s="228">
        <f>$F59*各種係数!$R55*各種係数!$T$114</f>
        <v>0</v>
      </c>
      <c r="N59" s="229">
        <f>$F59*各種係数!$S55*各種係数!$T$114</f>
        <v>0</v>
      </c>
      <c r="O59" s="225">
        <v>0</v>
      </c>
      <c r="P59" s="223">
        <f t="shared" si="2"/>
        <v>0</v>
      </c>
      <c r="Q59" s="223">
        <f t="shared" si="3"/>
        <v>0</v>
      </c>
      <c r="R59" s="228">
        <f>$O59*各種係数!$R55*各種係数!$T$114</f>
        <v>0</v>
      </c>
      <c r="S59" s="229">
        <f>$O59*各種係数!$S55*各種係数!$T$114</f>
        <v>0</v>
      </c>
      <c r="T59" s="223">
        <f t="shared" si="4"/>
        <v>0</v>
      </c>
      <c r="U59" s="223">
        <f>T$118*入力!E$10*各種係数!$J55</f>
        <v>0</v>
      </c>
      <c r="V59" s="227">
        <f t="shared" si="8"/>
        <v>0</v>
      </c>
      <c r="W59" s="225">
        <v>0</v>
      </c>
      <c r="X59" s="223">
        <f t="shared" si="5"/>
        <v>0</v>
      </c>
      <c r="Y59" s="223">
        <f t="shared" si="6"/>
        <v>0</v>
      </c>
      <c r="Z59" s="228">
        <f>$W59*各種係数!$R55*各種係数!$T$114</f>
        <v>0</v>
      </c>
      <c r="AA59" s="229">
        <f>$W59*各種係数!$S55*各種係数!$T$114</f>
        <v>0</v>
      </c>
      <c r="AB59" s="225">
        <f t="shared" si="9"/>
        <v>0</v>
      </c>
      <c r="AC59" s="223">
        <f t="shared" si="10"/>
        <v>0</v>
      </c>
      <c r="AD59" s="227">
        <f t="shared" si="11"/>
        <v>0</v>
      </c>
      <c r="AE59" s="228">
        <f t="shared" si="12"/>
        <v>0</v>
      </c>
      <c r="AF59" s="229">
        <f t="shared" si="13"/>
        <v>0</v>
      </c>
      <c r="AG59" s="66"/>
      <c r="AL59" s="67"/>
      <c r="AM59" s="68"/>
      <c r="AN59" s="67"/>
      <c r="AO59" s="67"/>
    </row>
    <row r="60" spans="2:41" ht="26.25" customHeight="1" x14ac:dyDescent="0.15">
      <c r="B60" s="429" t="s">
        <v>689</v>
      </c>
      <c r="C60" s="430" t="s">
        <v>690</v>
      </c>
      <c r="D60" s="223">
        <f>IF(入力!F64="",0,入力!F64)</f>
        <v>0</v>
      </c>
      <c r="E60" s="224">
        <f>IF(ISNUMBER(入力!G64),入力!G64,各種係数!H56)</f>
        <v>2.9321513808386879E-3</v>
      </c>
      <c r="F60" s="231">
        <f t="shared" si="7"/>
        <v>0</v>
      </c>
      <c r="G60" s="223">
        <f>増加最終需要額!$DI57</f>
        <v>0</v>
      </c>
      <c r="H60" s="223">
        <f t="shared" si="14"/>
        <v>0</v>
      </c>
      <c r="I60" s="232">
        <f>投入係数表_A!BC$123</f>
        <v>0.3446069469835466</v>
      </c>
      <c r="J60" s="223">
        <f t="shared" si="0"/>
        <v>0</v>
      </c>
      <c r="K60" s="232">
        <f>投入係数表_A!BC$117</f>
        <v>0.20749542961608775</v>
      </c>
      <c r="L60" s="233">
        <f t="shared" si="1"/>
        <v>0</v>
      </c>
      <c r="M60" s="228">
        <f>$F60*各種係数!$R56*各種係数!$T$114</f>
        <v>0</v>
      </c>
      <c r="N60" s="229">
        <f>$F60*各種係数!$S56*各種係数!$T$114</f>
        <v>0</v>
      </c>
      <c r="O60" s="231">
        <v>0</v>
      </c>
      <c r="P60" s="230">
        <f t="shared" si="2"/>
        <v>0</v>
      </c>
      <c r="Q60" s="230">
        <f t="shared" si="3"/>
        <v>0</v>
      </c>
      <c r="R60" s="228">
        <f>$O60*各種係数!$R56*各種係数!$T$114</f>
        <v>0</v>
      </c>
      <c r="S60" s="229">
        <f>$O60*各種係数!$S56*各種係数!$T$114</f>
        <v>0</v>
      </c>
      <c r="T60" s="230">
        <f t="shared" si="4"/>
        <v>0</v>
      </c>
      <c r="U60" s="223">
        <f>T$118*入力!E$10*各種係数!$J56</f>
        <v>0</v>
      </c>
      <c r="V60" s="233">
        <f t="shared" si="8"/>
        <v>0</v>
      </c>
      <c r="W60" s="231">
        <v>0</v>
      </c>
      <c r="X60" s="230">
        <f t="shared" si="5"/>
        <v>0</v>
      </c>
      <c r="Y60" s="230">
        <f t="shared" si="6"/>
        <v>0</v>
      </c>
      <c r="Z60" s="228">
        <f>$W60*各種係数!$R56*各種係数!$T$114</f>
        <v>0</v>
      </c>
      <c r="AA60" s="229">
        <f>$W60*各種係数!$S56*各種係数!$T$114</f>
        <v>0</v>
      </c>
      <c r="AB60" s="231">
        <f t="shared" si="9"/>
        <v>0</v>
      </c>
      <c r="AC60" s="230">
        <f t="shared" si="10"/>
        <v>0</v>
      </c>
      <c r="AD60" s="233">
        <f t="shared" si="11"/>
        <v>0</v>
      </c>
      <c r="AE60" s="234">
        <f t="shared" si="12"/>
        <v>0</v>
      </c>
      <c r="AF60" s="235">
        <f t="shared" si="13"/>
        <v>0</v>
      </c>
      <c r="AG60" s="66"/>
      <c r="AL60" s="67"/>
      <c r="AM60" s="68"/>
      <c r="AN60" s="67"/>
      <c r="AO60" s="67"/>
    </row>
    <row r="61" spans="2:41" ht="26.25" customHeight="1" x14ac:dyDescent="0.15">
      <c r="B61" s="427" t="s">
        <v>691</v>
      </c>
      <c r="C61" s="428" t="s">
        <v>692</v>
      </c>
      <c r="D61" s="223">
        <f>IF(入力!F65="",0,入力!F65)</f>
        <v>0</v>
      </c>
      <c r="E61" s="224">
        <f>IF(ISNUMBER(入力!G65),入力!G65,各種係数!H57)</f>
        <v>1.1133147029658397E-2</v>
      </c>
      <c r="F61" s="225">
        <f t="shared" si="7"/>
        <v>0</v>
      </c>
      <c r="G61" s="223">
        <f>増加最終需要額!$DI58</f>
        <v>0</v>
      </c>
      <c r="H61" s="223">
        <f t="shared" si="14"/>
        <v>0</v>
      </c>
      <c r="I61" s="226">
        <f>投入係数表_A!BD$123</f>
        <v>0.40243196294151706</v>
      </c>
      <c r="J61" s="223">
        <f t="shared" si="0"/>
        <v>0</v>
      </c>
      <c r="K61" s="226">
        <f>投入係数表_A!BD$117</f>
        <v>0.17178150936112718</v>
      </c>
      <c r="L61" s="227">
        <f t="shared" si="1"/>
        <v>0</v>
      </c>
      <c r="M61" s="228">
        <f>$F61*各種係数!$R57*各種係数!$T$114</f>
        <v>0</v>
      </c>
      <c r="N61" s="229">
        <f>$F61*各種係数!$S57*各種係数!$T$114</f>
        <v>0</v>
      </c>
      <c r="O61" s="225">
        <v>0</v>
      </c>
      <c r="P61" s="223">
        <f t="shared" si="2"/>
        <v>0</v>
      </c>
      <c r="Q61" s="223">
        <f t="shared" si="3"/>
        <v>0</v>
      </c>
      <c r="R61" s="228">
        <f>$O61*各種係数!$R57*各種係数!$T$114</f>
        <v>0</v>
      </c>
      <c r="S61" s="229">
        <f>$O61*各種係数!$S57*各種係数!$T$114</f>
        <v>0</v>
      </c>
      <c r="T61" s="223">
        <f t="shared" si="4"/>
        <v>0</v>
      </c>
      <c r="U61" s="223">
        <f>T$118*入力!E$10*各種係数!$J57</f>
        <v>0</v>
      </c>
      <c r="V61" s="227">
        <f t="shared" si="8"/>
        <v>0</v>
      </c>
      <c r="W61" s="225">
        <v>0</v>
      </c>
      <c r="X61" s="223">
        <f t="shared" si="5"/>
        <v>0</v>
      </c>
      <c r="Y61" s="223">
        <f t="shared" si="6"/>
        <v>0</v>
      </c>
      <c r="Z61" s="228">
        <f>$W61*各種係数!$R57*各種係数!$T$114</f>
        <v>0</v>
      </c>
      <c r="AA61" s="229">
        <f>$W61*各種係数!$S57*各種係数!$T$114</f>
        <v>0</v>
      </c>
      <c r="AB61" s="225">
        <f t="shared" si="9"/>
        <v>0</v>
      </c>
      <c r="AC61" s="223">
        <f t="shared" si="10"/>
        <v>0</v>
      </c>
      <c r="AD61" s="227">
        <f t="shared" si="11"/>
        <v>0</v>
      </c>
      <c r="AE61" s="228">
        <f t="shared" si="12"/>
        <v>0</v>
      </c>
      <c r="AF61" s="229">
        <f t="shared" si="13"/>
        <v>0</v>
      </c>
      <c r="AG61" s="66"/>
      <c r="AL61" s="67"/>
      <c r="AM61" s="68"/>
      <c r="AN61" s="67"/>
      <c r="AO61" s="67"/>
    </row>
    <row r="62" spans="2:41" ht="26.25" customHeight="1" x14ac:dyDescent="0.15">
      <c r="B62" s="427" t="s">
        <v>693</v>
      </c>
      <c r="C62" s="428" t="s">
        <v>959</v>
      </c>
      <c r="D62" s="223">
        <f>IF(入力!F66="",0,入力!F66)</f>
        <v>0</v>
      </c>
      <c r="E62" s="224">
        <f>IF(ISNUMBER(入力!G66),入力!G66,各種係数!H58)</f>
        <v>4.2539267015706539E-3</v>
      </c>
      <c r="F62" s="225">
        <f t="shared" si="7"/>
        <v>0</v>
      </c>
      <c r="G62" s="223">
        <f>増加最終需要額!$DI59</f>
        <v>0</v>
      </c>
      <c r="H62" s="223">
        <f t="shared" si="14"/>
        <v>0</v>
      </c>
      <c r="I62" s="226">
        <f>投入係数表_A!BE$123</f>
        <v>0.40067911714770799</v>
      </c>
      <c r="J62" s="223">
        <f t="shared" si="0"/>
        <v>0</v>
      </c>
      <c r="K62" s="226">
        <f>投入係数表_A!BE$117</f>
        <v>0.24957555178268251</v>
      </c>
      <c r="L62" s="227">
        <f t="shared" si="1"/>
        <v>0</v>
      </c>
      <c r="M62" s="228">
        <f>$F62*各種係数!$R58*各種係数!$T$114</f>
        <v>0</v>
      </c>
      <c r="N62" s="229">
        <f>$F62*各種係数!$S58*各種係数!$T$114</f>
        <v>0</v>
      </c>
      <c r="O62" s="225">
        <v>0</v>
      </c>
      <c r="P62" s="223">
        <f t="shared" si="2"/>
        <v>0</v>
      </c>
      <c r="Q62" s="223">
        <f t="shared" si="3"/>
        <v>0</v>
      </c>
      <c r="R62" s="228">
        <f>$O62*各種係数!$R58*各種係数!$T$114</f>
        <v>0</v>
      </c>
      <c r="S62" s="229">
        <f>$O62*各種係数!$S58*各種係数!$T$114</f>
        <v>0</v>
      </c>
      <c r="T62" s="223">
        <f t="shared" si="4"/>
        <v>0</v>
      </c>
      <c r="U62" s="223">
        <f>T$118*入力!E$10*各種係数!$J58</f>
        <v>0</v>
      </c>
      <c r="V62" s="227">
        <f t="shared" si="8"/>
        <v>0</v>
      </c>
      <c r="W62" s="225">
        <v>0</v>
      </c>
      <c r="X62" s="223">
        <f t="shared" si="5"/>
        <v>0</v>
      </c>
      <c r="Y62" s="223">
        <f t="shared" si="6"/>
        <v>0</v>
      </c>
      <c r="Z62" s="228">
        <f>$W62*各種係数!$R58*各種係数!$T$114</f>
        <v>0</v>
      </c>
      <c r="AA62" s="229">
        <f>$W62*各種係数!$S58*各種係数!$T$114</f>
        <v>0</v>
      </c>
      <c r="AB62" s="225">
        <f t="shared" si="9"/>
        <v>0</v>
      </c>
      <c r="AC62" s="223">
        <f t="shared" si="10"/>
        <v>0</v>
      </c>
      <c r="AD62" s="227">
        <f t="shared" si="11"/>
        <v>0</v>
      </c>
      <c r="AE62" s="228">
        <f t="shared" si="12"/>
        <v>0</v>
      </c>
      <c r="AF62" s="229">
        <f t="shared" si="13"/>
        <v>0</v>
      </c>
      <c r="AG62" s="66"/>
      <c r="AL62" s="67"/>
      <c r="AM62" s="68"/>
      <c r="AN62" s="67"/>
      <c r="AO62" s="67"/>
    </row>
    <row r="63" spans="2:41" ht="26.25" customHeight="1" x14ac:dyDescent="0.15">
      <c r="B63" s="427" t="s">
        <v>694</v>
      </c>
      <c r="C63" s="428" t="s">
        <v>695</v>
      </c>
      <c r="D63" s="223">
        <f>IF(入力!F67="",0,入力!F67)</f>
        <v>0</v>
      </c>
      <c r="E63" s="224">
        <f>IF(ISNUMBER(入力!G67),入力!G67,各種係数!H59)</f>
        <v>0.62903953902121668</v>
      </c>
      <c r="F63" s="225">
        <f t="shared" si="7"/>
        <v>0</v>
      </c>
      <c r="G63" s="223">
        <f>増加最終需要額!$DI60</f>
        <v>0</v>
      </c>
      <c r="H63" s="223">
        <f t="shared" si="14"/>
        <v>0</v>
      </c>
      <c r="I63" s="226">
        <f>投入係数表_A!BF$123</f>
        <v>0.29888590895404288</v>
      </c>
      <c r="J63" s="223">
        <f t="shared" si="0"/>
        <v>0</v>
      </c>
      <c r="K63" s="226">
        <f>投入係数表_A!BF$117</f>
        <v>0.15165923239056908</v>
      </c>
      <c r="L63" s="227">
        <f t="shared" si="1"/>
        <v>0</v>
      </c>
      <c r="M63" s="228">
        <f>$F63*各種係数!$R59*各種係数!$T$114</f>
        <v>0</v>
      </c>
      <c r="N63" s="229">
        <f>$F63*各種係数!$S59*各種係数!$T$114</f>
        <v>0</v>
      </c>
      <c r="O63" s="225">
        <v>0</v>
      </c>
      <c r="P63" s="223">
        <f t="shared" si="2"/>
        <v>0</v>
      </c>
      <c r="Q63" s="223">
        <f t="shared" si="3"/>
        <v>0</v>
      </c>
      <c r="R63" s="228">
        <f>$O63*各種係数!$R59*各種係数!$T$114</f>
        <v>0</v>
      </c>
      <c r="S63" s="229">
        <f>$O63*各種係数!$S59*各種係数!$T$114</f>
        <v>0</v>
      </c>
      <c r="T63" s="223">
        <f t="shared" si="4"/>
        <v>0</v>
      </c>
      <c r="U63" s="223">
        <f>T$118*入力!E$10*各種係数!$J59</f>
        <v>0</v>
      </c>
      <c r="V63" s="227">
        <f t="shared" si="8"/>
        <v>0</v>
      </c>
      <c r="W63" s="225">
        <v>0</v>
      </c>
      <c r="X63" s="223">
        <f t="shared" si="5"/>
        <v>0</v>
      </c>
      <c r="Y63" s="223">
        <f t="shared" si="6"/>
        <v>0</v>
      </c>
      <c r="Z63" s="228">
        <f>$W63*各種係数!$R59*各種係数!$T$114</f>
        <v>0</v>
      </c>
      <c r="AA63" s="229">
        <f>$W63*各種係数!$S59*各種係数!$T$114</f>
        <v>0</v>
      </c>
      <c r="AB63" s="225">
        <f t="shared" si="9"/>
        <v>0</v>
      </c>
      <c r="AC63" s="223">
        <f t="shared" si="10"/>
        <v>0</v>
      </c>
      <c r="AD63" s="227">
        <f t="shared" si="11"/>
        <v>0</v>
      </c>
      <c r="AE63" s="228">
        <f t="shared" si="12"/>
        <v>0</v>
      </c>
      <c r="AF63" s="229">
        <f t="shared" si="13"/>
        <v>0</v>
      </c>
      <c r="AG63" s="66"/>
      <c r="AL63" s="67"/>
      <c r="AM63" s="68"/>
      <c r="AN63" s="67"/>
      <c r="AO63" s="67"/>
    </row>
    <row r="64" spans="2:41" ht="26.25" customHeight="1" x14ac:dyDescent="0.15">
      <c r="B64" s="427" t="s">
        <v>696</v>
      </c>
      <c r="C64" s="428" t="s">
        <v>317</v>
      </c>
      <c r="D64" s="223">
        <f>IF(入力!F68="",0,入力!F68)</f>
        <v>0</v>
      </c>
      <c r="E64" s="224">
        <f>IF(ISNUMBER(入力!G68),入力!G68,各種係数!H60)</f>
        <v>0</v>
      </c>
      <c r="F64" s="225">
        <f t="shared" si="7"/>
        <v>0</v>
      </c>
      <c r="G64" s="223">
        <f>増加最終需要額!$DI61</f>
        <v>0</v>
      </c>
      <c r="H64" s="223">
        <f t="shared" si="14"/>
        <v>0</v>
      </c>
      <c r="I64" s="226">
        <f>投入係数表_A!BG$123</f>
        <v>0</v>
      </c>
      <c r="J64" s="223">
        <f t="shared" si="0"/>
        <v>0</v>
      </c>
      <c r="K64" s="226">
        <f>投入係数表_A!BG$117</f>
        <v>0</v>
      </c>
      <c r="L64" s="227">
        <f t="shared" si="1"/>
        <v>0</v>
      </c>
      <c r="M64" s="228">
        <f>$F64*各種係数!$R60*各種係数!$T$114</f>
        <v>0</v>
      </c>
      <c r="N64" s="229">
        <f>$F64*各種係数!$S60*各種係数!$T$114</f>
        <v>0</v>
      </c>
      <c r="O64" s="225">
        <v>0</v>
      </c>
      <c r="P64" s="223">
        <f t="shared" si="2"/>
        <v>0</v>
      </c>
      <c r="Q64" s="223">
        <f t="shared" si="3"/>
        <v>0</v>
      </c>
      <c r="R64" s="228">
        <f>$O64*各種係数!$R60*各種係数!$T$114</f>
        <v>0</v>
      </c>
      <c r="S64" s="229">
        <f>$O64*各種係数!$S60*各種係数!$T$114</f>
        <v>0</v>
      </c>
      <c r="T64" s="223">
        <f t="shared" si="4"/>
        <v>0</v>
      </c>
      <c r="U64" s="223">
        <f>T$118*入力!E$10*各種係数!$J60</f>
        <v>0</v>
      </c>
      <c r="V64" s="227">
        <f t="shared" si="8"/>
        <v>0</v>
      </c>
      <c r="W64" s="225">
        <v>0</v>
      </c>
      <c r="X64" s="223">
        <f t="shared" si="5"/>
        <v>0</v>
      </c>
      <c r="Y64" s="223">
        <f t="shared" si="6"/>
        <v>0</v>
      </c>
      <c r="Z64" s="228">
        <f>$W64*各種係数!$R60*各種係数!$T$114</f>
        <v>0</v>
      </c>
      <c r="AA64" s="229">
        <f>$W64*各種係数!$S60*各種係数!$T$114</f>
        <v>0</v>
      </c>
      <c r="AB64" s="225">
        <f t="shared" si="9"/>
        <v>0</v>
      </c>
      <c r="AC64" s="223">
        <f t="shared" si="10"/>
        <v>0</v>
      </c>
      <c r="AD64" s="227">
        <f t="shared" si="11"/>
        <v>0</v>
      </c>
      <c r="AE64" s="228">
        <f t="shared" si="12"/>
        <v>0</v>
      </c>
      <c r="AF64" s="229">
        <f t="shared" si="13"/>
        <v>0</v>
      </c>
      <c r="AG64" s="66"/>
      <c r="AL64" s="67"/>
      <c r="AM64" s="68"/>
      <c r="AN64" s="67"/>
      <c r="AO64" s="67"/>
    </row>
    <row r="65" spans="2:41" ht="26.25" customHeight="1" x14ac:dyDescent="0.15">
      <c r="B65" s="427" t="s">
        <v>697</v>
      </c>
      <c r="C65" s="428" t="s">
        <v>698</v>
      </c>
      <c r="D65" s="223">
        <f>IF(入力!F69="",0,入力!F69)</f>
        <v>0</v>
      </c>
      <c r="E65" s="224">
        <f>IF(ISNUMBER(入力!G69),入力!G69,各種係数!H61)</f>
        <v>4.8066513662148314E-3</v>
      </c>
      <c r="F65" s="225">
        <f t="shared" si="7"/>
        <v>0</v>
      </c>
      <c r="G65" s="223">
        <f>増加最終需要額!$DI62</f>
        <v>0</v>
      </c>
      <c r="H65" s="223">
        <f t="shared" si="14"/>
        <v>0</v>
      </c>
      <c r="I65" s="226">
        <f>投入係数表_A!BH$123</f>
        <v>0.22067637763812706</v>
      </c>
      <c r="J65" s="223">
        <f t="shared" si="0"/>
        <v>0</v>
      </c>
      <c r="K65" s="226">
        <f>投入係数表_A!BH$117</f>
        <v>0.12539503795996948</v>
      </c>
      <c r="L65" s="227">
        <f t="shared" si="1"/>
        <v>0</v>
      </c>
      <c r="M65" s="228">
        <f>$F65*各種係数!$R61*各種係数!$T$114</f>
        <v>0</v>
      </c>
      <c r="N65" s="229">
        <f>$F65*各種係数!$S61*各種係数!$T$114</f>
        <v>0</v>
      </c>
      <c r="O65" s="225">
        <v>0</v>
      </c>
      <c r="P65" s="223">
        <f t="shared" si="2"/>
        <v>0</v>
      </c>
      <c r="Q65" s="223">
        <f t="shared" si="3"/>
        <v>0</v>
      </c>
      <c r="R65" s="228">
        <f>$O65*各種係数!$R61*各種係数!$T$114</f>
        <v>0</v>
      </c>
      <c r="S65" s="229">
        <f>$O65*各種係数!$S61*各種係数!$T$114</f>
        <v>0</v>
      </c>
      <c r="T65" s="223">
        <f t="shared" si="4"/>
        <v>0</v>
      </c>
      <c r="U65" s="223">
        <f>T$118*入力!E$10*各種係数!$J61</f>
        <v>0</v>
      </c>
      <c r="V65" s="227">
        <f t="shared" si="8"/>
        <v>0</v>
      </c>
      <c r="W65" s="225">
        <v>0</v>
      </c>
      <c r="X65" s="223">
        <f t="shared" si="5"/>
        <v>0</v>
      </c>
      <c r="Y65" s="223">
        <f t="shared" si="6"/>
        <v>0</v>
      </c>
      <c r="Z65" s="228">
        <f>$W65*各種係数!$R61*各種係数!$T$114</f>
        <v>0</v>
      </c>
      <c r="AA65" s="229">
        <f>$W65*各種係数!$S61*各種係数!$T$114</f>
        <v>0</v>
      </c>
      <c r="AB65" s="225">
        <f t="shared" si="9"/>
        <v>0</v>
      </c>
      <c r="AC65" s="223">
        <f t="shared" si="10"/>
        <v>0</v>
      </c>
      <c r="AD65" s="227">
        <f t="shared" si="11"/>
        <v>0</v>
      </c>
      <c r="AE65" s="228">
        <f t="shared" si="12"/>
        <v>0</v>
      </c>
      <c r="AF65" s="229">
        <f t="shared" si="13"/>
        <v>0</v>
      </c>
      <c r="AG65" s="66"/>
      <c r="AL65" s="67"/>
      <c r="AM65" s="68"/>
      <c r="AN65" s="67"/>
      <c r="AO65" s="67"/>
    </row>
    <row r="66" spans="2:41" ht="26.25" customHeight="1" x14ac:dyDescent="0.15">
      <c r="B66" s="427" t="s">
        <v>699</v>
      </c>
      <c r="C66" s="428" t="s">
        <v>700</v>
      </c>
      <c r="D66" s="223">
        <f>IF(入力!F70="",0,入力!F70)</f>
        <v>0</v>
      </c>
      <c r="E66" s="224">
        <f>IF(ISNUMBER(入力!G70),入力!G70,各種係数!H62)</f>
        <v>0.10337561346982616</v>
      </c>
      <c r="F66" s="225">
        <f t="shared" si="7"/>
        <v>0</v>
      </c>
      <c r="G66" s="223">
        <f>増加最終需要額!$DI63</f>
        <v>0</v>
      </c>
      <c r="H66" s="223">
        <f t="shared" si="14"/>
        <v>0</v>
      </c>
      <c r="I66" s="226">
        <f>投入係数表_A!BI$123</f>
        <v>0.25058748130741293</v>
      </c>
      <c r="J66" s="223">
        <f t="shared" si="0"/>
        <v>0</v>
      </c>
      <c r="K66" s="226">
        <f>投入係数表_A!BI$117</f>
        <v>0.25674001281777398</v>
      </c>
      <c r="L66" s="227">
        <f t="shared" si="1"/>
        <v>0</v>
      </c>
      <c r="M66" s="228">
        <f>$F66*各種係数!$R62*各種係数!$T$114</f>
        <v>0</v>
      </c>
      <c r="N66" s="229">
        <f>$F66*各種係数!$S62*各種係数!$T$114</f>
        <v>0</v>
      </c>
      <c r="O66" s="225">
        <v>0</v>
      </c>
      <c r="P66" s="223">
        <f t="shared" si="2"/>
        <v>0</v>
      </c>
      <c r="Q66" s="223">
        <f t="shared" si="3"/>
        <v>0</v>
      </c>
      <c r="R66" s="228">
        <f>$O66*各種係数!$R62*各種係数!$T$114</f>
        <v>0</v>
      </c>
      <c r="S66" s="229">
        <f>$O66*各種係数!$S62*各種係数!$T$114</f>
        <v>0</v>
      </c>
      <c r="T66" s="223">
        <f t="shared" si="4"/>
        <v>0</v>
      </c>
      <c r="U66" s="223">
        <f>T$118*入力!E$10*各種係数!$J62</f>
        <v>0</v>
      </c>
      <c r="V66" s="227">
        <f t="shared" si="8"/>
        <v>0</v>
      </c>
      <c r="W66" s="225">
        <v>0</v>
      </c>
      <c r="X66" s="223">
        <f t="shared" si="5"/>
        <v>0</v>
      </c>
      <c r="Y66" s="223">
        <f t="shared" si="6"/>
        <v>0</v>
      </c>
      <c r="Z66" s="228">
        <f>$W66*各種係数!$R62*各種係数!$T$114</f>
        <v>0</v>
      </c>
      <c r="AA66" s="229">
        <f>$W66*各種係数!$S62*各種係数!$T$114</f>
        <v>0</v>
      </c>
      <c r="AB66" s="225">
        <f t="shared" si="9"/>
        <v>0</v>
      </c>
      <c r="AC66" s="223">
        <f t="shared" si="10"/>
        <v>0</v>
      </c>
      <c r="AD66" s="227">
        <f t="shared" si="11"/>
        <v>0</v>
      </c>
      <c r="AE66" s="228">
        <f t="shared" si="12"/>
        <v>0</v>
      </c>
      <c r="AF66" s="229">
        <f t="shared" si="13"/>
        <v>0</v>
      </c>
      <c r="AG66" s="66"/>
      <c r="AL66" s="67"/>
      <c r="AM66" s="68"/>
      <c r="AN66" s="67"/>
      <c r="AO66" s="67"/>
    </row>
    <row r="67" spans="2:41" ht="26.25" customHeight="1" x14ac:dyDescent="0.15">
      <c r="B67" s="427" t="s">
        <v>701</v>
      </c>
      <c r="C67" s="428" t="s">
        <v>322</v>
      </c>
      <c r="D67" s="223">
        <f>IF(入力!F71="",0,入力!F71)</f>
        <v>0</v>
      </c>
      <c r="E67" s="224">
        <f>IF(ISNUMBER(入力!G71),入力!G71,各種係数!H63)</f>
        <v>9.2024539877300637E-2</v>
      </c>
      <c r="F67" s="225">
        <f t="shared" si="7"/>
        <v>0</v>
      </c>
      <c r="G67" s="223">
        <f>増加最終需要額!$DI64</f>
        <v>0</v>
      </c>
      <c r="H67" s="223">
        <f t="shared" si="14"/>
        <v>0</v>
      </c>
      <c r="I67" s="226">
        <f>投入係数表_A!BJ$123</f>
        <v>0.31214240305149393</v>
      </c>
      <c r="J67" s="223">
        <f t="shared" si="0"/>
        <v>0</v>
      </c>
      <c r="K67" s="226">
        <f>投入係数表_A!BJ$117</f>
        <v>0.24094087730451366</v>
      </c>
      <c r="L67" s="227">
        <f t="shared" si="1"/>
        <v>0</v>
      </c>
      <c r="M67" s="228">
        <f>$F67*各種係数!$R63*各種係数!$T$114</f>
        <v>0</v>
      </c>
      <c r="N67" s="229">
        <f>$F67*各種係数!$S63*各種係数!$T$114</f>
        <v>0</v>
      </c>
      <c r="O67" s="225">
        <v>0</v>
      </c>
      <c r="P67" s="223">
        <f t="shared" si="2"/>
        <v>0</v>
      </c>
      <c r="Q67" s="223">
        <f t="shared" si="3"/>
        <v>0</v>
      </c>
      <c r="R67" s="228">
        <f>$O67*各種係数!$R63*各種係数!$T$114</f>
        <v>0</v>
      </c>
      <c r="S67" s="229">
        <f>$O67*各種係数!$S63*各種係数!$T$114</f>
        <v>0</v>
      </c>
      <c r="T67" s="223">
        <f t="shared" si="4"/>
        <v>0</v>
      </c>
      <c r="U67" s="223">
        <f>T$118*入力!E$10*各種係数!$J63</f>
        <v>0</v>
      </c>
      <c r="V67" s="227">
        <f t="shared" si="8"/>
        <v>0</v>
      </c>
      <c r="W67" s="225">
        <v>0</v>
      </c>
      <c r="X67" s="223">
        <f t="shared" si="5"/>
        <v>0</v>
      </c>
      <c r="Y67" s="223">
        <f t="shared" si="6"/>
        <v>0</v>
      </c>
      <c r="Z67" s="228">
        <f>$W67*各種係数!$R63*各種係数!$T$114</f>
        <v>0</v>
      </c>
      <c r="AA67" s="229">
        <f>$W67*各種係数!$S63*各種係数!$T$114</f>
        <v>0</v>
      </c>
      <c r="AB67" s="225">
        <f t="shared" si="9"/>
        <v>0</v>
      </c>
      <c r="AC67" s="223">
        <f t="shared" si="10"/>
        <v>0</v>
      </c>
      <c r="AD67" s="227">
        <f t="shared" si="11"/>
        <v>0</v>
      </c>
      <c r="AE67" s="228">
        <f t="shared" si="12"/>
        <v>0</v>
      </c>
      <c r="AF67" s="229">
        <f t="shared" si="13"/>
        <v>0</v>
      </c>
      <c r="AG67" s="66"/>
      <c r="AL67" s="67"/>
      <c r="AM67" s="68"/>
      <c r="AN67" s="67"/>
      <c r="AO67" s="67"/>
    </row>
    <row r="68" spans="2:41" ht="26.25" customHeight="1" x14ac:dyDescent="0.15">
      <c r="B68" s="427" t="s">
        <v>702</v>
      </c>
      <c r="C68" s="428" t="s">
        <v>329</v>
      </c>
      <c r="D68" s="223">
        <f>IF(入力!F72="",0,入力!F72)</f>
        <v>0</v>
      </c>
      <c r="E68" s="224">
        <f>IF(ISNUMBER(入力!G72),入力!G72,各種係数!H64)</f>
        <v>5.9548611111111094E-2</v>
      </c>
      <c r="F68" s="225">
        <f t="shared" si="7"/>
        <v>0</v>
      </c>
      <c r="G68" s="223">
        <f>増加最終需要額!$DI65</f>
        <v>0</v>
      </c>
      <c r="H68" s="223">
        <f t="shared" si="14"/>
        <v>0</v>
      </c>
      <c r="I68" s="226">
        <f>投入係数表_A!BK$123</f>
        <v>0.38337004405286346</v>
      </c>
      <c r="J68" s="223">
        <f t="shared" si="0"/>
        <v>0</v>
      </c>
      <c r="K68" s="226">
        <f>投入係数表_A!BK$117</f>
        <v>0.2143171806167401</v>
      </c>
      <c r="L68" s="227">
        <f t="shared" si="1"/>
        <v>0</v>
      </c>
      <c r="M68" s="228">
        <f>$F68*各種係数!$R64*各種係数!$T$114</f>
        <v>0</v>
      </c>
      <c r="N68" s="229">
        <f>$F68*各種係数!$S64*各種係数!$T$114</f>
        <v>0</v>
      </c>
      <c r="O68" s="225">
        <v>0</v>
      </c>
      <c r="P68" s="223">
        <f t="shared" si="2"/>
        <v>0</v>
      </c>
      <c r="Q68" s="223">
        <f t="shared" si="3"/>
        <v>0</v>
      </c>
      <c r="R68" s="228">
        <f>$O68*各種係数!$R64*各種係数!$T$114</f>
        <v>0</v>
      </c>
      <c r="S68" s="229">
        <f>$O68*各種係数!$S64*各種係数!$T$114</f>
        <v>0</v>
      </c>
      <c r="T68" s="223">
        <f t="shared" si="4"/>
        <v>0</v>
      </c>
      <c r="U68" s="223">
        <f>T$118*入力!E$10*各種係数!$J64</f>
        <v>0</v>
      </c>
      <c r="V68" s="227">
        <f t="shared" si="8"/>
        <v>0</v>
      </c>
      <c r="W68" s="225">
        <v>0</v>
      </c>
      <c r="X68" s="223">
        <f t="shared" si="5"/>
        <v>0</v>
      </c>
      <c r="Y68" s="223">
        <f t="shared" si="6"/>
        <v>0</v>
      </c>
      <c r="Z68" s="228">
        <f>$W68*各種係数!$R64*各種係数!$T$114</f>
        <v>0</v>
      </c>
      <c r="AA68" s="229">
        <f>$W68*各種係数!$S64*各種係数!$T$114</f>
        <v>0</v>
      </c>
      <c r="AB68" s="225">
        <f t="shared" si="9"/>
        <v>0</v>
      </c>
      <c r="AC68" s="223">
        <f t="shared" si="10"/>
        <v>0</v>
      </c>
      <c r="AD68" s="227">
        <f t="shared" si="11"/>
        <v>0</v>
      </c>
      <c r="AE68" s="228">
        <f t="shared" si="12"/>
        <v>0</v>
      </c>
      <c r="AF68" s="229">
        <f t="shared" si="13"/>
        <v>0</v>
      </c>
      <c r="AG68" s="66"/>
      <c r="AL68" s="67"/>
      <c r="AM68" s="68"/>
      <c r="AN68" s="67"/>
      <c r="AO68" s="67"/>
    </row>
    <row r="69" spans="2:41" ht="26.25" customHeight="1" x14ac:dyDescent="0.15">
      <c r="B69" s="431" t="s">
        <v>703</v>
      </c>
      <c r="C69" s="432" t="s">
        <v>464</v>
      </c>
      <c r="D69" s="223">
        <f>IF(入力!F73="",0,入力!F73)</f>
        <v>0</v>
      </c>
      <c r="E69" s="224">
        <f>IF(ISNUMBER(入力!G73),入力!G73,各種係数!H65)</f>
        <v>3.5919795178585012E-2</v>
      </c>
      <c r="F69" s="237">
        <f t="shared" si="7"/>
        <v>0</v>
      </c>
      <c r="G69" s="223">
        <f>増加最終需要額!$DI66</f>
        <v>0</v>
      </c>
      <c r="H69" s="223">
        <f t="shared" si="14"/>
        <v>0</v>
      </c>
      <c r="I69" s="238">
        <f>投入係数表_A!BL$123</f>
        <v>0.40831266973668673</v>
      </c>
      <c r="J69" s="223">
        <f t="shared" si="0"/>
        <v>0</v>
      </c>
      <c r="K69" s="238">
        <f>投入係数表_A!BL$117</f>
        <v>0.34939189987011454</v>
      </c>
      <c r="L69" s="239">
        <f t="shared" si="1"/>
        <v>0</v>
      </c>
      <c r="M69" s="228">
        <f>$F69*各種係数!$R65*各種係数!$T$114</f>
        <v>0</v>
      </c>
      <c r="N69" s="229">
        <f>$F69*各種係数!$S65*各種係数!$T$114</f>
        <v>0</v>
      </c>
      <c r="O69" s="237">
        <v>0</v>
      </c>
      <c r="P69" s="236">
        <f t="shared" si="2"/>
        <v>0</v>
      </c>
      <c r="Q69" s="236">
        <f t="shared" si="3"/>
        <v>0</v>
      </c>
      <c r="R69" s="228">
        <f>$O69*各種係数!$R65*各種係数!$T$114</f>
        <v>0</v>
      </c>
      <c r="S69" s="229">
        <f>$O69*各種係数!$S65*各種係数!$T$114</f>
        <v>0</v>
      </c>
      <c r="T69" s="236">
        <f t="shared" si="4"/>
        <v>0</v>
      </c>
      <c r="U69" s="223">
        <f>T$118*入力!E$10*各種係数!$J65</f>
        <v>0</v>
      </c>
      <c r="V69" s="239">
        <f t="shared" si="8"/>
        <v>0</v>
      </c>
      <c r="W69" s="237">
        <v>0</v>
      </c>
      <c r="X69" s="236">
        <f t="shared" si="5"/>
        <v>0</v>
      </c>
      <c r="Y69" s="236">
        <f t="shared" si="6"/>
        <v>0</v>
      </c>
      <c r="Z69" s="228">
        <f>$W69*各種係数!$R65*各種係数!$T$114</f>
        <v>0</v>
      </c>
      <c r="AA69" s="229">
        <f>$W69*各種係数!$S65*各種係数!$T$114</f>
        <v>0</v>
      </c>
      <c r="AB69" s="237">
        <f t="shared" si="9"/>
        <v>0</v>
      </c>
      <c r="AC69" s="236">
        <f t="shared" si="10"/>
        <v>0</v>
      </c>
      <c r="AD69" s="239">
        <f t="shared" si="11"/>
        <v>0</v>
      </c>
      <c r="AE69" s="240">
        <f t="shared" si="12"/>
        <v>0</v>
      </c>
      <c r="AF69" s="241">
        <f t="shared" si="13"/>
        <v>0</v>
      </c>
      <c r="AG69" s="66"/>
      <c r="AL69" s="67"/>
      <c r="AM69" s="68"/>
      <c r="AN69" s="67"/>
      <c r="AO69" s="67"/>
    </row>
    <row r="70" spans="2:41" ht="26.25" customHeight="1" x14ac:dyDescent="0.15">
      <c r="B70" s="427" t="s">
        <v>704</v>
      </c>
      <c r="C70" s="428" t="s">
        <v>705</v>
      </c>
      <c r="D70" s="223">
        <f>IF(入力!F74="",0,入力!F74)</f>
        <v>0</v>
      </c>
      <c r="E70" s="224">
        <f>IF(ISNUMBER(入力!G74),入力!G74,各種係数!H66)</f>
        <v>0.91568241469816269</v>
      </c>
      <c r="F70" s="225">
        <f t="shared" si="7"/>
        <v>0</v>
      </c>
      <c r="G70" s="223">
        <f>増加最終需要額!$DI67</f>
        <v>0</v>
      </c>
      <c r="H70" s="223">
        <f t="shared" si="14"/>
        <v>0</v>
      </c>
      <c r="I70" s="226">
        <f>投入係数表_A!BM$123</f>
        <v>0.16244563827065744</v>
      </c>
      <c r="J70" s="223">
        <f t="shared" si="0"/>
        <v>0</v>
      </c>
      <c r="K70" s="226">
        <f>投入係数表_A!BM$117</f>
        <v>0</v>
      </c>
      <c r="L70" s="227">
        <f t="shared" si="1"/>
        <v>0</v>
      </c>
      <c r="M70" s="228">
        <f>$F70*各種係数!$R66*各種係数!$T$114</f>
        <v>0</v>
      </c>
      <c r="N70" s="229">
        <f>$F70*各種係数!$S66*各種係数!$T$114</f>
        <v>0</v>
      </c>
      <c r="O70" s="225">
        <v>0</v>
      </c>
      <c r="P70" s="223">
        <f t="shared" si="2"/>
        <v>0</v>
      </c>
      <c r="Q70" s="223">
        <f t="shared" si="3"/>
        <v>0</v>
      </c>
      <c r="R70" s="228">
        <f>$O70*各種係数!$R66*各種係数!$T$114</f>
        <v>0</v>
      </c>
      <c r="S70" s="229">
        <f>$O70*各種係数!$S66*各種係数!$T$114</f>
        <v>0</v>
      </c>
      <c r="T70" s="223">
        <f t="shared" si="4"/>
        <v>0</v>
      </c>
      <c r="U70" s="223">
        <f>T$118*入力!E$10*各種係数!$J66</f>
        <v>0</v>
      </c>
      <c r="V70" s="227">
        <f t="shared" si="8"/>
        <v>0</v>
      </c>
      <c r="W70" s="225">
        <v>0</v>
      </c>
      <c r="X70" s="223">
        <f t="shared" si="5"/>
        <v>0</v>
      </c>
      <c r="Y70" s="223">
        <f t="shared" si="6"/>
        <v>0</v>
      </c>
      <c r="Z70" s="228">
        <f>$W70*各種係数!$R66*各種係数!$T$114</f>
        <v>0</v>
      </c>
      <c r="AA70" s="229">
        <f>$W70*各種係数!$S66*各種係数!$T$114</f>
        <v>0</v>
      </c>
      <c r="AB70" s="225">
        <f t="shared" si="9"/>
        <v>0</v>
      </c>
      <c r="AC70" s="223">
        <f t="shared" si="10"/>
        <v>0</v>
      </c>
      <c r="AD70" s="227">
        <f t="shared" si="11"/>
        <v>0</v>
      </c>
      <c r="AE70" s="228">
        <f t="shared" si="12"/>
        <v>0</v>
      </c>
      <c r="AF70" s="229">
        <f t="shared" si="13"/>
        <v>0</v>
      </c>
      <c r="AG70" s="66"/>
      <c r="AL70" s="67"/>
      <c r="AM70" s="68"/>
      <c r="AN70" s="67"/>
      <c r="AO70" s="67"/>
    </row>
    <row r="71" spans="2:41" ht="26.25" customHeight="1" x14ac:dyDescent="0.15">
      <c r="B71" s="427" t="s">
        <v>706</v>
      </c>
      <c r="C71" s="428" t="s">
        <v>587</v>
      </c>
      <c r="D71" s="223">
        <f>IF(入力!F75="",0,入力!F75)</f>
        <v>0</v>
      </c>
      <c r="E71" s="224">
        <f>IF(ISNUMBER(入力!G75),入力!G75,各種係数!H67)</f>
        <v>1</v>
      </c>
      <c r="F71" s="225">
        <f t="shared" si="7"/>
        <v>0</v>
      </c>
      <c r="G71" s="223">
        <f>増加最終需要額!$DI68</f>
        <v>0</v>
      </c>
      <c r="H71" s="223">
        <f t="shared" si="14"/>
        <v>0</v>
      </c>
      <c r="I71" s="226">
        <f>投入係数表_A!BN$123</f>
        <v>0.47468888956724359</v>
      </c>
      <c r="J71" s="223">
        <f t="shared" si="0"/>
        <v>0</v>
      </c>
      <c r="K71" s="226">
        <f>投入係数表_A!BN$117</f>
        <v>0.33285509325681489</v>
      </c>
      <c r="L71" s="227">
        <f t="shared" si="1"/>
        <v>0</v>
      </c>
      <c r="M71" s="228">
        <f>$F71*各種係数!$R67*各種係数!$T$114</f>
        <v>0</v>
      </c>
      <c r="N71" s="229">
        <f>$F71*各種係数!$S67*各種係数!$T$114</f>
        <v>0</v>
      </c>
      <c r="O71" s="225">
        <v>0</v>
      </c>
      <c r="P71" s="223">
        <f t="shared" si="2"/>
        <v>0</v>
      </c>
      <c r="Q71" s="223">
        <f t="shared" si="3"/>
        <v>0</v>
      </c>
      <c r="R71" s="228">
        <f>$O71*各種係数!$R67*各種係数!$T$114</f>
        <v>0</v>
      </c>
      <c r="S71" s="229">
        <f>$O71*各種係数!$S67*各種係数!$T$114</f>
        <v>0</v>
      </c>
      <c r="T71" s="223">
        <f t="shared" si="4"/>
        <v>0</v>
      </c>
      <c r="U71" s="223">
        <f>T$118*入力!E$10*各種係数!$J67</f>
        <v>0</v>
      </c>
      <c r="V71" s="227">
        <f t="shared" si="8"/>
        <v>0</v>
      </c>
      <c r="W71" s="225">
        <v>0</v>
      </c>
      <c r="X71" s="223">
        <f t="shared" si="5"/>
        <v>0</v>
      </c>
      <c r="Y71" s="223">
        <f t="shared" si="6"/>
        <v>0</v>
      </c>
      <c r="Z71" s="228">
        <f>$W71*各種係数!$R67*各種係数!$T$114</f>
        <v>0</v>
      </c>
      <c r="AA71" s="229">
        <f>$W71*各種係数!$S67*各種係数!$T$114</f>
        <v>0</v>
      </c>
      <c r="AB71" s="225">
        <f t="shared" si="9"/>
        <v>0</v>
      </c>
      <c r="AC71" s="223">
        <f t="shared" si="10"/>
        <v>0</v>
      </c>
      <c r="AD71" s="227">
        <f t="shared" si="11"/>
        <v>0</v>
      </c>
      <c r="AE71" s="228">
        <f t="shared" si="12"/>
        <v>0</v>
      </c>
      <c r="AF71" s="229">
        <f t="shared" si="13"/>
        <v>0</v>
      </c>
      <c r="AG71" s="66"/>
      <c r="AL71" s="67"/>
      <c r="AM71" s="68"/>
      <c r="AN71" s="67"/>
      <c r="AO71" s="67"/>
    </row>
    <row r="72" spans="2:41" ht="26.25" customHeight="1" x14ac:dyDescent="0.15">
      <c r="B72" s="427" t="s">
        <v>707</v>
      </c>
      <c r="C72" s="428" t="s">
        <v>354</v>
      </c>
      <c r="D72" s="223">
        <f>IF(入力!F76="",0,入力!F76)</f>
        <v>0</v>
      </c>
      <c r="E72" s="224">
        <f>IF(ISNUMBER(入力!G76),入力!G76,各種係数!H68)</f>
        <v>1</v>
      </c>
      <c r="F72" s="225">
        <f t="shared" si="7"/>
        <v>0</v>
      </c>
      <c r="G72" s="223">
        <f>増加最終需要額!$DI69</f>
        <v>0</v>
      </c>
      <c r="H72" s="223">
        <f t="shared" si="14"/>
        <v>0</v>
      </c>
      <c r="I72" s="226">
        <f>投入係数表_A!BO$123</f>
        <v>0.47567550323794938</v>
      </c>
      <c r="J72" s="223">
        <f t="shared" si="0"/>
        <v>0</v>
      </c>
      <c r="K72" s="226">
        <f>投入係数表_A!BO$117</f>
        <v>0.33692219351134078</v>
      </c>
      <c r="L72" s="227">
        <f t="shared" si="1"/>
        <v>0</v>
      </c>
      <c r="M72" s="228">
        <f>$F72*各種係数!$R68*各種係数!$T$114</f>
        <v>0</v>
      </c>
      <c r="N72" s="229">
        <f>$F72*各種係数!$S68*各種係数!$T$114</f>
        <v>0</v>
      </c>
      <c r="O72" s="225">
        <v>0</v>
      </c>
      <c r="P72" s="223">
        <f t="shared" si="2"/>
        <v>0</v>
      </c>
      <c r="Q72" s="223">
        <f t="shared" si="3"/>
        <v>0</v>
      </c>
      <c r="R72" s="228">
        <f>$O72*各種係数!$R68*各種係数!$T$114</f>
        <v>0</v>
      </c>
      <c r="S72" s="229">
        <f>$O72*各種係数!$S68*各種係数!$T$114</f>
        <v>0</v>
      </c>
      <c r="T72" s="223">
        <f t="shared" si="4"/>
        <v>0</v>
      </c>
      <c r="U72" s="223">
        <f>T$118*入力!E$10*各種係数!$J68</f>
        <v>0</v>
      </c>
      <c r="V72" s="227">
        <f t="shared" si="8"/>
        <v>0</v>
      </c>
      <c r="W72" s="225">
        <v>0</v>
      </c>
      <c r="X72" s="223">
        <f t="shared" si="5"/>
        <v>0</v>
      </c>
      <c r="Y72" s="223">
        <f t="shared" si="6"/>
        <v>0</v>
      </c>
      <c r="Z72" s="228">
        <f>$W72*各種係数!$R68*各種係数!$T$114</f>
        <v>0</v>
      </c>
      <c r="AA72" s="229">
        <f>$W72*各種係数!$S68*各種係数!$T$114</f>
        <v>0</v>
      </c>
      <c r="AB72" s="225">
        <f t="shared" si="9"/>
        <v>0</v>
      </c>
      <c r="AC72" s="223">
        <f t="shared" si="10"/>
        <v>0</v>
      </c>
      <c r="AD72" s="227">
        <f t="shared" si="11"/>
        <v>0</v>
      </c>
      <c r="AE72" s="228">
        <f t="shared" si="12"/>
        <v>0</v>
      </c>
      <c r="AF72" s="229">
        <f t="shared" si="13"/>
        <v>0</v>
      </c>
      <c r="AG72" s="66"/>
      <c r="AL72" s="67"/>
      <c r="AM72" s="68"/>
      <c r="AN72" s="67"/>
      <c r="AO72" s="67"/>
    </row>
    <row r="73" spans="2:41" ht="26.25" customHeight="1" x14ac:dyDescent="0.15">
      <c r="B73" s="427" t="s">
        <v>708</v>
      </c>
      <c r="C73" s="428" t="s">
        <v>357</v>
      </c>
      <c r="D73" s="223">
        <f>IF(入力!F77="",0,入力!F77)</f>
        <v>0</v>
      </c>
      <c r="E73" s="224">
        <f>IF(ISNUMBER(入力!G77),入力!G77,各種係数!H69)</f>
        <v>1</v>
      </c>
      <c r="F73" s="225">
        <f t="shared" si="7"/>
        <v>0</v>
      </c>
      <c r="G73" s="223">
        <f>増加最終需要額!$DI70</f>
        <v>0</v>
      </c>
      <c r="H73" s="223">
        <f t="shared" si="14"/>
        <v>0</v>
      </c>
      <c r="I73" s="226">
        <f>投入係数表_A!BP$123</f>
        <v>0.4893409333249702</v>
      </c>
      <c r="J73" s="223">
        <f t="shared" si="0"/>
        <v>0</v>
      </c>
      <c r="K73" s="226">
        <f>投入係数表_A!BP$117</f>
        <v>0.34021984570030733</v>
      </c>
      <c r="L73" s="227">
        <f t="shared" si="1"/>
        <v>0</v>
      </c>
      <c r="M73" s="228">
        <f>$F73*各種係数!$R69*各種係数!$T$114</f>
        <v>0</v>
      </c>
      <c r="N73" s="229">
        <f>$F73*各種係数!$S69*各種係数!$T$114</f>
        <v>0</v>
      </c>
      <c r="O73" s="225">
        <v>0</v>
      </c>
      <c r="P73" s="223">
        <f t="shared" si="2"/>
        <v>0</v>
      </c>
      <c r="Q73" s="223">
        <f t="shared" si="3"/>
        <v>0</v>
      </c>
      <c r="R73" s="228">
        <f>$O73*各種係数!$R69*各種係数!$T$114</f>
        <v>0</v>
      </c>
      <c r="S73" s="229">
        <f>$O73*各種係数!$S69*各種係数!$T$114</f>
        <v>0</v>
      </c>
      <c r="T73" s="223">
        <f t="shared" si="4"/>
        <v>0</v>
      </c>
      <c r="U73" s="223">
        <f>T$118*入力!E$10*各種係数!$J69</f>
        <v>0</v>
      </c>
      <c r="V73" s="227">
        <f t="shared" si="8"/>
        <v>0</v>
      </c>
      <c r="W73" s="225">
        <v>0</v>
      </c>
      <c r="X73" s="223">
        <f t="shared" si="5"/>
        <v>0</v>
      </c>
      <c r="Y73" s="223">
        <f t="shared" si="6"/>
        <v>0</v>
      </c>
      <c r="Z73" s="228">
        <f>$W73*各種係数!$R69*各種係数!$T$114</f>
        <v>0</v>
      </c>
      <c r="AA73" s="229">
        <f>$W73*各種係数!$S69*各種係数!$T$114</f>
        <v>0</v>
      </c>
      <c r="AB73" s="225">
        <f t="shared" si="9"/>
        <v>0</v>
      </c>
      <c r="AC73" s="223">
        <f t="shared" si="10"/>
        <v>0</v>
      </c>
      <c r="AD73" s="227">
        <f t="shared" si="11"/>
        <v>0</v>
      </c>
      <c r="AE73" s="228">
        <f t="shared" si="12"/>
        <v>0</v>
      </c>
      <c r="AF73" s="229">
        <f t="shared" si="13"/>
        <v>0</v>
      </c>
      <c r="AG73" s="66"/>
      <c r="AL73" s="67"/>
      <c r="AM73" s="68"/>
      <c r="AN73" s="67"/>
      <c r="AO73" s="67"/>
    </row>
    <row r="74" spans="2:41" ht="26.25" customHeight="1" x14ac:dyDescent="0.15">
      <c r="B74" s="427" t="s">
        <v>709</v>
      </c>
      <c r="C74" s="428" t="s">
        <v>360</v>
      </c>
      <c r="D74" s="223">
        <f>IF(入力!F78="",0,入力!F78)</f>
        <v>0</v>
      </c>
      <c r="E74" s="224">
        <f>IF(ISNUMBER(入力!G78),入力!G78,各種係数!H70)</f>
        <v>1</v>
      </c>
      <c r="F74" s="225">
        <f t="shared" si="7"/>
        <v>0</v>
      </c>
      <c r="G74" s="223">
        <f>増加最終需要額!$DI71</f>
        <v>0</v>
      </c>
      <c r="H74" s="223">
        <f t="shared" si="14"/>
        <v>0</v>
      </c>
      <c r="I74" s="226">
        <f>投入係数表_A!BQ$123</f>
        <v>0.53134129714990586</v>
      </c>
      <c r="J74" s="223">
        <f t="shared" si="0"/>
        <v>0</v>
      </c>
      <c r="K74" s="226">
        <f>投入係数表_A!BQ$117</f>
        <v>0.41973966110497957</v>
      </c>
      <c r="L74" s="227">
        <f t="shared" si="1"/>
        <v>0</v>
      </c>
      <c r="M74" s="228">
        <f>$F74*各種係数!$R70*各種係数!$T$114</f>
        <v>0</v>
      </c>
      <c r="N74" s="229">
        <f>$F74*各種係数!$S70*各種係数!$T$114</f>
        <v>0</v>
      </c>
      <c r="O74" s="225">
        <v>0</v>
      </c>
      <c r="P74" s="223">
        <f t="shared" si="2"/>
        <v>0</v>
      </c>
      <c r="Q74" s="223">
        <f t="shared" si="3"/>
        <v>0</v>
      </c>
      <c r="R74" s="228">
        <f>$O74*各種係数!$R70*各種係数!$T$114</f>
        <v>0</v>
      </c>
      <c r="S74" s="229">
        <f>$O74*各種係数!$S70*各種係数!$T$114</f>
        <v>0</v>
      </c>
      <c r="T74" s="223">
        <f t="shared" si="4"/>
        <v>0</v>
      </c>
      <c r="U74" s="223">
        <f>T$118*入力!E$10*各種係数!$J70</f>
        <v>0</v>
      </c>
      <c r="V74" s="227">
        <f t="shared" si="8"/>
        <v>0</v>
      </c>
      <c r="W74" s="225">
        <v>0</v>
      </c>
      <c r="X74" s="223">
        <f t="shared" si="5"/>
        <v>0</v>
      </c>
      <c r="Y74" s="223">
        <f t="shared" si="6"/>
        <v>0</v>
      </c>
      <c r="Z74" s="228">
        <f>$W74*各種係数!$R70*各種係数!$T$114</f>
        <v>0</v>
      </c>
      <c r="AA74" s="229">
        <f>$W74*各種係数!$S70*各種係数!$T$114</f>
        <v>0</v>
      </c>
      <c r="AB74" s="225">
        <f t="shared" si="9"/>
        <v>0</v>
      </c>
      <c r="AC74" s="223">
        <f t="shared" si="10"/>
        <v>0</v>
      </c>
      <c r="AD74" s="227">
        <f t="shared" si="11"/>
        <v>0</v>
      </c>
      <c r="AE74" s="228">
        <f t="shared" si="12"/>
        <v>0</v>
      </c>
      <c r="AF74" s="229">
        <f t="shared" si="13"/>
        <v>0</v>
      </c>
      <c r="AG74" s="66"/>
      <c r="AL74" s="67"/>
      <c r="AM74" s="68"/>
      <c r="AN74" s="67"/>
      <c r="AO74" s="67"/>
    </row>
    <row r="75" spans="2:41" ht="26.25" customHeight="1" x14ac:dyDescent="0.15">
      <c r="B75" s="427" t="s">
        <v>710</v>
      </c>
      <c r="C75" s="428" t="s">
        <v>364</v>
      </c>
      <c r="D75" s="223">
        <f>IF(入力!F79="",0,入力!F79)</f>
        <v>0</v>
      </c>
      <c r="E75" s="224">
        <f>IF(ISNUMBER(入力!G79),入力!G79,各種係数!H71)</f>
        <v>0.90095817545904988</v>
      </c>
      <c r="F75" s="225">
        <f t="shared" ref="F75:F116" si="15">IF(D75="",0,D75*E75)</f>
        <v>0</v>
      </c>
      <c r="G75" s="223">
        <f>増加最終需要額!$DI72</f>
        <v>0</v>
      </c>
      <c r="H75" s="223">
        <f t="shared" si="14"/>
        <v>0</v>
      </c>
      <c r="I75" s="226">
        <f>投入係数表_A!BR$123</f>
        <v>0.57038308802098514</v>
      </c>
      <c r="J75" s="223">
        <f t="shared" si="0"/>
        <v>0</v>
      </c>
      <c r="K75" s="226">
        <f>投入係数表_A!BR$117</f>
        <v>7.7828985718449428E-2</v>
      </c>
      <c r="L75" s="227">
        <f t="shared" si="1"/>
        <v>0</v>
      </c>
      <c r="M75" s="228">
        <f>$F75*各種係数!$R71*各種係数!$T$114</f>
        <v>0</v>
      </c>
      <c r="N75" s="229">
        <f>$F75*各種係数!$S71*各種係数!$T$114</f>
        <v>0</v>
      </c>
      <c r="O75" s="225">
        <v>0</v>
      </c>
      <c r="P75" s="223">
        <f t="shared" si="2"/>
        <v>0</v>
      </c>
      <c r="Q75" s="223">
        <f t="shared" si="3"/>
        <v>0</v>
      </c>
      <c r="R75" s="228">
        <f>$O75*各種係数!$R71*各種係数!$T$114</f>
        <v>0</v>
      </c>
      <c r="S75" s="229">
        <f>$O75*各種係数!$S71*各種係数!$T$114</f>
        <v>0</v>
      </c>
      <c r="T75" s="223">
        <f t="shared" si="4"/>
        <v>0</v>
      </c>
      <c r="U75" s="223">
        <f>T$118*入力!E$10*各種係数!$J71</f>
        <v>0</v>
      </c>
      <c r="V75" s="227">
        <f t="shared" si="8"/>
        <v>0</v>
      </c>
      <c r="W75" s="225">
        <v>0</v>
      </c>
      <c r="X75" s="223">
        <f t="shared" ref="X75:X116" si="16">W75*I75</f>
        <v>0</v>
      </c>
      <c r="Y75" s="223">
        <f t="shared" ref="Y75:Y116" si="17">W75*K75</f>
        <v>0</v>
      </c>
      <c r="Z75" s="228">
        <f>$W75*各種係数!$R71*各種係数!$T$114</f>
        <v>0</v>
      </c>
      <c r="AA75" s="229">
        <f>$W75*各種係数!$S71*各種係数!$T$114</f>
        <v>0</v>
      </c>
      <c r="AB75" s="225">
        <f t="shared" ref="AB75:AB115" si="18">F75+O75+W75</f>
        <v>0</v>
      </c>
      <c r="AC75" s="223">
        <f t="shared" ref="AC75:AC116" si="19">J75+P75+X75</f>
        <v>0</v>
      </c>
      <c r="AD75" s="227">
        <f t="shared" ref="AD75:AD116" si="20">L75+Q75+Y75</f>
        <v>0</v>
      </c>
      <c r="AE75" s="228">
        <f t="shared" ref="AE75:AE116" si="21">M75+R75+Z75</f>
        <v>0</v>
      </c>
      <c r="AF75" s="229">
        <f t="shared" ref="AF75:AF116" si="22">N75+S75+AA75</f>
        <v>0</v>
      </c>
      <c r="AG75" s="66"/>
      <c r="AL75" s="67"/>
      <c r="AM75" s="68"/>
      <c r="AN75" s="67"/>
      <c r="AO75" s="67"/>
    </row>
    <row r="76" spans="2:41" ht="26.25" customHeight="1" x14ac:dyDescent="0.15">
      <c r="B76" s="427" t="s">
        <v>711</v>
      </c>
      <c r="C76" s="428" t="s">
        <v>366</v>
      </c>
      <c r="D76" s="223">
        <f>IF(入力!F80="",0,入力!F80)</f>
        <v>0</v>
      </c>
      <c r="E76" s="224">
        <f>IF(ISNUMBER(入力!G80),入力!G80,各種係数!H72)</f>
        <v>0.87620261968239244</v>
      </c>
      <c r="F76" s="225">
        <f t="shared" si="15"/>
        <v>0</v>
      </c>
      <c r="G76" s="223">
        <f>増加最終需要額!$DI73</f>
        <v>0</v>
      </c>
      <c r="H76" s="223">
        <f t="shared" ref="H76:H116" si="23">G76*E76</f>
        <v>0</v>
      </c>
      <c r="I76" s="226">
        <f>投入係数表_A!BS$123</f>
        <v>0.47135864532345551</v>
      </c>
      <c r="J76" s="223">
        <f t="shared" si="0"/>
        <v>0</v>
      </c>
      <c r="K76" s="226">
        <f>投入係数表_A!BS$117</f>
        <v>0.10609869030295012</v>
      </c>
      <c r="L76" s="227">
        <f t="shared" si="1"/>
        <v>0</v>
      </c>
      <c r="M76" s="228">
        <f>$F76*各種係数!$R72*各種係数!$T$114</f>
        <v>0</v>
      </c>
      <c r="N76" s="229">
        <f>$F76*各種係数!$S72*各種係数!$T$114</f>
        <v>0</v>
      </c>
      <c r="O76" s="225">
        <v>0</v>
      </c>
      <c r="P76" s="223">
        <f t="shared" si="2"/>
        <v>0</v>
      </c>
      <c r="Q76" s="223">
        <f t="shared" si="3"/>
        <v>0</v>
      </c>
      <c r="R76" s="228">
        <f>$O76*各種係数!$R72*各種係数!$T$114</f>
        <v>0</v>
      </c>
      <c r="S76" s="229">
        <f>$O76*各種係数!$S72*各種係数!$T$114</f>
        <v>0</v>
      </c>
      <c r="T76" s="223">
        <f t="shared" si="4"/>
        <v>0</v>
      </c>
      <c r="U76" s="223">
        <f>T$118*入力!E$10*各種係数!$J72</f>
        <v>0</v>
      </c>
      <c r="V76" s="227">
        <f t="shared" si="8"/>
        <v>0</v>
      </c>
      <c r="W76" s="225">
        <v>0</v>
      </c>
      <c r="X76" s="223">
        <f t="shared" si="16"/>
        <v>0</v>
      </c>
      <c r="Y76" s="223">
        <f t="shared" si="17"/>
        <v>0</v>
      </c>
      <c r="Z76" s="228">
        <f>$W76*各種係数!$R72*各種係数!$T$114</f>
        <v>0</v>
      </c>
      <c r="AA76" s="229">
        <f>$W76*各種係数!$S72*各種係数!$T$114</f>
        <v>0</v>
      </c>
      <c r="AB76" s="225">
        <f t="shared" si="18"/>
        <v>0</v>
      </c>
      <c r="AC76" s="223">
        <f t="shared" si="19"/>
        <v>0</v>
      </c>
      <c r="AD76" s="227">
        <f t="shared" si="20"/>
        <v>0</v>
      </c>
      <c r="AE76" s="228">
        <f t="shared" si="21"/>
        <v>0</v>
      </c>
      <c r="AF76" s="229">
        <f t="shared" si="22"/>
        <v>0</v>
      </c>
      <c r="AG76" s="66"/>
      <c r="AL76" s="67"/>
      <c r="AM76" s="68"/>
      <c r="AN76" s="67"/>
      <c r="AO76" s="67"/>
    </row>
    <row r="77" spans="2:41" ht="26.25" customHeight="1" x14ac:dyDescent="0.15">
      <c r="B77" s="427" t="s">
        <v>712</v>
      </c>
      <c r="C77" s="428" t="s">
        <v>369</v>
      </c>
      <c r="D77" s="223">
        <f>IF(入力!F81="",0,入力!F81)</f>
        <v>0</v>
      </c>
      <c r="E77" s="224">
        <f>IF(ISNUMBER(入力!G81),入力!G81,各種係数!H73)</f>
        <v>1</v>
      </c>
      <c r="F77" s="225">
        <f t="shared" si="15"/>
        <v>0</v>
      </c>
      <c r="G77" s="223">
        <f>増加最終需要額!$DI74</f>
        <v>0</v>
      </c>
      <c r="H77" s="223">
        <f t="shared" si="23"/>
        <v>0</v>
      </c>
      <c r="I77" s="226">
        <f>投入係数表_A!BT$123</f>
        <v>0.45143475382304971</v>
      </c>
      <c r="J77" s="223">
        <f t="shared" si="0"/>
        <v>0</v>
      </c>
      <c r="K77" s="226">
        <f>投入係数表_A!BT$117</f>
        <v>0.21827312803785101</v>
      </c>
      <c r="L77" s="227">
        <f t="shared" si="1"/>
        <v>0</v>
      </c>
      <c r="M77" s="228">
        <f>$F77*各種係数!$R73*各種係数!$T$114</f>
        <v>0</v>
      </c>
      <c r="N77" s="229">
        <f>$F77*各種係数!$S73*各種係数!$T$114</f>
        <v>0</v>
      </c>
      <c r="O77" s="225">
        <v>0</v>
      </c>
      <c r="P77" s="223">
        <f t="shared" si="2"/>
        <v>0</v>
      </c>
      <c r="Q77" s="223">
        <f t="shared" si="3"/>
        <v>0</v>
      </c>
      <c r="R77" s="228">
        <f>$O77*各種係数!$R73*各種係数!$T$114</f>
        <v>0</v>
      </c>
      <c r="S77" s="229">
        <f>$O77*各種係数!$S73*各種係数!$T$114</f>
        <v>0</v>
      </c>
      <c r="T77" s="223">
        <f t="shared" si="4"/>
        <v>0</v>
      </c>
      <c r="U77" s="223">
        <f>T$118*入力!E$10*各種係数!$J73</f>
        <v>0</v>
      </c>
      <c r="V77" s="227">
        <f t="shared" si="8"/>
        <v>0</v>
      </c>
      <c r="W77" s="225">
        <v>0</v>
      </c>
      <c r="X77" s="223">
        <f t="shared" si="16"/>
        <v>0</v>
      </c>
      <c r="Y77" s="223">
        <f t="shared" si="17"/>
        <v>0</v>
      </c>
      <c r="Z77" s="228">
        <f>$W77*各種係数!$R73*各種係数!$T$114</f>
        <v>0</v>
      </c>
      <c r="AA77" s="229">
        <f>$W77*各種係数!$S73*各種係数!$T$114</f>
        <v>0</v>
      </c>
      <c r="AB77" s="225">
        <f t="shared" si="18"/>
        <v>0</v>
      </c>
      <c r="AC77" s="223">
        <f t="shared" si="19"/>
        <v>0</v>
      </c>
      <c r="AD77" s="227">
        <f t="shared" si="20"/>
        <v>0</v>
      </c>
      <c r="AE77" s="228">
        <f t="shared" si="21"/>
        <v>0</v>
      </c>
      <c r="AF77" s="229">
        <f t="shared" si="22"/>
        <v>0</v>
      </c>
      <c r="AG77" s="66"/>
      <c r="AL77" s="67"/>
      <c r="AM77" s="68"/>
      <c r="AN77" s="67"/>
      <c r="AO77" s="67"/>
    </row>
    <row r="78" spans="2:41" ht="26.25" customHeight="1" x14ac:dyDescent="0.15">
      <c r="B78" s="427" t="s">
        <v>713</v>
      </c>
      <c r="C78" s="428" t="s">
        <v>371</v>
      </c>
      <c r="D78" s="223">
        <f>IF(入力!F82="",0,入力!F82)</f>
        <v>0</v>
      </c>
      <c r="E78" s="224">
        <f>IF(ISNUMBER(入力!G82),入力!G82,各種係数!H74)</f>
        <v>1</v>
      </c>
      <c r="F78" s="225">
        <f t="shared" si="15"/>
        <v>0</v>
      </c>
      <c r="G78" s="223">
        <f>増加最終需要額!$DI75</f>
        <v>0</v>
      </c>
      <c r="H78" s="223">
        <f t="shared" si="23"/>
        <v>0</v>
      </c>
      <c r="I78" s="226">
        <f>投入係数表_A!BU$123</f>
        <v>0.61670127196273095</v>
      </c>
      <c r="J78" s="223">
        <f t="shared" si="0"/>
        <v>0</v>
      </c>
      <c r="K78" s="226">
        <f>投入係数表_A!BU$117</f>
        <v>0.44382600806099837</v>
      </c>
      <c r="L78" s="227">
        <f t="shared" si="1"/>
        <v>0</v>
      </c>
      <c r="M78" s="228">
        <f>$F78*各種係数!$R74*各種係数!$T$114</f>
        <v>0</v>
      </c>
      <c r="N78" s="229">
        <f>$F78*各種係数!$S74*各種係数!$T$114</f>
        <v>0</v>
      </c>
      <c r="O78" s="225">
        <v>0</v>
      </c>
      <c r="P78" s="223">
        <f t="shared" si="2"/>
        <v>0</v>
      </c>
      <c r="Q78" s="223">
        <f t="shared" si="3"/>
        <v>0</v>
      </c>
      <c r="R78" s="228">
        <f>$O78*各種係数!$R74*各種係数!$T$114</f>
        <v>0</v>
      </c>
      <c r="S78" s="229">
        <f>$O78*各種係数!$S74*各種係数!$T$114</f>
        <v>0</v>
      </c>
      <c r="T78" s="223">
        <f t="shared" si="4"/>
        <v>0</v>
      </c>
      <c r="U78" s="223">
        <f>T$118*入力!E$10*各種係数!$J74</f>
        <v>0</v>
      </c>
      <c r="V78" s="227">
        <f t="shared" si="8"/>
        <v>0</v>
      </c>
      <c r="W78" s="225">
        <v>0</v>
      </c>
      <c r="X78" s="223">
        <f t="shared" si="16"/>
        <v>0</v>
      </c>
      <c r="Y78" s="223">
        <f t="shared" si="17"/>
        <v>0</v>
      </c>
      <c r="Z78" s="228">
        <f>$W78*各種係数!$R74*各種係数!$T$114</f>
        <v>0</v>
      </c>
      <c r="AA78" s="229">
        <f>$W78*各種係数!$S74*各種係数!$T$114</f>
        <v>0</v>
      </c>
      <c r="AB78" s="225">
        <f t="shared" si="18"/>
        <v>0</v>
      </c>
      <c r="AC78" s="223">
        <f t="shared" si="19"/>
        <v>0</v>
      </c>
      <c r="AD78" s="227">
        <f t="shared" si="20"/>
        <v>0</v>
      </c>
      <c r="AE78" s="228">
        <f t="shared" si="21"/>
        <v>0</v>
      </c>
      <c r="AF78" s="229">
        <f t="shared" si="22"/>
        <v>0</v>
      </c>
      <c r="AG78" s="66"/>
      <c r="AL78" s="67"/>
      <c r="AM78" s="68"/>
      <c r="AN78" s="67"/>
      <c r="AO78" s="67"/>
    </row>
    <row r="79" spans="2:41" ht="26.25" customHeight="1" x14ac:dyDescent="0.15">
      <c r="B79" s="427" t="s">
        <v>714</v>
      </c>
      <c r="C79" s="428" t="s">
        <v>465</v>
      </c>
      <c r="D79" s="223">
        <f>IF(入力!F83="",0,入力!F83)</f>
        <v>0</v>
      </c>
      <c r="E79" s="224">
        <f>IF(ISNUMBER(入力!G83),入力!G83,各種係数!H75)</f>
        <v>0.68606108421307166</v>
      </c>
      <c r="F79" s="225">
        <f t="shared" si="15"/>
        <v>0</v>
      </c>
      <c r="G79" s="223">
        <f>増加最終需要額!$DI76</f>
        <v>0</v>
      </c>
      <c r="H79" s="223">
        <f t="shared" si="23"/>
        <v>0</v>
      </c>
      <c r="I79" s="226">
        <f>投入係数表_A!BV$123</f>
        <v>0.6892410527546291</v>
      </c>
      <c r="J79" s="223">
        <f t="shared" si="0"/>
        <v>0</v>
      </c>
      <c r="K79" s="226">
        <f>投入係数表_A!BV$117</f>
        <v>0.4711016403693965</v>
      </c>
      <c r="L79" s="227">
        <f t="shared" si="1"/>
        <v>0</v>
      </c>
      <c r="M79" s="228">
        <f>$F79*各種係数!$R75*各種係数!$T$114</f>
        <v>0</v>
      </c>
      <c r="N79" s="229">
        <f>$F79*各種係数!$S75*各種係数!$T$114</f>
        <v>0</v>
      </c>
      <c r="O79" s="225">
        <v>0</v>
      </c>
      <c r="P79" s="223">
        <f t="shared" si="2"/>
        <v>0</v>
      </c>
      <c r="Q79" s="223">
        <f t="shared" si="3"/>
        <v>0</v>
      </c>
      <c r="R79" s="228">
        <f>$O79*各種係数!$R75*各種係数!$T$114</f>
        <v>0</v>
      </c>
      <c r="S79" s="229">
        <f>$O79*各種係数!$S75*各種係数!$T$114</f>
        <v>0</v>
      </c>
      <c r="T79" s="223">
        <f t="shared" si="4"/>
        <v>0</v>
      </c>
      <c r="U79" s="223">
        <f>T$118*入力!E$10*各種係数!$J75</f>
        <v>0</v>
      </c>
      <c r="V79" s="227">
        <f t="shared" si="8"/>
        <v>0</v>
      </c>
      <c r="W79" s="225">
        <v>0</v>
      </c>
      <c r="X79" s="223">
        <f t="shared" si="16"/>
        <v>0</v>
      </c>
      <c r="Y79" s="223">
        <f t="shared" si="17"/>
        <v>0</v>
      </c>
      <c r="Z79" s="228">
        <f>$W79*各種係数!$R75*各種係数!$T$114</f>
        <v>0</v>
      </c>
      <c r="AA79" s="229">
        <f>$W79*各種係数!$S75*各種係数!$T$114</f>
        <v>0</v>
      </c>
      <c r="AB79" s="225">
        <f t="shared" si="18"/>
        <v>0</v>
      </c>
      <c r="AC79" s="223">
        <f t="shared" si="19"/>
        <v>0</v>
      </c>
      <c r="AD79" s="227">
        <f t="shared" si="20"/>
        <v>0</v>
      </c>
      <c r="AE79" s="228">
        <f t="shared" si="21"/>
        <v>0</v>
      </c>
      <c r="AF79" s="229">
        <f t="shared" si="22"/>
        <v>0</v>
      </c>
      <c r="AG79" s="66"/>
      <c r="AL79" s="67"/>
      <c r="AM79" s="68"/>
      <c r="AN79" s="67"/>
      <c r="AO79" s="67"/>
    </row>
    <row r="80" spans="2:41" ht="26.25" customHeight="1" x14ac:dyDescent="0.15">
      <c r="B80" s="429" t="s">
        <v>715</v>
      </c>
      <c r="C80" s="430" t="s">
        <v>466</v>
      </c>
      <c r="D80" s="223">
        <f>IF(入力!F84="",0,入力!F84)</f>
        <v>0</v>
      </c>
      <c r="E80" s="224">
        <f>IF(ISNUMBER(入力!G84),入力!G84,各種係数!H76)</f>
        <v>0.72753987337473847</v>
      </c>
      <c r="F80" s="231">
        <f t="shared" si="15"/>
        <v>0</v>
      </c>
      <c r="G80" s="223">
        <f>増加最終需要額!$DI77</f>
        <v>0</v>
      </c>
      <c r="H80" s="223">
        <f t="shared" si="23"/>
        <v>0</v>
      </c>
      <c r="I80" s="232">
        <f>投入係数表_A!BW$123</f>
        <v>0.63012492993825298</v>
      </c>
      <c r="J80" s="223">
        <f t="shared" si="0"/>
        <v>0</v>
      </c>
      <c r="K80" s="232">
        <f>投入係数表_A!BW$117</f>
        <v>0.32736553934806678</v>
      </c>
      <c r="L80" s="233">
        <f t="shared" si="1"/>
        <v>0</v>
      </c>
      <c r="M80" s="228">
        <f>$F80*各種係数!$R76*各種係数!$T$114</f>
        <v>0</v>
      </c>
      <c r="N80" s="229">
        <f>$F80*各種係数!$S76*各種係数!$T$114</f>
        <v>0</v>
      </c>
      <c r="O80" s="231">
        <v>0</v>
      </c>
      <c r="P80" s="230">
        <f t="shared" si="2"/>
        <v>0</v>
      </c>
      <c r="Q80" s="230">
        <f t="shared" si="3"/>
        <v>0</v>
      </c>
      <c r="R80" s="228">
        <f>$O80*各種係数!$R76*各種係数!$T$114</f>
        <v>0</v>
      </c>
      <c r="S80" s="229">
        <f>$O80*各種係数!$S76*各種係数!$T$114</f>
        <v>0</v>
      </c>
      <c r="T80" s="230">
        <f t="shared" si="4"/>
        <v>0</v>
      </c>
      <c r="U80" s="223">
        <f>T$118*入力!E$10*各種係数!$J76</f>
        <v>0</v>
      </c>
      <c r="V80" s="233">
        <f t="shared" si="8"/>
        <v>0</v>
      </c>
      <c r="W80" s="231">
        <v>0</v>
      </c>
      <c r="X80" s="230">
        <f t="shared" si="16"/>
        <v>0</v>
      </c>
      <c r="Y80" s="230">
        <f t="shared" si="17"/>
        <v>0</v>
      </c>
      <c r="Z80" s="228">
        <f>$W80*各種係数!$R76*各種係数!$T$114</f>
        <v>0</v>
      </c>
      <c r="AA80" s="229">
        <f>$W80*各種係数!$S76*各種係数!$T$114</f>
        <v>0</v>
      </c>
      <c r="AB80" s="231">
        <f t="shared" si="18"/>
        <v>0</v>
      </c>
      <c r="AC80" s="230">
        <f t="shared" si="19"/>
        <v>0</v>
      </c>
      <c r="AD80" s="233">
        <f t="shared" si="20"/>
        <v>0</v>
      </c>
      <c r="AE80" s="234">
        <f t="shared" si="21"/>
        <v>0</v>
      </c>
      <c r="AF80" s="235">
        <f t="shared" si="22"/>
        <v>0</v>
      </c>
      <c r="AG80" s="66"/>
      <c r="AL80" s="67"/>
      <c r="AM80" s="68"/>
      <c r="AN80" s="67"/>
      <c r="AO80" s="67"/>
    </row>
    <row r="81" spans="2:41" ht="26.25" customHeight="1" x14ac:dyDescent="0.15">
      <c r="B81" s="427" t="s">
        <v>716</v>
      </c>
      <c r="C81" s="428" t="s">
        <v>384</v>
      </c>
      <c r="D81" s="223">
        <f>IF(入力!F85="",0,入力!F85)</f>
        <v>0</v>
      </c>
      <c r="E81" s="224">
        <f>IF(ISNUMBER(入力!G85),入力!G85,各種係数!H77)</f>
        <v>1</v>
      </c>
      <c r="F81" s="225">
        <f t="shared" si="15"/>
        <v>0</v>
      </c>
      <c r="G81" s="223">
        <f>増加最終需要額!$DI78</f>
        <v>0</v>
      </c>
      <c r="H81" s="223">
        <f t="shared" si="23"/>
        <v>0</v>
      </c>
      <c r="I81" s="226">
        <f>投入係数表_A!BX$123</f>
        <v>0.73735657571329871</v>
      </c>
      <c r="J81" s="223">
        <f t="shared" si="0"/>
        <v>0</v>
      </c>
      <c r="K81" s="226">
        <f>投入係数表_A!BX$117</f>
        <v>0.23362442941769457</v>
      </c>
      <c r="L81" s="227">
        <f t="shared" si="1"/>
        <v>0</v>
      </c>
      <c r="M81" s="228">
        <f>$F81*各種係数!$R77*各種係数!$T$114</f>
        <v>0</v>
      </c>
      <c r="N81" s="229">
        <f>$F81*各種係数!$S77*各種係数!$T$114</f>
        <v>0</v>
      </c>
      <c r="O81" s="225">
        <v>0</v>
      </c>
      <c r="P81" s="223">
        <f t="shared" si="2"/>
        <v>0</v>
      </c>
      <c r="Q81" s="223">
        <f t="shared" si="3"/>
        <v>0</v>
      </c>
      <c r="R81" s="228">
        <f>$O81*各種係数!$R77*各種係数!$T$114</f>
        <v>0</v>
      </c>
      <c r="S81" s="229">
        <f>$O81*各種係数!$S77*各種係数!$T$114</f>
        <v>0</v>
      </c>
      <c r="T81" s="223">
        <f t="shared" si="4"/>
        <v>0</v>
      </c>
      <c r="U81" s="223">
        <f>T$118*入力!E$10*各種係数!$J77</f>
        <v>0</v>
      </c>
      <c r="V81" s="227">
        <f t="shared" si="8"/>
        <v>0</v>
      </c>
      <c r="W81" s="225">
        <v>0</v>
      </c>
      <c r="X81" s="223">
        <f t="shared" si="16"/>
        <v>0</v>
      </c>
      <c r="Y81" s="223">
        <f t="shared" si="17"/>
        <v>0</v>
      </c>
      <c r="Z81" s="228">
        <f>$W81*各種係数!$R77*各種係数!$T$114</f>
        <v>0</v>
      </c>
      <c r="AA81" s="229">
        <f>$W81*各種係数!$S77*各種係数!$T$114</f>
        <v>0</v>
      </c>
      <c r="AB81" s="225">
        <f t="shared" si="18"/>
        <v>0</v>
      </c>
      <c r="AC81" s="223">
        <f t="shared" si="19"/>
        <v>0</v>
      </c>
      <c r="AD81" s="227">
        <f t="shared" si="20"/>
        <v>0</v>
      </c>
      <c r="AE81" s="228">
        <f t="shared" si="21"/>
        <v>0</v>
      </c>
      <c r="AF81" s="229">
        <f t="shared" si="22"/>
        <v>0</v>
      </c>
      <c r="AG81" s="66"/>
      <c r="AL81" s="67"/>
      <c r="AM81" s="68"/>
      <c r="AN81" s="67"/>
      <c r="AO81" s="67"/>
    </row>
    <row r="82" spans="2:41" ht="26.25" customHeight="1" x14ac:dyDescent="0.15">
      <c r="B82" s="427" t="s">
        <v>717</v>
      </c>
      <c r="C82" s="428" t="s">
        <v>388</v>
      </c>
      <c r="D82" s="223">
        <f>IF(入力!F86="",0,入力!F86)</f>
        <v>0</v>
      </c>
      <c r="E82" s="224">
        <f>IF(ISNUMBER(入力!G86),入力!G86,各種係数!H78)</f>
        <v>1</v>
      </c>
      <c r="F82" s="225">
        <f t="shared" si="15"/>
        <v>0</v>
      </c>
      <c r="G82" s="223">
        <f>増加最終需要額!$DI79</f>
        <v>0</v>
      </c>
      <c r="H82" s="223">
        <f t="shared" si="23"/>
        <v>0</v>
      </c>
      <c r="I82" s="226">
        <f>投入係数表_A!BY$123</f>
        <v>0.68492396016063328</v>
      </c>
      <c r="J82" s="223">
        <f t="shared" si="0"/>
        <v>0</v>
      </c>
      <c r="K82" s="226">
        <f>投入係数表_A!BY$117</f>
        <v>0.13311683604679822</v>
      </c>
      <c r="L82" s="227">
        <f t="shared" si="1"/>
        <v>0</v>
      </c>
      <c r="M82" s="228">
        <f>$F82*各種係数!$R78*各種係数!$T$114</f>
        <v>0</v>
      </c>
      <c r="N82" s="229">
        <f>$F82*各種係数!$S78*各種係数!$T$114</f>
        <v>0</v>
      </c>
      <c r="O82" s="225">
        <v>0</v>
      </c>
      <c r="P82" s="223">
        <f t="shared" si="2"/>
        <v>0</v>
      </c>
      <c r="Q82" s="223">
        <f t="shared" si="3"/>
        <v>0</v>
      </c>
      <c r="R82" s="228">
        <f>$O82*各種係数!$R78*各種係数!$T$114</f>
        <v>0</v>
      </c>
      <c r="S82" s="229">
        <f>$O82*各種係数!$S78*各種係数!$T$114</f>
        <v>0</v>
      </c>
      <c r="T82" s="223">
        <f t="shared" si="4"/>
        <v>0</v>
      </c>
      <c r="U82" s="223">
        <f>T$118*入力!E$10*各種係数!$J78</f>
        <v>0</v>
      </c>
      <c r="V82" s="227">
        <f t="shared" si="8"/>
        <v>0</v>
      </c>
      <c r="W82" s="225">
        <v>0</v>
      </c>
      <c r="X82" s="223">
        <f t="shared" si="16"/>
        <v>0</v>
      </c>
      <c r="Y82" s="223">
        <f t="shared" si="17"/>
        <v>0</v>
      </c>
      <c r="Z82" s="228">
        <f>$W82*各種係数!$R78*各種係数!$T$114</f>
        <v>0</v>
      </c>
      <c r="AA82" s="229">
        <f>$W82*各種係数!$S78*各種係数!$T$114</f>
        <v>0</v>
      </c>
      <c r="AB82" s="225">
        <f t="shared" si="18"/>
        <v>0</v>
      </c>
      <c r="AC82" s="223">
        <f t="shared" si="19"/>
        <v>0</v>
      </c>
      <c r="AD82" s="227">
        <f t="shared" si="20"/>
        <v>0</v>
      </c>
      <c r="AE82" s="228">
        <f t="shared" si="21"/>
        <v>0</v>
      </c>
      <c r="AF82" s="229">
        <f t="shared" si="22"/>
        <v>0</v>
      </c>
      <c r="AG82" s="66"/>
      <c r="AL82" s="67"/>
      <c r="AM82" s="68"/>
      <c r="AN82" s="67"/>
      <c r="AO82" s="67"/>
    </row>
    <row r="83" spans="2:41" ht="26.25" customHeight="1" x14ac:dyDescent="0.15">
      <c r="B83" s="427" t="s">
        <v>718</v>
      </c>
      <c r="C83" s="428" t="s">
        <v>719</v>
      </c>
      <c r="D83" s="223">
        <f>IF(入力!F87="",0,入力!F87)</f>
        <v>0</v>
      </c>
      <c r="E83" s="224">
        <f>IF(ISNUMBER(入力!G87),入力!G87,各種係数!H79)</f>
        <v>1</v>
      </c>
      <c r="F83" s="225">
        <f t="shared" si="15"/>
        <v>0</v>
      </c>
      <c r="G83" s="223">
        <f>増加最終需要額!$DI80</f>
        <v>0</v>
      </c>
      <c r="H83" s="223">
        <f t="shared" si="23"/>
        <v>0</v>
      </c>
      <c r="I83" s="226">
        <f>投入係数表_A!BZ$123</f>
        <v>0.89414759967091362</v>
      </c>
      <c r="J83" s="223">
        <f t="shared" si="0"/>
        <v>0</v>
      </c>
      <c r="K83" s="226">
        <f>投入係数表_A!BZ$117</f>
        <v>0</v>
      </c>
      <c r="L83" s="227">
        <f t="shared" si="1"/>
        <v>0</v>
      </c>
      <c r="M83" s="228">
        <f>$F83*各種係数!$R79*各種係数!$T$114</f>
        <v>0</v>
      </c>
      <c r="N83" s="229">
        <f>$F83*各種係数!$S79*各種係数!$T$114</f>
        <v>0</v>
      </c>
      <c r="O83" s="225">
        <v>0</v>
      </c>
      <c r="P83" s="223">
        <f t="shared" si="2"/>
        <v>0</v>
      </c>
      <c r="Q83" s="223">
        <f t="shared" si="3"/>
        <v>0</v>
      </c>
      <c r="R83" s="228">
        <f>$O83*各種係数!$R79*各種係数!$T$114</f>
        <v>0</v>
      </c>
      <c r="S83" s="229">
        <f>$O83*各種係数!$S79*各種係数!$T$114</f>
        <v>0</v>
      </c>
      <c r="T83" s="223">
        <f t="shared" si="4"/>
        <v>0</v>
      </c>
      <c r="U83" s="223">
        <f>T$118*入力!E$10*各種係数!$J79</f>
        <v>0</v>
      </c>
      <c r="V83" s="227">
        <f t="shared" si="8"/>
        <v>0</v>
      </c>
      <c r="W83" s="225">
        <v>0</v>
      </c>
      <c r="X83" s="223">
        <f t="shared" si="16"/>
        <v>0</v>
      </c>
      <c r="Y83" s="223">
        <f t="shared" si="17"/>
        <v>0</v>
      </c>
      <c r="Z83" s="228">
        <f>$W83*各種係数!$R79*各種係数!$T$114</f>
        <v>0</v>
      </c>
      <c r="AA83" s="229">
        <f>$W83*各種係数!$S79*各種係数!$T$114</f>
        <v>0</v>
      </c>
      <c r="AB83" s="225">
        <f t="shared" si="18"/>
        <v>0</v>
      </c>
      <c r="AC83" s="223">
        <f t="shared" si="19"/>
        <v>0</v>
      </c>
      <c r="AD83" s="227">
        <f t="shared" si="20"/>
        <v>0</v>
      </c>
      <c r="AE83" s="228">
        <f t="shared" si="21"/>
        <v>0</v>
      </c>
      <c r="AF83" s="229">
        <f t="shared" si="22"/>
        <v>0</v>
      </c>
      <c r="AG83" s="66"/>
      <c r="AL83" s="67"/>
      <c r="AM83" s="68"/>
      <c r="AN83" s="67"/>
      <c r="AO83" s="67"/>
    </row>
    <row r="84" spans="2:41" ht="26.25" customHeight="1" x14ac:dyDescent="0.15">
      <c r="B84" s="427" t="s">
        <v>720</v>
      </c>
      <c r="C84" s="428" t="s">
        <v>390</v>
      </c>
      <c r="D84" s="223">
        <f>IF(入力!F88="",0,入力!F88)</f>
        <v>0</v>
      </c>
      <c r="E84" s="224">
        <f>IF(ISNUMBER(入力!G88),入力!G88,各種係数!H80)</f>
        <v>0.20285114045618247</v>
      </c>
      <c r="F84" s="225">
        <f t="shared" si="15"/>
        <v>0</v>
      </c>
      <c r="G84" s="223">
        <f>増加最終需要額!$DI81</f>
        <v>0</v>
      </c>
      <c r="H84" s="223">
        <f t="shared" si="23"/>
        <v>0</v>
      </c>
      <c r="I84" s="226">
        <f>投入係数表_A!CA$123</f>
        <v>0.63172264725121585</v>
      </c>
      <c r="J84" s="223">
        <f t="shared" si="0"/>
        <v>0</v>
      </c>
      <c r="K84" s="226">
        <f>投入係数表_A!CA$117</f>
        <v>0.37663888967890563</v>
      </c>
      <c r="L84" s="227">
        <f t="shared" si="1"/>
        <v>0</v>
      </c>
      <c r="M84" s="228">
        <f>$F84*各種係数!$R80*各種係数!$T$114</f>
        <v>0</v>
      </c>
      <c r="N84" s="229">
        <f>$F84*各種係数!$S80*各種係数!$T$114</f>
        <v>0</v>
      </c>
      <c r="O84" s="225">
        <v>0</v>
      </c>
      <c r="P84" s="223">
        <f t="shared" si="2"/>
        <v>0</v>
      </c>
      <c r="Q84" s="223">
        <f t="shared" si="3"/>
        <v>0</v>
      </c>
      <c r="R84" s="228">
        <f>$O84*各種係数!$R80*各種係数!$T$114</f>
        <v>0</v>
      </c>
      <c r="S84" s="229">
        <f>$O84*各種係数!$S80*各種係数!$T$114</f>
        <v>0</v>
      </c>
      <c r="T84" s="223">
        <f t="shared" si="4"/>
        <v>0</v>
      </c>
      <c r="U84" s="223">
        <f>T$118*入力!E$10*各種係数!$J80</f>
        <v>0</v>
      </c>
      <c r="V84" s="227">
        <f t="shared" si="8"/>
        <v>0</v>
      </c>
      <c r="W84" s="225">
        <v>0</v>
      </c>
      <c r="X84" s="223">
        <f t="shared" si="16"/>
        <v>0</v>
      </c>
      <c r="Y84" s="223">
        <f t="shared" si="17"/>
        <v>0</v>
      </c>
      <c r="Z84" s="228">
        <f>$W84*各種係数!$R80*各種係数!$T$114</f>
        <v>0</v>
      </c>
      <c r="AA84" s="229">
        <f>$W84*各種係数!$S80*各種係数!$T$114</f>
        <v>0</v>
      </c>
      <c r="AB84" s="225">
        <f t="shared" si="18"/>
        <v>0</v>
      </c>
      <c r="AC84" s="223">
        <f t="shared" si="19"/>
        <v>0</v>
      </c>
      <c r="AD84" s="227">
        <f t="shared" si="20"/>
        <v>0</v>
      </c>
      <c r="AE84" s="228">
        <f t="shared" si="21"/>
        <v>0</v>
      </c>
      <c r="AF84" s="229">
        <f t="shared" si="22"/>
        <v>0</v>
      </c>
      <c r="AG84" s="66"/>
      <c r="AL84" s="67"/>
      <c r="AM84" s="68"/>
      <c r="AN84" s="67"/>
      <c r="AO84" s="67"/>
    </row>
    <row r="85" spans="2:41" ht="26.25" customHeight="1" x14ac:dyDescent="0.15">
      <c r="B85" s="427" t="s">
        <v>721</v>
      </c>
      <c r="C85" s="428" t="s">
        <v>722</v>
      </c>
      <c r="D85" s="223">
        <f>IF(入力!F89="",0,入力!F89)</f>
        <v>0</v>
      </c>
      <c r="E85" s="224">
        <f>IF(ISNUMBER(入力!G89),入力!G89,各種係数!H81)</f>
        <v>0.32708041958041956</v>
      </c>
      <c r="F85" s="225">
        <f t="shared" si="15"/>
        <v>0</v>
      </c>
      <c r="G85" s="223">
        <f>増加最終需要額!$DI82</f>
        <v>0</v>
      </c>
      <c r="H85" s="223">
        <f t="shared" si="23"/>
        <v>0</v>
      </c>
      <c r="I85" s="226">
        <f>投入係数表_A!CB$123</f>
        <v>0.78177552832304009</v>
      </c>
      <c r="J85" s="223">
        <f t="shared" si="0"/>
        <v>0</v>
      </c>
      <c r="K85" s="226">
        <f>投入係数表_A!CB$117</f>
        <v>0.56853456376491329</v>
      </c>
      <c r="L85" s="227">
        <f t="shared" si="1"/>
        <v>0</v>
      </c>
      <c r="M85" s="228">
        <f>$F85*各種係数!$R81*各種係数!$T$114</f>
        <v>0</v>
      </c>
      <c r="N85" s="229">
        <f>$F85*各種係数!$S81*各種係数!$T$114</f>
        <v>0</v>
      </c>
      <c r="O85" s="225">
        <v>0</v>
      </c>
      <c r="P85" s="223">
        <f t="shared" si="2"/>
        <v>0</v>
      </c>
      <c r="Q85" s="223">
        <f t="shared" si="3"/>
        <v>0</v>
      </c>
      <c r="R85" s="228">
        <f>$O85*各種係数!$R81*各種係数!$T$114</f>
        <v>0</v>
      </c>
      <c r="S85" s="229">
        <f>$O85*各種係数!$S81*各種係数!$T$114</f>
        <v>0</v>
      </c>
      <c r="T85" s="223">
        <f t="shared" si="4"/>
        <v>0</v>
      </c>
      <c r="U85" s="223">
        <f>T$118*入力!E$10*各種係数!$J81</f>
        <v>0</v>
      </c>
      <c r="V85" s="227">
        <f t="shared" si="8"/>
        <v>0</v>
      </c>
      <c r="W85" s="225">
        <v>0</v>
      </c>
      <c r="X85" s="223">
        <f t="shared" si="16"/>
        <v>0</v>
      </c>
      <c r="Y85" s="223">
        <f t="shared" si="17"/>
        <v>0</v>
      </c>
      <c r="Z85" s="228">
        <f>$W85*各種係数!$R81*各種係数!$T$114</f>
        <v>0</v>
      </c>
      <c r="AA85" s="229">
        <f>$W85*各種係数!$S81*各種係数!$T$114</f>
        <v>0</v>
      </c>
      <c r="AB85" s="225">
        <f t="shared" si="18"/>
        <v>0</v>
      </c>
      <c r="AC85" s="223">
        <f t="shared" si="19"/>
        <v>0</v>
      </c>
      <c r="AD85" s="227">
        <f t="shared" si="20"/>
        <v>0</v>
      </c>
      <c r="AE85" s="228">
        <f t="shared" si="21"/>
        <v>0</v>
      </c>
      <c r="AF85" s="229">
        <f t="shared" si="22"/>
        <v>0</v>
      </c>
      <c r="AG85" s="66"/>
      <c r="AL85" s="67"/>
      <c r="AM85" s="68"/>
      <c r="AN85" s="67"/>
      <c r="AO85" s="67"/>
    </row>
    <row r="86" spans="2:41" ht="26.25" customHeight="1" x14ac:dyDescent="0.15">
      <c r="B86" s="427" t="s">
        <v>723</v>
      </c>
      <c r="C86" s="428" t="s">
        <v>724</v>
      </c>
      <c r="D86" s="223">
        <f>IF(入力!F90="",0,入力!F90)</f>
        <v>0</v>
      </c>
      <c r="E86" s="224">
        <f>IF(ISNUMBER(入力!G90),入力!G90,各種係数!H82)</f>
        <v>1</v>
      </c>
      <c r="F86" s="225">
        <f t="shared" si="15"/>
        <v>0</v>
      </c>
      <c r="G86" s="223">
        <f>増加最終需要額!$DI83</f>
        <v>0</v>
      </c>
      <c r="H86" s="223">
        <f t="shared" si="23"/>
        <v>0</v>
      </c>
      <c r="I86" s="226">
        <f>投入係数表_A!CC$123</f>
        <v>0</v>
      </c>
      <c r="J86" s="223">
        <f t="shared" si="0"/>
        <v>0</v>
      </c>
      <c r="K86" s="226">
        <f>投入係数表_A!CC$117</f>
        <v>0</v>
      </c>
      <c r="L86" s="227">
        <f t="shared" si="1"/>
        <v>0</v>
      </c>
      <c r="M86" s="228">
        <f>$F86*各種係数!$R82*各種係数!$T$114</f>
        <v>0</v>
      </c>
      <c r="N86" s="229">
        <f>$F86*各種係数!$S82*各種係数!$T$114</f>
        <v>0</v>
      </c>
      <c r="O86" s="225">
        <v>0</v>
      </c>
      <c r="P86" s="223">
        <f t="shared" si="2"/>
        <v>0</v>
      </c>
      <c r="Q86" s="223">
        <f t="shared" si="3"/>
        <v>0</v>
      </c>
      <c r="R86" s="228">
        <f>$O86*各種係数!$R82*各種係数!$T$114</f>
        <v>0</v>
      </c>
      <c r="S86" s="229">
        <f>$O86*各種係数!$S82*各種係数!$T$114</f>
        <v>0</v>
      </c>
      <c r="T86" s="223">
        <f t="shared" si="4"/>
        <v>0</v>
      </c>
      <c r="U86" s="223">
        <f>T$118*入力!E$10*各種係数!$J82</f>
        <v>0</v>
      </c>
      <c r="V86" s="227">
        <f t="shared" si="8"/>
        <v>0</v>
      </c>
      <c r="W86" s="225">
        <v>0</v>
      </c>
      <c r="X86" s="223">
        <f t="shared" si="16"/>
        <v>0</v>
      </c>
      <c r="Y86" s="223">
        <f t="shared" si="17"/>
        <v>0</v>
      </c>
      <c r="Z86" s="228">
        <f>$W86*各種係数!$R82*各種係数!$T$114</f>
        <v>0</v>
      </c>
      <c r="AA86" s="229">
        <f>$W86*各種係数!$S82*各種係数!$T$114</f>
        <v>0</v>
      </c>
      <c r="AB86" s="225">
        <f t="shared" si="18"/>
        <v>0</v>
      </c>
      <c r="AC86" s="223">
        <f t="shared" si="19"/>
        <v>0</v>
      </c>
      <c r="AD86" s="227">
        <f t="shared" si="20"/>
        <v>0</v>
      </c>
      <c r="AE86" s="228">
        <f t="shared" si="21"/>
        <v>0</v>
      </c>
      <c r="AF86" s="229">
        <f t="shared" si="22"/>
        <v>0</v>
      </c>
      <c r="AG86" s="66"/>
      <c r="AL86" s="67"/>
      <c r="AM86" s="68"/>
      <c r="AN86" s="67"/>
      <c r="AO86" s="67"/>
    </row>
    <row r="87" spans="2:41" ht="26.25" customHeight="1" x14ac:dyDescent="0.15">
      <c r="B87" s="427" t="s">
        <v>725</v>
      </c>
      <c r="C87" s="428" t="s">
        <v>396</v>
      </c>
      <c r="D87" s="223">
        <f>IF(入力!F91="",0,入力!F91)</f>
        <v>0</v>
      </c>
      <c r="E87" s="224">
        <f>IF(ISNUMBER(入力!G91),入力!G91,各種係数!H83)</f>
        <v>0.31453006219765034</v>
      </c>
      <c r="F87" s="225">
        <f t="shared" si="15"/>
        <v>0</v>
      </c>
      <c r="G87" s="223">
        <f>増加最終需要額!$DI84</f>
        <v>0</v>
      </c>
      <c r="H87" s="223">
        <f t="shared" si="23"/>
        <v>0</v>
      </c>
      <c r="I87" s="226">
        <f>投入係数表_A!CD$123</f>
        <v>0.42987517046050561</v>
      </c>
      <c r="J87" s="223">
        <f t="shared" si="0"/>
        <v>0</v>
      </c>
      <c r="K87" s="226">
        <f>投入係数表_A!CD$117</f>
        <v>0.26917025070806672</v>
      </c>
      <c r="L87" s="227">
        <f t="shared" si="1"/>
        <v>0</v>
      </c>
      <c r="M87" s="228">
        <f>$F87*各種係数!$R83*各種係数!$T$114</f>
        <v>0</v>
      </c>
      <c r="N87" s="229">
        <f>$F87*各種係数!$S83*各種係数!$T$114</f>
        <v>0</v>
      </c>
      <c r="O87" s="225">
        <v>0</v>
      </c>
      <c r="P87" s="223">
        <f t="shared" si="2"/>
        <v>0</v>
      </c>
      <c r="Q87" s="223">
        <f t="shared" si="3"/>
        <v>0</v>
      </c>
      <c r="R87" s="228">
        <f>$O87*各種係数!$R83*各種係数!$T$114</f>
        <v>0</v>
      </c>
      <c r="S87" s="229">
        <f>$O87*各種係数!$S83*各種係数!$T$114</f>
        <v>0</v>
      </c>
      <c r="T87" s="223">
        <f t="shared" si="4"/>
        <v>0</v>
      </c>
      <c r="U87" s="223">
        <f>T$118*入力!E$10*各種係数!$J83</f>
        <v>0</v>
      </c>
      <c r="V87" s="227">
        <f t="shared" si="8"/>
        <v>0</v>
      </c>
      <c r="W87" s="225">
        <v>0</v>
      </c>
      <c r="X87" s="223">
        <f t="shared" si="16"/>
        <v>0</v>
      </c>
      <c r="Y87" s="223">
        <f t="shared" si="17"/>
        <v>0</v>
      </c>
      <c r="Z87" s="228">
        <f>$W87*各種係数!$R83*各種係数!$T$114</f>
        <v>0</v>
      </c>
      <c r="AA87" s="229">
        <f>$W87*各種係数!$S83*各種係数!$T$114</f>
        <v>0</v>
      </c>
      <c r="AB87" s="225">
        <f t="shared" si="18"/>
        <v>0</v>
      </c>
      <c r="AC87" s="223">
        <f t="shared" si="19"/>
        <v>0</v>
      </c>
      <c r="AD87" s="227">
        <f t="shared" si="20"/>
        <v>0</v>
      </c>
      <c r="AE87" s="228">
        <f t="shared" si="21"/>
        <v>0</v>
      </c>
      <c r="AF87" s="229">
        <f t="shared" si="22"/>
        <v>0</v>
      </c>
      <c r="AG87" s="66"/>
      <c r="AL87" s="67"/>
      <c r="AM87" s="68"/>
      <c r="AN87" s="67"/>
      <c r="AO87" s="67"/>
    </row>
    <row r="88" spans="2:41" ht="26.25" customHeight="1" x14ac:dyDescent="0.15">
      <c r="B88" s="427" t="s">
        <v>726</v>
      </c>
      <c r="C88" s="428" t="s">
        <v>401</v>
      </c>
      <c r="D88" s="223">
        <f>IF(入力!F92="",0,入力!F92)</f>
        <v>0</v>
      </c>
      <c r="E88" s="224">
        <f>IF(ISNUMBER(入力!G92),入力!G92,各種係数!H84)</f>
        <v>0.18821313836268971</v>
      </c>
      <c r="F88" s="225">
        <f t="shared" si="15"/>
        <v>0</v>
      </c>
      <c r="G88" s="223">
        <f>増加最終需要額!$DI85</f>
        <v>0</v>
      </c>
      <c r="H88" s="223">
        <f t="shared" si="23"/>
        <v>0</v>
      </c>
      <c r="I88" s="226">
        <f>投入係数表_A!CE$123</f>
        <v>0.23554055626672873</v>
      </c>
      <c r="J88" s="223">
        <f t="shared" si="0"/>
        <v>0</v>
      </c>
      <c r="K88" s="226">
        <f>投入係数表_A!CE$117</f>
        <v>0.25613871756080531</v>
      </c>
      <c r="L88" s="227">
        <f t="shared" si="1"/>
        <v>0</v>
      </c>
      <c r="M88" s="228">
        <f>$F88*各種係数!$R84*各種係数!$T$114</f>
        <v>0</v>
      </c>
      <c r="N88" s="229">
        <f>$F88*各種係数!$S84*各種係数!$T$114</f>
        <v>0</v>
      </c>
      <c r="O88" s="225">
        <v>0</v>
      </c>
      <c r="P88" s="223">
        <f t="shared" si="2"/>
        <v>0</v>
      </c>
      <c r="Q88" s="223">
        <f t="shared" si="3"/>
        <v>0</v>
      </c>
      <c r="R88" s="228">
        <f>$O88*各種係数!$R84*各種係数!$T$114</f>
        <v>0</v>
      </c>
      <c r="S88" s="229">
        <f>$O88*各種係数!$S84*各種係数!$T$114</f>
        <v>0</v>
      </c>
      <c r="T88" s="223">
        <f t="shared" si="4"/>
        <v>0</v>
      </c>
      <c r="U88" s="223">
        <f>T$118*入力!E$10*各種係数!$J84</f>
        <v>0</v>
      </c>
      <c r="V88" s="227">
        <f t="shared" si="8"/>
        <v>0</v>
      </c>
      <c r="W88" s="225">
        <v>0</v>
      </c>
      <c r="X88" s="223">
        <f t="shared" si="16"/>
        <v>0</v>
      </c>
      <c r="Y88" s="223">
        <f t="shared" si="17"/>
        <v>0</v>
      </c>
      <c r="Z88" s="228">
        <f>$W88*各種係数!$R84*各種係数!$T$114</f>
        <v>0</v>
      </c>
      <c r="AA88" s="229">
        <f>$W88*各種係数!$S84*各種係数!$T$114</f>
        <v>0</v>
      </c>
      <c r="AB88" s="225">
        <f t="shared" si="18"/>
        <v>0</v>
      </c>
      <c r="AC88" s="223">
        <f t="shared" si="19"/>
        <v>0</v>
      </c>
      <c r="AD88" s="227">
        <f t="shared" si="20"/>
        <v>0</v>
      </c>
      <c r="AE88" s="228">
        <f t="shared" si="21"/>
        <v>0</v>
      </c>
      <c r="AF88" s="229">
        <f t="shared" si="22"/>
        <v>0</v>
      </c>
      <c r="AG88" s="66"/>
      <c r="AL88" s="67"/>
      <c r="AM88" s="68"/>
      <c r="AN88" s="67"/>
      <c r="AO88" s="67"/>
    </row>
    <row r="89" spans="2:41" ht="26.25" customHeight="1" x14ac:dyDescent="0.15">
      <c r="B89" s="431" t="s">
        <v>727</v>
      </c>
      <c r="C89" s="432" t="s">
        <v>728</v>
      </c>
      <c r="D89" s="223">
        <f>IF(入力!F93="",0,入力!F93)</f>
        <v>0</v>
      </c>
      <c r="E89" s="224">
        <f>IF(ISNUMBER(入力!G93),入力!G93,各種係数!H85)</f>
        <v>1.9786307874947173E-4</v>
      </c>
      <c r="F89" s="237">
        <f t="shared" si="15"/>
        <v>0</v>
      </c>
      <c r="G89" s="223">
        <f>増加最終需要額!$DI86</f>
        <v>0</v>
      </c>
      <c r="H89" s="223">
        <f t="shared" si="23"/>
        <v>0</v>
      </c>
      <c r="I89" s="238">
        <f>投入係数表_A!CF$123</f>
        <v>1</v>
      </c>
      <c r="J89" s="223">
        <f t="shared" si="0"/>
        <v>0</v>
      </c>
      <c r="K89" s="238">
        <f>投入係数表_A!CF$117</f>
        <v>0.5</v>
      </c>
      <c r="L89" s="239">
        <f t="shared" si="1"/>
        <v>0</v>
      </c>
      <c r="M89" s="228">
        <f>$F89*各種係数!$R85*各種係数!$T$114</f>
        <v>0</v>
      </c>
      <c r="N89" s="229">
        <f>$F89*各種係数!$S85*各種係数!$T$114</f>
        <v>0</v>
      </c>
      <c r="O89" s="237">
        <v>0</v>
      </c>
      <c r="P89" s="236">
        <f t="shared" si="2"/>
        <v>0</v>
      </c>
      <c r="Q89" s="236">
        <f t="shared" si="3"/>
        <v>0</v>
      </c>
      <c r="R89" s="228">
        <f>$O89*各種係数!$R85*各種係数!$T$114</f>
        <v>0</v>
      </c>
      <c r="S89" s="229">
        <f>$O89*各種係数!$S85*各種係数!$T$114</f>
        <v>0</v>
      </c>
      <c r="T89" s="236">
        <f t="shared" si="4"/>
        <v>0</v>
      </c>
      <c r="U89" s="223">
        <f>T$118*入力!E$10*各種係数!$J85</f>
        <v>0</v>
      </c>
      <c r="V89" s="239">
        <f t="shared" si="8"/>
        <v>0</v>
      </c>
      <c r="W89" s="237">
        <v>0</v>
      </c>
      <c r="X89" s="236">
        <f t="shared" si="16"/>
        <v>0</v>
      </c>
      <c r="Y89" s="236">
        <f t="shared" si="17"/>
        <v>0</v>
      </c>
      <c r="Z89" s="228">
        <f>$W89*各種係数!$R85*各種係数!$T$114</f>
        <v>0</v>
      </c>
      <c r="AA89" s="229">
        <f>$W89*各種係数!$S85*各種係数!$T$114</f>
        <v>0</v>
      </c>
      <c r="AB89" s="237">
        <f t="shared" si="18"/>
        <v>0</v>
      </c>
      <c r="AC89" s="236">
        <f t="shared" si="19"/>
        <v>0</v>
      </c>
      <c r="AD89" s="239">
        <f t="shared" si="20"/>
        <v>0</v>
      </c>
      <c r="AE89" s="240">
        <f t="shared" si="21"/>
        <v>0</v>
      </c>
      <c r="AF89" s="241">
        <f t="shared" si="22"/>
        <v>0</v>
      </c>
      <c r="AG89" s="66"/>
      <c r="AL89" s="67"/>
      <c r="AM89" s="68"/>
      <c r="AN89" s="67"/>
      <c r="AO89" s="67"/>
    </row>
    <row r="90" spans="2:41" ht="26.25" customHeight="1" x14ac:dyDescent="0.15">
      <c r="B90" s="427" t="s">
        <v>729</v>
      </c>
      <c r="C90" s="428" t="s">
        <v>404</v>
      </c>
      <c r="D90" s="223">
        <f>IF(入力!F94="",0,入力!F94)</f>
        <v>0</v>
      </c>
      <c r="E90" s="224">
        <f>IF(ISNUMBER(入力!G94),入力!G94,各種係数!H86)</f>
        <v>0.49892759840009271</v>
      </c>
      <c r="F90" s="225">
        <f t="shared" si="15"/>
        <v>0</v>
      </c>
      <c r="G90" s="223">
        <f>増加最終需要額!$DI87</f>
        <v>0</v>
      </c>
      <c r="H90" s="223">
        <f t="shared" si="23"/>
        <v>0</v>
      </c>
      <c r="I90" s="226">
        <f>投入係数表_A!CG$123</f>
        <v>0.62312925170068023</v>
      </c>
      <c r="J90" s="223">
        <f t="shared" si="0"/>
        <v>0</v>
      </c>
      <c r="K90" s="226">
        <f>投入係数表_A!CG$117</f>
        <v>0.27054421768707482</v>
      </c>
      <c r="L90" s="227">
        <f t="shared" si="1"/>
        <v>0</v>
      </c>
      <c r="M90" s="228">
        <f>$F90*各種係数!$R86*各種係数!$T$114</f>
        <v>0</v>
      </c>
      <c r="N90" s="229">
        <f>$F90*各種係数!$S86*各種係数!$T$114</f>
        <v>0</v>
      </c>
      <c r="O90" s="225">
        <v>0</v>
      </c>
      <c r="P90" s="223">
        <f t="shared" si="2"/>
        <v>0</v>
      </c>
      <c r="Q90" s="223">
        <f t="shared" si="3"/>
        <v>0</v>
      </c>
      <c r="R90" s="228">
        <f>$O90*各種係数!$R86*各種係数!$T$114</f>
        <v>0</v>
      </c>
      <c r="S90" s="229">
        <f>$O90*各種係数!$S86*各種係数!$T$114</f>
        <v>0</v>
      </c>
      <c r="T90" s="223">
        <f t="shared" si="4"/>
        <v>0</v>
      </c>
      <c r="U90" s="223">
        <f>T$118*入力!E$10*各種係数!$J86</f>
        <v>0</v>
      </c>
      <c r="V90" s="227">
        <f t="shared" si="8"/>
        <v>0</v>
      </c>
      <c r="W90" s="225">
        <v>0</v>
      </c>
      <c r="X90" s="223">
        <f t="shared" si="16"/>
        <v>0</v>
      </c>
      <c r="Y90" s="223">
        <f t="shared" si="17"/>
        <v>0</v>
      </c>
      <c r="Z90" s="228">
        <f>$W90*各種係数!$R86*各種係数!$T$114</f>
        <v>0</v>
      </c>
      <c r="AA90" s="229">
        <f>$W90*各種係数!$S86*各種係数!$T$114</f>
        <v>0</v>
      </c>
      <c r="AB90" s="225">
        <f t="shared" si="18"/>
        <v>0</v>
      </c>
      <c r="AC90" s="223">
        <f t="shared" si="19"/>
        <v>0</v>
      </c>
      <c r="AD90" s="227">
        <f t="shared" si="20"/>
        <v>0</v>
      </c>
      <c r="AE90" s="228">
        <f t="shared" si="21"/>
        <v>0</v>
      </c>
      <c r="AF90" s="229">
        <f t="shared" si="22"/>
        <v>0</v>
      </c>
      <c r="AG90" s="66"/>
      <c r="AL90" s="67"/>
      <c r="AM90" s="68"/>
      <c r="AN90" s="67"/>
      <c r="AO90" s="67"/>
    </row>
    <row r="91" spans="2:41" ht="26.25" customHeight="1" x14ac:dyDescent="0.15">
      <c r="B91" s="427" t="s">
        <v>730</v>
      </c>
      <c r="C91" s="428" t="s">
        <v>731</v>
      </c>
      <c r="D91" s="223">
        <f>IF(入力!F95="",0,入力!F95)</f>
        <v>0</v>
      </c>
      <c r="E91" s="224">
        <f>IF(ISNUMBER(入力!G95),入力!G95,各種係数!H87)</f>
        <v>0.59012013256006624</v>
      </c>
      <c r="F91" s="225">
        <f t="shared" si="15"/>
        <v>0</v>
      </c>
      <c r="G91" s="223">
        <f>増加最終需要額!$DI88</f>
        <v>0</v>
      </c>
      <c r="H91" s="223">
        <f t="shared" si="23"/>
        <v>0</v>
      </c>
      <c r="I91" s="226">
        <f>投入係数表_A!CH$123</f>
        <v>0.54718740891868256</v>
      </c>
      <c r="J91" s="223">
        <f t="shared" si="0"/>
        <v>0</v>
      </c>
      <c r="K91" s="226">
        <f>投入係数表_A!CH$117</f>
        <v>0.36543281842028563</v>
      </c>
      <c r="L91" s="227">
        <f t="shared" si="1"/>
        <v>0</v>
      </c>
      <c r="M91" s="228">
        <f>$F91*各種係数!$R87*各種係数!$T$114</f>
        <v>0</v>
      </c>
      <c r="N91" s="229">
        <f>$F91*各種係数!$S87*各種係数!$T$114</f>
        <v>0</v>
      </c>
      <c r="O91" s="225">
        <v>0</v>
      </c>
      <c r="P91" s="223">
        <f t="shared" si="2"/>
        <v>0</v>
      </c>
      <c r="Q91" s="223">
        <f t="shared" si="3"/>
        <v>0</v>
      </c>
      <c r="R91" s="228">
        <f>$O91*各種係数!$R87*各種係数!$T$114</f>
        <v>0</v>
      </c>
      <c r="S91" s="229">
        <f>$O91*各種係数!$S87*各種係数!$T$114</f>
        <v>0</v>
      </c>
      <c r="T91" s="223">
        <f t="shared" si="4"/>
        <v>0</v>
      </c>
      <c r="U91" s="223">
        <f>T$118*入力!E$10*各種係数!$J87</f>
        <v>0</v>
      </c>
      <c r="V91" s="227">
        <f t="shared" si="8"/>
        <v>0</v>
      </c>
      <c r="W91" s="225">
        <v>0</v>
      </c>
      <c r="X91" s="223">
        <f t="shared" si="16"/>
        <v>0</v>
      </c>
      <c r="Y91" s="223">
        <f t="shared" si="17"/>
        <v>0</v>
      </c>
      <c r="Z91" s="228">
        <f>$W91*各種係数!$R87*各種係数!$T$114</f>
        <v>0</v>
      </c>
      <c r="AA91" s="229">
        <f>$W91*各種係数!$S87*各種係数!$T$114</f>
        <v>0</v>
      </c>
      <c r="AB91" s="225">
        <f t="shared" si="18"/>
        <v>0</v>
      </c>
      <c r="AC91" s="223">
        <f t="shared" si="19"/>
        <v>0</v>
      </c>
      <c r="AD91" s="227">
        <f t="shared" si="20"/>
        <v>0</v>
      </c>
      <c r="AE91" s="228">
        <f t="shared" si="21"/>
        <v>0</v>
      </c>
      <c r="AF91" s="229">
        <f t="shared" si="22"/>
        <v>0</v>
      </c>
      <c r="AG91" s="66"/>
      <c r="AL91" s="67"/>
      <c r="AM91" s="68"/>
      <c r="AN91" s="67"/>
      <c r="AO91" s="67"/>
    </row>
    <row r="92" spans="2:41" ht="26.25" customHeight="1" x14ac:dyDescent="0.15">
      <c r="B92" s="427" t="s">
        <v>732</v>
      </c>
      <c r="C92" s="428" t="s">
        <v>733</v>
      </c>
      <c r="D92" s="223">
        <f>IF(入力!F96="",0,入力!F96)</f>
        <v>0</v>
      </c>
      <c r="E92" s="224">
        <f>IF(ISNUMBER(入力!G96),入力!G96,各種係数!H88)</f>
        <v>0.97225869993434011</v>
      </c>
      <c r="F92" s="225">
        <f t="shared" si="15"/>
        <v>0</v>
      </c>
      <c r="G92" s="223">
        <f>増加最終需要額!$DI89</f>
        <v>0</v>
      </c>
      <c r="H92" s="223">
        <f t="shared" si="23"/>
        <v>0</v>
      </c>
      <c r="I92" s="226">
        <f>投入係数表_A!CI$123</f>
        <v>0.78617575111334126</v>
      </c>
      <c r="J92" s="223">
        <f t="shared" si="0"/>
        <v>0</v>
      </c>
      <c r="K92" s="226">
        <f>投入係数表_A!CI$117</f>
        <v>0.59897760772752928</v>
      </c>
      <c r="L92" s="227">
        <f t="shared" si="1"/>
        <v>0</v>
      </c>
      <c r="M92" s="228">
        <f>$F92*各種係数!$R88*各種係数!$T$114</f>
        <v>0</v>
      </c>
      <c r="N92" s="229">
        <f>$F92*各種係数!$S88*各種係数!$T$114</f>
        <v>0</v>
      </c>
      <c r="O92" s="225">
        <v>0</v>
      </c>
      <c r="P92" s="223">
        <f t="shared" si="2"/>
        <v>0</v>
      </c>
      <c r="Q92" s="223">
        <f t="shared" si="3"/>
        <v>0</v>
      </c>
      <c r="R92" s="228">
        <f>$O92*各種係数!$R88*各種係数!$T$114</f>
        <v>0</v>
      </c>
      <c r="S92" s="229">
        <f>$O92*各種係数!$S88*各種係数!$T$114</f>
        <v>0</v>
      </c>
      <c r="T92" s="223">
        <f t="shared" si="4"/>
        <v>0</v>
      </c>
      <c r="U92" s="223">
        <f>T$118*入力!E$10*各種係数!$J88</f>
        <v>0</v>
      </c>
      <c r="V92" s="227">
        <f t="shared" si="8"/>
        <v>0</v>
      </c>
      <c r="W92" s="225">
        <v>0</v>
      </c>
      <c r="X92" s="223">
        <f t="shared" si="16"/>
        <v>0</v>
      </c>
      <c r="Y92" s="223">
        <f t="shared" si="17"/>
        <v>0</v>
      </c>
      <c r="Z92" s="228">
        <f>$W92*各種係数!$R88*各種係数!$T$114</f>
        <v>0</v>
      </c>
      <c r="AA92" s="229">
        <f>$W92*各種係数!$S88*各種係数!$T$114</f>
        <v>0</v>
      </c>
      <c r="AB92" s="225">
        <f t="shared" si="18"/>
        <v>0</v>
      </c>
      <c r="AC92" s="223">
        <f t="shared" si="19"/>
        <v>0</v>
      </c>
      <c r="AD92" s="227">
        <f t="shared" si="20"/>
        <v>0</v>
      </c>
      <c r="AE92" s="228">
        <f t="shared" si="21"/>
        <v>0</v>
      </c>
      <c r="AF92" s="229">
        <f t="shared" si="22"/>
        <v>0</v>
      </c>
      <c r="AG92" s="66"/>
      <c r="AL92" s="67"/>
      <c r="AM92" s="68"/>
      <c r="AN92" s="67"/>
      <c r="AO92" s="67"/>
    </row>
    <row r="93" spans="2:41" ht="26.25" customHeight="1" x14ac:dyDescent="0.15">
      <c r="B93" s="427" t="s">
        <v>734</v>
      </c>
      <c r="C93" s="428" t="s">
        <v>407</v>
      </c>
      <c r="D93" s="223">
        <f>IF(入力!F97="",0,入力!F97)</f>
        <v>0</v>
      </c>
      <c r="E93" s="224">
        <f>IF(ISNUMBER(入力!G97),入力!G97,各種係数!H89)</f>
        <v>0.75938482305226251</v>
      </c>
      <c r="F93" s="225">
        <f t="shared" si="15"/>
        <v>0</v>
      </c>
      <c r="G93" s="223">
        <f>増加最終需要額!$DI90</f>
        <v>0</v>
      </c>
      <c r="H93" s="223">
        <f t="shared" si="23"/>
        <v>0</v>
      </c>
      <c r="I93" s="226">
        <f>投入係数表_A!CJ$123</f>
        <v>0.43785823656147105</v>
      </c>
      <c r="J93" s="223">
        <f t="shared" si="0"/>
        <v>0</v>
      </c>
      <c r="K93" s="226">
        <f>投入係数表_A!CJ$117</f>
        <v>0.11609235897505386</v>
      </c>
      <c r="L93" s="227">
        <f t="shared" si="1"/>
        <v>0</v>
      </c>
      <c r="M93" s="228">
        <f>$F93*各種係数!$R89*各種係数!$T$114</f>
        <v>0</v>
      </c>
      <c r="N93" s="229">
        <f>$F93*各種係数!$S89*各種係数!$T$114</f>
        <v>0</v>
      </c>
      <c r="O93" s="225">
        <v>0</v>
      </c>
      <c r="P93" s="223">
        <f t="shared" si="2"/>
        <v>0</v>
      </c>
      <c r="Q93" s="223">
        <f t="shared" si="3"/>
        <v>0</v>
      </c>
      <c r="R93" s="228">
        <f>$O93*各種係数!$R89*各種係数!$T$114</f>
        <v>0</v>
      </c>
      <c r="S93" s="229">
        <f>$O93*各種係数!$S89*各種係数!$T$114</f>
        <v>0</v>
      </c>
      <c r="T93" s="223">
        <f t="shared" si="4"/>
        <v>0</v>
      </c>
      <c r="U93" s="223">
        <f>T$118*入力!E$10*各種係数!$J89</f>
        <v>0</v>
      </c>
      <c r="V93" s="227">
        <f t="shared" si="8"/>
        <v>0</v>
      </c>
      <c r="W93" s="225">
        <v>0</v>
      </c>
      <c r="X93" s="223">
        <f t="shared" si="16"/>
        <v>0</v>
      </c>
      <c r="Y93" s="223">
        <f t="shared" si="17"/>
        <v>0</v>
      </c>
      <c r="Z93" s="228">
        <f>$W93*各種係数!$R89*各種係数!$T$114</f>
        <v>0</v>
      </c>
      <c r="AA93" s="229">
        <f>$W93*各種係数!$S89*各種係数!$T$114</f>
        <v>0</v>
      </c>
      <c r="AB93" s="225">
        <f t="shared" si="18"/>
        <v>0</v>
      </c>
      <c r="AC93" s="223">
        <f t="shared" si="19"/>
        <v>0</v>
      </c>
      <c r="AD93" s="227">
        <f t="shared" si="20"/>
        <v>0</v>
      </c>
      <c r="AE93" s="228">
        <f t="shared" si="21"/>
        <v>0</v>
      </c>
      <c r="AF93" s="229">
        <f t="shared" si="22"/>
        <v>0</v>
      </c>
      <c r="AG93" s="66"/>
      <c r="AL93" s="67"/>
      <c r="AM93" s="68"/>
      <c r="AN93" s="67"/>
      <c r="AO93" s="67"/>
    </row>
    <row r="94" spans="2:41" ht="26.25" customHeight="1" x14ac:dyDescent="0.15">
      <c r="B94" s="427" t="s">
        <v>735</v>
      </c>
      <c r="C94" s="428" t="s">
        <v>409</v>
      </c>
      <c r="D94" s="223">
        <f>IF(入力!F98="",0,入力!F98)</f>
        <v>0</v>
      </c>
      <c r="E94" s="224">
        <f>IF(ISNUMBER(入力!G98),入力!G98,各種係数!H90)</f>
        <v>0.65988339509842719</v>
      </c>
      <c r="F94" s="225">
        <f t="shared" si="15"/>
        <v>0</v>
      </c>
      <c r="G94" s="223">
        <f>増加最終需要額!$DI91</f>
        <v>0</v>
      </c>
      <c r="H94" s="223">
        <f t="shared" si="23"/>
        <v>0</v>
      </c>
      <c r="I94" s="226">
        <f>投入係数表_A!CK$123</f>
        <v>0.56112308429118773</v>
      </c>
      <c r="J94" s="223">
        <f t="shared" si="0"/>
        <v>0</v>
      </c>
      <c r="K94" s="226">
        <f>投入係数表_A!CK$117</f>
        <v>0.16942049808429119</v>
      </c>
      <c r="L94" s="227">
        <f t="shared" si="1"/>
        <v>0</v>
      </c>
      <c r="M94" s="228">
        <f>$F94*各種係数!$R90*各種係数!$T$114</f>
        <v>0</v>
      </c>
      <c r="N94" s="229">
        <f>$F94*各種係数!$S90*各種係数!$T$114</f>
        <v>0</v>
      </c>
      <c r="O94" s="225">
        <v>0</v>
      </c>
      <c r="P94" s="223">
        <f t="shared" si="2"/>
        <v>0</v>
      </c>
      <c r="Q94" s="223">
        <f t="shared" si="3"/>
        <v>0</v>
      </c>
      <c r="R94" s="228">
        <f>$O94*各種係数!$R90*各種係数!$T$114</f>
        <v>0</v>
      </c>
      <c r="S94" s="229">
        <f>$O94*各種係数!$S90*各種係数!$T$114</f>
        <v>0</v>
      </c>
      <c r="T94" s="223">
        <f t="shared" si="4"/>
        <v>0</v>
      </c>
      <c r="U94" s="223">
        <f>T$118*入力!E$10*各種係数!$J90</f>
        <v>0</v>
      </c>
      <c r="V94" s="227">
        <f t="shared" si="8"/>
        <v>0</v>
      </c>
      <c r="W94" s="225">
        <v>0</v>
      </c>
      <c r="X94" s="223">
        <f t="shared" si="16"/>
        <v>0</v>
      </c>
      <c r="Y94" s="223">
        <f t="shared" si="17"/>
        <v>0</v>
      </c>
      <c r="Z94" s="228">
        <f>$W94*各種係数!$R90*各種係数!$T$114</f>
        <v>0</v>
      </c>
      <c r="AA94" s="229">
        <f>$W94*各種係数!$S90*各種係数!$T$114</f>
        <v>0</v>
      </c>
      <c r="AB94" s="225">
        <f t="shared" si="18"/>
        <v>0</v>
      </c>
      <c r="AC94" s="223">
        <f t="shared" si="19"/>
        <v>0</v>
      </c>
      <c r="AD94" s="227">
        <f t="shared" si="20"/>
        <v>0</v>
      </c>
      <c r="AE94" s="228">
        <f t="shared" si="21"/>
        <v>0</v>
      </c>
      <c r="AF94" s="229">
        <f t="shared" si="22"/>
        <v>0</v>
      </c>
      <c r="AG94" s="66"/>
      <c r="AL94" s="67"/>
      <c r="AM94" s="68"/>
      <c r="AN94" s="67"/>
      <c r="AO94" s="67"/>
    </row>
    <row r="95" spans="2:41" ht="26.25" customHeight="1" x14ac:dyDescent="0.15">
      <c r="B95" s="427" t="s">
        <v>736</v>
      </c>
      <c r="C95" s="428" t="s">
        <v>412</v>
      </c>
      <c r="D95" s="223">
        <f>IF(入力!F99="",0,入力!F99)</f>
        <v>0</v>
      </c>
      <c r="E95" s="224">
        <f>IF(ISNUMBER(入力!G99),入力!G99,各種係数!H91)</f>
        <v>0.31377943199287972</v>
      </c>
      <c r="F95" s="225">
        <f t="shared" si="15"/>
        <v>0</v>
      </c>
      <c r="G95" s="223">
        <f>増加最終需要額!$DI92</f>
        <v>0</v>
      </c>
      <c r="H95" s="223">
        <f t="shared" si="23"/>
        <v>0</v>
      </c>
      <c r="I95" s="226">
        <f>投入係数表_A!CL$123</f>
        <v>0.64676909898816848</v>
      </c>
      <c r="J95" s="223">
        <f t="shared" si="0"/>
        <v>0</v>
      </c>
      <c r="K95" s="226">
        <f>投入係数表_A!CL$117</f>
        <v>0.41163873869050804</v>
      </c>
      <c r="L95" s="227">
        <f t="shared" si="1"/>
        <v>0</v>
      </c>
      <c r="M95" s="228">
        <f>$F95*各種係数!$R91*各種係数!$T$114</f>
        <v>0</v>
      </c>
      <c r="N95" s="229">
        <f>$F95*各種係数!$S91*各種係数!$T$114</f>
        <v>0</v>
      </c>
      <c r="O95" s="225">
        <v>0</v>
      </c>
      <c r="P95" s="223">
        <f t="shared" si="2"/>
        <v>0</v>
      </c>
      <c r="Q95" s="223">
        <f t="shared" si="3"/>
        <v>0</v>
      </c>
      <c r="R95" s="228">
        <f>$O95*各種係数!$R91*各種係数!$T$114</f>
        <v>0</v>
      </c>
      <c r="S95" s="229">
        <f>$O95*各種係数!$S91*各種係数!$T$114</f>
        <v>0</v>
      </c>
      <c r="T95" s="223">
        <f t="shared" si="4"/>
        <v>0</v>
      </c>
      <c r="U95" s="223">
        <f>T$118*入力!E$10*各種係数!$J91</f>
        <v>0</v>
      </c>
      <c r="V95" s="227">
        <f t="shared" si="8"/>
        <v>0</v>
      </c>
      <c r="W95" s="225">
        <v>0</v>
      </c>
      <c r="X95" s="223">
        <f t="shared" si="16"/>
        <v>0</v>
      </c>
      <c r="Y95" s="223">
        <f t="shared" si="17"/>
        <v>0</v>
      </c>
      <c r="Z95" s="228">
        <f>$W95*各種係数!$R91*各種係数!$T$114</f>
        <v>0</v>
      </c>
      <c r="AA95" s="229">
        <f>$W95*各種係数!$S91*各種係数!$T$114</f>
        <v>0</v>
      </c>
      <c r="AB95" s="225">
        <f t="shared" si="18"/>
        <v>0</v>
      </c>
      <c r="AC95" s="223">
        <f t="shared" si="19"/>
        <v>0</v>
      </c>
      <c r="AD95" s="227">
        <f t="shared" si="20"/>
        <v>0</v>
      </c>
      <c r="AE95" s="228">
        <f t="shared" si="21"/>
        <v>0</v>
      </c>
      <c r="AF95" s="229">
        <f t="shared" si="22"/>
        <v>0</v>
      </c>
      <c r="AG95" s="66"/>
      <c r="AL95" s="67"/>
      <c r="AM95" s="68"/>
      <c r="AN95" s="67"/>
      <c r="AO95" s="67"/>
    </row>
    <row r="96" spans="2:41" ht="26.25" customHeight="1" x14ac:dyDescent="0.15">
      <c r="B96" s="427" t="s">
        <v>737</v>
      </c>
      <c r="C96" s="428" t="s">
        <v>738</v>
      </c>
      <c r="D96" s="223">
        <f>IF(入力!F100="",0,入力!F100)</f>
        <v>0</v>
      </c>
      <c r="E96" s="224">
        <f>IF(ISNUMBER(入力!G100),入力!G100,各種係数!H92)</f>
        <v>0.94684214265416311</v>
      </c>
      <c r="F96" s="225">
        <f t="shared" si="15"/>
        <v>0</v>
      </c>
      <c r="G96" s="223">
        <f>増加最終需要額!$DI93</f>
        <v>0</v>
      </c>
      <c r="H96" s="223">
        <f t="shared" si="23"/>
        <v>0</v>
      </c>
      <c r="I96" s="226">
        <f>投入係数表_A!CM$123</f>
        <v>0.43862493919247608</v>
      </c>
      <c r="J96" s="223">
        <f t="shared" si="0"/>
        <v>0</v>
      </c>
      <c r="K96" s="226">
        <f>投入係数表_A!CM$117</f>
        <v>0.13583049564888383</v>
      </c>
      <c r="L96" s="227">
        <f t="shared" si="1"/>
        <v>0</v>
      </c>
      <c r="M96" s="228">
        <f>$F96*各種係数!$R92*各種係数!$T$114</f>
        <v>0</v>
      </c>
      <c r="N96" s="229">
        <f>$F96*各種係数!$S92*各種係数!$T$114</f>
        <v>0</v>
      </c>
      <c r="O96" s="225">
        <v>0</v>
      </c>
      <c r="P96" s="223">
        <f t="shared" si="2"/>
        <v>0</v>
      </c>
      <c r="Q96" s="223">
        <f t="shared" si="3"/>
        <v>0</v>
      </c>
      <c r="R96" s="228">
        <f>$O96*各種係数!$R92*各種係数!$T$114</f>
        <v>0</v>
      </c>
      <c r="S96" s="229">
        <f>$O96*各種係数!$S92*各種係数!$T$114</f>
        <v>0</v>
      </c>
      <c r="T96" s="223">
        <f t="shared" si="4"/>
        <v>0</v>
      </c>
      <c r="U96" s="223">
        <f>T$118*入力!E$10*各種係数!$J92</f>
        <v>0</v>
      </c>
      <c r="V96" s="227">
        <f t="shared" si="8"/>
        <v>0</v>
      </c>
      <c r="W96" s="225">
        <v>0</v>
      </c>
      <c r="X96" s="223">
        <f t="shared" si="16"/>
        <v>0</v>
      </c>
      <c r="Y96" s="223">
        <f t="shared" si="17"/>
        <v>0</v>
      </c>
      <c r="Z96" s="228">
        <f>$W96*各種係数!$R92*各種係数!$T$114</f>
        <v>0</v>
      </c>
      <c r="AA96" s="229">
        <f>$W96*各種係数!$S92*各種係数!$T$114</f>
        <v>0</v>
      </c>
      <c r="AB96" s="225">
        <f t="shared" si="18"/>
        <v>0</v>
      </c>
      <c r="AC96" s="223">
        <f t="shared" si="19"/>
        <v>0</v>
      </c>
      <c r="AD96" s="227">
        <f t="shared" si="20"/>
        <v>0</v>
      </c>
      <c r="AE96" s="228">
        <f t="shared" si="21"/>
        <v>0</v>
      </c>
      <c r="AF96" s="229">
        <f t="shared" si="22"/>
        <v>0</v>
      </c>
      <c r="AG96" s="66"/>
      <c r="AL96" s="67"/>
      <c r="AM96" s="68"/>
      <c r="AN96" s="67"/>
      <c r="AO96" s="67"/>
    </row>
    <row r="97" spans="2:41" ht="26.25" customHeight="1" x14ac:dyDescent="0.15">
      <c r="B97" s="427" t="s">
        <v>739</v>
      </c>
      <c r="C97" s="428" t="s">
        <v>740</v>
      </c>
      <c r="D97" s="223">
        <f>IF(入力!F101="",0,入力!F101)</f>
        <v>0</v>
      </c>
      <c r="E97" s="224">
        <f>IF(ISNUMBER(入力!G101),入力!G101,各種係数!H93)</f>
        <v>0.35557280799650637</v>
      </c>
      <c r="F97" s="225">
        <f t="shared" si="15"/>
        <v>0</v>
      </c>
      <c r="G97" s="223">
        <f>増加最終需要額!$DI94</f>
        <v>0</v>
      </c>
      <c r="H97" s="223">
        <f t="shared" si="23"/>
        <v>0</v>
      </c>
      <c r="I97" s="226">
        <f>投入係数表_A!CN$123</f>
        <v>0.43134574861894187</v>
      </c>
      <c r="J97" s="223">
        <f t="shared" si="0"/>
        <v>0</v>
      </c>
      <c r="K97" s="226">
        <f>投入係数表_A!CN$117</f>
        <v>0.27923002448886614</v>
      </c>
      <c r="L97" s="227">
        <f t="shared" si="1"/>
        <v>0</v>
      </c>
      <c r="M97" s="228">
        <f>$F97*各種係数!$R93*各種係数!$T$114</f>
        <v>0</v>
      </c>
      <c r="N97" s="229">
        <f>$F97*各種係数!$S93*各種係数!$T$114</f>
        <v>0</v>
      </c>
      <c r="O97" s="225">
        <v>0</v>
      </c>
      <c r="P97" s="223">
        <f t="shared" si="2"/>
        <v>0</v>
      </c>
      <c r="Q97" s="223">
        <f t="shared" si="3"/>
        <v>0</v>
      </c>
      <c r="R97" s="228">
        <f>$O97*各種係数!$R93*各種係数!$T$114</f>
        <v>0</v>
      </c>
      <c r="S97" s="229">
        <f>$O97*各種係数!$S93*各種係数!$T$114</f>
        <v>0</v>
      </c>
      <c r="T97" s="223">
        <f t="shared" si="4"/>
        <v>0</v>
      </c>
      <c r="U97" s="223">
        <f>T$118*入力!E$10*各種係数!$J93</f>
        <v>0</v>
      </c>
      <c r="V97" s="227">
        <f t="shared" si="8"/>
        <v>0</v>
      </c>
      <c r="W97" s="225">
        <v>0</v>
      </c>
      <c r="X97" s="223">
        <f t="shared" si="16"/>
        <v>0</v>
      </c>
      <c r="Y97" s="223">
        <f t="shared" si="17"/>
        <v>0</v>
      </c>
      <c r="Z97" s="228">
        <f>$W97*各種係数!$R93*各種係数!$T$114</f>
        <v>0</v>
      </c>
      <c r="AA97" s="229">
        <f>$W97*各種係数!$S93*各種係数!$T$114</f>
        <v>0</v>
      </c>
      <c r="AB97" s="225">
        <f t="shared" si="18"/>
        <v>0</v>
      </c>
      <c r="AC97" s="223">
        <f t="shared" si="19"/>
        <v>0</v>
      </c>
      <c r="AD97" s="227">
        <f t="shared" si="20"/>
        <v>0</v>
      </c>
      <c r="AE97" s="228">
        <f t="shared" si="21"/>
        <v>0</v>
      </c>
      <c r="AF97" s="229">
        <f t="shared" si="22"/>
        <v>0</v>
      </c>
      <c r="AG97" s="66"/>
      <c r="AL97" s="67"/>
      <c r="AM97" s="68"/>
      <c r="AN97" s="67"/>
      <c r="AO97" s="67"/>
    </row>
    <row r="98" spans="2:41" ht="26.25" customHeight="1" x14ac:dyDescent="0.15">
      <c r="B98" s="427" t="s">
        <v>741</v>
      </c>
      <c r="C98" s="428" t="s">
        <v>467</v>
      </c>
      <c r="D98" s="223">
        <f>IF(入力!F102="",0,入力!F102)</f>
        <v>0</v>
      </c>
      <c r="E98" s="224">
        <f>IF(ISNUMBER(入力!G102),入力!G102,各種係数!H94)</f>
        <v>1</v>
      </c>
      <c r="F98" s="225">
        <f t="shared" si="15"/>
        <v>0</v>
      </c>
      <c r="G98" s="223">
        <f>増加最終需要額!$DI95</f>
        <v>0</v>
      </c>
      <c r="H98" s="223">
        <f t="shared" si="23"/>
        <v>0</v>
      </c>
      <c r="I98" s="226">
        <f>投入係数表_A!CO$123</f>
        <v>0.69855033496896779</v>
      </c>
      <c r="J98" s="223">
        <f t="shared" si="0"/>
        <v>0</v>
      </c>
      <c r="K98" s="226">
        <f>投入係数表_A!CO$117</f>
        <v>0.34399358691890786</v>
      </c>
      <c r="L98" s="227">
        <f t="shared" si="1"/>
        <v>0</v>
      </c>
      <c r="M98" s="228">
        <f>$F98*各種係数!$R94*各種係数!$T$114</f>
        <v>0</v>
      </c>
      <c r="N98" s="229">
        <f>$F98*各種係数!$S94*各種係数!$T$114</f>
        <v>0</v>
      </c>
      <c r="O98" s="225">
        <v>0</v>
      </c>
      <c r="P98" s="223">
        <f t="shared" si="2"/>
        <v>0</v>
      </c>
      <c r="Q98" s="223">
        <f t="shared" si="3"/>
        <v>0</v>
      </c>
      <c r="R98" s="228">
        <f>$O98*各種係数!$R94*各種係数!$T$114</f>
        <v>0</v>
      </c>
      <c r="S98" s="229">
        <f>$O98*各種係数!$S94*各種係数!$T$114</f>
        <v>0</v>
      </c>
      <c r="T98" s="223">
        <f t="shared" si="4"/>
        <v>0</v>
      </c>
      <c r="U98" s="223">
        <f>T$118*入力!E$10*各種係数!$J94</f>
        <v>0</v>
      </c>
      <c r="V98" s="227">
        <f t="shared" si="8"/>
        <v>0</v>
      </c>
      <c r="W98" s="225">
        <v>0</v>
      </c>
      <c r="X98" s="223">
        <f t="shared" si="16"/>
        <v>0</v>
      </c>
      <c r="Y98" s="223">
        <f t="shared" si="17"/>
        <v>0</v>
      </c>
      <c r="Z98" s="228">
        <f>$W98*各種係数!$R94*各種係数!$T$114</f>
        <v>0</v>
      </c>
      <c r="AA98" s="229">
        <f>$W98*各種係数!$S94*各種係数!$T$114</f>
        <v>0</v>
      </c>
      <c r="AB98" s="225">
        <f t="shared" si="18"/>
        <v>0</v>
      </c>
      <c r="AC98" s="223">
        <f t="shared" si="19"/>
        <v>0</v>
      </c>
      <c r="AD98" s="227">
        <f t="shared" si="20"/>
        <v>0</v>
      </c>
      <c r="AE98" s="228">
        <f t="shared" si="21"/>
        <v>0</v>
      </c>
      <c r="AF98" s="229">
        <f t="shared" si="22"/>
        <v>0</v>
      </c>
      <c r="AG98" s="66"/>
      <c r="AL98" s="67"/>
      <c r="AM98" s="68"/>
      <c r="AN98" s="67"/>
      <c r="AO98" s="67"/>
    </row>
    <row r="99" spans="2:41" ht="26.25" customHeight="1" x14ac:dyDescent="0.15">
      <c r="B99" s="427" t="s">
        <v>742</v>
      </c>
      <c r="C99" s="428" t="s">
        <v>417</v>
      </c>
      <c r="D99" s="223">
        <f>IF(入力!F103="",0,入力!F103)</f>
        <v>0</v>
      </c>
      <c r="E99" s="224">
        <f>IF(ISNUMBER(入力!G103),入力!G103,各種係数!H95)</f>
        <v>0.79155206582923276</v>
      </c>
      <c r="F99" s="225">
        <f t="shared" si="15"/>
        <v>0</v>
      </c>
      <c r="G99" s="223">
        <f>増加最終需要額!$DI96</f>
        <v>0</v>
      </c>
      <c r="H99" s="223">
        <f t="shared" si="23"/>
        <v>0</v>
      </c>
      <c r="I99" s="226">
        <f>投入係数表_A!CP$123</f>
        <v>0.78798404589249393</v>
      </c>
      <c r="J99" s="223">
        <f t="shared" si="0"/>
        <v>0</v>
      </c>
      <c r="K99" s="226">
        <f>投入係数表_A!CP$117</f>
        <v>0.61221819986241277</v>
      </c>
      <c r="L99" s="227">
        <f t="shared" si="1"/>
        <v>0</v>
      </c>
      <c r="M99" s="228">
        <f>$F99*各種係数!$R95*各種係数!$T$114</f>
        <v>0</v>
      </c>
      <c r="N99" s="229">
        <f>$F99*各種係数!$S95*各種係数!$T$114</f>
        <v>0</v>
      </c>
      <c r="O99" s="225">
        <v>0</v>
      </c>
      <c r="P99" s="223">
        <f t="shared" si="2"/>
        <v>0</v>
      </c>
      <c r="Q99" s="223">
        <f t="shared" si="3"/>
        <v>0</v>
      </c>
      <c r="R99" s="228">
        <f>$O99*各種係数!$R95*各種係数!$T$114</f>
        <v>0</v>
      </c>
      <c r="S99" s="229">
        <f>$O99*各種係数!$S95*各種係数!$T$114</f>
        <v>0</v>
      </c>
      <c r="T99" s="223">
        <f t="shared" si="4"/>
        <v>0</v>
      </c>
      <c r="U99" s="223">
        <f>T$118*入力!E$10*各種係数!$J95</f>
        <v>0</v>
      </c>
      <c r="V99" s="227">
        <f t="shared" si="8"/>
        <v>0</v>
      </c>
      <c r="W99" s="225">
        <v>0</v>
      </c>
      <c r="X99" s="223">
        <f t="shared" si="16"/>
        <v>0</v>
      </c>
      <c r="Y99" s="223">
        <f t="shared" si="17"/>
        <v>0</v>
      </c>
      <c r="Z99" s="228">
        <f>$W99*各種係数!$R95*各種係数!$T$114</f>
        <v>0</v>
      </c>
      <c r="AA99" s="229">
        <f>$W99*各種係数!$S95*各種係数!$T$114</f>
        <v>0</v>
      </c>
      <c r="AB99" s="225">
        <f t="shared" si="18"/>
        <v>0</v>
      </c>
      <c r="AC99" s="223">
        <f t="shared" si="19"/>
        <v>0</v>
      </c>
      <c r="AD99" s="227">
        <f t="shared" si="20"/>
        <v>0</v>
      </c>
      <c r="AE99" s="228">
        <f t="shared" si="21"/>
        <v>0</v>
      </c>
      <c r="AF99" s="229">
        <f t="shared" si="22"/>
        <v>0</v>
      </c>
      <c r="AG99" s="66"/>
      <c r="AL99" s="67"/>
      <c r="AM99" s="68"/>
      <c r="AN99" s="67"/>
      <c r="AO99" s="67"/>
    </row>
    <row r="100" spans="2:41" ht="26.25" customHeight="1" x14ac:dyDescent="0.15">
      <c r="B100" s="429" t="s">
        <v>743</v>
      </c>
      <c r="C100" s="430" t="s">
        <v>419</v>
      </c>
      <c r="D100" s="223">
        <f>IF(入力!F104="",0,入力!F104)</f>
        <v>0</v>
      </c>
      <c r="E100" s="224">
        <f>IF(ISNUMBER(入力!G104),入力!G104,各種係数!H96)</f>
        <v>0.97225043515048659</v>
      </c>
      <c r="F100" s="231">
        <f t="shared" si="15"/>
        <v>0</v>
      </c>
      <c r="G100" s="223">
        <f>増加最終需要額!$DI97</f>
        <v>0</v>
      </c>
      <c r="H100" s="223">
        <f t="shared" si="23"/>
        <v>0</v>
      </c>
      <c r="I100" s="232">
        <f>投入係数表_A!CQ$123</f>
        <v>0.57885339778343892</v>
      </c>
      <c r="J100" s="223">
        <f t="shared" si="0"/>
        <v>0</v>
      </c>
      <c r="K100" s="232">
        <f>投入係数表_A!CQ$117</f>
        <v>0.36663618350861149</v>
      </c>
      <c r="L100" s="233">
        <f t="shared" si="1"/>
        <v>0</v>
      </c>
      <c r="M100" s="228">
        <f>$F100*各種係数!$R96*各種係数!$T$114</f>
        <v>0</v>
      </c>
      <c r="N100" s="229">
        <f>$F100*各種係数!$S96*各種係数!$T$114</f>
        <v>0</v>
      </c>
      <c r="O100" s="231">
        <v>0</v>
      </c>
      <c r="P100" s="230">
        <f t="shared" si="2"/>
        <v>0</v>
      </c>
      <c r="Q100" s="230">
        <f t="shared" si="3"/>
        <v>0</v>
      </c>
      <c r="R100" s="228">
        <f>$O100*各種係数!$R96*各種係数!$T$114</f>
        <v>0</v>
      </c>
      <c r="S100" s="229">
        <f>$O100*各種係数!$S96*各種係数!$T$114</f>
        <v>0</v>
      </c>
      <c r="T100" s="230">
        <f t="shared" si="4"/>
        <v>0</v>
      </c>
      <c r="U100" s="223">
        <f>T$118*入力!E$10*各種係数!$J96</f>
        <v>0</v>
      </c>
      <c r="V100" s="233">
        <f t="shared" si="8"/>
        <v>0</v>
      </c>
      <c r="W100" s="231">
        <v>0</v>
      </c>
      <c r="X100" s="230">
        <f t="shared" si="16"/>
        <v>0</v>
      </c>
      <c r="Y100" s="230">
        <f t="shared" si="17"/>
        <v>0</v>
      </c>
      <c r="Z100" s="228">
        <f>$W100*各種係数!$R96*各種係数!$T$114</f>
        <v>0</v>
      </c>
      <c r="AA100" s="229">
        <f>$W100*各種係数!$S96*各種係数!$T$114</f>
        <v>0</v>
      </c>
      <c r="AB100" s="231">
        <f t="shared" si="18"/>
        <v>0</v>
      </c>
      <c r="AC100" s="230">
        <f t="shared" si="19"/>
        <v>0</v>
      </c>
      <c r="AD100" s="233">
        <f t="shared" si="20"/>
        <v>0</v>
      </c>
      <c r="AE100" s="234">
        <f t="shared" si="21"/>
        <v>0</v>
      </c>
      <c r="AF100" s="235">
        <f t="shared" si="22"/>
        <v>0</v>
      </c>
      <c r="AG100" s="66"/>
      <c r="AL100" s="67"/>
      <c r="AM100" s="68"/>
      <c r="AN100" s="67"/>
      <c r="AO100" s="67"/>
    </row>
    <row r="101" spans="2:41" ht="26.25" customHeight="1" x14ac:dyDescent="0.15">
      <c r="B101" s="427" t="s">
        <v>744</v>
      </c>
      <c r="C101" s="428" t="s">
        <v>421</v>
      </c>
      <c r="D101" s="223">
        <f>IF(入力!F105="",0,入力!F105)</f>
        <v>0</v>
      </c>
      <c r="E101" s="224">
        <f>IF(ISNUMBER(入力!G105),入力!G105,各種係数!H97)</f>
        <v>0.97929274785604403</v>
      </c>
      <c r="F101" s="225">
        <f t="shared" si="15"/>
        <v>0</v>
      </c>
      <c r="G101" s="223">
        <f>増加最終需要額!$DI98</f>
        <v>0</v>
      </c>
      <c r="H101" s="223">
        <f t="shared" si="23"/>
        <v>0</v>
      </c>
      <c r="I101" s="226">
        <f>投入係数表_A!CR$123</f>
        <v>0.53704841090139066</v>
      </c>
      <c r="J101" s="223">
        <f t="shared" si="0"/>
        <v>0</v>
      </c>
      <c r="K101" s="226">
        <f>投入係数表_A!CR$117</f>
        <v>0.46924243952074951</v>
      </c>
      <c r="L101" s="227">
        <f t="shared" si="1"/>
        <v>0</v>
      </c>
      <c r="M101" s="228">
        <f>$F101*各種係数!$R97*各種係数!$T$114</f>
        <v>0</v>
      </c>
      <c r="N101" s="229">
        <f>$F101*各種係数!$S97*各種係数!$T$114</f>
        <v>0</v>
      </c>
      <c r="O101" s="225">
        <v>0</v>
      </c>
      <c r="P101" s="223">
        <f t="shared" si="2"/>
        <v>0</v>
      </c>
      <c r="Q101" s="223">
        <f t="shared" si="3"/>
        <v>0</v>
      </c>
      <c r="R101" s="228">
        <f>$O101*各種係数!$R97*各種係数!$T$114</f>
        <v>0</v>
      </c>
      <c r="S101" s="229">
        <f>$O101*各種係数!$S97*各種係数!$T$114</f>
        <v>0</v>
      </c>
      <c r="T101" s="223">
        <f t="shared" si="4"/>
        <v>0</v>
      </c>
      <c r="U101" s="223">
        <f>T$118*入力!E$10*各種係数!$J97</f>
        <v>0</v>
      </c>
      <c r="V101" s="227">
        <f t="shared" si="8"/>
        <v>0</v>
      </c>
      <c r="W101" s="225">
        <v>0</v>
      </c>
      <c r="X101" s="223">
        <f t="shared" si="16"/>
        <v>0</v>
      </c>
      <c r="Y101" s="223">
        <f t="shared" si="17"/>
        <v>0</v>
      </c>
      <c r="Z101" s="228">
        <f>$W101*各種係数!$R97*各種係数!$T$114</f>
        <v>0</v>
      </c>
      <c r="AA101" s="229">
        <f>$W101*各種係数!$S97*各種係数!$T$114</f>
        <v>0</v>
      </c>
      <c r="AB101" s="225">
        <f t="shared" si="18"/>
        <v>0</v>
      </c>
      <c r="AC101" s="223">
        <f t="shared" si="19"/>
        <v>0</v>
      </c>
      <c r="AD101" s="227">
        <f t="shared" si="20"/>
        <v>0</v>
      </c>
      <c r="AE101" s="228">
        <f t="shared" si="21"/>
        <v>0</v>
      </c>
      <c r="AF101" s="229">
        <f t="shared" si="22"/>
        <v>0</v>
      </c>
      <c r="AG101" s="66"/>
      <c r="AL101" s="67"/>
      <c r="AM101" s="68"/>
      <c r="AN101" s="67"/>
      <c r="AO101" s="67"/>
    </row>
    <row r="102" spans="2:41" ht="26.25" customHeight="1" x14ac:dyDescent="0.15">
      <c r="B102" s="427" t="s">
        <v>745</v>
      </c>
      <c r="C102" s="428" t="s">
        <v>746</v>
      </c>
      <c r="D102" s="223">
        <f>IF(入力!F106="",0,入力!F106)</f>
        <v>0</v>
      </c>
      <c r="E102" s="224">
        <f>IF(ISNUMBER(入力!G106),入力!G106,各種係数!H98)</f>
        <v>0.99092047589229804</v>
      </c>
      <c r="F102" s="225">
        <f t="shared" si="15"/>
        <v>0</v>
      </c>
      <c r="G102" s="223">
        <f>増加最終需要額!$DI99</f>
        <v>0</v>
      </c>
      <c r="H102" s="223">
        <f t="shared" si="23"/>
        <v>0</v>
      </c>
      <c r="I102" s="226">
        <f>投入係数表_A!CS$123</f>
        <v>0.54716428404030937</v>
      </c>
      <c r="J102" s="223">
        <f t="shared" si="0"/>
        <v>0</v>
      </c>
      <c r="K102" s="226">
        <f>投入係数表_A!CS$117</f>
        <v>0.5236114366065151</v>
      </c>
      <c r="L102" s="227">
        <f t="shared" si="1"/>
        <v>0</v>
      </c>
      <c r="M102" s="228">
        <f>$F102*各種係数!$R98*各種係数!$T$114</f>
        <v>0</v>
      </c>
      <c r="N102" s="229">
        <f>$F102*各種係数!$S98*各種係数!$T$114</f>
        <v>0</v>
      </c>
      <c r="O102" s="225">
        <v>0</v>
      </c>
      <c r="P102" s="223">
        <f t="shared" si="2"/>
        <v>0</v>
      </c>
      <c r="Q102" s="223">
        <f t="shared" si="3"/>
        <v>0</v>
      </c>
      <c r="R102" s="228">
        <f>$O102*各種係数!$R98*各種係数!$T$114</f>
        <v>0</v>
      </c>
      <c r="S102" s="229">
        <f>$O102*各種係数!$S98*各種係数!$T$114</f>
        <v>0</v>
      </c>
      <c r="T102" s="223">
        <f t="shared" si="4"/>
        <v>0</v>
      </c>
      <c r="U102" s="223">
        <f>T$118*入力!E$10*各種係数!$J98</f>
        <v>0</v>
      </c>
      <c r="V102" s="227">
        <f t="shared" si="8"/>
        <v>0</v>
      </c>
      <c r="W102" s="225">
        <v>0</v>
      </c>
      <c r="X102" s="223">
        <f t="shared" si="16"/>
        <v>0</v>
      </c>
      <c r="Y102" s="223">
        <f t="shared" si="17"/>
        <v>0</v>
      </c>
      <c r="Z102" s="228">
        <f>$W102*各種係数!$R98*各種係数!$T$114</f>
        <v>0</v>
      </c>
      <c r="AA102" s="229">
        <f>$W102*各種係数!$S98*各種係数!$T$114</f>
        <v>0</v>
      </c>
      <c r="AB102" s="225">
        <f t="shared" si="18"/>
        <v>0</v>
      </c>
      <c r="AC102" s="223">
        <f t="shared" si="19"/>
        <v>0</v>
      </c>
      <c r="AD102" s="227">
        <f t="shared" si="20"/>
        <v>0</v>
      </c>
      <c r="AE102" s="228">
        <f t="shared" si="21"/>
        <v>0</v>
      </c>
      <c r="AF102" s="229">
        <f t="shared" si="22"/>
        <v>0</v>
      </c>
      <c r="AG102" s="66"/>
      <c r="AL102" s="67"/>
      <c r="AM102" s="68"/>
      <c r="AN102" s="67"/>
      <c r="AO102" s="67"/>
    </row>
    <row r="103" spans="2:41" ht="26.25" customHeight="1" x14ac:dyDescent="0.15">
      <c r="B103" s="427" t="s">
        <v>747</v>
      </c>
      <c r="C103" s="428" t="s">
        <v>748</v>
      </c>
      <c r="D103" s="223">
        <f>IF(入力!F107="",0,入力!F107)</f>
        <v>0</v>
      </c>
      <c r="E103" s="224">
        <f>IF(ISNUMBER(入力!G107),入力!G107,各種係数!H99)</f>
        <v>0.91510709035841487</v>
      </c>
      <c r="F103" s="225">
        <f t="shared" si="15"/>
        <v>0</v>
      </c>
      <c r="G103" s="223">
        <f>増加最終需要額!$DI100</f>
        <v>0</v>
      </c>
      <c r="H103" s="223">
        <f t="shared" si="23"/>
        <v>0</v>
      </c>
      <c r="I103" s="226">
        <f>投入係数表_A!CT$123</f>
        <v>0.69642741639895644</v>
      </c>
      <c r="J103" s="223">
        <f t="shared" si="0"/>
        <v>0</v>
      </c>
      <c r="K103" s="226">
        <f>投入係数表_A!CT$117</f>
        <v>0.67390741898622286</v>
      </c>
      <c r="L103" s="227">
        <f t="shared" si="1"/>
        <v>0</v>
      </c>
      <c r="M103" s="228">
        <f>$F103*各種係数!$R99*各種係数!$T$114</f>
        <v>0</v>
      </c>
      <c r="N103" s="229">
        <f>$F103*各種係数!$S99*各種係数!$T$114</f>
        <v>0</v>
      </c>
      <c r="O103" s="225">
        <v>0</v>
      </c>
      <c r="P103" s="223">
        <f t="shared" si="2"/>
        <v>0</v>
      </c>
      <c r="Q103" s="223">
        <f t="shared" si="3"/>
        <v>0</v>
      </c>
      <c r="R103" s="228">
        <f>$O103*各種係数!$R99*各種係数!$T$114</f>
        <v>0</v>
      </c>
      <c r="S103" s="229">
        <f>$O103*各種係数!$S99*各種係数!$T$114</f>
        <v>0</v>
      </c>
      <c r="T103" s="223">
        <f t="shared" si="4"/>
        <v>0</v>
      </c>
      <c r="U103" s="223">
        <f>T$118*入力!E$10*各種係数!$J99</f>
        <v>0</v>
      </c>
      <c r="V103" s="227">
        <f t="shared" si="8"/>
        <v>0</v>
      </c>
      <c r="W103" s="225">
        <v>0</v>
      </c>
      <c r="X103" s="223">
        <f t="shared" si="16"/>
        <v>0</v>
      </c>
      <c r="Y103" s="223">
        <f t="shared" si="17"/>
        <v>0</v>
      </c>
      <c r="Z103" s="228">
        <f>$W103*各種係数!$R99*各種係数!$T$114</f>
        <v>0</v>
      </c>
      <c r="AA103" s="229">
        <f>$W103*各種係数!$S99*各種係数!$T$114</f>
        <v>0</v>
      </c>
      <c r="AB103" s="225">
        <f t="shared" si="18"/>
        <v>0</v>
      </c>
      <c r="AC103" s="223">
        <f t="shared" si="19"/>
        <v>0</v>
      </c>
      <c r="AD103" s="227">
        <f t="shared" si="20"/>
        <v>0</v>
      </c>
      <c r="AE103" s="228">
        <f t="shared" si="21"/>
        <v>0</v>
      </c>
      <c r="AF103" s="229">
        <f t="shared" si="22"/>
        <v>0</v>
      </c>
      <c r="AG103" s="66"/>
      <c r="AL103" s="67"/>
      <c r="AM103" s="68"/>
      <c r="AN103" s="67"/>
      <c r="AO103" s="67"/>
    </row>
    <row r="104" spans="2:41" ht="26.25" customHeight="1" x14ac:dyDescent="0.15">
      <c r="B104" s="427" t="s">
        <v>749</v>
      </c>
      <c r="C104" s="428" t="s">
        <v>750</v>
      </c>
      <c r="D104" s="223">
        <f>IF(入力!F108="",0,入力!F108)</f>
        <v>0</v>
      </c>
      <c r="E104" s="224">
        <f>IF(ISNUMBER(入力!G108),入力!G108,各種係数!H100)</f>
        <v>1</v>
      </c>
      <c r="F104" s="225">
        <f t="shared" si="15"/>
        <v>0</v>
      </c>
      <c r="G104" s="223">
        <f>増加最終需要額!$DI101</f>
        <v>0</v>
      </c>
      <c r="H104" s="223">
        <f t="shared" si="23"/>
        <v>0</v>
      </c>
      <c r="I104" s="226">
        <f>投入係数表_A!CU$123</f>
        <v>0.75965494359654939</v>
      </c>
      <c r="J104" s="223">
        <f t="shared" si="0"/>
        <v>0</v>
      </c>
      <c r="K104" s="226">
        <f>投入係数表_A!CU$117</f>
        <v>0.64918949663475212</v>
      </c>
      <c r="L104" s="227">
        <f t="shared" si="1"/>
        <v>0</v>
      </c>
      <c r="M104" s="228">
        <f>$F104*各種係数!$R100*各種係数!$T$114</f>
        <v>0</v>
      </c>
      <c r="N104" s="229">
        <f>$F104*各種係数!$S100*各種係数!$T$114</f>
        <v>0</v>
      </c>
      <c r="O104" s="225">
        <v>0</v>
      </c>
      <c r="P104" s="223">
        <f t="shared" si="2"/>
        <v>0</v>
      </c>
      <c r="Q104" s="223">
        <f t="shared" si="3"/>
        <v>0</v>
      </c>
      <c r="R104" s="228">
        <f>$O104*各種係数!$R100*各種係数!$T$114</f>
        <v>0</v>
      </c>
      <c r="S104" s="229">
        <f>$O104*各種係数!$S100*各種係数!$T$114</f>
        <v>0</v>
      </c>
      <c r="T104" s="223">
        <f t="shared" si="4"/>
        <v>0</v>
      </c>
      <c r="U104" s="223">
        <f>T$118*入力!E$10*各種係数!$J100</f>
        <v>0</v>
      </c>
      <c r="V104" s="227">
        <f t="shared" si="8"/>
        <v>0</v>
      </c>
      <c r="W104" s="225">
        <v>0</v>
      </c>
      <c r="X104" s="223">
        <f t="shared" si="16"/>
        <v>0</v>
      </c>
      <c r="Y104" s="223">
        <f t="shared" si="17"/>
        <v>0</v>
      </c>
      <c r="Z104" s="228">
        <f>$W104*各種係数!$R100*各種係数!$T$114</f>
        <v>0</v>
      </c>
      <c r="AA104" s="229">
        <f>$W104*各種係数!$S100*各種係数!$T$114</f>
        <v>0</v>
      </c>
      <c r="AB104" s="225">
        <f t="shared" si="18"/>
        <v>0</v>
      </c>
      <c r="AC104" s="223">
        <f t="shared" si="19"/>
        <v>0</v>
      </c>
      <c r="AD104" s="227">
        <f t="shared" si="20"/>
        <v>0</v>
      </c>
      <c r="AE104" s="228">
        <f t="shared" si="21"/>
        <v>0</v>
      </c>
      <c r="AF104" s="229">
        <f t="shared" si="22"/>
        <v>0</v>
      </c>
      <c r="AG104" s="66"/>
      <c r="AL104" s="67"/>
      <c r="AM104" s="68"/>
      <c r="AN104" s="67"/>
      <c r="AO104" s="67"/>
    </row>
    <row r="105" spans="2:41" ht="26.25" customHeight="1" x14ac:dyDescent="0.15">
      <c r="B105" s="427" t="s">
        <v>751</v>
      </c>
      <c r="C105" s="428" t="s">
        <v>960</v>
      </c>
      <c r="D105" s="223">
        <f>IF(入力!F109="",0,入力!F109)</f>
        <v>0</v>
      </c>
      <c r="E105" s="224">
        <f>IF(ISNUMBER(入力!G109),入力!G109,各種係数!H101)</f>
        <v>0.99996757227003097</v>
      </c>
      <c r="F105" s="225">
        <f t="shared" si="15"/>
        <v>0</v>
      </c>
      <c r="G105" s="223">
        <f>増加最終需要額!$DI102</f>
        <v>0</v>
      </c>
      <c r="H105" s="223">
        <f t="shared" si="23"/>
        <v>0</v>
      </c>
      <c r="I105" s="226">
        <f>投入係数表_A!CV$123</f>
        <v>0.61024960459577871</v>
      </c>
      <c r="J105" s="223">
        <f t="shared" si="0"/>
        <v>0</v>
      </c>
      <c r="K105" s="226">
        <f>投入係数表_A!CV$117</f>
        <v>0.59701492537313428</v>
      </c>
      <c r="L105" s="227">
        <f t="shared" si="1"/>
        <v>0</v>
      </c>
      <c r="M105" s="228">
        <f>$F105*各種係数!$R101*各種係数!$T$114</f>
        <v>0</v>
      </c>
      <c r="N105" s="229">
        <f>$F105*各種係数!$S101*各種係数!$T$114</f>
        <v>0</v>
      </c>
      <c r="O105" s="225">
        <v>0</v>
      </c>
      <c r="P105" s="223">
        <f t="shared" si="2"/>
        <v>0</v>
      </c>
      <c r="Q105" s="223">
        <f t="shared" si="3"/>
        <v>0</v>
      </c>
      <c r="R105" s="228">
        <f>$O105*各種係数!$R101*各種係数!$T$114</f>
        <v>0</v>
      </c>
      <c r="S105" s="229">
        <f>$O105*各種係数!$S101*各種係数!$T$114</f>
        <v>0</v>
      </c>
      <c r="T105" s="223">
        <f t="shared" si="4"/>
        <v>0</v>
      </c>
      <c r="U105" s="223">
        <f>T$118*入力!E$10*各種係数!$J101</f>
        <v>0</v>
      </c>
      <c r="V105" s="227">
        <f t="shared" si="8"/>
        <v>0</v>
      </c>
      <c r="W105" s="225">
        <v>0</v>
      </c>
      <c r="X105" s="223">
        <f t="shared" si="16"/>
        <v>0</v>
      </c>
      <c r="Y105" s="223">
        <f t="shared" si="17"/>
        <v>0</v>
      </c>
      <c r="Z105" s="228">
        <f>$W105*各種係数!$R101*各種係数!$T$114</f>
        <v>0</v>
      </c>
      <c r="AA105" s="229">
        <f>$W105*各種係数!$S101*各種係数!$T$114</f>
        <v>0</v>
      </c>
      <c r="AB105" s="225">
        <f t="shared" si="18"/>
        <v>0</v>
      </c>
      <c r="AC105" s="223">
        <f t="shared" si="19"/>
        <v>0</v>
      </c>
      <c r="AD105" s="227">
        <f t="shared" si="20"/>
        <v>0</v>
      </c>
      <c r="AE105" s="228">
        <f t="shared" si="21"/>
        <v>0</v>
      </c>
      <c r="AF105" s="229">
        <f t="shared" si="22"/>
        <v>0</v>
      </c>
      <c r="AG105" s="66"/>
      <c r="AL105" s="67"/>
      <c r="AM105" s="68"/>
      <c r="AN105" s="67"/>
      <c r="AO105" s="67"/>
    </row>
    <row r="106" spans="2:41" ht="26.25" customHeight="1" x14ac:dyDescent="0.15">
      <c r="B106" s="427" t="s">
        <v>752</v>
      </c>
      <c r="C106" s="428" t="s">
        <v>425</v>
      </c>
      <c r="D106" s="223">
        <f>IF(入力!F110="",0,入力!F110)</f>
        <v>0</v>
      </c>
      <c r="E106" s="224">
        <f>IF(ISNUMBER(入力!G110),入力!G110,各種係数!H102)</f>
        <v>0.65216342554700879</v>
      </c>
      <c r="F106" s="225">
        <f t="shared" si="15"/>
        <v>0</v>
      </c>
      <c r="G106" s="223">
        <f>増加最終需要額!$DI103</f>
        <v>0</v>
      </c>
      <c r="H106" s="223">
        <f t="shared" si="23"/>
        <v>0</v>
      </c>
      <c r="I106" s="226">
        <f>投入係数表_A!CW$123</f>
        <v>0.57911693718031043</v>
      </c>
      <c r="J106" s="223">
        <f t="shared" si="0"/>
        <v>0</v>
      </c>
      <c r="K106" s="226">
        <f>投入係数表_A!CW$117</f>
        <v>0.13881446380726734</v>
      </c>
      <c r="L106" s="227">
        <f t="shared" si="1"/>
        <v>0</v>
      </c>
      <c r="M106" s="228">
        <f>$F106*各種係数!$R102*各種係数!$T$114</f>
        <v>0</v>
      </c>
      <c r="N106" s="229">
        <f>$F106*各種係数!$S102*各種係数!$T$114</f>
        <v>0</v>
      </c>
      <c r="O106" s="225">
        <v>0</v>
      </c>
      <c r="P106" s="223">
        <f t="shared" si="2"/>
        <v>0</v>
      </c>
      <c r="Q106" s="223">
        <f t="shared" si="3"/>
        <v>0</v>
      </c>
      <c r="R106" s="228">
        <f>$O106*各種係数!$R102*各種係数!$T$114</f>
        <v>0</v>
      </c>
      <c r="S106" s="229">
        <f>$O106*各種係数!$S102*各種係数!$T$114</f>
        <v>0</v>
      </c>
      <c r="T106" s="223">
        <f t="shared" si="4"/>
        <v>0</v>
      </c>
      <c r="U106" s="223">
        <f>T$118*入力!E$10*各種係数!$J102</f>
        <v>0</v>
      </c>
      <c r="V106" s="227">
        <f t="shared" si="8"/>
        <v>0</v>
      </c>
      <c r="W106" s="225">
        <v>0</v>
      </c>
      <c r="X106" s="223">
        <f t="shared" si="16"/>
        <v>0</v>
      </c>
      <c r="Y106" s="223">
        <f t="shared" si="17"/>
        <v>0</v>
      </c>
      <c r="Z106" s="228">
        <f>$W106*各種係数!$R102*各種係数!$T$114</f>
        <v>0</v>
      </c>
      <c r="AA106" s="229">
        <f>$W106*各種係数!$S102*各種係数!$T$114</f>
        <v>0</v>
      </c>
      <c r="AB106" s="225">
        <f t="shared" si="18"/>
        <v>0</v>
      </c>
      <c r="AC106" s="223">
        <f t="shared" si="19"/>
        <v>0</v>
      </c>
      <c r="AD106" s="227">
        <f t="shared" si="20"/>
        <v>0</v>
      </c>
      <c r="AE106" s="228">
        <f t="shared" si="21"/>
        <v>0</v>
      </c>
      <c r="AF106" s="229">
        <f t="shared" si="22"/>
        <v>0</v>
      </c>
      <c r="AG106" s="66"/>
      <c r="AL106" s="67"/>
      <c r="AM106" s="68"/>
      <c r="AN106" s="67"/>
      <c r="AO106" s="67"/>
    </row>
    <row r="107" spans="2:41" ht="26.25" customHeight="1" x14ac:dyDescent="0.15">
      <c r="B107" s="427" t="s">
        <v>753</v>
      </c>
      <c r="C107" s="428" t="s">
        <v>422</v>
      </c>
      <c r="D107" s="223">
        <f>IF(入力!F111="",0,入力!F111)</f>
        <v>0</v>
      </c>
      <c r="E107" s="224">
        <f>IF(ISNUMBER(入力!G111),入力!G111,各種係数!H103)</f>
        <v>0.27860026917900405</v>
      </c>
      <c r="F107" s="225">
        <f t="shared" si="15"/>
        <v>0</v>
      </c>
      <c r="G107" s="223">
        <f>増加最終需要額!$DI104</f>
        <v>0</v>
      </c>
      <c r="H107" s="223">
        <f t="shared" si="23"/>
        <v>0</v>
      </c>
      <c r="I107" s="226">
        <f>投入係数表_A!CX$123</f>
        <v>0.1659483851341074</v>
      </c>
      <c r="J107" s="223">
        <f t="shared" si="0"/>
        <v>0</v>
      </c>
      <c r="K107" s="226">
        <f>投入係数表_A!CX$117</f>
        <v>0.12209095979313492</v>
      </c>
      <c r="L107" s="227">
        <f t="shared" si="1"/>
        <v>0</v>
      </c>
      <c r="M107" s="228">
        <f>$F107*各種係数!$R103*各種係数!$T$114</f>
        <v>0</v>
      </c>
      <c r="N107" s="229">
        <f>$F107*各種係数!$S103*各種係数!$T$114</f>
        <v>0</v>
      </c>
      <c r="O107" s="225">
        <v>0</v>
      </c>
      <c r="P107" s="223">
        <f t="shared" si="2"/>
        <v>0</v>
      </c>
      <c r="Q107" s="223">
        <f t="shared" si="3"/>
        <v>0</v>
      </c>
      <c r="R107" s="228">
        <f>$O107*各種係数!$R103*各種係数!$T$114</f>
        <v>0</v>
      </c>
      <c r="S107" s="229">
        <f>$O107*各種係数!$S103*各種係数!$T$114</f>
        <v>0</v>
      </c>
      <c r="T107" s="223">
        <f t="shared" si="4"/>
        <v>0</v>
      </c>
      <c r="U107" s="223">
        <f>T$118*入力!E$10*各種係数!$J103</f>
        <v>0</v>
      </c>
      <c r="V107" s="227">
        <f t="shared" si="8"/>
        <v>0</v>
      </c>
      <c r="W107" s="225">
        <v>0</v>
      </c>
      <c r="X107" s="223">
        <f t="shared" si="16"/>
        <v>0</v>
      </c>
      <c r="Y107" s="223">
        <f t="shared" si="17"/>
        <v>0</v>
      </c>
      <c r="Z107" s="228">
        <f>$W107*各種係数!$R103*各種係数!$T$114</f>
        <v>0</v>
      </c>
      <c r="AA107" s="229">
        <f>$W107*各種係数!$S103*各種係数!$T$114</f>
        <v>0</v>
      </c>
      <c r="AB107" s="225">
        <f t="shared" si="18"/>
        <v>0</v>
      </c>
      <c r="AC107" s="223">
        <f t="shared" si="19"/>
        <v>0</v>
      </c>
      <c r="AD107" s="227">
        <f t="shared" si="20"/>
        <v>0</v>
      </c>
      <c r="AE107" s="228">
        <f t="shared" si="21"/>
        <v>0</v>
      </c>
      <c r="AF107" s="229">
        <f t="shared" si="22"/>
        <v>0</v>
      </c>
      <c r="AG107" s="66"/>
      <c r="AL107" s="67"/>
      <c r="AM107" s="68"/>
      <c r="AN107" s="67"/>
      <c r="AO107" s="67"/>
    </row>
    <row r="108" spans="2:41" ht="26.25" customHeight="1" x14ac:dyDescent="0.15">
      <c r="B108" s="427" t="s">
        <v>754</v>
      </c>
      <c r="C108" s="428" t="s">
        <v>755</v>
      </c>
      <c r="D108" s="223">
        <f>IF(入力!F112="",0,入力!F112)</f>
        <v>0</v>
      </c>
      <c r="E108" s="224">
        <f>IF(ISNUMBER(入力!G112),入力!G112,各種係数!H104)</f>
        <v>0.89600277136985973</v>
      </c>
      <c r="F108" s="225">
        <f t="shared" si="15"/>
        <v>0</v>
      </c>
      <c r="G108" s="223">
        <f>増加最終需要額!$DI105</f>
        <v>0</v>
      </c>
      <c r="H108" s="223">
        <f t="shared" si="23"/>
        <v>0</v>
      </c>
      <c r="I108" s="226">
        <f>投入係数表_A!CY$123</f>
        <v>0.37598548200539772</v>
      </c>
      <c r="J108" s="223">
        <f t="shared" si="0"/>
        <v>0</v>
      </c>
      <c r="K108" s="226">
        <f>投入係数表_A!CY$117</f>
        <v>0.35107090152492121</v>
      </c>
      <c r="L108" s="227">
        <f t="shared" si="1"/>
        <v>0</v>
      </c>
      <c r="M108" s="228">
        <f>$F108*各種係数!$R104*各種係数!$T$114</f>
        <v>0</v>
      </c>
      <c r="N108" s="229">
        <f>$F108*各種係数!$S104*各種係数!$T$114</f>
        <v>0</v>
      </c>
      <c r="O108" s="225">
        <v>0</v>
      </c>
      <c r="P108" s="223">
        <f t="shared" si="2"/>
        <v>0</v>
      </c>
      <c r="Q108" s="223">
        <f t="shared" si="3"/>
        <v>0</v>
      </c>
      <c r="R108" s="228">
        <f>$O108*各種係数!$R104*各種係数!$T$114</f>
        <v>0</v>
      </c>
      <c r="S108" s="229">
        <f>$O108*各種係数!$S104*各種係数!$T$114</f>
        <v>0</v>
      </c>
      <c r="T108" s="223">
        <f t="shared" si="4"/>
        <v>0</v>
      </c>
      <c r="U108" s="223">
        <f>T$118*入力!E$10*各種係数!$J104</f>
        <v>0</v>
      </c>
      <c r="V108" s="227">
        <f t="shared" si="8"/>
        <v>0</v>
      </c>
      <c r="W108" s="225">
        <v>0</v>
      </c>
      <c r="X108" s="223">
        <f t="shared" si="16"/>
        <v>0</v>
      </c>
      <c r="Y108" s="223">
        <f t="shared" si="17"/>
        <v>0</v>
      </c>
      <c r="Z108" s="228">
        <f>$W108*各種係数!$R104*各種係数!$T$114</f>
        <v>0</v>
      </c>
      <c r="AA108" s="229">
        <f>$W108*各種係数!$S104*各種係数!$T$114</f>
        <v>0</v>
      </c>
      <c r="AB108" s="225">
        <f t="shared" si="18"/>
        <v>0</v>
      </c>
      <c r="AC108" s="223">
        <f t="shared" si="19"/>
        <v>0</v>
      </c>
      <c r="AD108" s="227">
        <f t="shared" si="20"/>
        <v>0</v>
      </c>
      <c r="AE108" s="228">
        <f t="shared" si="21"/>
        <v>0</v>
      </c>
      <c r="AF108" s="229">
        <f t="shared" si="22"/>
        <v>0</v>
      </c>
      <c r="AG108" s="66"/>
      <c r="AL108" s="67"/>
      <c r="AM108" s="68"/>
      <c r="AN108" s="67"/>
      <c r="AO108" s="67"/>
    </row>
    <row r="109" spans="2:41" ht="26.25" customHeight="1" x14ac:dyDescent="0.15">
      <c r="B109" s="431" t="s">
        <v>756</v>
      </c>
      <c r="C109" s="432" t="s">
        <v>432</v>
      </c>
      <c r="D109" s="223">
        <f>IF(入力!F113="",0,入力!F113)</f>
        <v>0</v>
      </c>
      <c r="E109" s="224">
        <f>IF(ISNUMBER(入力!G113),入力!G113,各種係数!H105)</f>
        <v>0.64000960685146746</v>
      </c>
      <c r="F109" s="237">
        <f t="shared" si="15"/>
        <v>0</v>
      </c>
      <c r="G109" s="223">
        <f>増加最終需要額!$DI106</f>
        <v>0</v>
      </c>
      <c r="H109" s="223">
        <f t="shared" si="23"/>
        <v>0</v>
      </c>
      <c r="I109" s="238">
        <f>投入係数表_A!CZ$123</f>
        <v>0.74342523414920791</v>
      </c>
      <c r="J109" s="223">
        <f t="shared" si="0"/>
        <v>0</v>
      </c>
      <c r="K109" s="238">
        <f>投入係数表_A!CZ$117</f>
        <v>0.47073584611510189</v>
      </c>
      <c r="L109" s="239">
        <f t="shared" si="1"/>
        <v>0</v>
      </c>
      <c r="M109" s="228">
        <f>$F109*各種係数!$R105*各種係数!$T$114</f>
        <v>0</v>
      </c>
      <c r="N109" s="229">
        <f>$F109*各種係数!$S105*各種係数!$T$114</f>
        <v>0</v>
      </c>
      <c r="O109" s="237">
        <v>0</v>
      </c>
      <c r="P109" s="236">
        <f t="shared" si="2"/>
        <v>0</v>
      </c>
      <c r="Q109" s="236">
        <f t="shared" si="3"/>
        <v>0</v>
      </c>
      <c r="R109" s="228">
        <f>$O109*各種係数!$R105*各種係数!$T$114</f>
        <v>0</v>
      </c>
      <c r="S109" s="229">
        <f>$O109*各種係数!$S105*各種係数!$T$114</f>
        <v>0</v>
      </c>
      <c r="T109" s="236">
        <f t="shared" si="4"/>
        <v>0</v>
      </c>
      <c r="U109" s="223">
        <f>T$118*入力!E$10*各種係数!$J105</f>
        <v>0</v>
      </c>
      <c r="V109" s="239">
        <f t="shared" si="8"/>
        <v>0</v>
      </c>
      <c r="W109" s="237">
        <v>0</v>
      </c>
      <c r="X109" s="236">
        <f t="shared" si="16"/>
        <v>0</v>
      </c>
      <c r="Y109" s="236">
        <f t="shared" si="17"/>
        <v>0</v>
      </c>
      <c r="Z109" s="228">
        <f>$W109*各種係数!$R105*各種係数!$T$114</f>
        <v>0</v>
      </c>
      <c r="AA109" s="229">
        <f>$W109*各種係数!$S105*各種係数!$T$114</f>
        <v>0</v>
      </c>
      <c r="AB109" s="237">
        <f t="shared" si="18"/>
        <v>0</v>
      </c>
      <c r="AC109" s="236">
        <f t="shared" si="19"/>
        <v>0</v>
      </c>
      <c r="AD109" s="239">
        <f t="shared" si="20"/>
        <v>0</v>
      </c>
      <c r="AE109" s="240">
        <f t="shared" si="21"/>
        <v>0</v>
      </c>
      <c r="AF109" s="241">
        <f t="shared" si="22"/>
        <v>0</v>
      </c>
      <c r="AG109" s="66"/>
      <c r="AL109" s="67"/>
      <c r="AM109" s="68"/>
      <c r="AN109" s="67"/>
      <c r="AO109" s="67"/>
    </row>
    <row r="110" spans="2:41" ht="26.25" customHeight="1" x14ac:dyDescent="0.15">
      <c r="B110" s="427" t="s">
        <v>757</v>
      </c>
      <c r="C110" s="428" t="s">
        <v>758</v>
      </c>
      <c r="D110" s="223">
        <f>IF(入力!F114="",0,入力!F114)</f>
        <v>0</v>
      </c>
      <c r="E110" s="224">
        <f>IF(ISNUMBER(入力!G114),入力!G114,各種係数!H106)</f>
        <v>0.18629248342969962</v>
      </c>
      <c r="F110" s="225">
        <f t="shared" si="15"/>
        <v>0</v>
      </c>
      <c r="G110" s="223">
        <f>増加最終需要額!$DI107</f>
        <v>0</v>
      </c>
      <c r="H110" s="223">
        <f t="shared" si="23"/>
        <v>0</v>
      </c>
      <c r="I110" s="226">
        <f>投入係数表_A!DA$123</f>
        <v>0.3945733055703517</v>
      </c>
      <c r="J110" s="223">
        <f t="shared" si="0"/>
        <v>0</v>
      </c>
      <c r="K110" s="226">
        <f>投入係数表_A!DA$117</f>
        <v>0.27879198747437572</v>
      </c>
      <c r="L110" s="227">
        <f t="shared" si="1"/>
        <v>0</v>
      </c>
      <c r="M110" s="228">
        <f>$F110*各種係数!$R106*各種係数!$T$114</f>
        <v>0</v>
      </c>
      <c r="N110" s="229">
        <f>$F110*各種係数!$S106*各種係数!$T$114</f>
        <v>0</v>
      </c>
      <c r="O110" s="225">
        <v>0</v>
      </c>
      <c r="P110" s="223">
        <f t="shared" si="2"/>
        <v>0</v>
      </c>
      <c r="Q110" s="223">
        <f t="shared" si="3"/>
        <v>0</v>
      </c>
      <c r="R110" s="228">
        <f>$O110*各種係数!$R106*各種係数!$T$114</f>
        <v>0</v>
      </c>
      <c r="S110" s="229">
        <f>$O110*各種係数!$S106*各種係数!$T$114</f>
        <v>0</v>
      </c>
      <c r="T110" s="223">
        <f t="shared" si="4"/>
        <v>0</v>
      </c>
      <c r="U110" s="223">
        <f>T$118*入力!E$10*各種係数!$J106</f>
        <v>0</v>
      </c>
      <c r="V110" s="227">
        <f t="shared" si="8"/>
        <v>0</v>
      </c>
      <c r="W110" s="225">
        <v>0</v>
      </c>
      <c r="X110" s="223">
        <f t="shared" si="16"/>
        <v>0</v>
      </c>
      <c r="Y110" s="223">
        <f t="shared" si="17"/>
        <v>0</v>
      </c>
      <c r="Z110" s="228">
        <f>$W110*各種係数!$R106*各種係数!$T$114</f>
        <v>0</v>
      </c>
      <c r="AA110" s="229">
        <f>$W110*各種係数!$S106*各種係数!$T$114</f>
        <v>0</v>
      </c>
      <c r="AB110" s="225">
        <f t="shared" si="18"/>
        <v>0</v>
      </c>
      <c r="AC110" s="223">
        <f t="shared" si="19"/>
        <v>0</v>
      </c>
      <c r="AD110" s="227">
        <f t="shared" si="20"/>
        <v>0</v>
      </c>
      <c r="AE110" s="228">
        <f t="shared" si="21"/>
        <v>0</v>
      </c>
      <c r="AF110" s="229">
        <f t="shared" si="22"/>
        <v>0</v>
      </c>
      <c r="AG110" s="66"/>
      <c r="AL110" s="67"/>
      <c r="AM110" s="68"/>
      <c r="AN110" s="67"/>
      <c r="AO110" s="67"/>
    </row>
    <row r="111" spans="2:41" ht="26.25" customHeight="1" x14ac:dyDescent="0.15">
      <c r="B111" s="427" t="s">
        <v>759</v>
      </c>
      <c r="C111" s="428" t="s">
        <v>760</v>
      </c>
      <c r="D111" s="223">
        <f>IF(入力!F115="",0,入力!F115)</f>
        <v>0</v>
      </c>
      <c r="E111" s="224">
        <f>IF(ISNUMBER(入力!G115),入力!G115,各種係数!H107)</f>
        <v>0.18891404367194919</v>
      </c>
      <c r="F111" s="225">
        <f t="shared" si="15"/>
        <v>0</v>
      </c>
      <c r="G111" s="223">
        <f>増加最終需要額!$DI108</f>
        <v>0</v>
      </c>
      <c r="H111" s="223">
        <f t="shared" si="23"/>
        <v>0</v>
      </c>
      <c r="I111" s="226">
        <f>投入係数表_A!DB$123</f>
        <v>0.43573480012584104</v>
      </c>
      <c r="J111" s="223">
        <f t="shared" si="0"/>
        <v>0</v>
      </c>
      <c r="K111" s="226">
        <f>投入係数表_A!DB$117</f>
        <v>0.29335681013223458</v>
      </c>
      <c r="L111" s="227">
        <f t="shared" si="1"/>
        <v>0</v>
      </c>
      <c r="M111" s="228">
        <f>$F111*各種係数!$R107*各種係数!$T$114</f>
        <v>0</v>
      </c>
      <c r="N111" s="229">
        <f>$F111*各種係数!$S107*各種係数!$T$114</f>
        <v>0</v>
      </c>
      <c r="O111" s="225">
        <v>0</v>
      </c>
      <c r="P111" s="223">
        <f t="shared" si="2"/>
        <v>0</v>
      </c>
      <c r="Q111" s="223">
        <f t="shared" si="3"/>
        <v>0</v>
      </c>
      <c r="R111" s="228">
        <f>$O111*各種係数!$R107*各種係数!$T$114</f>
        <v>0</v>
      </c>
      <c r="S111" s="229">
        <f>$O111*各種係数!$S107*各種係数!$T$114</f>
        <v>0</v>
      </c>
      <c r="T111" s="223">
        <f t="shared" si="4"/>
        <v>0</v>
      </c>
      <c r="U111" s="223">
        <f>T$118*入力!E$10*各種係数!$J107</f>
        <v>0</v>
      </c>
      <c r="V111" s="227">
        <f t="shared" si="8"/>
        <v>0</v>
      </c>
      <c r="W111" s="225">
        <v>0</v>
      </c>
      <c r="X111" s="223">
        <f t="shared" si="16"/>
        <v>0</v>
      </c>
      <c r="Y111" s="223">
        <f t="shared" si="17"/>
        <v>0</v>
      </c>
      <c r="Z111" s="228">
        <f>$W111*各種係数!$R107*各種係数!$T$114</f>
        <v>0</v>
      </c>
      <c r="AA111" s="229">
        <f>$W111*各種係数!$S107*各種係数!$T$114</f>
        <v>0</v>
      </c>
      <c r="AB111" s="225">
        <f t="shared" si="18"/>
        <v>0</v>
      </c>
      <c r="AC111" s="223">
        <f t="shared" si="19"/>
        <v>0</v>
      </c>
      <c r="AD111" s="227">
        <f t="shared" si="20"/>
        <v>0</v>
      </c>
      <c r="AE111" s="228">
        <f t="shared" si="21"/>
        <v>0</v>
      </c>
      <c r="AF111" s="229">
        <f t="shared" si="22"/>
        <v>0</v>
      </c>
      <c r="AG111" s="66"/>
      <c r="AL111" s="67"/>
      <c r="AM111" s="68"/>
      <c r="AN111" s="67"/>
      <c r="AO111" s="67"/>
    </row>
    <row r="112" spans="2:41" ht="26.25" customHeight="1" x14ac:dyDescent="0.15">
      <c r="B112" s="427" t="s">
        <v>761</v>
      </c>
      <c r="C112" s="428" t="s">
        <v>762</v>
      </c>
      <c r="D112" s="223">
        <f>IF(入力!F116="",0,入力!F116)</f>
        <v>0</v>
      </c>
      <c r="E112" s="224">
        <f>IF(ISNUMBER(入力!G116),入力!G116,各種係数!H108)</f>
        <v>0.18630584231945369</v>
      </c>
      <c r="F112" s="225">
        <f t="shared" si="15"/>
        <v>0</v>
      </c>
      <c r="G112" s="223">
        <f>増加最終需要額!$DI109</f>
        <v>0</v>
      </c>
      <c r="H112" s="223">
        <f t="shared" si="23"/>
        <v>0</v>
      </c>
      <c r="I112" s="226">
        <f>投入係数表_A!DC$123</f>
        <v>0.64443646805455845</v>
      </c>
      <c r="J112" s="223">
        <f t="shared" si="0"/>
        <v>0</v>
      </c>
      <c r="K112" s="226">
        <f>投入係数表_A!DC$117</f>
        <v>0.27234386216798279</v>
      </c>
      <c r="L112" s="227">
        <f t="shared" si="1"/>
        <v>0</v>
      </c>
      <c r="M112" s="228">
        <f>$F112*各種係数!$R108*各種係数!$T$114</f>
        <v>0</v>
      </c>
      <c r="N112" s="229">
        <f>$F112*各種係数!$S108*各種係数!$T$114</f>
        <v>0</v>
      </c>
      <c r="O112" s="225">
        <v>0</v>
      </c>
      <c r="P112" s="223">
        <f t="shared" si="2"/>
        <v>0</v>
      </c>
      <c r="Q112" s="223">
        <f t="shared" si="3"/>
        <v>0</v>
      </c>
      <c r="R112" s="228">
        <f>$O112*各種係数!$R108*各種係数!$T$114</f>
        <v>0</v>
      </c>
      <c r="S112" s="229">
        <f>$O112*各種係数!$S108*各種係数!$T$114</f>
        <v>0</v>
      </c>
      <c r="T112" s="223">
        <f t="shared" si="4"/>
        <v>0</v>
      </c>
      <c r="U112" s="223">
        <f>T$118*入力!E$10*各種係数!$J108</f>
        <v>0</v>
      </c>
      <c r="V112" s="227">
        <f t="shared" si="8"/>
        <v>0</v>
      </c>
      <c r="W112" s="225">
        <v>0</v>
      </c>
      <c r="X112" s="223">
        <f t="shared" si="16"/>
        <v>0</v>
      </c>
      <c r="Y112" s="223">
        <f t="shared" si="17"/>
        <v>0</v>
      </c>
      <c r="Z112" s="228">
        <f>$W112*各種係数!$R108*各種係数!$T$114</f>
        <v>0</v>
      </c>
      <c r="AA112" s="229">
        <f>$W112*各種係数!$S108*各種係数!$T$114</f>
        <v>0</v>
      </c>
      <c r="AB112" s="225">
        <f t="shared" si="18"/>
        <v>0</v>
      </c>
      <c r="AC112" s="223">
        <f t="shared" si="19"/>
        <v>0</v>
      </c>
      <c r="AD112" s="227">
        <f t="shared" si="20"/>
        <v>0</v>
      </c>
      <c r="AE112" s="228">
        <f t="shared" si="21"/>
        <v>0</v>
      </c>
      <c r="AF112" s="229">
        <f t="shared" si="22"/>
        <v>0</v>
      </c>
      <c r="AG112" s="66"/>
      <c r="AL112" s="67"/>
      <c r="AM112" s="68"/>
      <c r="AN112" s="67"/>
      <c r="AO112" s="67"/>
    </row>
    <row r="113" spans="2:41" ht="26.25" customHeight="1" x14ac:dyDescent="0.15">
      <c r="B113" s="427" t="s">
        <v>763</v>
      </c>
      <c r="C113" s="428" t="s">
        <v>436</v>
      </c>
      <c r="D113" s="223">
        <f>IF(入力!F117="",0,入力!F117)</f>
        <v>0</v>
      </c>
      <c r="E113" s="224">
        <f>IF(ISNUMBER(入力!G117),入力!G117,各種係数!H109)</f>
        <v>0.54818020245730625</v>
      </c>
      <c r="F113" s="225">
        <f t="shared" si="15"/>
        <v>0</v>
      </c>
      <c r="G113" s="223">
        <f>増加最終需要額!$DI110</f>
        <v>0</v>
      </c>
      <c r="H113" s="223">
        <f t="shared" si="23"/>
        <v>0</v>
      </c>
      <c r="I113" s="226">
        <f>投入係数表_A!DD$123</f>
        <v>0.67612707508216063</v>
      </c>
      <c r="J113" s="223">
        <f t="shared" si="0"/>
        <v>0</v>
      </c>
      <c r="K113" s="226">
        <f>投入係数表_A!DD$117</f>
        <v>0.27956518075334963</v>
      </c>
      <c r="L113" s="227">
        <f t="shared" si="1"/>
        <v>0</v>
      </c>
      <c r="M113" s="228">
        <f>$F113*各種係数!$R109*各種係数!$T$114</f>
        <v>0</v>
      </c>
      <c r="N113" s="229">
        <f>$F113*各種係数!$S109*各種係数!$T$114</f>
        <v>0</v>
      </c>
      <c r="O113" s="225">
        <v>0</v>
      </c>
      <c r="P113" s="223">
        <f t="shared" si="2"/>
        <v>0</v>
      </c>
      <c r="Q113" s="223">
        <f t="shared" si="3"/>
        <v>0</v>
      </c>
      <c r="R113" s="228">
        <f>$O113*各種係数!$R109*各種係数!$T$114</f>
        <v>0</v>
      </c>
      <c r="S113" s="229">
        <f>$O113*各種係数!$S109*各種係数!$T$114</f>
        <v>0</v>
      </c>
      <c r="T113" s="223">
        <f t="shared" si="4"/>
        <v>0</v>
      </c>
      <c r="U113" s="223">
        <f>T$118*入力!E$10*各種係数!$J109</f>
        <v>0</v>
      </c>
      <c r="V113" s="227">
        <f t="shared" si="8"/>
        <v>0</v>
      </c>
      <c r="W113" s="225">
        <v>0</v>
      </c>
      <c r="X113" s="223">
        <f t="shared" si="16"/>
        <v>0</v>
      </c>
      <c r="Y113" s="223">
        <f t="shared" si="17"/>
        <v>0</v>
      </c>
      <c r="Z113" s="228">
        <f>$W113*各種係数!$R109*各種係数!$T$114</f>
        <v>0</v>
      </c>
      <c r="AA113" s="229">
        <f>$W113*各種係数!$S109*各種係数!$T$114</f>
        <v>0</v>
      </c>
      <c r="AB113" s="225">
        <f t="shared" si="18"/>
        <v>0</v>
      </c>
      <c r="AC113" s="223">
        <f t="shared" si="19"/>
        <v>0</v>
      </c>
      <c r="AD113" s="227">
        <f t="shared" si="20"/>
        <v>0</v>
      </c>
      <c r="AE113" s="228">
        <f t="shared" si="21"/>
        <v>0</v>
      </c>
      <c r="AF113" s="229">
        <f t="shared" si="22"/>
        <v>0</v>
      </c>
      <c r="AG113" s="66"/>
      <c r="AL113" s="67"/>
      <c r="AM113" s="68"/>
      <c r="AN113" s="67"/>
      <c r="AO113" s="67"/>
    </row>
    <row r="114" spans="2:41" ht="26.25" customHeight="1" x14ac:dyDescent="0.15">
      <c r="B114" s="427" t="s">
        <v>1171</v>
      </c>
      <c r="C114" s="428" t="s">
        <v>47</v>
      </c>
      <c r="D114" s="223">
        <f>IF(入力!F118="",0,入力!F118)</f>
        <v>0</v>
      </c>
      <c r="E114" s="224">
        <f>IF(ISNUMBER(入力!G118),入力!G118,各種係数!H110)</f>
        <v>0.29750550256786501</v>
      </c>
      <c r="F114" s="225">
        <f t="shared" si="15"/>
        <v>0</v>
      </c>
      <c r="G114" s="223">
        <f>増加最終需要額!$DI111</f>
        <v>0</v>
      </c>
      <c r="H114" s="223">
        <f t="shared" si="23"/>
        <v>0</v>
      </c>
      <c r="I114" s="226">
        <f>投入係数表_A!DE$123</f>
        <v>0.70401469430595642</v>
      </c>
      <c r="J114" s="223">
        <f t="shared" si="0"/>
        <v>0</v>
      </c>
      <c r="K114" s="226">
        <f>投入係数表_A!DE$117</f>
        <v>0.33429546050905273</v>
      </c>
      <c r="L114" s="227">
        <f t="shared" si="1"/>
        <v>0</v>
      </c>
      <c r="M114" s="228">
        <f>$F114*各種係数!$R110*各種係数!$T$114</f>
        <v>0</v>
      </c>
      <c r="N114" s="229">
        <f>$F114*各種係数!$S110*各種係数!$T$114</f>
        <v>0</v>
      </c>
      <c r="O114" s="225">
        <v>0</v>
      </c>
      <c r="P114" s="223">
        <f t="shared" si="2"/>
        <v>0</v>
      </c>
      <c r="Q114" s="223">
        <f t="shared" si="3"/>
        <v>0</v>
      </c>
      <c r="R114" s="228">
        <f>$O114*各種係数!$R110*各種係数!$T$114</f>
        <v>0</v>
      </c>
      <c r="S114" s="229">
        <f>$O114*各種係数!$S110*各種係数!$T$114</f>
        <v>0</v>
      </c>
      <c r="T114" s="223">
        <f t="shared" si="4"/>
        <v>0</v>
      </c>
      <c r="U114" s="223">
        <f>T$118*入力!E$10*各種係数!$J110</f>
        <v>0</v>
      </c>
      <c r="V114" s="227">
        <f t="shared" si="8"/>
        <v>0</v>
      </c>
      <c r="W114" s="225">
        <v>0</v>
      </c>
      <c r="X114" s="223">
        <f t="shared" si="16"/>
        <v>0</v>
      </c>
      <c r="Y114" s="223">
        <f t="shared" si="17"/>
        <v>0</v>
      </c>
      <c r="Z114" s="228">
        <f>$W114*各種係数!$R110*各種係数!$T$114</f>
        <v>0</v>
      </c>
      <c r="AA114" s="229">
        <f>$W114*各種係数!$S110*各種係数!$T$114</f>
        <v>0</v>
      </c>
      <c r="AB114" s="225">
        <f t="shared" si="18"/>
        <v>0</v>
      </c>
      <c r="AC114" s="223">
        <f t="shared" si="19"/>
        <v>0</v>
      </c>
      <c r="AD114" s="227">
        <f t="shared" si="20"/>
        <v>0</v>
      </c>
      <c r="AE114" s="228">
        <f t="shared" si="21"/>
        <v>0</v>
      </c>
      <c r="AF114" s="229">
        <f t="shared" si="22"/>
        <v>0</v>
      </c>
      <c r="AG114" s="66"/>
      <c r="AL114" s="67"/>
      <c r="AM114" s="68"/>
      <c r="AN114" s="67"/>
      <c r="AO114" s="67"/>
    </row>
    <row r="115" spans="2:41" ht="26.25" customHeight="1" x14ac:dyDescent="0.15">
      <c r="B115" s="427" t="s">
        <v>764</v>
      </c>
      <c r="C115" s="428" t="s">
        <v>443</v>
      </c>
      <c r="D115" s="223">
        <f>IF(入力!F119="",0,入力!F119)</f>
        <v>0</v>
      </c>
      <c r="E115" s="224">
        <f>IF(ISNUMBER(入力!G119),入力!G119,各種係数!H111)</f>
        <v>0.63611347703596932</v>
      </c>
      <c r="F115" s="225">
        <f t="shared" si="15"/>
        <v>0</v>
      </c>
      <c r="G115" s="223">
        <f>増加最終需要額!$DI113</f>
        <v>0</v>
      </c>
      <c r="H115" s="223">
        <f t="shared" si="23"/>
        <v>0</v>
      </c>
      <c r="I115" s="226">
        <f>投入係数表_A!DF$123</f>
        <v>0.720581935023206</v>
      </c>
      <c r="J115" s="223">
        <f t="shared" si="0"/>
        <v>0</v>
      </c>
      <c r="K115" s="226">
        <f>投入係数表_A!DF$117</f>
        <v>0.36183505890753304</v>
      </c>
      <c r="L115" s="227">
        <f t="shared" si="1"/>
        <v>0</v>
      </c>
      <c r="M115" s="228">
        <f>$F115*各種係数!$R111*各種係数!$T$114</f>
        <v>0</v>
      </c>
      <c r="N115" s="229">
        <f>$F115*各種係数!$S111*各種係数!$T$114</f>
        <v>0</v>
      </c>
      <c r="O115" s="225">
        <v>0</v>
      </c>
      <c r="P115" s="223">
        <f t="shared" si="2"/>
        <v>0</v>
      </c>
      <c r="Q115" s="223">
        <f t="shared" si="3"/>
        <v>0</v>
      </c>
      <c r="R115" s="228">
        <f>$O115*各種係数!$R111*各種係数!$T$114</f>
        <v>0</v>
      </c>
      <c r="S115" s="229">
        <f>$O115*各種係数!$S111*各種係数!$T$114</f>
        <v>0</v>
      </c>
      <c r="T115" s="223">
        <f t="shared" si="4"/>
        <v>0</v>
      </c>
      <c r="U115" s="223">
        <f>T$118*入力!E$10*各種係数!$J111</f>
        <v>0</v>
      </c>
      <c r="V115" s="227">
        <f t="shared" si="8"/>
        <v>0</v>
      </c>
      <c r="W115" s="225">
        <v>0</v>
      </c>
      <c r="X115" s="223">
        <f t="shared" si="16"/>
        <v>0</v>
      </c>
      <c r="Y115" s="223">
        <f t="shared" si="17"/>
        <v>0</v>
      </c>
      <c r="Z115" s="228">
        <f>$W115*各種係数!$R111*各種係数!$T$114</f>
        <v>0</v>
      </c>
      <c r="AA115" s="229">
        <f>$W115*各種係数!$S111*各種係数!$T$114</f>
        <v>0</v>
      </c>
      <c r="AB115" s="225">
        <f t="shared" si="18"/>
        <v>0</v>
      </c>
      <c r="AC115" s="223">
        <f t="shared" si="19"/>
        <v>0</v>
      </c>
      <c r="AD115" s="227">
        <f t="shared" si="20"/>
        <v>0</v>
      </c>
      <c r="AE115" s="228">
        <f t="shared" si="21"/>
        <v>0</v>
      </c>
      <c r="AF115" s="229">
        <f t="shared" si="22"/>
        <v>0</v>
      </c>
      <c r="AG115" s="66"/>
      <c r="AL115" s="67"/>
      <c r="AM115" s="68"/>
      <c r="AN115" s="67"/>
      <c r="AO115" s="67"/>
    </row>
    <row r="116" spans="2:41" ht="26.25" customHeight="1" x14ac:dyDescent="0.15">
      <c r="B116" s="427" t="s">
        <v>765</v>
      </c>
      <c r="C116" s="428" t="s">
        <v>446</v>
      </c>
      <c r="D116" s="223">
        <f>IF(入力!F121="",0,入力!F121)</f>
        <v>0</v>
      </c>
      <c r="E116" s="224">
        <f>IF(ISNUMBER(入力!G121),入力!G121,各種係数!H113)</f>
        <v>0.992693033713689</v>
      </c>
      <c r="F116" s="225">
        <f t="shared" si="15"/>
        <v>0</v>
      </c>
      <c r="G116" s="223">
        <f>増加最終需要額!$DI114</f>
        <v>0</v>
      </c>
      <c r="H116" s="223">
        <f t="shared" si="23"/>
        <v>0</v>
      </c>
      <c r="I116" s="226">
        <f>投入係数表_A!DG$123</f>
        <v>0</v>
      </c>
      <c r="J116" s="223">
        <f t="shared" si="0"/>
        <v>0</v>
      </c>
      <c r="K116" s="226">
        <f>投入係数表_A!DG$117</f>
        <v>0</v>
      </c>
      <c r="L116" s="227">
        <f t="shared" si="1"/>
        <v>0</v>
      </c>
      <c r="M116" s="228">
        <f>$F116*各種係数!$R113*各種係数!$T$114</f>
        <v>0</v>
      </c>
      <c r="N116" s="229">
        <f>$F116*各種係数!$S113*各種係数!$T$114</f>
        <v>0</v>
      </c>
      <c r="O116" s="225">
        <v>0</v>
      </c>
      <c r="P116" s="223">
        <f t="shared" si="2"/>
        <v>0</v>
      </c>
      <c r="Q116" s="223">
        <f t="shared" si="3"/>
        <v>0</v>
      </c>
      <c r="R116" s="228">
        <f>$O116*各種係数!$R113*各種係数!$T$114</f>
        <v>0</v>
      </c>
      <c r="S116" s="229">
        <f>$O116*各種係数!$S113*各種係数!$T$114</f>
        <v>0</v>
      </c>
      <c r="T116" s="223">
        <f t="shared" si="4"/>
        <v>0</v>
      </c>
      <c r="U116" s="223">
        <f>T$118*入力!E$10*各種係数!$J113</f>
        <v>0</v>
      </c>
      <c r="V116" s="227">
        <f t="shared" si="8"/>
        <v>0</v>
      </c>
      <c r="W116" s="225">
        <v>0</v>
      </c>
      <c r="X116" s="223">
        <f t="shared" si="16"/>
        <v>0</v>
      </c>
      <c r="Y116" s="223">
        <f t="shared" si="17"/>
        <v>0</v>
      </c>
      <c r="Z116" s="228">
        <f>$W116*各種係数!$R113*各種係数!$T$114</f>
        <v>0</v>
      </c>
      <c r="AA116" s="229">
        <f>$W116*各種係数!$S113*各種係数!$T$114</f>
        <v>0</v>
      </c>
      <c r="AB116" s="225">
        <f>F116+O116+W116</f>
        <v>0</v>
      </c>
      <c r="AC116" s="223">
        <f t="shared" si="19"/>
        <v>0</v>
      </c>
      <c r="AD116" s="227">
        <f t="shared" si="20"/>
        <v>0</v>
      </c>
      <c r="AE116" s="228">
        <f t="shared" si="21"/>
        <v>0</v>
      </c>
      <c r="AF116" s="229">
        <f t="shared" si="22"/>
        <v>0</v>
      </c>
      <c r="AG116" s="66"/>
      <c r="AL116" s="67"/>
      <c r="AM116" s="68"/>
      <c r="AN116" s="67"/>
      <c r="AO116" s="67"/>
    </row>
    <row r="117" spans="2:41" ht="26.25" customHeight="1" thickBot="1" x14ac:dyDescent="0.2">
      <c r="B117" s="427" t="s">
        <v>766</v>
      </c>
      <c r="C117" s="428" t="s">
        <v>468</v>
      </c>
      <c r="D117" s="223">
        <f>IF(入力!F122="",0,入力!F122)</f>
        <v>0</v>
      </c>
      <c r="E117" s="224">
        <f>IF(ISNUMBER(入力!G122),入力!G122,各種係数!H114)</f>
        <v>0.59825058927433838</v>
      </c>
      <c r="F117" s="225">
        <f>IF(D117="",0,D117*E117)</f>
        <v>0</v>
      </c>
      <c r="G117" s="223">
        <f>増加最終需要額!$DI115</f>
        <v>0</v>
      </c>
      <c r="H117" s="223">
        <f>G117*E117</f>
        <v>0</v>
      </c>
      <c r="I117" s="226">
        <f>投入係数表_A!DH$123</f>
        <v>0.65511206999880134</v>
      </c>
      <c r="J117" s="223">
        <f>I117*F117</f>
        <v>0</v>
      </c>
      <c r="K117" s="226">
        <f>投入係数表_A!DH$117</f>
        <v>9.2532662111950142E-3</v>
      </c>
      <c r="L117" s="227">
        <f>K117*F117</f>
        <v>0</v>
      </c>
      <c r="M117" s="228">
        <f>$F117*各種係数!$R114*各種係数!$T$114</f>
        <v>0</v>
      </c>
      <c r="N117" s="229">
        <f>$F117*各種係数!$S114*各種係数!$T$114</f>
        <v>0</v>
      </c>
      <c r="O117" s="225">
        <v>0</v>
      </c>
      <c r="P117" s="719">
        <f>O117*I117</f>
        <v>0</v>
      </c>
      <c r="Q117" s="719">
        <f>O117*K117</f>
        <v>0</v>
      </c>
      <c r="R117" s="228">
        <f>$O117*各種係数!$R114*各種係数!$T$114</f>
        <v>0</v>
      </c>
      <c r="S117" s="229">
        <f>$O117*各種係数!$S114*各種係数!$T$114</f>
        <v>0</v>
      </c>
      <c r="T117" s="223">
        <f>L117+Q117</f>
        <v>0</v>
      </c>
      <c r="U117" s="223">
        <f>T$118*入力!E$10*各種係数!$J114</f>
        <v>0</v>
      </c>
      <c r="V117" s="227">
        <f>U117*E117</f>
        <v>0</v>
      </c>
      <c r="W117" s="225">
        <v>0</v>
      </c>
      <c r="X117" s="223">
        <f>W117*I117</f>
        <v>0</v>
      </c>
      <c r="Y117" s="223">
        <f>W117*K117</f>
        <v>0</v>
      </c>
      <c r="Z117" s="228">
        <f>$W117*各種係数!$R114*各種係数!$T$114</f>
        <v>0</v>
      </c>
      <c r="AA117" s="229">
        <f>$W117*各種係数!$S114*各種係数!$T$114</f>
        <v>0</v>
      </c>
      <c r="AB117" s="225">
        <f>F117+O117+W117</f>
        <v>0</v>
      </c>
      <c r="AC117" s="223">
        <f>J117+P117+X117</f>
        <v>0</v>
      </c>
      <c r="AD117" s="227">
        <f t="shared" ref="AD117:AF118" si="24">L117+Q117+Y117</f>
        <v>0</v>
      </c>
      <c r="AE117" s="228">
        <f t="shared" si="24"/>
        <v>0</v>
      </c>
      <c r="AF117" s="229">
        <f t="shared" si="24"/>
        <v>0</v>
      </c>
      <c r="AG117" s="66"/>
      <c r="AL117" s="67"/>
      <c r="AM117" s="68"/>
      <c r="AN117" s="67"/>
      <c r="AO117" s="67"/>
    </row>
    <row r="118" spans="2:41" ht="26.25" customHeight="1" thickTop="1" x14ac:dyDescent="0.15">
      <c r="B118" s="445" t="s">
        <v>767</v>
      </c>
      <c r="C118" s="446" t="s">
        <v>478</v>
      </c>
      <c r="D118" s="447">
        <f>SUM(D10:D117)</f>
        <v>0</v>
      </c>
      <c r="E118" s="448">
        <f>IF(ISNUMBER(入力!G121),入力!G121,各種係数!H113)</f>
        <v>0.992693033713689</v>
      </c>
      <c r="F118" s="449">
        <f>SUM(F10:F117)</f>
        <v>0</v>
      </c>
      <c r="G118" s="447">
        <f>SUM(G11:G117)</f>
        <v>0</v>
      </c>
      <c r="H118" s="447">
        <f>SUM(H10:H117)</f>
        <v>0</v>
      </c>
      <c r="I118" s="450">
        <f>投入係数表_A!DI$123</f>
        <v>0.55593363564977882</v>
      </c>
      <c r="J118" s="447">
        <f>I118*F118</f>
        <v>0</v>
      </c>
      <c r="K118" s="450">
        <f>投入係数表_A!DI$117</f>
        <v>0.3084373006619307</v>
      </c>
      <c r="L118" s="451">
        <f t="shared" ref="L118:Y118" si="25">SUM(L11:L117)</f>
        <v>0</v>
      </c>
      <c r="M118" s="452">
        <f t="shared" si="25"/>
        <v>0</v>
      </c>
      <c r="N118" s="453">
        <f t="shared" si="25"/>
        <v>0</v>
      </c>
      <c r="O118" s="449">
        <f t="shared" si="25"/>
        <v>0</v>
      </c>
      <c r="P118" s="449">
        <f t="shared" si="25"/>
        <v>0</v>
      </c>
      <c r="Q118" s="449">
        <f t="shared" si="25"/>
        <v>0</v>
      </c>
      <c r="R118" s="452">
        <f t="shared" si="25"/>
        <v>0</v>
      </c>
      <c r="S118" s="453">
        <f t="shared" si="25"/>
        <v>0</v>
      </c>
      <c r="T118" s="447">
        <f t="shared" si="25"/>
        <v>0</v>
      </c>
      <c r="U118" s="447">
        <f t="shared" si="25"/>
        <v>0</v>
      </c>
      <c r="V118" s="451">
        <f t="shared" si="25"/>
        <v>0</v>
      </c>
      <c r="W118" s="449">
        <f t="shared" si="25"/>
        <v>0</v>
      </c>
      <c r="X118" s="447">
        <f t="shared" si="25"/>
        <v>0</v>
      </c>
      <c r="Y118" s="447">
        <f t="shared" si="25"/>
        <v>0</v>
      </c>
      <c r="Z118" s="452">
        <f>SUM(Z10:Z117)</f>
        <v>0</v>
      </c>
      <c r="AA118" s="453">
        <f>SUM(AA10:AA117)</f>
        <v>0</v>
      </c>
      <c r="AB118" s="449">
        <f>F118+O118+W118</f>
        <v>0</v>
      </c>
      <c r="AC118" s="447">
        <f>J118+P118+X118</f>
        <v>0</v>
      </c>
      <c r="AD118" s="451">
        <f t="shared" si="24"/>
        <v>0</v>
      </c>
      <c r="AE118" s="452">
        <f t="shared" si="24"/>
        <v>0</v>
      </c>
      <c r="AF118" s="453">
        <f t="shared" si="24"/>
        <v>0</v>
      </c>
      <c r="AG118" s="66"/>
      <c r="AL118" s="67"/>
      <c r="AM118" s="68"/>
      <c r="AN118" s="67"/>
      <c r="AO118" s="67"/>
    </row>
    <row r="119" spans="2:41" s="70" customFormat="1" ht="26.25" customHeight="1" x14ac:dyDescent="0.15">
      <c r="B119" s="442"/>
      <c r="C119" s="442"/>
      <c r="D119" s="443"/>
      <c r="E119" s="444"/>
      <c r="F119" s="443"/>
      <c r="G119" s="443"/>
      <c r="H119" s="443"/>
      <c r="I119" s="444"/>
      <c r="J119" s="443"/>
      <c r="K119" s="444"/>
      <c r="L119" s="443"/>
      <c r="M119" s="443"/>
      <c r="N119" s="443"/>
      <c r="O119" s="443"/>
      <c r="P119" s="443"/>
      <c r="Q119" s="443"/>
      <c r="R119" s="443"/>
      <c r="S119" s="443"/>
      <c r="T119" s="443"/>
      <c r="U119" s="443"/>
      <c r="V119" s="443"/>
      <c r="W119" s="443"/>
      <c r="X119" s="443"/>
      <c r="Y119" s="443"/>
      <c r="Z119" s="443"/>
      <c r="AA119" s="443"/>
      <c r="AB119" s="443"/>
      <c r="AC119" s="443"/>
      <c r="AD119" s="443"/>
      <c r="AE119" s="443"/>
      <c r="AF119" s="443"/>
      <c r="AG119" s="69"/>
    </row>
  </sheetData>
  <mergeCells count="8">
    <mergeCell ref="B5:C9"/>
    <mergeCell ref="AA7:AA8"/>
    <mergeCell ref="D5:D8"/>
    <mergeCell ref="E5:E8"/>
    <mergeCell ref="K7:K8"/>
    <mergeCell ref="L7:L8"/>
    <mergeCell ref="N7:N8"/>
    <mergeCell ref="S7:S8"/>
  </mergeCells>
  <phoneticPr fontId="3"/>
  <pageMargins left="0.39370078740157483" right="0.39370078740157483" top="0.78740157480314965" bottom="0.39370078740157483" header="0.51181102362204722" footer="0.51181102362204722"/>
  <pageSetup paperSize="9" scale="41" fitToWidth="2" fitToHeight="3" orientation="landscape" r:id="rId1"/>
  <headerFooter alignWithMargins="0"/>
  <colBreaks count="1" manualBreakCount="1">
    <brk id="19" max="1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EF5C9-828E-40C7-908E-DB1775DDC0BF}">
  <sheetPr codeName="Sheet4"/>
  <dimension ref="A1:AG230"/>
  <sheetViews>
    <sheetView view="pageBreakPreview" zoomScaleNormal="100" zoomScaleSheetLayoutView="100" workbookViewId="0"/>
  </sheetViews>
  <sheetFormatPr defaultRowHeight="13.5" x14ac:dyDescent="0.15"/>
  <cols>
    <col min="1" max="1" width="3.625" style="8" customWidth="1"/>
    <col min="2" max="11" width="9" style="8"/>
    <col min="12" max="12" width="9" style="8" customWidth="1"/>
    <col min="13" max="13" width="3.625" style="8" customWidth="1"/>
    <col min="14" max="20" width="9" style="8"/>
    <col min="21" max="21" width="9" style="123"/>
    <col min="22" max="16384" width="9" style="8"/>
  </cols>
  <sheetData>
    <row r="1" spans="1:33" ht="14.25" x14ac:dyDescent="0.15">
      <c r="A1" s="7" t="s">
        <v>555</v>
      </c>
      <c r="M1" s="7" t="s">
        <v>556</v>
      </c>
      <c r="AG1" s="373" t="str">
        <f>'結果（詳細）'!B10&amp;" "&amp;'結果（詳細）'!C10</f>
        <v>011 耕種農業</v>
      </c>
    </row>
    <row r="2" spans="1:33" x14ac:dyDescent="0.15">
      <c r="AG2" s="373" t="str">
        <f>'結果（詳細）'!B11&amp;" "&amp;'結果（詳細）'!C11</f>
        <v>012 畜産</v>
      </c>
    </row>
    <row r="3" spans="1:33" x14ac:dyDescent="0.15">
      <c r="J3" s="79"/>
      <c r="K3" s="803" t="str">
        <f>"（単位："&amp;入力!$D$8&amp;"）"</f>
        <v>（単位：百万円）</v>
      </c>
      <c r="L3" s="803"/>
      <c r="W3" s="803" t="str">
        <f>"（単位："&amp;入力!$D$8&amp;"）"</f>
        <v>（単位：百万円）</v>
      </c>
      <c r="X3" s="803"/>
      <c r="Y3" s="79"/>
      <c r="Z3" s="79"/>
      <c r="AA3" s="79"/>
      <c r="AB3" s="79"/>
      <c r="AC3" s="79"/>
      <c r="AD3" s="79"/>
      <c r="AE3" s="79"/>
      <c r="AF3" s="79"/>
      <c r="AG3" s="373" t="str">
        <f>'結果（詳細）'!B12&amp;" "&amp;'結果（詳細）'!C12</f>
        <v>013 農業サービス</v>
      </c>
    </row>
    <row r="4" spans="1:33" ht="6" customHeight="1" x14ac:dyDescent="0.15">
      <c r="AG4" s="373" t="str">
        <f>'結果（詳細）'!B13&amp;" "&amp;'結果（詳細）'!C13</f>
        <v>015 林業</v>
      </c>
    </row>
    <row r="5" spans="1:33" x14ac:dyDescent="0.15">
      <c r="AG5" s="373" t="str">
        <f>'結果（詳細）'!B14&amp;" "&amp;'結果（詳細）'!C14</f>
        <v>017 漁業</v>
      </c>
    </row>
    <row r="6" spans="1:33" x14ac:dyDescent="0.15">
      <c r="AG6" s="373" t="str">
        <f>'結果（詳細）'!B15&amp;" "&amp;'結果（詳細）'!C15</f>
        <v>061 石炭・原油・天然ガス</v>
      </c>
    </row>
    <row r="7" spans="1:33" x14ac:dyDescent="0.15">
      <c r="AG7" s="373" t="str">
        <f>'結果（詳細）'!B16&amp;" "&amp;'結果（詳細）'!C16</f>
        <v>062 その他の鉱業</v>
      </c>
    </row>
    <row r="8" spans="1:33" x14ac:dyDescent="0.15">
      <c r="AG8" s="373" t="str">
        <f>'結果（詳細）'!B17&amp;" "&amp;'結果（詳細）'!C17</f>
        <v>111 食料品</v>
      </c>
    </row>
    <row r="9" spans="1:33" x14ac:dyDescent="0.15">
      <c r="AG9" s="373" t="str">
        <f>'結果（詳細）'!B18&amp;" "&amp;'結果（詳細）'!C18</f>
        <v>112 飲料</v>
      </c>
    </row>
    <row r="10" spans="1:33" x14ac:dyDescent="0.15">
      <c r="AG10" s="373" t="str">
        <f>'結果（詳細）'!B19&amp;" "&amp;'結果（詳細）'!C19</f>
        <v>113 飼料・有機質肥料（別掲を除く。）</v>
      </c>
    </row>
    <row r="11" spans="1:33" x14ac:dyDescent="0.15">
      <c r="AG11" s="373" t="str">
        <f>'結果（詳細）'!B20&amp;" "&amp;'結果（詳細）'!C20</f>
        <v>114 たばこ</v>
      </c>
    </row>
    <row r="12" spans="1:33" x14ac:dyDescent="0.15">
      <c r="AG12" s="373" t="str">
        <f>'結果（詳細）'!B21&amp;" "&amp;'結果（詳細）'!C21</f>
        <v>151 繊維工業製品</v>
      </c>
    </row>
    <row r="13" spans="1:33" x14ac:dyDescent="0.15">
      <c r="AG13" s="373" t="str">
        <f>'結果（詳細）'!B22&amp;" "&amp;'結果（詳細）'!C22</f>
        <v>152 衣服・その他の繊維既製品</v>
      </c>
    </row>
    <row r="14" spans="1:33" x14ac:dyDescent="0.15">
      <c r="AG14" s="373" t="str">
        <f>'結果（詳細）'!B23&amp;" "&amp;'結果（詳細）'!C23</f>
        <v>161 木材・木製品</v>
      </c>
    </row>
    <row r="15" spans="1:33" x14ac:dyDescent="0.15">
      <c r="C15" s="46"/>
      <c r="AG15" s="373" t="str">
        <f>'結果（詳細）'!B24&amp;" "&amp;'結果（詳細）'!C24</f>
        <v>162 家具・装備品</v>
      </c>
    </row>
    <row r="16" spans="1:33" x14ac:dyDescent="0.15">
      <c r="AG16" s="373" t="str">
        <f>'結果（詳細）'!B25&amp;" "&amp;'結果（詳細）'!C25</f>
        <v>163 パルプ・紙・板紙・加工紙</v>
      </c>
    </row>
    <row r="17" spans="1:33" x14ac:dyDescent="0.15">
      <c r="AG17" s="373" t="str">
        <f>'結果（詳細）'!B26&amp;" "&amp;'結果（詳細）'!C26</f>
        <v>164 紙加工品</v>
      </c>
    </row>
    <row r="18" spans="1:33" x14ac:dyDescent="0.15">
      <c r="AG18" s="373" t="str">
        <f>'結果（詳細）'!B27&amp;" "&amp;'結果（詳細）'!C27</f>
        <v>191 印刷・製版・製本</v>
      </c>
    </row>
    <row r="19" spans="1:33" x14ac:dyDescent="0.15">
      <c r="AG19" s="373" t="str">
        <f>'結果（詳細）'!B28&amp;" "&amp;'結果（詳細）'!C28</f>
        <v>201 化学肥料</v>
      </c>
    </row>
    <row r="20" spans="1:33" x14ac:dyDescent="0.15">
      <c r="AG20" s="373" t="str">
        <f>'結果（詳細）'!B29&amp;" "&amp;'結果（詳細）'!C29</f>
        <v>202 無機化学工業製品</v>
      </c>
    </row>
    <row r="21" spans="1:33" x14ac:dyDescent="0.15">
      <c r="AG21" s="373" t="str">
        <f>'結果（詳細）'!B30&amp;" "&amp;'結果（詳細）'!C30</f>
        <v>203 石油化学系基礎製品</v>
      </c>
    </row>
    <row r="22" spans="1:33" x14ac:dyDescent="0.15">
      <c r="AG22" s="373" t="str">
        <f>'結果（詳細）'!B31&amp;" "&amp;'結果（詳細）'!C31</f>
        <v>204 有機化学工業製品（石油化学系基礎製品・合成樹脂を除く。）</v>
      </c>
    </row>
    <row r="23" spans="1:33" x14ac:dyDescent="0.15">
      <c r="AG23" s="373" t="str">
        <f>'結果（詳細）'!B32&amp;" "&amp;'結果（詳細）'!C32</f>
        <v>205 合成樹脂</v>
      </c>
    </row>
    <row r="24" spans="1:33" x14ac:dyDescent="0.15">
      <c r="AG24" s="373" t="str">
        <f>'結果（詳細）'!B33&amp;" "&amp;'結果（詳細）'!C33</f>
        <v>206 化学繊維</v>
      </c>
    </row>
    <row r="25" spans="1:33" x14ac:dyDescent="0.15">
      <c r="AG25" s="373" t="str">
        <f>'結果（詳細）'!B34&amp;" "&amp;'結果（詳細）'!C34</f>
        <v>207 医薬品</v>
      </c>
    </row>
    <row r="26" spans="1:33" x14ac:dyDescent="0.15">
      <c r="AG26" s="373" t="str">
        <f>'結果（詳細）'!B35&amp;" "&amp;'結果（詳細）'!C35</f>
        <v>208 化学最終製品（医薬品を除く。）</v>
      </c>
    </row>
    <row r="27" spans="1:33" x14ac:dyDescent="0.15">
      <c r="AG27" s="373" t="str">
        <f>'結果（詳細）'!B36&amp;" "&amp;'結果（詳細）'!C36</f>
        <v>211 石油製品</v>
      </c>
    </row>
    <row r="28" spans="1:33" x14ac:dyDescent="0.15">
      <c r="AG28" s="373" t="str">
        <f>'結果（詳細）'!B37&amp;" "&amp;'結果（詳細）'!C37</f>
        <v>212 石炭製品</v>
      </c>
    </row>
    <row r="29" spans="1:33" x14ac:dyDescent="0.15">
      <c r="AG29" s="373" t="str">
        <f>'結果（詳細）'!B38&amp;" "&amp;'結果（詳細）'!C38</f>
        <v>221 プラスチック製品</v>
      </c>
    </row>
    <row r="30" spans="1:33" x14ac:dyDescent="0.15">
      <c r="AG30" s="373" t="str">
        <f>'結果（詳細）'!B39&amp;" "&amp;'結果（詳細）'!C39</f>
        <v>222 ゴム製品</v>
      </c>
    </row>
    <row r="31" spans="1:33" x14ac:dyDescent="0.15">
      <c r="AG31" s="373" t="str">
        <f>'結果（詳細）'!B40&amp;" "&amp;'結果（詳細）'!C40</f>
        <v>231 なめし革・革製品・毛皮</v>
      </c>
    </row>
    <row r="32" spans="1:33" ht="14.25" x14ac:dyDescent="0.15">
      <c r="A32" s="7"/>
      <c r="AG32" s="373" t="str">
        <f>'結果（詳細）'!B41&amp;" "&amp;'結果（詳細）'!C41</f>
        <v>251 ガラス・ガラス製品</v>
      </c>
    </row>
    <row r="33" spans="21:33" x14ac:dyDescent="0.15">
      <c r="AG33" s="373" t="str">
        <f>'結果（詳細）'!B42&amp;" "&amp;'結果（詳細）'!C42</f>
        <v>252 セメント・セメント製品</v>
      </c>
    </row>
    <row r="34" spans="21:33" x14ac:dyDescent="0.15">
      <c r="AG34" s="373" t="str">
        <f>'結果（詳細）'!B43&amp;" "&amp;'結果（詳細）'!C43</f>
        <v>253 陶磁器</v>
      </c>
    </row>
    <row r="35" spans="21:33" x14ac:dyDescent="0.15">
      <c r="AG35" s="373" t="str">
        <f>'結果（詳細）'!B44&amp;" "&amp;'結果（詳細）'!C44</f>
        <v>259 その他の窯業・土石製品</v>
      </c>
    </row>
    <row r="36" spans="21:33" x14ac:dyDescent="0.15">
      <c r="AG36" s="373" t="str">
        <f>'結果（詳細）'!B45&amp;" "&amp;'結果（詳細）'!C45</f>
        <v>261 銑鉄・粗鋼</v>
      </c>
    </row>
    <row r="37" spans="21:33" x14ac:dyDescent="0.15">
      <c r="AG37" s="373" t="str">
        <f>'結果（詳細）'!B46&amp;" "&amp;'結果（詳細）'!C46</f>
        <v>262 鋼材</v>
      </c>
    </row>
    <row r="38" spans="21:33" x14ac:dyDescent="0.15">
      <c r="AG38" s="373" t="str">
        <f>'結果（詳細）'!B47&amp;" "&amp;'結果（詳細）'!C47</f>
        <v>263 鋳鍛造品（鉄）</v>
      </c>
    </row>
    <row r="39" spans="21:33" x14ac:dyDescent="0.15">
      <c r="AG39" s="373" t="str">
        <f>'結果（詳細）'!B48&amp;" "&amp;'結果（詳細）'!C48</f>
        <v>269 その他の鉄鋼製品</v>
      </c>
    </row>
    <row r="40" spans="21:33" x14ac:dyDescent="0.15">
      <c r="AG40" s="373" t="str">
        <f>'結果（詳細）'!B49&amp;" "&amp;'結果（詳細）'!C49</f>
        <v>271 非鉄金属製錬・精製</v>
      </c>
    </row>
    <row r="41" spans="21:33" x14ac:dyDescent="0.15">
      <c r="AG41" s="373" t="str">
        <f>'結果（詳細）'!B50&amp;" "&amp;'結果（詳細）'!C50</f>
        <v>272 非鉄金属加工製品</v>
      </c>
    </row>
    <row r="42" spans="21:33" x14ac:dyDescent="0.15">
      <c r="AG42" s="373" t="str">
        <f>'結果（詳細）'!B51&amp;" "&amp;'結果（詳細）'!C51</f>
        <v>281 建設用・建築用金属製品</v>
      </c>
    </row>
    <row r="43" spans="21:33" x14ac:dyDescent="0.15">
      <c r="AG43" s="373" t="str">
        <f>'結果（詳細）'!B52&amp;" "&amp;'結果（詳細）'!C52</f>
        <v>289 その他の金属製品</v>
      </c>
    </row>
    <row r="44" spans="21:33" x14ac:dyDescent="0.15">
      <c r="AG44" s="373" t="str">
        <f>'結果（詳細）'!B53&amp;" "&amp;'結果（詳細）'!C53</f>
        <v>291 はん用機械</v>
      </c>
    </row>
    <row r="45" spans="21:33" x14ac:dyDescent="0.15">
      <c r="AG45" s="373" t="str">
        <f>'結果（詳細）'!B54&amp;" "&amp;'結果（詳細）'!C54</f>
        <v>301 生産用機械</v>
      </c>
    </row>
    <row r="46" spans="21:33" x14ac:dyDescent="0.15">
      <c r="AG46" s="373" t="str">
        <f>'結果（詳細）'!B55&amp;" "&amp;'結果（詳細）'!C55</f>
        <v>311 業務用機械</v>
      </c>
    </row>
    <row r="47" spans="21:33" x14ac:dyDescent="0.15">
      <c r="U47" s="8"/>
      <c r="AG47" s="373" t="str">
        <f>'結果（詳細）'!B56&amp;" "&amp;'結果（詳細）'!C56</f>
        <v>321 電子デバイス</v>
      </c>
    </row>
    <row r="48" spans="21:33" x14ac:dyDescent="0.15">
      <c r="U48" s="8"/>
      <c r="AG48" s="373" t="str">
        <f>'結果（詳細）'!B57&amp;" "&amp;'結果（詳細）'!C57</f>
        <v>329 その他の電子部品</v>
      </c>
    </row>
    <row r="49" spans="21:33" x14ac:dyDescent="0.15">
      <c r="U49" s="8"/>
      <c r="AG49" s="373" t="str">
        <f>'結果（詳細）'!B58&amp;" "&amp;'結果（詳細）'!C58</f>
        <v>331 産業用電気機器</v>
      </c>
    </row>
    <row r="50" spans="21:33" x14ac:dyDescent="0.15">
      <c r="U50" s="8"/>
      <c r="AG50" s="373" t="str">
        <f>'結果（詳細）'!B59&amp;" "&amp;'結果（詳細）'!C59</f>
        <v>332 民生用電気機器</v>
      </c>
    </row>
    <row r="51" spans="21:33" x14ac:dyDescent="0.15">
      <c r="U51" s="8"/>
      <c r="AG51" s="373" t="str">
        <f>'結果（詳細）'!B60&amp;" "&amp;'結果（詳細）'!C60</f>
        <v>333 電子応用装置・電気計測器</v>
      </c>
    </row>
    <row r="52" spans="21:33" x14ac:dyDescent="0.15">
      <c r="U52" s="8"/>
      <c r="AG52" s="373" t="str">
        <f>'結果（詳細）'!B61&amp;" "&amp;'結果（詳細）'!C61</f>
        <v>339 その他の電気機械</v>
      </c>
    </row>
    <row r="53" spans="21:33" x14ac:dyDescent="0.15">
      <c r="U53" s="8"/>
      <c r="AG53" s="373" t="str">
        <f>'結果（詳細）'!B62&amp;" "&amp;'結果（詳細）'!C62</f>
        <v>341 通信・映像・音響機器</v>
      </c>
    </row>
    <row r="54" spans="21:33" x14ac:dyDescent="0.15">
      <c r="U54" s="8"/>
      <c r="AG54" s="373" t="str">
        <f>'結果（詳細）'!B63&amp;" "&amp;'結果（詳細）'!C63</f>
        <v>342 電子計算機・同附属装置</v>
      </c>
    </row>
    <row r="55" spans="21:33" x14ac:dyDescent="0.15">
      <c r="U55" s="8"/>
      <c r="AG55" s="373" t="str">
        <f>'結果（詳細）'!B64&amp;" "&amp;'結果（詳細）'!C64</f>
        <v>351 乗用車</v>
      </c>
    </row>
    <row r="56" spans="21:33" x14ac:dyDescent="0.15">
      <c r="U56" s="8"/>
      <c r="AG56" s="373" t="str">
        <f>'結果（詳細）'!B65&amp;" "&amp;'結果（詳細）'!C65</f>
        <v>352 その他の自動車</v>
      </c>
    </row>
    <row r="57" spans="21:33" x14ac:dyDescent="0.15">
      <c r="U57" s="8"/>
      <c r="AG57" s="373" t="str">
        <f>'結果（詳細）'!B66&amp;" "&amp;'結果（詳細）'!C66</f>
        <v>353 自動車部品・同附属品</v>
      </c>
    </row>
    <row r="58" spans="21:33" x14ac:dyDescent="0.15">
      <c r="U58" s="8"/>
      <c r="AG58" s="373" t="str">
        <f>'結果（詳細）'!B67&amp;" "&amp;'結果（詳細）'!C67</f>
        <v>354 船舶・同修理</v>
      </c>
    </row>
    <row r="59" spans="21:33" x14ac:dyDescent="0.15">
      <c r="U59" s="8"/>
      <c r="AG59" s="373" t="str">
        <f>'結果（詳細）'!B68&amp;" "&amp;'結果（詳細）'!C68</f>
        <v>359 その他の輸送機械・同修理</v>
      </c>
    </row>
    <row r="60" spans="21:33" x14ac:dyDescent="0.15">
      <c r="U60" s="8"/>
      <c r="AG60" s="373" t="str">
        <f>'結果（詳細）'!B69&amp;" "&amp;'結果（詳細）'!C69</f>
        <v>391 その他の製造工業製品</v>
      </c>
    </row>
    <row r="61" spans="21:33" x14ac:dyDescent="0.15">
      <c r="U61" s="8"/>
      <c r="AG61" s="373" t="str">
        <f>'結果（詳細）'!B70&amp;" "&amp;'結果（詳細）'!C70</f>
        <v>392 再生資源回収・加工処理</v>
      </c>
    </row>
    <row r="62" spans="21:33" x14ac:dyDescent="0.15">
      <c r="U62" s="8"/>
      <c r="AG62" s="373" t="str">
        <f>'結果（詳細）'!B71&amp;" "&amp;'結果（詳細）'!C71</f>
        <v>411 建築</v>
      </c>
    </row>
    <row r="63" spans="21:33" x14ac:dyDescent="0.15">
      <c r="U63" s="8"/>
      <c r="AG63" s="373" t="str">
        <f>'結果（詳細）'!B72&amp;" "&amp;'結果（詳細）'!C72</f>
        <v>412 建設補修</v>
      </c>
    </row>
    <row r="64" spans="21:33" x14ac:dyDescent="0.15">
      <c r="U64" s="8"/>
      <c r="AG64" s="373" t="str">
        <f>'結果（詳細）'!B73&amp;" "&amp;'結果（詳細）'!C73</f>
        <v>413 公共事業</v>
      </c>
    </row>
    <row r="65" spans="1:33" x14ac:dyDescent="0.15">
      <c r="U65" s="8"/>
      <c r="AG65" s="373" t="str">
        <f>'結果（詳細）'!B74&amp;" "&amp;'結果（詳細）'!C74</f>
        <v>419 その他の土木建設</v>
      </c>
    </row>
    <row r="66" spans="1:33" x14ac:dyDescent="0.15">
      <c r="U66" s="8"/>
      <c r="AG66" s="373" t="str">
        <f>'結果（詳細）'!B75&amp;" "&amp;'結果（詳細）'!C75</f>
        <v>461 電力</v>
      </c>
    </row>
    <row r="67" spans="1:33" x14ac:dyDescent="0.15">
      <c r="U67" s="8"/>
      <c r="AG67" s="373" t="str">
        <f>'結果（詳細）'!B76&amp;" "&amp;'結果（詳細）'!C76</f>
        <v>462 ガス・熱供給</v>
      </c>
    </row>
    <row r="68" spans="1:33" x14ac:dyDescent="0.15">
      <c r="U68" s="8"/>
      <c r="AG68" s="373" t="str">
        <f>'結果（詳細）'!B77&amp;" "&amp;'結果（詳細）'!C77</f>
        <v>471 水道</v>
      </c>
    </row>
    <row r="69" spans="1:33" x14ac:dyDescent="0.15">
      <c r="U69" s="8"/>
      <c r="AG69" s="373" t="str">
        <f>'結果（詳細）'!B78&amp;" "&amp;'結果（詳細）'!C78</f>
        <v>481 廃棄物処理</v>
      </c>
    </row>
    <row r="70" spans="1:33" x14ac:dyDescent="0.15">
      <c r="U70" s="8"/>
      <c r="AG70" s="373" t="str">
        <f>'結果（詳細）'!B79&amp;" "&amp;'結果（詳細）'!C79</f>
        <v>511 商業</v>
      </c>
    </row>
    <row r="71" spans="1:33" x14ac:dyDescent="0.15">
      <c r="U71" s="8"/>
      <c r="AG71" s="373" t="str">
        <f>'結果（詳細）'!B80&amp;" "&amp;'結果（詳細）'!C80</f>
        <v>531 金融・保険</v>
      </c>
    </row>
    <row r="72" spans="1:33" x14ac:dyDescent="0.15">
      <c r="U72" s="8"/>
      <c r="AG72" s="373" t="str">
        <f>'結果（詳細）'!B81&amp;" "&amp;'結果（詳細）'!C81</f>
        <v>551 不動産仲介及び賃貸</v>
      </c>
    </row>
    <row r="73" spans="1:33" x14ac:dyDescent="0.15">
      <c r="U73" s="8"/>
      <c r="AG73" s="373" t="str">
        <f>'結果（詳細）'!B82&amp;" "&amp;'結果（詳細）'!C82</f>
        <v>552 住宅賃貸料</v>
      </c>
    </row>
    <row r="74" spans="1:33" x14ac:dyDescent="0.15">
      <c r="U74" s="8"/>
      <c r="AG74" s="373" t="str">
        <f>'結果（詳細）'!B83&amp;" "&amp;'結果（詳細）'!C83</f>
        <v>553 住宅賃貸料（帰属家賃）</v>
      </c>
    </row>
    <row r="75" spans="1:33" x14ac:dyDescent="0.15">
      <c r="U75" s="8"/>
      <c r="AG75" s="373" t="str">
        <f>'結果（詳細）'!B84&amp;" "&amp;'結果（詳細）'!C84</f>
        <v>571 鉄道輸送</v>
      </c>
    </row>
    <row r="76" spans="1:33" x14ac:dyDescent="0.15">
      <c r="U76" s="8"/>
      <c r="AG76" s="373" t="str">
        <f>'結果（詳細）'!B85&amp;" "&amp;'結果（詳細）'!C85</f>
        <v>572 道路輸送（自家輸送を除く。）</v>
      </c>
    </row>
    <row r="77" spans="1:33" x14ac:dyDescent="0.15">
      <c r="U77" s="8"/>
      <c r="AG77" s="373" t="str">
        <f>'結果（詳細）'!B86&amp;" "&amp;'結果（詳細）'!C86</f>
        <v>573 自家輸送</v>
      </c>
    </row>
    <row r="78" spans="1:33" x14ac:dyDescent="0.15">
      <c r="U78" s="8"/>
      <c r="AG78" s="373" t="str">
        <f>'結果（詳細）'!B87&amp;" "&amp;'結果（詳細）'!C87</f>
        <v>574 水運</v>
      </c>
    </row>
    <row r="79" spans="1:33" ht="14.25" x14ac:dyDescent="0.15">
      <c r="A79" s="7" t="s">
        <v>536</v>
      </c>
      <c r="M79" s="7" t="s">
        <v>537</v>
      </c>
      <c r="U79" s="8"/>
      <c r="AG79" s="373" t="str">
        <f>'結果（詳細）'!B88&amp;" "&amp;'結果（詳細）'!C88</f>
        <v>575 航空輸送</v>
      </c>
    </row>
    <row r="80" spans="1:33" x14ac:dyDescent="0.15">
      <c r="U80" s="8"/>
      <c r="AG80" s="373" t="str">
        <f>'結果（詳細）'!B89&amp;" "&amp;'結果（詳細）'!C89</f>
        <v>576 貨物利用運送</v>
      </c>
    </row>
    <row r="81" spans="1:33" x14ac:dyDescent="0.15">
      <c r="K81" s="803" t="str">
        <f>"（単位："&amp;入力!$D$8&amp;"）"</f>
        <v>（単位：百万円）</v>
      </c>
      <c r="L81" s="803"/>
      <c r="U81" s="8"/>
      <c r="W81" s="803" t="str">
        <f>"（単位："&amp;入力!$D$8&amp;"）"</f>
        <v>（単位：百万円）</v>
      </c>
      <c r="X81" s="803"/>
      <c r="Y81" s="79"/>
      <c r="Z81" s="79"/>
      <c r="AA81" s="79"/>
      <c r="AB81" s="79"/>
      <c r="AC81" s="79"/>
      <c r="AD81" s="79"/>
      <c r="AE81" s="79"/>
      <c r="AF81" s="79"/>
      <c r="AG81" s="373" t="str">
        <f>'結果（詳細）'!B90&amp;" "&amp;'結果（詳細）'!C90</f>
        <v>577 倉庫</v>
      </c>
    </row>
    <row r="82" spans="1:33" ht="6" customHeight="1" x14ac:dyDescent="0.15">
      <c r="U82" s="8"/>
      <c r="AG82" s="373" t="str">
        <f>'結果（詳細）'!B91&amp;" "&amp;'結果（詳細）'!C91</f>
        <v>578 運輸附帯サービス</v>
      </c>
    </row>
    <row r="83" spans="1:33" x14ac:dyDescent="0.15">
      <c r="U83" s="8"/>
      <c r="AG83" s="373" t="str">
        <f>'結果（詳細）'!B92&amp;" "&amp;'結果（詳細）'!C92</f>
        <v>579 郵便・信書便</v>
      </c>
    </row>
    <row r="84" spans="1:33" x14ac:dyDescent="0.15">
      <c r="U84" s="8"/>
      <c r="AG84" s="373" t="str">
        <f>'結果（詳細）'!B93&amp;" "&amp;'結果（詳細）'!C93</f>
        <v>591 通信</v>
      </c>
    </row>
    <row r="85" spans="1:33" x14ac:dyDescent="0.15">
      <c r="U85" s="8"/>
      <c r="AG85" s="373" t="str">
        <f>'結果（詳細）'!B94&amp;" "&amp;'結果（詳細）'!C94</f>
        <v>592 放送</v>
      </c>
    </row>
    <row r="86" spans="1:33" x14ac:dyDescent="0.15">
      <c r="U86" s="8"/>
      <c r="AG86" s="373" t="str">
        <f>'結果（詳細）'!B95&amp;" "&amp;'結果（詳細）'!C95</f>
        <v>593 情報サービス</v>
      </c>
    </row>
    <row r="87" spans="1:33" x14ac:dyDescent="0.15">
      <c r="U87" s="8"/>
      <c r="AG87" s="373" t="str">
        <f>'結果（詳細）'!B96&amp;" "&amp;'結果（詳細）'!C96</f>
        <v>594 インターネット附随サービス</v>
      </c>
    </row>
    <row r="88" spans="1:33" x14ac:dyDescent="0.15">
      <c r="U88" s="8"/>
      <c r="AG88" s="373" t="str">
        <f>'結果（詳細）'!B97&amp;" "&amp;'結果（詳細）'!C97</f>
        <v>595 映像・音声・文字情報制作</v>
      </c>
    </row>
    <row r="89" spans="1:33" x14ac:dyDescent="0.15">
      <c r="U89" s="8"/>
      <c r="AG89" s="373" t="str">
        <f>'結果（詳細）'!B98&amp;" "&amp;'結果（詳細）'!C98</f>
        <v>611 公務</v>
      </c>
    </row>
    <row r="90" spans="1:33" x14ac:dyDescent="0.15">
      <c r="U90" s="8"/>
      <c r="AG90" s="373" t="str">
        <f>'結果（詳細）'!B99&amp;" "&amp;'結果（詳細）'!C99</f>
        <v>631 教育</v>
      </c>
    </row>
    <row r="91" spans="1:33" x14ac:dyDescent="0.15">
      <c r="U91" s="8"/>
      <c r="AG91" s="373" t="str">
        <f>'結果（詳細）'!B100&amp;" "&amp;'結果（詳細）'!C100</f>
        <v>632 研究</v>
      </c>
    </row>
    <row r="92" spans="1:33" x14ac:dyDescent="0.15">
      <c r="U92" s="8"/>
      <c r="AG92" s="373" t="str">
        <f>'結果（詳細）'!B101&amp;" "&amp;'結果（詳細）'!C101</f>
        <v>641 医療</v>
      </c>
    </row>
    <row r="93" spans="1:33" x14ac:dyDescent="0.15">
      <c r="U93" s="8"/>
      <c r="AG93" s="373" t="str">
        <f>'結果（詳細）'!B102&amp;" "&amp;'結果（詳細）'!C102</f>
        <v>642 保健衛生</v>
      </c>
    </row>
    <row r="94" spans="1:33" ht="14.25" x14ac:dyDescent="0.15">
      <c r="A94" s="7"/>
      <c r="U94" s="8"/>
      <c r="AG94" s="373" t="str">
        <f>'結果（詳細）'!B103&amp;" "&amp;'結果（詳細）'!C103</f>
        <v>643 社会保険・社会福祉</v>
      </c>
    </row>
    <row r="95" spans="1:33" x14ac:dyDescent="0.15">
      <c r="U95" s="8"/>
      <c r="AG95" s="373" t="str">
        <f>'結果（詳細）'!B104&amp;" "&amp;'結果（詳細）'!C104</f>
        <v>644 介護</v>
      </c>
    </row>
    <row r="96" spans="1:33" x14ac:dyDescent="0.15">
      <c r="U96" s="8"/>
      <c r="AG96" s="373" t="str">
        <f>'結果（詳細）'!B105&amp;" "&amp;'結果（詳細）'!C105</f>
        <v>659 他に分類されない会員制団体</v>
      </c>
    </row>
    <row r="97" spans="21:33" x14ac:dyDescent="0.15">
      <c r="U97" s="8"/>
      <c r="AG97" s="373" t="str">
        <f>'結果（詳細）'!B106&amp;" "&amp;'結果（詳細）'!C106</f>
        <v>661 物品賃貸サービス</v>
      </c>
    </row>
    <row r="98" spans="21:33" x14ac:dyDescent="0.15">
      <c r="U98" s="8"/>
      <c r="AG98" s="373" t="str">
        <f>'結果（詳細）'!B107&amp;" "&amp;'結果（詳細）'!C107</f>
        <v>662 広告</v>
      </c>
    </row>
    <row r="99" spans="21:33" x14ac:dyDescent="0.15">
      <c r="U99" s="8"/>
      <c r="AG99" s="373" t="str">
        <f>'結果（詳細）'!B108&amp;" "&amp;'結果（詳細）'!C108</f>
        <v>663 自動車整備・機械修理</v>
      </c>
    </row>
    <row r="100" spans="21:33" x14ac:dyDescent="0.15">
      <c r="U100" s="8"/>
      <c r="AG100" s="373" t="str">
        <f>'結果（詳細）'!B109&amp;" "&amp;'結果（詳細）'!C109</f>
        <v>669 その他の対事業所サービス</v>
      </c>
    </row>
    <row r="101" spans="21:33" x14ac:dyDescent="0.15">
      <c r="U101" s="8"/>
      <c r="AG101" s="373" t="str">
        <f>'結果（詳細）'!B110&amp;" "&amp;'結果（詳細）'!C110</f>
        <v>671 宿泊業</v>
      </c>
    </row>
    <row r="102" spans="21:33" x14ac:dyDescent="0.15">
      <c r="U102" s="8"/>
      <c r="AG102" s="373" t="str">
        <f>'結果（詳細）'!B111&amp;" "&amp;'結果（詳細）'!C111</f>
        <v>672 飲食サービス</v>
      </c>
    </row>
    <row r="103" spans="21:33" x14ac:dyDescent="0.15">
      <c r="U103" s="8"/>
      <c r="AG103" s="373" t="str">
        <f>'結果（詳細）'!B112&amp;" "&amp;'結果（詳細）'!C112</f>
        <v>673 洗濯・理容・美容・浴場業</v>
      </c>
    </row>
    <row r="104" spans="21:33" x14ac:dyDescent="0.15">
      <c r="U104" s="8"/>
      <c r="AG104" s="373" t="str">
        <f>'結果（詳細）'!B113&amp;" "&amp;'結果（詳細）'!C113</f>
        <v>674 娯楽サービス</v>
      </c>
    </row>
    <row r="105" spans="21:33" x14ac:dyDescent="0.15">
      <c r="U105" s="8"/>
      <c r="AG105" s="373" t="str">
        <f>'結果（詳細）'!B114&amp;" "&amp;'結果（詳細）'!C114</f>
        <v>675 獣医業</v>
      </c>
    </row>
    <row r="106" spans="21:33" x14ac:dyDescent="0.15">
      <c r="U106" s="8"/>
      <c r="AG106" s="373" t="str">
        <f>'結果（詳細）'!B115&amp;" "&amp;'結果（詳細）'!C115</f>
        <v>679 その他の対個人サービス</v>
      </c>
    </row>
    <row r="107" spans="21:33" x14ac:dyDescent="0.15">
      <c r="U107" s="8"/>
      <c r="AG107" s="373" t="str">
        <f>'結果（詳細）'!B116&amp;" "&amp;'結果（詳細）'!C116</f>
        <v>681 事務用品</v>
      </c>
    </row>
    <row r="108" spans="21:33" x14ac:dyDescent="0.15">
      <c r="U108" s="8"/>
      <c r="AG108" s="373" t="str">
        <f>'結果（詳細）'!B118&amp;" "&amp;'結果（詳細）'!C118</f>
        <v>700 内生部門計</v>
      </c>
    </row>
    <row r="109" spans="21:33" x14ac:dyDescent="0.15">
      <c r="U109" s="8"/>
    </row>
    <row r="110" spans="21:33" x14ac:dyDescent="0.15">
      <c r="U110" s="8"/>
    </row>
    <row r="111" spans="21:33" x14ac:dyDescent="0.15">
      <c r="U111" s="8"/>
    </row>
    <row r="112" spans="21:33" x14ac:dyDescent="0.15">
      <c r="U112" s="8"/>
    </row>
    <row r="113" spans="21:21" x14ac:dyDescent="0.15">
      <c r="U113" s="8"/>
    </row>
    <row r="114" spans="21:21" x14ac:dyDescent="0.15">
      <c r="U114" s="8"/>
    </row>
    <row r="115" spans="21:21" x14ac:dyDescent="0.15">
      <c r="U115" s="8"/>
    </row>
    <row r="116" spans="21:21" x14ac:dyDescent="0.15">
      <c r="U116" s="8"/>
    </row>
    <row r="117" spans="21:21" x14ac:dyDescent="0.15">
      <c r="U117" s="8"/>
    </row>
    <row r="118" spans="21:21" x14ac:dyDescent="0.15">
      <c r="U118" s="8"/>
    </row>
    <row r="119" spans="21:21" x14ac:dyDescent="0.15">
      <c r="U119" s="8"/>
    </row>
    <row r="120" spans="21:21" x14ac:dyDescent="0.15">
      <c r="U120" s="8"/>
    </row>
    <row r="121" spans="21:21" x14ac:dyDescent="0.15">
      <c r="U121" s="8"/>
    </row>
    <row r="122" spans="21:21" x14ac:dyDescent="0.15">
      <c r="U122" s="8"/>
    </row>
    <row r="123" spans="21:21" x14ac:dyDescent="0.15">
      <c r="U123" s="8"/>
    </row>
    <row r="124" spans="21:21" x14ac:dyDescent="0.15">
      <c r="U124" s="8"/>
    </row>
    <row r="125" spans="21:21" x14ac:dyDescent="0.15">
      <c r="U125" s="8"/>
    </row>
    <row r="126" spans="21:21" x14ac:dyDescent="0.15">
      <c r="U126" s="8"/>
    </row>
    <row r="127" spans="21:21" x14ac:dyDescent="0.15">
      <c r="U127" s="8"/>
    </row>
    <row r="128" spans="21:21" x14ac:dyDescent="0.15">
      <c r="U128" s="8"/>
    </row>
    <row r="129" spans="21:21" x14ac:dyDescent="0.15">
      <c r="U129" s="8"/>
    </row>
    <row r="130" spans="21:21" x14ac:dyDescent="0.15">
      <c r="U130" s="8"/>
    </row>
    <row r="131" spans="21:21" x14ac:dyDescent="0.15">
      <c r="U131" s="8"/>
    </row>
    <row r="132" spans="21:21" x14ac:dyDescent="0.15">
      <c r="U132" s="8"/>
    </row>
    <row r="133" spans="21:21" x14ac:dyDescent="0.15">
      <c r="U133" s="8"/>
    </row>
    <row r="134" spans="21:21" x14ac:dyDescent="0.15">
      <c r="U134" s="8"/>
    </row>
    <row r="135" spans="21:21" x14ac:dyDescent="0.15">
      <c r="U135" s="8"/>
    </row>
    <row r="136" spans="21:21" x14ac:dyDescent="0.15">
      <c r="U136" s="8"/>
    </row>
    <row r="137" spans="21:21" x14ac:dyDescent="0.15">
      <c r="U137" s="8"/>
    </row>
    <row r="138" spans="21:21" x14ac:dyDescent="0.15">
      <c r="U138" s="8"/>
    </row>
    <row r="139" spans="21:21" x14ac:dyDescent="0.15">
      <c r="U139" s="8"/>
    </row>
    <row r="140" spans="21:21" x14ac:dyDescent="0.15">
      <c r="U140" s="8"/>
    </row>
    <row r="142" spans="21:21" x14ac:dyDescent="0.15">
      <c r="U142" s="123" t="str">
        <f>'結果（詳細）'!B120&amp;" "&amp;'結果（詳細）'!C120</f>
        <v xml:space="preserve"> </v>
      </c>
    </row>
    <row r="143" spans="21:21" x14ac:dyDescent="0.15">
      <c r="U143" s="123" t="e">
        <f>'結果（詳細）'!#REF!&amp;" "&amp;'結果（詳細）'!#REF!</f>
        <v>#REF!</v>
      </c>
    </row>
    <row r="144" spans="21:21" x14ac:dyDescent="0.15">
      <c r="U144" s="123" t="e">
        <f>'結果（詳細）'!#REF!&amp;" "&amp;'結果（詳細）'!#REF!</f>
        <v>#REF!</v>
      </c>
    </row>
    <row r="145" spans="1:24" x14ac:dyDescent="0.15">
      <c r="U145" s="123" t="e">
        <f>'結果（詳細）'!#REF!&amp;" "&amp;'結果（詳細）'!#REF!</f>
        <v>#REF!</v>
      </c>
    </row>
    <row r="146" spans="1:24" x14ac:dyDescent="0.15">
      <c r="U146" s="123" t="e">
        <f>'結果（詳細）'!#REF!&amp;" "&amp;'結果（詳細）'!#REF!</f>
        <v>#REF!</v>
      </c>
    </row>
    <row r="147" spans="1:24" x14ac:dyDescent="0.15">
      <c r="U147" s="123" t="e">
        <f>'結果（詳細）'!#REF!&amp;" "&amp;'結果（詳細）'!#REF!</f>
        <v>#REF!</v>
      </c>
    </row>
    <row r="148" spans="1:24" x14ac:dyDescent="0.15">
      <c r="U148" s="123" t="e">
        <f>'結果（詳細）'!#REF!&amp;" "&amp;'結果（詳細）'!#REF!</f>
        <v>#REF!</v>
      </c>
    </row>
    <row r="149" spans="1:24" x14ac:dyDescent="0.15">
      <c r="U149" s="123" t="e">
        <f>'結果（詳細）'!#REF!&amp;" "&amp;'結果（詳細）'!#REF!</f>
        <v>#REF!</v>
      </c>
    </row>
    <row r="150" spans="1:24" x14ac:dyDescent="0.15">
      <c r="U150" s="123" t="e">
        <f>'結果（詳細）'!#REF!&amp;" "&amp;'結果（詳細）'!#REF!</f>
        <v>#REF!</v>
      </c>
    </row>
    <row r="151" spans="1:24" x14ac:dyDescent="0.15">
      <c r="U151" s="123" t="e">
        <f>'結果（詳細）'!#REF!&amp;" "&amp;'結果（詳細）'!#REF!</f>
        <v>#REF!</v>
      </c>
    </row>
    <row r="152" spans="1:24" x14ac:dyDescent="0.15">
      <c r="U152" s="123" t="e">
        <f>'結果（詳細）'!#REF!&amp;" "&amp;'結果（詳細）'!#REF!</f>
        <v>#REF!</v>
      </c>
    </row>
    <row r="157" spans="1:24" ht="14.25" x14ac:dyDescent="0.15">
      <c r="A157" s="7" t="s">
        <v>935</v>
      </c>
      <c r="M157" s="7" t="s">
        <v>936</v>
      </c>
      <c r="U157" s="8"/>
    </row>
    <row r="158" spans="1:24" x14ac:dyDescent="0.15">
      <c r="U158" s="8"/>
    </row>
    <row r="159" spans="1:24" x14ac:dyDescent="0.15">
      <c r="K159" s="803" t="s">
        <v>937</v>
      </c>
      <c r="L159" s="803"/>
      <c r="U159" s="8"/>
      <c r="W159" s="803" t="s">
        <v>937</v>
      </c>
      <c r="X159" s="803"/>
    </row>
    <row r="160" spans="1:24" x14ac:dyDescent="0.15">
      <c r="U160" s="8"/>
    </row>
    <row r="161" spans="1:21" x14ac:dyDescent="0.15">
      <c r="U161" s="8"/>
    </row>
    <row r="162" spans="1:21" x14ac:dyDescent="0.15">
      <c r="U162" s="8"/>
    </row>
    <row r="163" spans="1:21" x14ac:dyDescent="0.15">
      <c r="U163" s="8"/>
    </row>
    <row r="164" spans="1:21" x14ac:dyDescent="0.15">
      <c r="U164" s="8"/>
    </row>
    <row r="165" spans="1:21" x14ac:dyDescent="0.15">
      <c r="U165" s="8"/>
    </row>
    <row r="166" spans="1:21" x14ac:dyDescent="0.15">
      <c r="U166" s="8"/>
    </row>
    <row r="167" spans="1:21" x14ac:dyDescent="0.15">
      <c r="U167" s="8"/>
    </row>
    <row r="168" spans="1:21" x14ac:dyDescent="0.15">
      <c r="U168" s="8"/>
    </row>
    <row r="169" spans="1:21" x14ac:dyDescent="0.15">
      <c r="U169" s="8"/>
    </row>
    <row r="170" spans="1:21" x14ac:dyDescent="0.15">
      <c r="U170" s="8"/>
    </row>
    <row r="171" spans="1:21" x14ac:dyDescent="0.15">
      <c r="U171" s="8"/>
    </row>
    <row r="172" spans="1:21" ht="14.25" x14ac:dyDescent="0.15">
      <c r="A172" s="7"/>
      <c r="U172" s="8"/>
    </row>
    <row r="173" spans="1:21" x14ac:dyDescent="0.15">
      <c r="U173" s="8"/>
    </row>
    <row r="174" spans="1:21" x14ac:dyDescent="0.15">
      <c r="U174" s="8"/>
    </row>
    <row r="175" spans="1:21" x14ac:dyDescent="0.15">
      <c r="U175" s="8"/>
    </row>
    <row r="176" spans="1:21" x14ac:dyDescent="0.15">
      <c r="U176" s="8"/>
    </row>
    <row r="177" spans="21:21" x14ac:dyDescent="0.15">
      <c r="U177" s="8"/>
    </row>
    <row r="178" spans="21:21" x14ac:dyDescent="0.15">
      <c r="U178" s="8"/>
    </row>
    <row r="179" spans="21:21" x14ac:dyDescent="0.15">
      <c r="U179" s="8"/>
    </row>
    <row r="180" spans="21:21" x14ac:dyDescent="0.15">
      <c r="U180" s="8"/>
    </row>
    <row r="181" spans="21:21" x14ac:dyDescent="0.15">
      <c r="U181" s="8"/>
    </row>
    <row r="182" spans="21:21" x14ac:dyDescent="0.15">
      <c r="U182" s="8"/>
    </row>
    <row r="183" spans="21:21" x14ac:dyDescent="0.15">
      <c r="U183" s="8"/>
    </row>
    <row r="184" spans="21:21" x14ac:dyDescent="0.15">
      <c r="U184" s="8"/>
    </row>
    <row r="185" spans="21:21" x14ac:dyDescent="0.15">
      <c r="U185" s="8"/>
    </row>
    <row r="186" spans="21:21" x14ac:dyDescent="0.15">
      <c r="U186" s="8"/>
    </row>
    <row r="187" spans="21:21" x14ac:dyDescent="0.15">
      <c r="U187" s="8"/>
    </row>
    <row r="188" spans="21:21" x14ac:dyDescent="0.15">
      <c r="U188" s="8"/>
    </row>
    <row r="189" spans="21:21" x14ac:dyDescent="0.15">
      <c r="U189" s="8"/>
    </row>
    <row r="190" spans="21:21" x14ac:dyDescent="0.15">
      <c r="U190" s="8"/>
    </row>
    <row r="191" spans="21:21" x14ac:dyDescent="0.15">
      <c r="U191" s="8"/>
    </row>
    <row r="192" spans="21:21" x14ac:dyDescent="0.15">
      <c r="U192" s="8"/>
    </row>
    <row r="193" spans="21:21" x14ac:dyDescent="0.15">
      <c r="U193" s="8"/>
    </row>
    <row r="194" spans="21:21" x14ac:dyDescent="0.15">
      <c r="U194" s="8"/>
    </row>
    <row r="195" spans="21:21" x14ac:dyDescent="0.15">
      <c r="U195" s="8"/>
    </row>
    <row r="196" spans="21:21" x14ac:dyDescent="0.15">
      <c r="U196" s="8"/>
    </row>
    <row r="197" spans="21:21" x14ac:dyDescent="0.15">
      <c r="U197" s="8"/>
    </row>
    <row r="198" spans="21:21" x14ac:dyDescent="0.15">
      <c r="U198" s="8"/>
    </row>
    <row r="199" spans="21:21" x14ac:dyDescent="0.15">
      <c r="U199" s="8"/>
    </row>
    <row r="200" spans="21:21" x14ac:dyDescent="0.15">
      <c r="U200" s="8"/>
    </row>
    <row r="201" spans="21:21" x14ac:dyDescent="0.15">
      <c r="U201" s="8"/>
    </row>
    <row r="202" spans="21:21" x14ac:dyDescent="0.15">
      <c r="U202" s="8"/>
    </row>
    <row r="203" spans="21:21" x14ac:dyDescent="0.15">
      <c r="U203" s="8"/>
    </row>
    <row r="204" spans="21:21" x14ac:dyDescent="0.15">
      <c r="U204" s="8"/>
    </row>
    <row r="205" spans="21:21" x14ac:dyDescent="0.15">
      <c r="U205" s="8"/>
    </row>
    <row r="206" spans="21:21" x14ac:dyDescent="0.15">
      <c r="U206" s="8"/>
    </row>
    <row r="207" spans="21:21" x14ac:dyDescent="0.15">
      <c r="U207" s="8"/>
    </row>
    <row r="208" spans="21:21" x14ac:dyDescent="0.15">
      <c r="U208" s="8"/>
    </row>
    <row r="209" spans="21:21" x14ac:dyDescent="0.15">
      <c r="U209" s="8"/>
    </row>
    <row r="210" spans="21:21" x14ac:dyDescent="0.15">
      <c r="U210" s="8"/>
    </row>
    <row r="211" spans="21:21" x14ac:dyDescent="0.15">
      <c r="U211" s="8"/>
    </row>
    <row r="212" spans="21:21" x14ac:dyDescent="0.15">
      <c r="U212" s="8"/>
    </row>
    <row r="213" spans="21:21" x14ac:dyDescent="0.15">
      <c r="U213" s="8"/>
    </row>
    <row r="214" spans="21:21" x14ac:dyDescent="0.15">
      <c r="U214" s="8"/>
    </row>
    <row r="215" spans="21:21" x14ac:dyDescent="0.15">
      <c r="U215" s="8"/>
    </row>
    <row r="216" spans="21:21" x14ac:dyDescent="0.15">
      <c r="U216" s="8"/>
    </row>
    <row r="217" spans="21:21" x14ac:dyDescent="0.15">
      <c r="U217" s="8"/>
    </row>
    <row r="218" spans="21:21" x14ac:dyDescent="0.15">
      <c r="U218" s="8"/>
    </row>
    <row r="220" spans="21:21" x14ac:dyDescent="0.15">
      <c r="U220" s="123" t="str">
        <f>'結果（詳細）'!B198&amp;" "&amp;'結果（詳細）'!C198</f>
        <v xml:space="preserve"> </v>
      </c>
    </row>
    <row r="221" spans="21:21" x14ac:dyDescent="0.15">
      <c r="U221" s="123" t="e">
        <f>'結果（詳細）'!#REF!&amp;" "&amp;'結果（詳細）'!#REF!</f>
        <v>#REF!</v>
      </c>
    </row>
    <row r="222" spans="21:21" x14ac:dyDescent="0.15">
      <c r="U222" s="123" t="e">
        <f>'結果（詳細）'!#REF!&amp;" "&amp;'結果（詳細）'!#REF!</f>
        <v>#REF!</v>
      </c>
    </row>
    <row r="223" spans="21:21" x14ac:dyDescent="0.15">
      <c r="U223" s="123" t="e">
        <f>'結果（詳細）'!#REF!&amp;" "&amp;'結果（詳細）'!#REF!</f>
        <v>#REF!</v>
      </c>
    </row>
    <row r="224" spans="21:21" x14ac:dyDescent="0.15">
      <c r="U224" s="123" t="e">
        <f>'結果（詳細）'!#REF!&amp;" "&amp;'結果（詳細）'!#REF!</f>
        <v>#REF!</v>
      </c>
    </row>
    <row r="225" spans="21:21" x14ac:dyDescent="0.15">
      <c r="U225" s="123" t="e">
        <f>'結果（詳細）'!#REF!&amp;" "&amp;'結果（詳細）'!#REF!</f>
        <v>#REF!</v>
      </c>
    </row>
    <row r="226" spans="21:21" x14ac:dyDescent="0.15">
      <c r="U226" s="123" t="e">
        <f>'結果（詳細）'!#REF!&amp;" "&amp;'結果（詳細）'!#REF!</f>
        <v>#REF!</v>
      </c>
    </row>
    <row r="227" spans="21:21" x14ac:dyDescent="0.15">
      <c r="U227" s="123" t="e">
        <f>'結果（詳細）'!#REF!&amp;" "&amp;'結果（詳細）'!#REF!</f>
        <v>#REF!</v>
      </c>
    </row>
    <row r="228" spans="21:21" x14ac:dyDescent="0.15">
      <c r="U228" s="123" t="e">
        <f>'結果（詳細）'!#REF!&amp;" "&amp;'結果（詳細）'!#REF!</f>
        <v>#REF!</v>
      </c>
    </row>
    <row r="229" spans="21:21" x14ac:dyDescent="0.15">
      <c r="U229" s="123" t="e">
        <f>'結果（詳細）'!#REF!&amp;" "&amp;'結果（詳細）'!#REF!</f>
        <v>#REF!</v>
      </c>
    </row>
    <row r="230" spans="21:21" x14ac:dyDescent="0.15">
      <c r="U230" s="123" t="e">
        <f>'結果（詳細）'!#REF!&amp;" "&amp;'結果（詳細）'!#REF!</f>
        <v>#REF!</v>
      </c>
    </row>
  </sheetData>
  <mergeCells count="6">
    <mergeCell ref="K159:L159"/>
    <mergeCell ref="W159:X159"/>
    <mergeCell ref="K81:L81"/>
    <mergeCell ref="K3:L3"/>
    <mergeCell ref="W3:X3"/>
    <mergeCell ref="W81:X81"/>
  </mergeCells>
  <phoneticPr fontId="3"/>
  <printOptions horizontalCentered="1"/>
  <pageMargins left="0.78740157480314965" right="0.78740157480314965" top="0.59055118110236227" bottom="0.39370078740157483" header="0.39370078740157483" footer="0.19685039370078741"/>
  <pageSetup paperSize="9" scale="80" orientation="portrait" r:id="rId1"/>
  <headerFooter alignWithMargins="0"/>
  <rowBreaks count="1" manualBreakCount="1">
    <brk id="78" max="23" man="1"/>
  </rowBreaks>
  <colBreaks count="1" manualBreakCount="1">
    <brk id="12" max="233"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42937-4D29-44E2-8EAD-DC2CBB82EF59}">
  <sheetPr codeName="Sheet5"/>
  <dimension ref="B1:V139"/>
  <sheetViews>
    <sheetView view="pageBreakPreview" zoomScaleNormal="100" zoomScaleSheetLayoutView="100" workbookViewId="0">
      <pane xSplit="4" ySplit="5" topLeftCell="E6" activePane="bottomRight" state="frozen"/>
      <selection pane="topRight" activeCell="F1" sqref="F1"/>
      <selection pane="bottomLeft" activeCell="A6" sqref="A6"/>
      <selection pane="bottomRight" activeCell="E6" sqref="E6"/>
    </sheetView>
  </sheetViews>
  <sheetFormatPr defaultRowHeight="17.25" customHeight="1" x14ac:dyDescent="0.15"/>
  <cols>
    <col min="1" max="2" width="3.625" style="3" customWidth="1"/>
    <col min="3" max="3" width="3.875" style="85" bestFit="1" customWidth="1"/>
    <col min="4" max="4" width="43.875" style="23" bestFit="1" customWidth="1"/>
    <col min="5" max="5" width="13.625" style="23" bestFit="1" customWidth="1"/>
    <col min="6" max="6" width="12.125" style="3" bestFit="1" customWidth="1"/>
    <col min="7" max="8" width="11.375" style="3" bestFit="1" customWidth="1"/>
    <col min="9" max="9" width="13.625" style="3" bestFit="1" customWidth="1"/>
    <col min="10" max="10" width="20" style="3" bestFit="1" customWidth="1"/>
    <col min="11" max="11" width="11.375" style="27" bestFit="1" customWidth="1"/>
    <col min="12" max="13" width="15" style="28" bestFit="1" customWidth="1"/>
    <col min="14" max="15" width="12.75" style="27" bestFit="1" customWidth="1"/>
    <col min="16" max="16" width="10.75" style="27" bestFit="1" customWidth="1"/>
    <col min="17" max="17" width="11.375" style="27" bestFit="1" customWidth="1"/>
    <col min="18" max="19" width="11.5" style="3" customWidth="1"/>
    <col min="20" max="20" width="13.5" style="3" bestFit="1" customWidth="1"/>
    <col min="21" max="16384" width="9" style="3"/>
  </cols>
  <sheetData>
    <row r="1" spans="2:22" ht="11.25" customHeight="1" x14ac:dyDescent="0.15"/>
    <row r="2" spans="2:22" x14ac:dyDescent="0.15">
      <c r="B2" s="78" t="s">
        <v>922</v>
      </c>
      <c r="K2" s="29"/>
      <c r="Q2" s="29"/>
    </row>
    <row r="4" spans="2:22" ht="17.25" customHeight="1" x14ac:dyDescent="0.15">
      <c r="C4" s="808" t="s">
        <v>1541</v>
      </c>
      <c r="D4" s="809"/>
      <c r="E4" s="88"/>
      <c r="F4" s="242"/>
      <c r="G4" s="242"/>
      <c r="H4" s="242"/>
      <c r="I4" s="242"/>
      <c r="J4" s="205" t="str">
        <f>"（単位："&amp;入力!$D8&amp;"）"</f>
        <v>（単位：百万円）</v>
      </c>
      <c r="K4" s="243"/>
      <c r="L4" s="242"/>
      <c r="M4" s="242"/>
      <c r="N4" s="91"/>
      <c r="O4" s="91"/>
      <c r="P4" s="91"/>
      <c r="Q4" s="205" t="str">
        <f>"（単位："&amp;入力!$D8&amp;"）"</f>
        <v>（単位：百万円）</v>
      </c>
      <c r="R4" s="195"/>
      <c r="S4" s="196" t="s">
        <v>616</v>
      </c>
      <c r="T4" s="197"/>
    </row>
    <row r="5" spans="2:22" s="51" customFormat="1" ht="17.25" customHeight="1" x14ac:dyDescent="0.15">
      <c r="C5" s="802"/>
      <c r="D5" s="810"/>
      <c r="E5" s="50" t="s">
        <v>485</v>
      </c>
      <c r="F5" s="50" t="s">
        <v>486</v>
      </c>
      <c r="G5" s="50" t="s">
        <v>487</v>
      </c>
      <c r="H5" s="50" t="s">
        <v>492</v>
      </c>
      <c r="I5" s="50" t="s">
        <v>509</v>
      </c>
      <c r="J5" s="52" t="s">
        <v>510</v>
      </c>
      <c r="K5" s="53" t="s">
        <v>491</v>
      </c>
      <c r="L5" s="720" t="s">
        <v>450</v>
      </c>
      <c r="M5" s="721" t="s">
        <v>451</v>
      </c>
      <c r="N5" s="50" t="s">
        <v>519</v>
      </c>
      <c r="O5" s="50" t="s">
        <v>452</v>
      </c>
      <c r="P5" s="50" t="s">
        <v>453</v>
      </c>
      <c r="Q5" s="52" t="s">
        <v>544</v>
      </c>
      <c r="R5" s="244" t="s">
        <v>617</v>
      </c>
      <c r="S5" s="50" t="s">
        <v>618</v>
      </c>
      <c r="T5" s="50" t="s">
        <v>880</v>
      </c>
    </row>
    <row r="6" spans="2:22" ht="17.25" customHeight="1" x14ac:dyDescent="0.15">
      <c r="C6" s="388" t="s">
        <v>12</v>
      </c>
      <c r="D6" s="389" t="s">
        <v>6</v>
      </c>
      <c r="E6" s="99">
        <f>生産者価格評価表!$DR7</f>
        <v>70382</v>
      </c>
      <c r="F6" s="99">
        <f>ABS(生産者価格評価表!$DV7)</f>
        <v>46679</v>
      </c>
      <c r="G6" s="374">
        <f>F6/E6</f>
        <v>0.66322355147622969</v>
      </c>
      <c r="H6" s="245">
        <f>1-G6</f>
        <v>0.33677644852377031</v>
      </c>
      <c r="I6" s="99">
        <f>生産者価格評価表!$DK7</f>
        <v>29111</v>
      </c>
      <c r="J6" s="246">
        <f>生産者価格評価表!$DK7/生産者価格評価表!$DK$115</f>
        <v>1.294058028351833E-2</v>
      </c>
      <c r="K6" s="247">
        <f>入力!E14</f>
        <v>0</v>
      </c>
      <c r="L6" s="441">
        <v>0.29370796544799671</v>
      </c>
      <c r="M6" s="441">
        <v>6.4952347560003829E-2</v>
      </c>
      <c r="N6" s="99">
        <f t="shared" ref="N6:N69" si="0">K6*$L6</f>
        <v>0</v>
      </c>
      <c r="O6" s="99">
        <f t="shared" ref="O6:O68" si="1">K6*$M6</f>
        <v>0</v>
      </c>
      <c r="P6" s="99">
        <f>N6+O6</f>
        <v>0</v>
      </c>
      <c r="Q6" s="206">
        <f>K6-P6</f>
        <v>0</v>
      </c>
      <c r="R6" s="248">
        <f>IF(雇用表!O8="-　",0,雇用表!O8)</f>
        <v>0.23738223031029002</v>
      </c>
      <c r="S6" s="249">
        <f>IF(雇用表!P8="-　",0,雇用表!P8)</f>
        <v>5.4594457625947342E-2</v>
      </c>
      <c r="T6" s="99"/>
      <c r="V6" s="201"/>
    </row>
    <row r="7" spans="2:22" ht="17.25" customHeight="1" x14ac:dyDescent="0.15">
      <c r="C7" s="390" t="s">
        <v>7</v>
      </c>
      <c r="D7" s="391" t="s">
        <v>37</v>
      </c>
      <c r="E7" s="100">
        <f>生産者価格評価表!$DR8</f>
        <v>16976</v>
      </c>
      <c r="F7" s="100">
        <f>ABS(生産者価格評価表!$DV8)</f>
        <v>9065</v>
      </c>
      <c r="G7" s="375">
        <f t="shared" ref="G7:G70" si="2">F7/E7</f>
        <v>0.53398916116870876</v>
      </c>
      <c r="H7" s="250">
        <f t="shared" ref="H7:H69" si="3">1-G7</f>
        <v>0.46601083883129124</v>
      </c>
      <c r="I7" s="100">
        <f>生産者価格評価表!$DK8</f>
        <v>2338</v>
      </c>
      <c r="J7" s="251">
        <f>生産者価格評価表!$DK8/生産者価格評価表!$DK$115</f>
        <v>1.0393004947568223E-3</v>
      </c>
      <c r="K7" s="252">
        <f>入力!E15</f>
        <v>0</v>
      </c>
      <c r="L7" s="253">
        <v>6.1242703458922292E-2</v>
      </c>
      <c r="M7" s="253">
        <v>2.2070529210285107E-2</v>
      </c>
      <c r="N7" s="100">
        <f t="shared" si="0"/>
        <v>0</v>
      </c>
      <c r="O7" s="100">
        <f t="shared" si="1"/>
        <v>0</v>
      </c>
      <c r="P7" s="100">
        <f>N7+O7</f>
        <v>0</v>
      </c>
      <c r="Q7" s="207">
        <f>K7-P7</f>
        <v>0</v>
      </c>
      <c r="R7" s="248">
        <f>IF(雇用表!O9="-　",0,雇用表!O9)</f>
        <v>0.12056737588652482</v>
      </c>
      <c r="S7" s="249">
        <f>IF(雇用表!P9="-　",0,雇用表!P9)</f>
        <v>2.6857342169515172E-2</v>
      </c>
      <c r="T7" s="100"/>
      <c r="V7" s="201"/>
    </row>
    <row r="8" spans="2:22" ht="17.25" customHeight="1" x14ac:dyDescent="0.15">
      <c r="C8" s="390" t="s">
        <v>66</v>
      </c>
      <c r="D8" s="391" t="s">
        <v>48</v>
      </c>
      <c r="E8" s="100">
        <f>生産者価格評価表!$DR9</f>
        <v>1812</v>
      </c>
      <c r="F8" s="100">
        <f>ABS(生産者価格評価表!$DV9)</f>
        <v>0</v>
      </c>
      <c r="G8" s="375">
        <f t="shared" si="2"/>
        <v>0</v>
      </c>
      <c r="H8" s="250">
        <f t="shared" si="3"/>
        <v>1</v>
      </c>
      <c r="I8" s="100">
        <f>生産者価格評価表!$DK9</f>
        <v>0</v>
      </c>
      <c r="J8" s="251">
        <f>生産者価格評価表!$DK9/生産者価格評価表!$DK$115</f>
        <v>0</v>
      </c>
      <c r="K8" s="252">
        <f>入力!E16</f>
        <v>0</v>
      </c>
      <c r="L8" s="253">
        <v>0</v>
      </c>
      <c r="M8" s="253">
        <v>0</v>
      </c>
      <c r="N8" s="100">
        <f t="shared" si="0"/>
        <v>0</v>
      </c>
      <c r="O8" s="100">
        <f t="shared" si="1"/>
        <v>0</v>
      </c>
      <c r="P8" s="100">
        <f t="shared" ref="P8:P70" si="4">N8+O8</f>
        <v>0</v>
      </c>
      <c r="Q8" s="207">
        <f t="shared" ref="Q8:Q70" si="5">K8-P8</f>
        <v>0</v>
      </c>
      <c r="R8" s="248">
        <f>IF(雇用表!O10="-　",0,雇用表!O10)</f>
        <v>0.15472106878497924</v>
      </c>
      <c r="S8" s="249">
        <f>IF(雇用表!P10="-　",0,雇用表!P10)</f>
        <v>0.15327676475898178</v>
      </c>
      <c r="T8" s="100"/>
      <c r="V8" s="201"/>
    </row>
    <row r="9" spans="2:22" ht="17.25" customHeight="1" x14ac:dyDescent="0.15">
      <c r="C9" s="390" t="s">
        <v>68</v>
      </c>
      <c r="D9" s="391" t="s">
        <v>50</v>
      </c>
      <c r="E9" s="100">
        <f>生産者価格評価表!$DR10</f>
        <v>7841</v>
      </c>
      <c r="F9" s="100">
        <f>ABS(生産者価格評価表!$DV10)</f>
        <v>3975</v>
      </c>
      <c r="G9" s="375">
        <f t="shared" si="2"/>
        <v>0.50695064405050372</v>
      </c>
      <c r="H9" s="250">
        <f t="shared" si="3"/>
        <v>0.49304935594949628</v>
      </c>
      <c r="I9" s="100">
        <f>生産者価格評価表!$DK10</f>
        <v>1739</v>
      </c>
      <c r="J9" s="251">
        <f>生産者価格評価表!$DK10/生産者価格評価表!$DK$115</f>
        <v>7.730297520881583E-4</v>
      </c>
      <c r="K9" s="252">
        <f>入力!E17</f>
        <v>0</v>
      </c>
      <c r="L9" s="253">
        <v>0.24150147617039225</v>
      </c>
      <c r="M9" s="253">
        <v>3.9898776887389284E-2</v>
      </c>
      <c r="N9" s="100">
        <f t="shared" si="0"/>
        <v>0</v>
      </c>
      <c r="O9" s="100">
        <f t="shared" si="1"/>
        <v>0</v>
      </c>
      <c r="P9" s="100">
        <f t="shared" si="4"/>
        <v>0</v>
      </c>
      <c r="Q9" s="207">
        <f t="shared" si="5"/>
        <v>0</v>
      </c>
      <c r="R9" s="248">
        <f>IF(雇用表!O11="-　",0,雇用表!O11)</f>
        <v>0.11188561215370867</v>
      </c>
      <c r="S9" s="249">
        <f>IF(雇用表!P11="-　",0,雇用表!P11)</f>
        <v>9.2046470062555855E-2</v>
      </c>
      <c r="T9" s="100"/>
      <c r="V9" s="201"/>
    </row>
    <row r="10" spans="2:22" ht="17.25" customHeight="1" x14ac:dyDescent="0.15">
      <c r="C10" s="390" t="s">
        <v>195</v>
      </c>
      <c r="D10" s="391" t="s">
        <v>54</v>
      </c>
      <c r="E10" s="100">
        <f>生産者価格評価表!$DR11</f>
        <v>10183</v>
      </c>
      <c r="F10" s="100">
        <f>ABS(生産者価格評価表!$DV11)</f>
        <v>9082</v>
      </c>
      <c r="G10" s="375">
        <f t="shared" si="2"/>
        <v>0.89187862123146422</v>
      </c>
      <c r="H10" s="250">
        <f t="shared" si="3"/>
        <v>0.10812137876853578</v>
      </c>
      <c r="I10" s="100">
        <f>生産者価格評価表!$DK11</f>
        <v>4107</v>
      </c>
      <c r="J10" s="251">
        <f>生産者価格評価表!$DK11/生産者価格評価表!$DK$115</f>
        <v>1.8256660102507567E-3</v>
      </c>
      <c r="K10" s="252">
        <f>入力!E18</f>
        <v>0</v>
      </c>
      <c r="L10" s="253">
        <v>0.29615038753050998</v>
      </c>
      <c r="M10" s="253">
        <v>4.290669293024451E-2</v>
      </c>
      <c r="N10" s="100">
        <f t="shared" si="0"/>
        <v>0</v>
      </c>
      <c r="O10" s="100">
        <f t="shared" si="1"/>
        <v>0</v>
      </c>
      <c r="P10" s="100">
        <f t="shared" si="4"/>
        <v>0</v>
      </c>
      <c r="Q10" s="207">
        <f t="shared" si="5"/>
        <v>0</v>
      </c>
      <c r="R10" s="248">
        <f>IF(雇用表!O12="-　",0,雇用表!O12)</f>
        <v>0.11723172438979852</v>
      </c>
      <c r="S10" s="249">
        <f>IF(雇用表!P12="-　",0,雇用表!P12)</f>
        <v>6.3241828474039807E-2</v>
      </c>
      <c r="T10" s="100"/>
      <c r="V10" s="201"/>
    </row>
    <row r="11" spans="2:22" ht="17.25" customHeight="1" x14ac:dyDescent="0.15">
      <c r="C11" s="390" t="s">
        <v>346</v>
      </c>
      <c r="D11" s="391" t="s">
        <v>585</v>
      </c>
      <c r="E11" s="100">
        <f>生産者価格評価表!$DR12</f>
        <v>29664</v>
      </c>
      <c r="F11" s="100">
        <f>ABS(生産者価格評価表!$DV12)</f>
        <v>29664</v>
      </c>
      <c r="G11" s="375">
        <f t="shared" si="2"/>
        <v>1</v>
      </c>
      <c r="H11" s="250">
        <f t="shared" si="3"/>
        <v>0</v>
      </c>
      <c r="I11" s="100">
        <f>生産者価格評価表!$DK12</f>
        <v>1</v>
      </c>
      <c r="J11" s="251">
        <f>生産者価格評価表!$DK12/生産者価格評価表!$DK$115</f>
        <v>4.4452544685920547E-7</v>
      </c>
      <c r="K11" s="252">
        <f>入力!E19</f>
        <v>0</v>
      </c>
      <c r="L11" s="253">
        <v>1.0607348326359832E-2</v>
      </c>
      <c r="M11" s="253">
        <v>6.1421286610878659E-2</v>
      </c>
      <c r="N11" s="100">
        <f t="shared" si="0"/>
        <v>0</v>
      </c>
      <c r="O11" s="100">
        <f t="shared" si="1"/>
        <v>0</v>
      </c>
      <c r="P11" s="100">
        <f t="shared" si="4"/>
        <v>0</v>
      </c>
      <c r="Q11" s="207">
        <f t="shared" si="5"/>
        <v>0</v>
      </c>
      <c r="R11" s="248">
        <f>IF(雇用表!O13="-　",0,雇用表!O13)</f>
        <v>0</v>
      </c>
      <c r="S11" s="249">
        <f>IF(雇用表!P13="-　",0,雇用表!P13)</f>
        <v>0</v>
      </c>
      <c r="T11" s="100"/>
      <c r="V11" s="201"/>
    </row>
    <row r="12" spans="2:22" ht="17.25" customHeight="1" x14ac:dyDescent="0.15">
      <c r="C12" s="390" t="s">
        <v>586</v>
      </c>
      <c r="D12" s="391" t="s">
        <v>953</v>
      </c>
      <c r="E12" s="100">
        <f>生産者価格評価表!$DR13</f>
        <v>3332</v>
      </c>
      <c r="F12" s="100">
        <f>ABS(生産者価格評価表!$DV13)</f>
        <v>1558</v>
      </c>
      <c r="G12" s="375">
        <f t="shared" si="2"/>
        <v>0.46758703481392555</v>
      </c>
      <c r="H12" s="250">
        <f t="shared" si="3"/>
        <v>0.5324129651860745</v>
      </c>
      <c r="I12" s="100">
        <f>生産者価格評価表!$DK13</f>
        <v>0</v>
      </c>
      <c r="J12" s="251">
        <f>生産者価格評価表!$DK13/生産者価格評価表!$DK$115</f>
        <v>0</v>
      </c>
      <c r="K12" s="252">
        <f>入力!E20</f>
        <v>0</v>
      </c>
      <c r="L12" s="253">
        <v>2.0136852394916912E-2</v>
      </c>
      <c r="M12" s="253">
        <v>0.1225527161011032</v>
      </c>
      <c r="N12" s="100">
        <f t="shared" si="0"/>
        <v>0</v>
      </c>
      <c r="O12" s="100">
        <f t="shared" si="1"/>
        <v>0</v>
      </c>
      <c r="P12" s="100">
        <f t="shared" si="4"/>
        <v>0</v>
      </c>
      <c r="Q12" s="207">
        <f t="shared" si="5"/>
        <v>0</v>
      </c>
      <c r="R12" s="248">
        <f>IF(雇用表!O14="-　",0,雇用表!O14)</f>
        <v>9.0159428257284221E-2</v>
      </c>
      <c r="S12" s="249">
        <f>IF(雇用表!P14="-　",0,雇用表!P14)</f>
        <v>8.7960417811984604E-2</v>
      </c>
      <c r="T12" s="100"/>
      <c r="V12" s="201"/>
    </row>
    <row r="13" spans="2:22" ht="17.25" customHeight="1" x14ac:dyDescent="0.15">
      <c r="C13" s="390" t="s">
        <v>588</v>
      </c>
      <c r="D13" s="391" t="s">
        <v>462</v>
      </c>
      <c r="E13" s="100">
        <f>生産者価格評価表!$DR14</f>
        <v>311640</v>
      </c>
      <c r="F13" s="100">
        <f>ABS(生産者価格評価表!$DV14)</f>
        <v>249403</v>
      </c>
      <c r="G13" s="375">
        <f t="shared" si="2"/>
        <v>0.80029200359389041</v>
      </c>
      <c r="H13" s="250">
        <f t="shared" si="3"/>
        <v>0.19970799640610959</v>
      </c>
      <c r="I13" s="100">
        <f>生産者価格評価表!$DK14</f>
        <v>226926</v>
      </c>
      <c r="J13" s="251">
        <f>生産者価格評価表!$DK14/生産者価格評価表!$DK$115</f>
        <v>0.10087438155397206</v>
      </c>
      <c r="K13" s="252">
        <f>入力!E21</f>
        <v>0</v>
      </c>
      <c r="L13" s="253">
        <v>0.33024732670027812</v>
      </c>
      <c r="M13" s="253">
        <v>3.1955040973244697E-2</v>
      </c>
      <c r="N13" s="100">
        <f t="shared" si="0"/>
        <v>0</v>
      </c>
      <c r="O13" s="100">
        <f t="shared" si="1"/>
        <v>0</v>
      </c>
      <c r="P13" s="100">
        <f t="shared" si="4"/>
        <v>0</v>
      </c>
      <c r="Q13" s="207">
        <f t="shared" si="5"/>
        <v>0</v>
      </c>
      <c r="R13" s="248">
        <f>IF(雇用表!O15="-　",0,雇用表!O15)</f>
        <v>7.4099019459271359E-2</v>
      </c>
      <c r="S13" s="249">
        <f>IF(雇用表!P15="-　",0,雇用表!P15)</f>
        <v>6.9855809437213395E-2</v>
      </c>
      <c r="T13" s="100"/>
      <c r="V13" s="201"/>
    </row>
    <row r="14" spans="2:22" ht="17.25" customHeight="1" x14ac:dyDescent="0.15">
      <c r="C14" s="392" t="s">
        <v>589</v>
      </c>
      <c r="D14" s="393" t="s">
        <v>99</v>
      </c>
      <c r="E14" s="101">
        <f>生産者価格評価表!$DR15</f>
        <v>58615</v>
      </c>
      <c r="F14" s="101">
        <f>ABS(生産者価格評価表!$DV15)</f>
        <v>54797</v>
      </c>
      <c r="G14" s="375">
        <f t="shared" si="2"/>
        <v>0.93486308965281928</v>
      </c>
      <c r="H14" s="254">
        <f t="shared" si="3"/>
        <v>6.5136910347180721E-2</v>
      </c>
      <c r="I14" s="101">
        <f>生産者価格評価表!$DK15</f>
        <v>42857</v>
      </c>
      <c r="J14" s="255">
        <f>生産者価格評価表!$DK15/生産者価格評価表!$DK$115</f>
        <v>1.9051027076044967E-2</v>
      </c>
      <c r="K14" s="256">
        <f>入力!E22</f>
        <v>0</v>
      </c>
      <c r="L14" s="253">
        <v>0.32524310379043458</v>
      </c>
      <c r="M14" s="253">
        <v>4.4324270688628695E-2</v>
      </c>
      <c r="N14" s="101">
        <f t="shared" si="0"/>
        <v>0</v>
      </c>
      <c r="O14" s="101">
        <f t="shared" si="1"/>
        <v>0</v>
      </c>
      <c r="P14" s="101">
        <f t="shared" si="4"/>
        <v>0</v>
      </c>
      <c r="Q14" s="208">
        <f t="shared" si="5"/>
        <v>0</v>
      </c>
      <c r="R14" s="248">
        <f>IF(雇用表!O16="-　",0,雇用表!O16)</f>
        <v>6.4695357378284205E-2</v>
      </c>
      <c r="S14" s="249">
        <f>IF(雇用表!P16="-　",0,雇用表!P16)</f>
        <v>6.365947829362463E-2</v>
      </c>
      <c r="T14" s="101"/>
      <c r="V14" s="201"/>
    </row>
    <row r="15" spans="2:22" ht="17.25" customHeight="1" x14ac:dyDescent="0.15">
      <c r="C15" s="394" t="s">
        <v>590</v>
      </c>
      <c r="D15" s="395" t="s">
        <v>638</v>
      </c>
      <c r="E15" s="97">
        <f>生産者価格評価表!$DR16</f>
        <v>7412</v>
      </c>
      <c r="F15" s="97">
        <f>ABS(生産者価格評価表!$DV16)</f>
        <v>7117</v>
      </c>
      <c r="G15" s="375">
        <f t="shared" si="2"/>
        <v>0.96019967620075553</v>
      </c>
      <c r="H15" s="257">
        <f t="shared" si="3"/>
        <v>3.9800323799244475E-2</v>
      </c>
      <c r="I15" s="97">
        <f>生産者価格評価表!$DK16</f>
        <v>3103</v>
      </c>
      <c r="J15" s="258">
        <f>生産者価格評価表!$DK16/生産者価格評価表!$DK$115</f>
        <v>1.3793624616041146E-3</v>
      </c>
      <c r="K15" s="259">
        <f>入力!E23</f>
        <v>0</v>
      </c>
      <c r="L15" s="253">
        <v>0.28298442971019894</v>
      </c>
      <c r="M15" s="253">
        <v>9.2825746852417498E-2</v>
      </c>
      <c r="N15" s="97">
        <f t="shared" si="0"/>
        <v>0</v>
      </c>
      <c r="O15" s="97">
        <f t="shared" si="1"/>
        <v>0</v>
      </c>
      <c r="P15" s="97">
        <f t="shared" si="4"/>
        <v>0</v>
      </c>
      <c r="Q15" s="209">
        <f t="shared" si="5"/>
        <v>0</v>
      </c>
      <c r="R15" s="248">
        <f>IF(雇用表!O17="-　",0,雇用表!O17)</f>
        <v>9.2211280214861233E-2</v>
      </c>
      <c r="S15" s="249">
        <f>IF(雇用表!P17="-　",0,雇用表!P17)</f>
        <v>9.2211280214861233E-2</v>
      </c>
      <c r="T15" s="100"/>
      <c r="V15" s="201"/>
    </row>
    <row r="16" spans="2:22" ht="17.25" customHeight="1" x14ac:dyDescent="0.15">
      <c r="C16" s="390" t="s">
        <v>591</v>
      </c>
      <c r="D16" s="391" t="s">
        <v>109</v>
      </c>
      <c r="E16" s="100">
        <f>生産者価格評価表!$DR17</f>
        <v>21235</v>
      </c>
      <c r="F16" s="100">
        <f>ABS(生産者価格評価表!$DV17)</f>
        <v>21235</v>
      </c>
      <c r="G16" s="375">
        <f t="shared" si="2"/>
        <v>1</v>
      </c>
      <c r="H16" s="250">
        <f t="shared" si="3"/>
        <v>0</v>
      </c>
      <c r="I16" s="100">
        <f>生産者価格評価表!$DK17</f>
        <v>21331</v>
      </c>
      <c r="J16" s="251">
        <f>生産者価格評価表!$DK17/生産者価格評価表!$DK$115</f>
        <v>9.4821723069537112E-3</v>
      </c>
      <c r="K16" s="252">
        <f>入力!E24</f>
        <v>0</v>
      </c>
      <c r="L16" s="253">
        <v>0.18206157965194109</v>
      </c>
      <c r="M16" s="253">
        <v>1.4151845477146681E-2</v>
      </c>
      <c r="N16" s="100">
        <f t="shared" si="0"/>
        <v>0</v>
      </c>
      <c r="O16" s="100">
        <f t="shared" si="1"/>
        <v>0</v>
      </c>
      <c r="P16" s="100">
        <f t="shared" si="4"/>
        <v>0</v>
      </c>
      <c r="Q16" s="207">
        <f t="shared" si="5"/>
        <v>0</v>
      </c>
      <c r="R16" s="248">
        <f>IF(雇用表!O18="-　",0,雇用表!O18)</f>
        <v>0</v>
      </c>
      <c r="S16" s="249">
        <f>IF(雇用表!P18="-　",0,雇用表!P18)</f>
        <v>0</v>
      </c>
      <c r="T16" s="100"/>
      <c r="V16" s="201"/>
    </row>
    <row r="17" spans="3:22" ht="17.25" customHeight="1" x14ac:dyDescent="0.15">
      <c r="C17" s="390" t="s">
        <v>639</v>
      </c>
      <c r="D17" s="391" t="s">
        <v>111</v>
      </c>
      <c r="E17" s="100">
        <f>生産者価格評価表!$DR18</f>
        <v>16900</v>
      </c>
      <c r="F17" s="100">
        <f>ABS(生産者価格評価表!$DV18)</f>
        <v>12424</v>
      </c>
      <c r="G17" s="375">
        <f t="shared" si="2"/>
        <v>0.73514792899408288</v>
      </c>
      <c r="H17" s="250">
        <f t="shared" si="3"/>
        <v>0.26485207100591712</v>
      </c>
      <c r="I17" s="100">
        <f>生産者価格評価表!$DK18</f>
        <v>838</v>
      </c>
      <c r="J17" s="251">
        <f>生産者価格評価表!$DK18/生産者価格評価表!$DK$115</f>
        <v>3.7251232446801417E-4</v>
      </c>
      <c r="K17" s="252">
        <f>入力!E25</f>
        <v>0</v>
      </c>
      <c r="L17" s="253">
        <v>0.19107657192543884</v>
      </c>
      <c r="M17" s="253">
        <v>2.1520569534264442E-2</v>
      </c>
      <c r="N17" s="100">
        <f t="shared" si="0"/>
        <v>0</v>
      </c>
      <c r="O17" s="100">
        <f t="shared" si="1"/>
        <v>0</v>
      </c>
      <c r="P17" s="100">
        <f t="shared" si="4"/>
        <v>0</v>
      </c>
      <c r="Q17" s="207">
        <f t="shared" si="5"/>
        <v>0</v>
      </c>
      <c r="R17" s="248">
        <f>IF(雇用表!O19="-　",0,雇用表!O19)</f>
        <v>0.12939695231172607</v>
      </c>
      <c r="S17" s="249">
        <f>IF(雇用表!P19="-　",0,雇用表!P19)</f>
        <v>0.10225591235949222</v>
      </c>
      <c r="T17" s="100"/>
      <c r="V17" s="201"/>
    </row>
    <row r="18" spans="3:22" ht="17.25" customHeight="1" x14ac:dyDescent="0.15">
      <c r="C18" s="390" t="s">
        <v>640</v>
      </c>
      <c r="D18" s="391" t="s">
        <v>641</v>
      </c>
      <c r="E18" s="100">
        <f>生産者価格評価表!$DR19</f>
        <v>51646</v>
      </c>
      <c r="F18" s="100">
        <f>ABS(生産者価格評価表!$DV19)</f>
        <v>48767</v>
      </c>
      <c r="G18" s="375">
        <f t="shared" si="2"/>
        <v>0.94425512140340007</v>
      </c>
      <c r="H18" s="250">
        <f t="shared" si="3"/>
        <v>5.5744878596599934E-2</v>
      </c>
      <c r="I18" s="100">
        <f>生産者価格評価表!$DK19</f>
        <v>34360</v>
      </c>
      <c r="J18" s="251">
        <f>生産者価格評価表!$DK19/生産者価格評価表!$DK$115</f>
        <v>1.52738943540823E-2</v>
      </c>
      <c r="K18" s="252">
        <f>入力!E26</f>
        <v>0</v>
      </c>
      <c r="L18" s="253">
        <v>0.46937403127793403</v>
      </c>
      <c r="M18" s="253">
        <v>3.3328139479575851E-2</v>
      </c>
      <c r="N18" s="100">
        <f t="shared" si="0"/>
        <v>0</v>
      </c>
      <c r="O18" s="100">
        <f t="shared" si="1"/>
        <v>0</v>
      </c>
      <c r="P18" s="100">
        <f t="shared" si="4"/>
        <v>0</v>
      </c>
      <c r="Q18" s="207">
        <f t="shared" si="5"/>
        <v>0</v>
      </c>
      <c r="R18" s="248">
        <f>IF(雇用表!O20="-　",0,雇用表!O20)</f>
        <v>0.12262289199856477</v>
      </c>
      <c r="S18" s="249">
        <f>IF(雇用表!P20="-　",0,雇用表!P20)</f>
        <v>0.10459275206315034</v>
      </c>
      <c r="T18" s="100"/>
      <c r="V18" s="201"/>
    </row>
    <row r="19" spans="3:22" ht="17.25" customHeight="1" x14ac:dyDescent="0.15">
      <c r="C19" s="390" t="s">
        <v>642</v>
      </c>
      <c r="D19" s="391" t="s">
        <v>643</v>
      </c>
      <c r="E19" s="100">
        <f>生産者価格評価表!$DR20</f>
        <v>31383</v>
      </c>
      <c r="F19" s="100">
        <f>ABS(生産者価格評価表!$DV20)</f>
        <v>23528</v>
      </c>
      <c r="G19" s="375">
        <f t="shared" si="2"/>
        <v>0.74970525443711566</v>
      </c>
      <c r="H19" s="250">
        <f t="shared" si="3"/>
        <v>0.25029474556288434</v>
      </c>
      <c r="I19" s="100">
        <f>生産者価格評価表!$DK20</f>
        <v>794</v>
      </c>
      <c r="J19" s="251">
        <f>生産者価格評価表!$DK20/生産者価格評価表!$DK$115</f>
        <v>3.5295320480620914E-4</v>
      </c>
      <c r="K19" s="252">
        <f>入力!E27</f>
        <v>0</v>
      </c>
      <c r="L19" s="253">
        <v>0.14442095372327932</v>
      </c>
      <c r="M19" s="253">
        <v>7.0918487197556959E-2</v>
      </c>
      <c r="N19" s="100">
        <f t="shared" si="0"/>
        <v>0</v>
      </c>
      <c r="O19" s="100">
        <f t="shared" si="1"/>
        <v>0</v>
      </c>
      <c r="P19" s="100">
        <f t="shared" si="4"/>
        <v>0</v>
      </c>
      <c r="Q19" s="207">
        <f t="shared" si="5"/>
        <v>0</v>
      </c>
      <c r="R19" s="248">
        <f>IF(雇用表!O21="-　",0,雇用表!O21)</f>
        <v>6.8925665680473369E-2</v>
      </c>
      <c r="S19" s="249">
        <f>IF(雇用表!P21="-　",0,雇用表!P21)</f>
        <v>5.2699704142011833E-2</v>
      </c>
      <c r="T19" s="100"/>
      <c r="V19" s="201"/>
    </row>
    <row r="20" spans="3:22" ht="17.25" customHeight="1" x14ac:dyDescent="0.15">
      <c r="C20" s="390" t="s">
        <v>644</v>
      </c>
      <c r="D20" s="391" t="s">
        <v>134</v>
      </c>
      <c r="E20" s="100">
        <f>生産者価格評価表!$DR21</f>
        <v>20610</v>
      </c>
      <c r="F20" s="100">
        <f>ABS(生産者価格評価表!$DV21)</f>
        <v>13596</v>
      </c>
      <c r="G20" s="375">
        <f t="shared" si="2"/>
        <v>0.65967976710334786</v>
      </c>
      <c r="H20" s="250">
        <f t="shared" si="3"/>
        <v>0.34032023289665214</v>
      </c>
      <c r="I20" s="100">
        <f>生産者価格評価表!$DK21</f>
        <v>2273</v>
      </c>
      <c r="J20" s="251">
        <f>生産者価格評価表!$DK21/生産者価格評価表!$DK$115</f>
        <v>1.0104063407109739E-3</v>
      </c>
      <c r="K20" s="252">
        <f>入力!E28</f>
        <v>0</v>
      </c>
      <c r="L20" s="253">
        <v>0.41509773894243762</v>
      </c>
      <c r="M20" s="253">
        <v>2.9141518782091702E-2</v>
      </c>
      <c r="N20" s="100">
        <f t="shared" si="0"/>
        <v>0</v>
      </c>
      <c r="O20" s="100">
        <f t="shared" si="1"/>
        <v>0</v>
      </c>
      <c r="P20" s="100">
        <f t="shared" si="4"/>
        <v>0</v>
      </c>
      <c r="Q20" s="207">
        <f t="shared" si="5"/>
        <v>0</v>
      </c>
      <c r="R20" s="248">
        <f>IF(雇用表!O22="-　",0,雇用表!O22)</f>
        <v>5.0841927824400501E-2</v>
      </c>
      <c r="S20" s="249">
        <f>IF(雇用表!P22="-　",0,雇用表!P22)</f>
        <v>3.8570988381577277E-2</v>
      </c>
      <c r="T20" s="100"/>
      <c r="V20" s="201"/>
    </row>
    <row r="21" spans="3:22" ht="17.25" customHeight="1" x14ac:dyDescent="0.15">
      <c r="C21" s="390" t="s">
        <v>645</v>
      </c>
      <c r="D21" s="391" t="s">
        <v>137</v>
      </c>
      <c r="E21" s="100">
        <f>生産者価格評価表!$DR22</f>
        <v>25489</v>
      </c>
      <c r="F21" s="100">
        <f>ABS(生産者価格評価表!$DV22)</f>
        <v>22758</v>
      </c>
      <c r="G21" s="375">
        <f t="shared" si="2"/>
        <v>0.89285574169249482</v>
      </c>
      <c r="H21" s="250">
        <f t="shared" si="3"/>
        <v>0.10714425830750518</v>
      </c>
      <c r="I21" s="100">
        <f>生産者価格評価表!$DK22</f>
        <v>1004</v>
      </c>
      <c r="J21" s="251">
        <f>生産者価格評価表!$DK22/生産者価格評価表!$DK$115</f>
        <v>4.4630354864664228E-4</v>
      </c>
      <c r="K21" s="252">
        <f>入力!E29</f>
        <v>0</v>
      </c>
      <c r="L21" s="253">
        <v>0.18519244825557557</v>
      </c>
      <c r="M21" s="253">
        <v>8.1382703724172348E-2</v>
      </c>
      <c r="N21" s="100">
        <f t="shared" si="0"/>
        <v>0</v>
      </c>
      <c r="O21" s="100">
        <f t="shared" si="1"/>
        <v>0</v>
      </c>
      <c r="P21" s="100">
        <f t="shared" si="4"/>
        <v>0</v>
      </c>
      <c r="Q21" s="207">
        <f t="shared" si="5"/>
        <v>0</v>
      </c>
      <c r="R21" s="248">
        <f>IF(雇用表!O23="-　",0,雇用表!O23)</f>
        <v>5.3481207640172522E-2</v>
      </c>
      <c r="S21" s="249">
        <f>IF(雇用表!P23="-　",0,雇用表!P23)</f>
        <v>4.5594577942082562E-2</v>
      </c>
      <c r="T21" s="100"/>
      <c r="V21" s="201"/>
    </row>
    <row r="22" spans="3:22" ht="17.25" customHeight="1" x14ac:dyDescent="0.15">
      <c r="C22" s="390" t="s">
        <v>646</v>
      </c>
      <c r="D22" s="391" t="s">
        <v>145</v>
      </c>
      <c r="E22" s="100">
        <f>生産者価格評価表!$DR23</f>
        <v>27207</v>
      </c>
      <c r="F22" s="100">
        <f>ABS(生産者価格評価表!$DV23)</f>
        <v>21017</v>
      </c>
      <c r="G22" s="375">
        <f t="shared" si="2"/>
        <v>0.77248502223692428</v>
      </c>
      <c r="H22" s="250">
        <f t="shared" si="3"/>
        <v>0.22751497776307572</v>
      </c>
      <c r="I22" s="100">
        <f>生産者価格評価表!$DK23</f>
        <v>4200</v>
      </c>
      <c r="J22" s="251">
        <f>生産者価格評価表!$DK23/生産者価格評価表!$DK$115</f>
        <v>1.8670068768086628E-3</v>
      </c>
      <c r="K22" s="252">
        <f>入力!E30</f>
        <v>0</v>
      </c>
      <c r="L22" s="253">
        <v>0.18058417882054534</v>
      </c>
      <c r="M22" s="253">
        <v>8.7686271401395052E-2</v>
      </c>
      <c r="N22" s="100">
        <f t="shared" si="0"/>
        <v>0</v>
      </c>
      <c r="O22" s="100">
        <f t="shared" si="1"/>
        <v>0</v>
      </c>
      <c r="P22" s="100">
        <f t="shared" si="4"/>
        <v>0</v>
      </c>
      <c r="Q22" s="207">
        <f t="shared" si="5"/>
        <v>0</v>
      </c>
      <c r="R22" s="248">
        <f>IF(雇用表!O24="-　",0,雇用表!O24)</f>
        <v>9.7360533694285989E-2</v>
      </c>
      <c r="S22" s="249">
        <f>IF(雇用表!P24="-　",0,雇用表!P24)</f>
        <v>8.4308227786909024E-2</v>
      </c>
      <c r="T22" s="100"/>
      <c r="V22" s="201"/>
    </row>
    <row r="23" spans="3:22" ht="17.25" customHeight="1" x14ac:dyDescent="0.15">
      <c r="C23" s="390" t="s">
        <v>647</v>
      </c>
      <c r="D23" s="391" t="s">
        <v>149</v>
      </c>
      <c r="E23" s="100">
        <f>生産者価格評価表!$DR24</f>
        <v>28677</v>
      </c>
      <c r="F23" s="100">
        <f>ABS(生産者価格評価表!$DV24)</f>
        <v>13383</v>
      </c>
      <c r="G23" s="375">
        <f t="shared" si="2"/>
        <v>0.46668061512710535</v>
      </c>
      <c r="H23" s="250">
        <f t="shared" si="3"/>
        <v>0.53331938487289465</v>
      </c>
      <c r="I23" s="100">
        <f>生産者価格評価表!$DK24</f>
        <v>0</v>
      </c>
      <c r="J23" s="251">
        <f>生産者価格評価表!$DK24/生産者価格評価表!$DK$115</f>
        <v>0</v>
      </c>
      <c r="K23" s="252">
        <f>入力!E31</f>
        <v>0</v>
      </c>
      <c r="L23" s="253">
        <v>5.7305177403794622E-2</v>
      </c>
      <c r="M23" s="253">
        <v>4.8172365741237004E-2</v>
      </c>
      <c r="N23" s="100">
        <f t="shared" si="0"/>
        <v>0</v>
      </c>
      <c r="O23" s="100">
        <f t="shared" si="1"/>
        <v>0</v>
      </c>
      <c r="P23" s="100">
        <f t="shared" si="4"/>
        <v>0</v>
      </c>
      <c r="Q23" s="207">
        <f t="shared" si="5"/>
        <v>0</v>
      </c>
      <c r="R23" s="248">
        <f>IF(雇用表!O25="-　",0,雇用表!O25)</f>
        <v>7.6909126879451326E-2</v>
      </c>
      <c r="S23" s="249">
        <f>IF(雇用表!P25="-　",0,雇用表!P25)</f>
        <v>6.9275916644684785E-2</v>
      </c>
      <c r="T23" s="100"/>
      <c r="V23" s="201"/>
    </row>
    <row r="24" spans="3:22" ht="17.25" customHeight="1" x14ac:dyDescent="0.15">
      <c r="C24" s="392" t="s">
        <v>648</v>
      </c>
      <c r="D24" s="393" t="s">
        <v>151</v>
      </c>
      <c r="E24" s="101">
        <f>生産者価格評価表!$DR25</f>
        <v>2055</v>
      </c>
      <c r="F24" s="101">
        <f>ABS(生産者価格評価表!$DV25)</f>
        <v>391</v>
      </c>
      <c r="G24" s="375">
        <f t="shared" si="2"/>
        <v>0.19026763990267639</v>
      </c>
      <c r="H24" s="254">
        <f t="shared" si="3"/>
        <v>0.80973236009732363</v>
      </c>
      <c r="I24" s="101">
        <f>生産者価格評価表!$DK25</f>
        <v>82</v>
      </c>
      <c r="J24" s="255">
        <f>生産者価格評価表!$DK25/生産者価格評価表!$DK$115</f>
        <v>3.6451086642454849E-5</v>
      </c>
      <c r="K24" s="256">
        <f>入力!E32</f>
        <v>0</v>
      </c>
      <c r="L24" s="253">
        <v>0.21432496794284667</v>
      </c>
      <c r="M24" s="253">
        <v>4.6895035720827982E-2</v>
      </c>
      <c r="N24" s="101">
        <f t="shared" si="0"/>
        <v>0</v>
      </c>
      <c r="O24" s="101">
        <f t="shared" si="1"/>
        <v>0</v>
      </c>
      <c r="P24" s="101">
        <f t="shared" si="4"/>
        <v>0</v>
      </c>
      <c r="Q24" s="208">
        <f t="shared" si="5"/>
        <v>0</v>
      </c>
      <c r="R24" s="248">
        <f>IF(雇用表!O26="-　",0,雇用表!O26)</f>
        <v>8.5864485981308414E-2</v>
      </c>
      <c r="S24" s="249">
        <f>IF(雇用表!P26="-　",0,雇用表!P26)</f>
        <v>8.5864485981308414E-2</v>
      </c>
      <c r="T24" s="100"/>
      <c r="V24" s="201"/>
    </row>
    <row r="25" spans="3:22" ht="17.25" customHeight="1" x14ac:dyDescent="0.15">
      <c r="C25" s="394" t="s">
        <v>649</v>
      </c>
      <c r="D25" s="395" t="s">
        <v>650</v>
      </c>
      <c r="E25" s="97">
        <f>生産者価格評価表!$DR26</f>
        <v>14042</v>
      </c>
      <c r="F25" s="97">
        <f>ABS(生産者価格評価表!$DV26)</f>
        <v>13424</v>
      </c>
      <c r="G25" s="375">
        <f t="shared" si="2"/>
        <v>0.95598917533114935</v>
      </c>
      <c r="H25" s="257">
        <f t="shared" si="3"/>
        <v>4.4010824668850645E-2</v>
      </c>
      <c r="I25" s="97">
        <f>生産者価格評価表!$DK26</f>
        <v>112</v>
      </c>
      <c r="J25" s="258">
        <f>生産者価格評価表!$DK26/生産者価格評価表!$DK$115</f>
        <v>4.9786850048231011E-5</v>
      </c>
      <c r="K25" s="259">
        <f>入力!E33</f>
        <v>0</v>
      </c>
      <c r="L25" s="253">
        <v>0.13084390447263414</v>
      </c>
      <c r="M25" s="253">
        <v>4.7138347924483355E-2</v>
      </c>
      <c r="N25" s="97">
        <f t="shared" si="0"/>
        <v>0</v>
      </c>
      <c r="O25" s="97">
        <f t="shared" si="1"/>
        <v>0</v>
      </c>
      <c r="P25" s="97">
        <f t="shared" si="4"/>
        <v>0</v>
      </c>
      <c r="Q25" s="209">
        <f t="shared" si="5"/>
        <v>0</v>
      </c>
      <c r="R25" s="248">
        <f>IF(雇用表!O27="-　",0,雇用表!O27)</f>
        <v>0.1190253045923149</v>
      </c>
      <c r="S25" s="249">
        <f>IF(雇用表!P27="-　",0,雇用表!P27)</f>
        <v>0.10121836925960637</v>
      </c>
      <c r="T25" s="97"/>
      <c r="V25" s="201"/>
    </row>
    <row r="26" spans="3:22" ht="17.25" customHeight="1" x14ac:dyDescent="0.15">
      <c r="C26" s="390" t="s">
        <v>651</v>
      </c>
      <c r="D26" s="391" t="s">
        <v>954</v>
      </c>
      <c r="E26" s="100">
        <f>生産者価格評価表!$DR27</f>
        <v>6255</v>
      </c>
      <c r="F26" s="100">
        <f>ABS(生産者価格評価表!$DV27)</f>
        <v>6255</v>
      </c>
      <c r="G26" s="375">
        <f t="shared" si="2"/>
        <v>1</v>
      </c>
      <c r="H26" s="250">
        <f t="shared" si="3"/>
        <v>0</v>
      </c>
      <c r="I26" s="100">
        <f>生産者価格評価表!$DK27</f>
        <v>0</v>
      </c>
      <c r="J26" s="251">
        <f>生産者価格評価表!$DK27/生産者価格評価表!$DK$115</f>
        <v>0</v>
      </c>
      <c r="K26" s="252">
        <f>入力!E34</f>
        <v>0</v>
      </c>
      <c r="L26" s="253">
        <v>2.3540364410160927E-2</v>
      </c>
      <c r="M26" s="253">
        <v>5.1070621093230482E-2</v>
      </c>
      <c r="N26" s="100">
        <f t="shared" si="0"/>
        <v>0</v>
      </c>
      <c r="O26" s="100">
        <f t="shared" si="1"/>
        <v>0</v>
      </c>
      <c r="P26" s="100">
        <f t="shared" si="4"/>
        <v>0</v>
      </c>
      <c r="Q26" s="207">
        <f t="shared" si="5"/>
        <v>0</v>
      </c>
      <c r="R26" s="248">
        <f>IF(雇用表!O28="-　",0,雇用表!O28)</f>
        <v>0</v>
      </c>
      <c r="S26" s="249">
        <f>IF(雇用表!P28="-　",0,雇用表!P28)</f>
        <v>0</v>
      </c>
      <c r="T26" s="100"/>
      <c r="V26" s="201"/>
    </row>
    <row r="27" spans="3:22" ht="17.25" customHeight="1" x14ac:dyDescent="0.15">
      <c r="C27" s="390" t="s">
        <v>652</v>
      </c>
      <c r="D27" s="391" t="s">
        <v>955</v>
      </c>
      <c r="E27" s="100">
        <f>生産者価格評価表!$DR28</f>
        <v>34820</v>
      </c>
      <c r="F27" s="100">
        <f>ABS(生産者価格評価表!$DV28)</f>
        <v>34748</v>
      </c>
      <c r="G27" s="375">
        <f t="shared" si="2"/>
        <v>0.99793222286042504</v>
      </c>
      <c r="H27" s="250">
        <f t="shared" si="3"/>
        <v>2.0677771395749556E-3</v>
      </c>
      <c r="I27" s="100">
        <f>生産者価格評価表!$DK28</f>
        <v>2</v>
      </c>
      <c r="J27" s="251">
        <f>生産者価格評価表!$DK28/生産者価格評価表!$DK$115</f>
        <v>8.8905089371841093E-7</v>
      </c>
      <c r="K27" s="252">
        <f>入力!E35</f>
        <v>0</v>
      </c>
      <c r="L27" s="253">
        <v>8.8871325984166138E-2</v>
      </c>
      <c r="M27" s="253">
        <v>3.5087958357747286E-2</v>
      </c>
      <c r="N27" s="100">
        <f t="shared" si="0"/>
        <v>0</v>
      </c>
      <c r="O27" s="100">
        <f t="shared" si="1"/>
        <v>0</v>
      </c>
      <c r="P27" s="100">
        <f t="shared" si="4"/>
        <v>0</v>
      </c>
      <c r="Q27" s="207">
        <f t="shared" si="5"/>
        <v>0</v>
      </c>
      <c r="R27" s="248">
        <f>IF(雇用表!O29="-　",0,雇用表!O29)</f>
        <v>1.5074393108848864E-2</v>
      </c>
      <c r="S27" s="249">
        <f>IF(雇用表!P29="-　",0,雇用表!P29)</f>
        <v>1.4878621769772905E-2</v>
      </c>
      <c r="T27" s="100"/>
      <c r="V27" s="201"/>
    </row>
    <row r="28" spans="3:22" ht="17.25" customHeight="1" x14ac:dyDescent="0.15">
      <c r="C28" s="390" t="s">
        <v>653</v>
      </c>
      <c r="D28" s="391" t="s">
        <v>172</v>
      </c>
      <c r="E28" s="100">
        <f>生産者価格評価表!$DR29</f>
        <v>11237</v>
      </c>
      <c r="F28" s="100">
        <f>ABS(生産者価格評価表!$DV29)</f>
        <v>10915</v>
      </c>
      <c r="G28" s="375">
        <f t="shared" si="2"/>
        <v>0.97134466494616001</v>
      </c>
      <c r="H28" s="250">
        <f t="shared" si="3"/>
        <v>2.8655335053839992E-2</v>
      </c>
      <c r="I28" s="100">
        <f>生産者価格評価表!$DK29</f>
        <v>0</v>
      </c>
      <c r="J28" s="251">
        <f>生産者価格評価表!$DK29/生産者価格評価表!$DK$115</f>
        <v>0</v>
      </c>
      <c r="K28" s="252">
        <f>入力!E36</f>
        <v>0</v>
      </c>
      <c r="L28" s="253">
        <v>0.15534039334341906</v>
      </c>
      <c r="M28" s="253">
        <v>3.6701966717095309E-2</v>
      </c>
      <c r="N28" s="100">
        <f t="shared" si="0"/>
        <v>0</v>
      </c>
      <c r="O28" s="100">
        <f t="shared" si="1"/>
        <v>0</v>
      </c>
      <c r="P28" s="100">
        <f t="shared" si="4"/>
        <v>0</v>
      </c>
      <c r="Q28" s="207">
        <f t="shared" si="5"/>
        <v>0</v>
      </c>
      <c r="R28" s="248">
        <f>IF(雇用表!O30="-　",0,雇用表!O30)</f>
        <v>2.9169428923193484E-2</v>
      </c>
      <c r="S28" s="249">
        <f>IF(雇用表!P30="-　",0,雇用表!P30)</f>
        <v>2.9169428923193484E-2</v>
      </c>
      <c r="T28" s="100"/>
      <c r="V28" s="201"/>
    </row>
    <row r="29" spans="3:22" ht="17.25" customHeight="1" x14ac:dyDescent="0.15">
      <c r="C29" s="390" t="s">
        <v>654</v>
      </c>
      <c r="D29" s="391" t="s">
        <v>177</v>
      </c>
      <c r="E29" s="100">
        <f>生産者価格評価表!$DR30</f>
        <v>9372</v>
      </c>
      <c r="F29" s="100">
        <f>ABS(生産者価格評価表!$DV30)</f>
        <v>1167</v>
      </c>
      <c r="G29" s="375">
        <f t="shared" si="2"/>
        <v>0.12451984635083227</v>
      </c>
      <c r="H29" s="250">
        <f t="shared" si="3"/>
        <v>0.87548015364916776</v>
      </c>
      <c r="I29" s="100">
        <f>生産者価格評価表!$DK30</f>
        <v>0</v>
      </c>
      <c r="J29" s="251">
        <f>生産者価格評価表!$DK30/生産者価格評価表!$DK$115</f>
        <v>0</v>
      </c>
      <c r="K29" s="252">
        <f>入力!E37</f>
        <v>0</v>
      </c>
      <c r="L29" s="253">
        <v>0.18421967327076816</v>
      </c>
      <c r="M29" s="253">
        <v>3.9798401112269725E-2</v>
      </c>
      <c r="N29" s="100">
        <f t="shared" si="0"/>
        <v>0</v>
      </c>
      <c r="O29" s="100">
        <f t="shared" si="1"/>
        <v>0</v>
      </c>
      <c r="P29" s="100">
        <f t="shared" si="4"/>
        <v>0</v>
      </c>
      <c r="Q29" s="207">
        <f t="shared" si="5"/>
        <v>0</v>
      </c>
      <c r="R29" s="248">
        <f>IF(雇用表!O31="-　",0,雇用表!O31)</f>
        <v>2.6081602955168749E-2</v>
      </c>
      <c r="S29" s="249">
        <f>IF(雇用表!P31="-　",0,雇用表!P31)</f>
        <v>2.6081602955168749E-2</v>
      </c>
      <c r="T29" s="100"/>
      <c r="V29" s="201"/>
    </row>
    <row r="30" spans="3:22" ht="17.25" customHeight="1" x14ac:dyDescent="0.15">
      <c r="C30" s="390" t="s">
        <v>655</v>
      </c>
      <c r="D30" s="391" t="s">
        <v>178</v>
      </c>
      <c r="E30" s="100">
        <f>生産者価格評価表!$DR31</f>
        <v>122257</v>
      </c>
      <c r="F30" s="100">
        <f>ABS(生産者価格評価表!$DV31)</f>
        <v>121185</v>
      </c>
      <c r="G30" s="375">
        <f t="shared" si="2"/>
        <v>0.99123158592146055</v>
      </c>
      <c r="H30" s="250">
        <f t="shared" si="3"/>
        <v>8.7684140785394549E-3</v>
      </c>
      <c r="I30" s="100">
        <f>生産者価格評価表!$DK31</f>
        <v>12603</v>
      </c>
      <c r="J30" s="251">
        <f>生産者価格評価表!$DK31/生産者価格評価表!$DK$115</f>
        <v>5.602354206766566E-3</v>
      </c>
      <c r="K30" s="252">
        <f>入力!E38</f>
        <v>0</v>
      </c>
      <c r="L30" s="253">
        <v>0.20214835785770041</v>
      </c>
      <c r="M30" s="253">
        <v>2.7908846247946591E-2</v>
      </c>
      <c r="N30" s="100">
        <f t="shared" si="0"/>
        <v>0</v>
      </c>
      <c r="O30" s="100">
        <f t="shared" si="1"/>
        <v>0</v>
      </c>
      <c r="P30" s="100">
        <f t="shared" si="4"/>
        <v>0</v>
      </c>
      <c r="Q30" s="207">
        <f t="shared" si="5"/>
        <v>0</v>
      </c>
      <c r="R30" s="248">
        <f>IF(雇用表!O32="-　",0,雇用表!O32)</f>
        <v>8.9903181189488236E-3</v>
      </c>
      <c r="S30" s="249">
        <f>IF(雇用表!P32="-　",0,雇用表!P32)</f>
        <v>8.9903181189488236E-3</v>
      </c>
      <c r="T30" s="100"/>
      <c r="V30" s="201"/>
    </row>
    <row r="31" spans="3:22" ht="17.25" customHeight="1" x14ac:dyDescent="0.15">
      <c r="C31" s="390" t="s">
        <v>656</v>
      </c>
      <c r="D31" s="391" t="s">
        <v>657</v>
      </c>
      <c r="E31" s="100">
        <f>生産者価格評価表!$DR32</f>
        <v>62925</v>
      </c>
      <c r="F31" s="100">
        <f>ABS(生産者価格評価表!$DV32)</f>
        <v>59720</v>
      </c>
      <c r="G31" s="375">
        <f t="shared" si="2"/>
        <v>0.94906634882796981</v>
      </c>
      <c r="H31" s="250">
        <f t="shared" si="3"/>
        <v>5.0933651172030192E-2</v>
      </c>
      <c r="I31" s="100">
        <f>生産者価格評価表!$DK32</f>
        <v>24670</v>
      </c>
      <c r="J31" s="251">
        <f>生産者価格評価表!$DK32/生産者価格評価表!$DK$115</f>
        <v>1.0966442774016599E-2</v>
      </c>
      <c r="K31" s="252">
        <f>入力!E39</f>
        <v>0</v>
      </c>
      <c r="L31" s="253">
        <v>0.35310531591782995</v>
      </c>
      <c r="M31" s="253">
        <v>1.8747101156545029E-2</v>
      </c>
      <c r="N31" s="100">
        <f t="shared" si="0"/>
        <v>0</v>
      </c>
      <c r="O31" s="100">
        <f t="shared" si="1"/>
        <v>0</v>
      </c>
      <c r="P31" s="100">
        <f t="shared" si="4"/>
        <v>0</v>
      </c>
      <c r="Q31" s="207">
        <f t="shared" si="5"/>
        <v>0</v>
      </c>
      <c r="R31" s="248">
        <f>IF(雇用表!O33="-　",0,雇用表!O33)</f>
        <v>3.4337574850299403E-2</v>
      </c>
      <c r="S31" s="249">
        <f>IF(雇用表!P33="-　",0,雇用表!P33)</f>
        <v>3.4150449101796404E-2</v>
      </c>
      <c r="T31" s="100"/>
      <c r="V31" s="201"/>
    </row>
    <row r="32" spans="3:22" ht="17.25" customHeight="1" x14ac:dyDescent="0.15">
      <c r="C32" s="390" t="s">
        <v>658</v>
      </c>
      <c r="D32" s="391" t="s">
        <v>189</v>
      </c>
      <c r="E32" s="100">
        <f>生産者価格評価表!$DR33</f>
        <v>123561</v>
      </c>
      <c r="F32" s="100">
        <f>ABS(生産者価格評価表!$DV33)</f>
        <v>123561</v>
      </c>
      <c r="G32" s="375">
        <f t="shared" si="2"/>
        <v>1</v>
      </c>
      <c r="H32" s="250">
        <f t="shared" si="3"/>
        <v>0</v>
      </c>
      <c r="I32" s="100">
        <f>生産者価格評価表!$DK33</f>
        <v>53193</v>
      </c>
      <c r="J32" s="251">
        <f>生産者価格評価表!$DK33/生産者価格評価表!$DK$115</f>
        <v>2.3645642094781715E-2</v>
      </c>
      <c r="K32" s="252">
        <f>入力!E40</f>
        <v>0</v>
      </c>
      <c r="L32" s="253">
        <v>0.19750814259581492</v>
      </c>
      <c r="M32" s="253">
        <v>2.0852853254807478E-2</v>
      </c>
      <c r="N32" s="100">
        <f t="shared" si="0"/>
        <v>0</v>
      </c>
      <c r="O32" s="100">
        <f t="shared" si="1"/>
        <v>0</v>
      </c>
      <c r="P32" s="100">
        <f t="shared" si="4"/>
        <v>0</v>
      </c>
      <c r="Q32" s="207">
        <f t="shared" si="5"/>
        <v>0</v>
      </c>
      <c r="R32" s="248">
        <f>IF(雇用表!O34="-　",0,雇用表!O34)</f>
        <v>0</v>
      </c>
      <c r="S32" s="249">
        <f>IF(雇用表!P34="-　",0,雇用表!P34)</f>
        <v>0</v>
      </c>
      <c r="T32" s="100"/>
      <c r="V32" s="201"/>
    </row>
    <row r="33" spans="2:22" ht="17.25" customHeight="1" x14ac:dyDescent="0.15">
      <c r="C33" s="390" t="s">
        <v>659</v>
      </c>
      <c r="D33" s="391" t="s">
        <v>201</v>
      </c>
      <c r="E33" s="100">
        <f>生産者価格評価表!$DR34</f>
        <v>13410</v>
      </c>
      <c r="F33" s="100">
        <f>ABS(生産者価格評価表!$DV34)</f>
        <v>6244</v>
      </c>
      <c r="G33" s="375">
        <f t="shared" si="2"/>
        <v>0.46562266964951526</v>
      </c>
      <c r="H33" s="250">
        <f t="shared" si="3"/>
        <v>0.53437733035048474</v>
      </c>
      <c r="I33" s="100">
        <f>生産者価格評価表!$DK34</f>
        <v>4</v>
      </c>
      <c r="J33" s="251">
        <f>生産者価格評価表!$DK34/生産者価格評価表!$DK$115</f>
        <v>1.7781017874368219E-6</v>
      </c>
      <c r="K33" s="252">
        <f>入力!E41</f>
        <v>0</v>
      </c>
      <c r="L33" s="253">
        <v>2.2852733424348549E-2</v>
      </c>
      <c r="M33" s="253">
        <v>4.8851427553867156E-2</v>
      </c>
      <c r="N33" s="100">
        <f t="shared" si="0"/>
        <v>0</v>
      </c>
      <c r="O33" s="100">
        <f t="shared" si="1"/>
        <v>0</v>
      </c>
      <c r="P33" s="100">
        <f t="shared" si="4"/>
        <v>0</v>
      </c>
      <c r="Q33" s="207">
        <f t="shared" si="5"/>
        <v>0</v>
      </c>
      <c r="R33" s="248">
        <f>IF(雇用表!O35="-　",0,雇用表!O35)</f>
        <v>2.1071727602567682E-2</v>
      </c>
      <c r="S33" s="249">
        <f>IF(雇用表!P35="-　",0,雇用表!P35)</f>
        <v>2.1071727602567682E-2</v>
      </c>
      <c r="T33" s="100"/>
      <c r="V33" s="201"/>
    </row>
    <row r="34" spans="2:22" ht="17.25" customHeight="1" x14ac:dyDescent="0.15">
      <c r="C34" s="392" t="s">
        <v>660</v>
      </c>
      <c r="D34" s="393" t="s">
        <v>206</v>
      </c>
      <c r="E34" s="101">
        <f>生産者価格評価表!$DR35</f>
        <v>78944</v>
      </c>
      <c r="F34" s="101">
        <f>ABS(生産者価格評価表!$DV35)</f>
        <v>56086</v>
      </c>
      <c r="G34" s="375">
        <f t="shared" si="2"/>
        <v>0.71045297932711793</v>
      </c>
      <c r="H34" s="254">
        <f t="shared" si="3"/>
        <v>0.28954702067288207</v>
      </c>
      <c r="I34" s="101">
        <f>生産者価格評価表!$DK35</f>
        <v>5437</v>
      </c>
      <c r="J34" s="255">
        <f>生産者価格評価表!$DK35/生産者価格評価表!$DK$115</f>
        <v>2.4168848545734999E-3</v>
      </c>
      <c r="K34" s="256">
        <f>入力!E42</f>
        <v>0</v>
      </c>
      <c r="L34" s="253">
        <v>0.18030552595032781</v>
      </c>
      <c r="M34" s="253">
        <v>3.3420534185963892E-2</v>
      </c>
      <c r="N34" s="101">
        <f t="shared" si="0"/>
        <v>0</v>
      </c>
      <c r="O34" s="101">
        <f t="shared" si="1"/>
        <v>0</v>
      </c>
      <c r="P34" s="101">
        <f t="shared" si="4"/>
        <v>0</v>
      </c>
      <c r="Q34" s="208">
        <f t="shared" si="5"/>
        <v>0</v>
      </c>
      <c r="R34" s="248">
        <f>IF(雇用表!O36="-　",0,雇用表!O36)</f>
        <v>5.7850277694635674E-2</v>
      </c>
      <c r="S34" s="249">
        <f>IF(雇用表!P36="-　",0,雇用表!P36)</f>
        <v>5.4890418703648275E-2</v>
      </c>
      <c r="T34" s="101"/>
      <c r="V34" s="201"/>
    </row>
    <row r="35" spans="2:22" ht="17.25" customHeight="1" x14ac:dyDescent="0.15">
      <c r="C35" s="394" t="s">
        <v>661</v>
      </c>
      <c r="D35" s="395" t="s">
        <v>216</v>
      </c>
      <c r="E35" s="97">
        <f>生産者価格評価表!$DR36</f>
        <v>39789</v>
      </c>
      <c r="F35" s="97">
        <f>ABS(生産者価格評価表!$DV36)</f>
        <v>38326</v>
      </c>
      <c r="G35" s="375">
        <f t="shared" si="2"/>
        <v>0.96323104375581192</v>
      </c>
      <c r="H35" s="257">
        <f t="shared" si="3"/>
        <v>3.6768956244188078E-2</v>
      </c>
      <c r="I35" s="97">
        <f>生産者価格評価表!$DK36</f>
        <v>4267</v>
      </c>
      <c r="J35" s="258">
        <f>生産者価格評価表!$DK36/生産者価格評価表!$DK$115</f>
        <v>1.8967900817482297E-3</v>
      </c>
      <c r="K35" s="259">
        <f>入力!E43</f>
        <v>0</v>
      </c>
      <c r="L35" s="253">
        <v>0.20166446084479239</v>
      </c>
      <c r="M35" s="253">
        <v>2.821956526615671E-2</v>
      </c>
      <c r="N35" s="97">
        <f t="shared" si="0"/>
        <v>0</v>
      </c>
      <c r="O35" s="97">
        <f t="shared" si="1"/>
        <v>0</v>
      </c>
      <c r="P35" s="97">
        <f t="shared" si="4"/>
        <v>0</v>
      </c>
      <c r="Q35" s="209">
        <f t="shared" si="5"/>
        <v>0</v>
      </c>
      <c r="R35" s="248">
        <f>IF(雇用表!O37="-　",0,雇用表!O37)</f>
        <v>6.8394292274889287E-2</v>
      </c>
      <c r="S35" s="249">
        <f>IF(雇用表!P37="-　",0,雇用表!P37)</f>
        <v>6.3473839593242584E-2</v>
      </c>
      <c r="T35" s="100"/>
      <c r="V35" s="201"/>
    </row>
    <row r="36" spans="2:22" ht="17.25" customHeight="1" x14ac:dyDescent="0.15">
      <c r="C36" s="390" t="s">
        <v>662</v>
      </c>
      <c r="D36" s="391" t="s">
        <v>956</v>
      </c>
      <c r="E36" s="100">
        <f>生産者価格評価表!$DR37</f>
        <v>8227</v>
      </c>
      <c r="F36" s="100">
        <f>ABS(生産者価格評価表!$DV37)</f>
        <v>8160</v>
      </c>
      <c r="G36" s="375">
        <f t="shared" si="2"/>
        <v>0.99185608362708155</v>
      </c>
      <c r="H36" s="250">
        <f t="shared" si="3"/>
        <v>8.1439163729184472E-3</v>
      </c>
      <c r="I36" s="100">
        <f>生産者価格評価表!$DK37</f>
        <v>7392</v>
      </c>
      <c r="J36" s="251">
        <f>生産者価格評価表!$DK37/生産者価格評価表!$DK$115</f>
        <v>3.2859321031832468E-3</v>
      </c>
      <c r="K36" s="252">
        <f>入力!E44</f>
        <v>0</v>
      </c>
      <c r="L36" s="253">
        <v>0.4066444143110462</v>
      </c>
      <c r="M36" s="253">
        <v>2.1330969020548658E-2</v>
      </c>
      <c r="N36" s="100">
        <f t="shared" si="0"/>
        <v>0</v>
      </c>
      <c r="O36" s="100">
        <f t="shared" si="1"/>
        <v>0</v>
      </c>
      <c r="P36" s="100">
        <f t="shared" si="4"/>
        <v>0</v>
      </c>
      <c r="Q36" s="207">
        <f t="shared" si="5"/>
        <v>0</v>
      </c>
      <c r="R36" s="248">
        <f>IF(雇用表!O38="-　",0,雇用表!O38)</f>
        <v>0.17543859649122806</v>
      </c>
      <c r="S36" s="249">
        <f>IF(雇用表!P38="-　",0,雇用表!P38)</f>
        <v>0.15204678362573099</v>
      </c>
      <c r="T36" s="100"/>
      <c r="V36" s="201"/>
    </row>
    <row r="37" spans="2:22" ht="17.25" customHeight="1" x14ac:dyDescent="0.15">
      <c r="C37" s="390" t="s">
        <v>663</v>
      </c>
      <c r="D37" s="391" t="s">
        <v>221</v>
      </c>
      <c r="E37" s="100">
        <f>生産者価格評価表!$DR38</f>
        <v>7914</v>
      </c>
      <c r="F37" s="100">
        <f>ABS(生産者価格評価表!$DV38)</f>
        <v>7804</v>
      </c>
      <c r="G37" s="375">
        <f t="shared" si="2"/>
        <v>0.98610058124842048</v>
      </c>
      <c r="H37" s="250">
        <f t="shared" si="3"/>
        <v>1.3899418751579518E-2</v>
      </c>
      <c r="I37" s="100">
        <f>生産者価格評価表!$DK38</f>
        <v>318</v>
      </c>
      <c r="J37" s="251">
        <f>生産者価格評価表!$DK38/生産者価格評価表!$DK$115</f>
        <v>1.4135909210122733E-4</v>
      </c>
      <c r="K37" s="252">
        <f>入力!E45</f>
        <v>0</v>
      </c>
      <c r="L37" s="253">
        <v>0.15704275082839916</v>
      </c>
      <c r="M37" s="253">
        <v>6.1002770384051282E-2</v>
      </c>
      <c r="N37" s="100">
        <f t="shared" si="0"/>
        <v>0</v>
      </c>
      <c r="O37" s="100">
        <f t="shared" si="1"/>
        <v>0</v>
      </c>
      <c r="P37" s="100">
        <f t="shared" si="4"/>
        <v>0</v>
      </c>
      <c r="Q37" s="207">
        <f t="shared" si="5"/>
        <v>0</v>
      </c>
      <c r="R37" s="248">
        <f>IF(雇用表!O39="-　",0,雇用表!O39)</f>
        <v>9.878086902156924E-2</v>
      </c>
      <c r="S37" s="249">
        <f>IF(雇用表!P39="-　",0,雇用表!P39)</f>
        <v>9.878086902156924E-2</v>
      </c>
      <c r="T37" s="100"/>
      <c r="V37" s="201"/>
    </row>
    <row r="38" spans="2:22" ht="17.25" customHeight="1" x14ac:dyDescent="0.15">
      <c r="C38" s="390" t="s">
        <v>664</v>
      </c>
      <c r="D38" s="391" t="s">
        <v>227</v>
      </c>
      <c r="E38" s="100">
        <f>生産者価格評価表!$DR39</f>
        <v>31279</v>
      </c>
      <c r="F38" s="100">
        <f>ABS(生産者価格評価表!$DV39)</f>
        <v>13948</v>
      </c>
      <c r="G38" s="375">
        <f t="shared" si="2"/>
        <v>0.4459221842130503</v>
      </c>
      <c r="H38" s="250">
        <f t="shared" si="3"/>
        <v>0.5540778157869497</v>
      </c>
      <c r="I38" s="100">
        <f>生産者価格評価表!$DK39</f>
        <v>13</v>
      </c>
      <c r="J38" s="251">
        <f>生産者価格評価表!$DK39/生産者価格評価表!$DK$115</f>
        <v>5.7788308091696708E-6</v>
      </c>
      <c r="K38" s="252">
        <f>入力!E46</f>
        <v>0</v>
      </c>
      <c r="L38" s="253">
        <v>0.21624958205807462</v>
      </c>
      <c r="M38" s="253">
        <v>5.8820503587870679E-2</v>
      </c>
      <c r="N38" s="100">
        <f t="shared" si="0"/>
        <v>0</v>
      </c>
      <c r="O38" s="100">
        <f t="shared" si="1"/>
        <v>0</v>
      </c>
      <c r="P38" s="100">
        <f t="shared" si="4"/>
        <v>0</v>
      </c>
      <c r="Q38" s="207">
        <f t="shared" si="5"/>
        <v>0</v>
      </c>
      <c r="R38" s="248">
        <f>IF(雇用表!O40="-　",0,雇用表!O40)</f>
        <v>4.4528553935210956E-2</v>
      </c>
      <c r="S38" s="249">
        <f>IF(雇用表!P40="-　",0,雇用表!P40)</f>
        <v>4.3916286318601803E-2</v>
      </c>
      <c r="T38" s="100"/>
      <c r="V38" s="201"/>
    </row>
    <row r="39" spans="2:22" ht="17.25" customHeight="1" x14ac:dyDescent="0.15">
      <c r="C39" s="390" t="s">
        <v>665</v>
      </c>
      <c r="D39" s="391" t="s">
        <v>231</v>
      </c>
      <c r="E39" s="100">
        <f>生産者価格評価表!$DR40</f>
        <v>5723</v>
      </c>
      <c r="F39" s="100">
        <f>ABS(生産者価格評価表!$DV40)</f>
        <v>4994</v>
      </c>
      <c r="G39" s="375">
        <f t="shared" si="2"/>
        <v>0.87261925563515641</v>
      </c>
      <c r="H39" s="250">
        <f t="shared" si="3"/>
        <v>0.12738074436484359</v>
      </c>
      <c r="I39" s="100">
        <f>生産者価格評価表!$DK40</f>
        <v>169</v>
      </c>
      <c r="J39" s="251">
        <f>生産者価格評価表!$DK40/生産者価格評価表!$DK$115</f>
        <v>7.5124800519205727E-5</v>
      </c>
      <c r="K39" s="252">
        <f>入力!E47</f>
        <v>0</v>
      </c>
      <c r="L39" s="253">
        <v>0.1805387575590984</v>
      </c>
      <c r="M39" s="253">
        <v>2.9136888400219902E-2</v>
      </c>
      <c r="N39" s="100">
        <f t="shared" si="0"/>
        <v>0</v>
      </c>
      <c r="O39" s="100">
        <f t="shared" si="1"/>
        <v>0</v>
      </c>
      <c r="P39" s="100">
        <f t="shared" si="4"/>
        <v>0</v>
      </c>
      <c r="Q39" s="207">
        <f t="shared" si="5"/>
        <v>0</v>
      </c>
      <c r="R39" s="248">
        <f>IF(雇用表!O41="-　",0,雇用表!O41)</f>
        <v>0.32068965517241377</v>
      </c>
      <c r="S39" s="249">
        <f>IF(雇用表!P41="-　",0,雇用表!P41)</f>
        <v>0.14758620689655172</v>
      </c>
      <c r="T39" s="100"/>
      <c r="V39" s="201"/>
    </row>
    <row r="40" spans="2:22" ht="17.25" customHeight="1" x14ac:dyDescent="0.15">
      <c r="C40" s="390" t="s">
        <v>666</v>
      </c>
      <c r="D40" s="391" t="s">
        <v>239</v>
      </c>
      <c r="E40" s="100">
        <f>生産者価格評価表!$DR41</f>
        <v>17103</v>
      </c>
      <c r="F40" s="100">
        <f>ABS(生産者価格評価表!$DV41)</f>
        <v>14378</v>
      </c>
      <c r="G40" s="375">
        <f t="shared" si="2"/>
        <v>0.8406712272700696</v>
      </c>
      <c r="H40" s="250">
        <f t="shared" si="3"/>
        <v>0.1593287727299304</v>
      </c>
      <c r="I40" s="100">
        <f>生産者価格評価表!$DK41</f>
        <v>1017</v>
      </c>
      <c r="J40" s="251">
        <f>生産者価格評価表!$DK41/生産者価格評価表!$DK$115</f>
        <v>4.5208237945581196E-4</v>
      </c>
      <c r="K40" s="252">
        <f>入力!E48</f>
        <v>0</v>
      </c>
      <c r="L40" s="253">
        <v>0.14155871291266192</v>
      </c>
      <c r="M40" s="253">
        <v>9.1516924362724614E-2</v>
      </c>
      <c r="N40" s="100">
        <f t="shared" si="0"/>
        <v>0</v>
      </c>
      <c r="O40" s="100">
        <f t="shared" si="1"/>
        <v>0</v>
      </c>
      <c r="P40" s="100">
        <f t="shared" si="4"/>
        <v>0</v>
      </c>
      <c r="Q40" s="207">
        <f t="shared" si="5"/>
        <v>0</v>
      </c>
      <c r="R40" s="248">
        <f>IF(雇用表!O42="-　",0,雇用表!O42)</f>
        <v>6.9713497586358225E-2</v>
      </c>
      <c r="S40" s="249">
        <f>IF(雇用表!P42="-　",0,雇用表!P42)</f>
        <v>6.4384678076609622E-2</v>
      </c>
      <c r="T40" s="100"/>
      <c r="V40" s="201"/>
    </row>
    <row r="41" spans="2:22" ht="17.25" customHeight="1" x14ac:dyDescent="0.15">
      <c r="C41" s="390" t="s">
        <v>667</v>
      </c>
      <c r="D41" s="391" t="s">
        <v>242</v>
      </c>
      <c r="E41" s="100">
        <f>生産者価格評価表!$DR42</f>
        <v>2546</v>
      </c>
      <c r="F41" s="100">
        <f>ABS(生産者価格評価表!$DV42)</f>
        <v>2546</v>
      </c>
      <c r="G41" s="375">
        <f t="shared" si="2"/>
        <v>1</v>
      </c>
      <c r="H41" s="250">
        <f t="shared" si="3"/>
        <v>0</v>
      </c>
      <c r="I41" s="100">
        <f>生産者価格評価表!$DK42</f>
        <v>0</v>
      </c>
      <c r="J41" s="251">
        <f>生産者価格評価表!$DK42/生産者価格評価表!$DK$115</f>
        <v>0</v>
      </c>
      <c r="K41" s="252">
        <f>入力!E49</f>
        <v>0</v>
      </c>
      <c r="L41" s="253">
        <v>8.1087126719606301E-3</v>
      </c>
      <c r="M41" s="253">
        <v>1.3015881892405773E-2</v>
      </c>
      <c r="N41" s="100">
        <f t="shared" si="0"/>
        <v>0</v>
      </c>
      <c r="O41" s="100">
        <f t="shared" si="1"/>
        <v>0</v>
      </c>
      <c r="P41" s="100">
        <f t="shared" si="4"/>
        <v>0</v>
      </c>
      <c r="Q41" s="207">
        <f t="shared" si="5"/>
        <v>0</v>
      </c>
      <c r="R41" s="248">
        <f>IF(雇用表!O43="-　",0,雇用表!O43)</f>
        <v>0</v>
      </c>
      <c r="S41" s="249">
        <f>IF(雇用表!P43="-　",0,雇用表!P43)</f>
        <v>0</v>
      </c>
      <c r="T41" s="100"/>
      <c r="V41" s="201"/>
    </row>
    <row r="42" spans="2:22" ht="17.25" customHeight="1" x14ac:dyDescent="0.15">
      <c r="C42" s="390" t="s">
        <v>668</v>
      </c>
      <c r="D42" s="391" t="s">
        <v>248</v>
      </c>
      <c r="E42" s="100">
        <f>生産者価格評価表!$DR43</f>
        <v>75765</v>
      </c>
      <c r="F42" s="100">
        <f>ABS(生産者価格評価表!$DV43)</f>
        <v>74059</v>
      </c>
      <c r="G42" s="375">
        <f t="shared" si="2"/>
        <v>0.97748300666534682</v>
      </c>
      <c r="H42" s="250">
        <f t="shared" si="3"/>
        <v>2.2516993334653179E-2</v>
      </c>
      <c r="I42" s="100">
        <f>生産者価格評価表!$DK43</f>
        <v>0</v>
      </c>
      <c r="J42" s="251">
        <f>生産者価格評価表!$DK43/生産者価格評価表!$DK$115</f>
        <v>0</v>
      </c>
      <c r="K42" s="252">
        <f>入力!E50</f>
        <v>0</v>
      </c>
      <c r="L42" s="253">
        <v>6.8973239278916132E-2</v>
      </c>
      <c r="M42" s="253">
        <v>4.0468992434057938E-2</v>
      </c>
      <c r="N42" s="100">
        <f t="shared" si="0"/>
        <v>0</v>
      </c>
      <c r="O42" s="100">
        <f t="shared" si="1"/>
        <v>0</v>
      </c>
      <c r="P42" s="100">
        <f t="shared" si="4"/>
        <v>0</v>
      </c>
      <c r="Q42" s="207">
        <f t="shared" si="5"/>
        <v>0</v>
      </c>
      <c r="R42" s="248">
        <f>IF(雇用表!O44="-　",0,雇用表!O44)</f>
        <v>3.2842802845726535E-2</v>
      </c>
      <c r="S42" s="249">
        <f>IF(雇用表!P44="-　",0,雇用表!P44)</f>
        <v>3.2842802845726535E-2</v>
      </c>
      <c r="T42" s="100"/>
      <c r="V42" s="201"/>
    </row>
    <row r="43" spans="2:22" ht="17.25" customHeight="1" x14ac:dyDescent="0.15">
      <c r="C43" s="390" t="s">
        <v>669</v>
      </c>
      <c r="D43" s="391" t="s">
        <v>957</v>
      </c>
      <c r="E43" s="100">
        <f>生産者価格評価表!$DR44</f>
        <v>18862</v>
      </c>
      <c r="F43" s="100">
        <f>ABS(生産者価格評価表!$DV44)</f>
        <v>14293</v>
      </c>
      <c r="G43" s="375">
        <f t="shared" si="2"/>
        <v>0.75776693881878909</v>
      </c>
      <c r="H43" s="250">
        <f t="shared" si="3"/>
        <v>0.24223306118121091</v>
      </c>
      <c r="I43" s="100">
        <f>生産者価格評価表!$DK44</f>
        <v>1</v>
      </c>
      <c r="J43" s="251">
        <f>生産者価格評価表!$DK44/生産者価格評価表!$DK$115</f>
        <v>4.4452544685920547E-7</v>
      </c>
      <c r="K43" s="252">
        <f>入力!E51</f>
        <v>0</v>
      </c>
      <c r="L43" s="253">
        <v>2.5506072874493926E-2</v>
      </c>
      <c r="M43" s="253">
        <v>4.8872180451127831E-2</v>
      </c>
      <c r="N43" s="100">
        <f t="shared" si="0"/>
        <v>0</v>
      </c>
      <c r="O43" s="100">
        <f t="shared" si="1"/>
        <v>0</v>
      </c>
      <c r="P43" s="100">
        <f t="shared" si="4"/>
        <v>0</v>
      </c>
      <c r="Q43" s="207">
        <f t="shared" si="5"/>
        <v>0</v>
      </c>
      <c r="R43" s="248">
        <f>IF(雇用表!O45="-　",0,雇用表!O45)</f>
        <v>5.8119517993278136E-2</v>
      </c>
      <c r="S43" s="249">
        <f>IF(雇用表!P45="-　",0,雇用表!P45)</f>
        <v>5.6562013279777029E-2</v>
      </c>
      <c r="T43" s="100"/>
      <c r="V43" s="201"/>
    </row>
    <row r="44" spans="2:22" ht="17.25" customHeight="1" x14ac:dyDescent="0.15">
      <c r="C44" s="390" t="s">
        <v>670</v>
      </c>
      <c r="D44" s="391" t="s">
        <v>259</v>
      </c>
      <c r="E44" s="100">
        <f>生産者価格評価表!$DR45</f>
        <v>26073</v>
      </c>
      <c r="F44" s="100">
        <f>ABS(生産者価格評価表!$DV45)</f>
        <v>15009</v>
      </c>
      <c r="G44" s="375">
        <f t="shared" si="2"/>
        <v>0.57565297434127261</v>
      </c>
      <c r="H44" s="250">
        <f t="shared" si="3"/>
        <v>0.42434702565872739</v>
      </c>
      <c r="I44" s="100">
        <f>生産者価格評価表!$DK45</f>
        <v>0</v>
      </c>
      <c r="J44" s="251">
        <f>生産者価格評価表!$DK45/生産者価格評価表!$DK$115</f>
        <v>0</v>
      </c>
      <c r="K44" s="252">
        <f>入力!E52</f>
        <v>0</v>
      </c>
      <c r="L44" s="253">
        <v>3.5285125896989511E-2</v>
      </c>
      <c r="M44" s="253">
        <v>3.4987898603031718E-2</v>
      </c>
      <c r="N44" s="100">
        <f t="shared" si="0"/>
        <v>0</v>
      </c>
      <c r="O44" s="100">
        <f t="shared" si="1"/>
        <v>0</v>
      </c>
      <c r="P44" s="100">
        <f t="shared" si="4"/>
        <v>0</v>
      </c>
      <c r="Q44" s="207">
        <f t="shared" si="5"/>
        <v>0</v>
      </c>
      <c r="R44" s="248">
        <f>IF(雇用表!O46="-　",0,雇用表!O46)</f>
        <v>4.3328879557167396E-2</v>
      </c>
      <c r="S44" s="249">
        <f>IF(雇用表!P46="-　",0,雇用表!P46)</f>
        <v>4.2374498950181333E-2</v>
      </c>
      <c r="T44" s="100"/>
      <c r="V44" s="201"/>
    </row>
    <row r="45" spans="2:22" ht="17.25" customHeight="1" x14ac:dyDescent="0.15">
      <c r="B45" s="420"/>
      <c r="C45" s="394" t="s">
        <v>671</v>
      </c>
      <c r="D45" s="395" t="s">
        <v>262</v>
      </c>
      <c r="E45" s="97">
        <f>生産者価格評価表!$DR46</f>
        <v>30545</v>
      </c>
      <c r="F45" s="97">
        <f>ABS(生産者価格評価表!$DV46)</f>
        <v>30533</v>
      </c>
      <c r="G45" s="375">
        <f t="shared" si="2"/>
        <v>0.99960713701096737</v>
      </c>
      <c r="H45" s="257">
        <f t="shared" si="3"/>
        <v>3.928629890326274E-4</v>
      </c>
      <c r="I45" s="97">
        <f>生産者価格評価表!$DK46</f>
        <v>0</v>
      </c>
      <c r="J45" s="258">
        <f>生産者価格評価表!$DK46/生産者価格評価表!$DK$115</f>
        <v>0</v>
      </c>
      <c r="K45" s="259">
        <f>入力!E53</f>
        <v>0</v>
      </c>
      <c r="L45" s="421">
        <v>9.0928738149439525E-2</v>
      </c>
      <c r="M45" s="421">
        <v>3.1510244071117771E-2</v>
      </c>
      <c r="N45" s="97">
        <f t="shared" si="0"/>
        <v>0</v>
      </c>
      <c r="O45" s="97">
        <f t="shared" si="1"/>
        <v>0</v>
      </c>
      <c r="P45" s="97">
        <f t="shared" si="4"/>
        <v>0</v>
      </c>
      <c r="Q45" s="209">
        <f t="shared" si="5"/>
        <v>0</v>
      </c>
      <c r="R45" s="248">
        <f>IF(雇用表!O47="-　",0,雇用表!O47)</f>
        <v>0.29807692307692307</v>
      </c>
      <c r="S45" s="249">
        <f>IF(雇用表!P47="-　",0,雇用表!P47)</f>
        <v>0.25961538461538464</v>
      </c>
      <c r="T45" s="97"/>
      <c r="V45" s="201"/>
    </row>
    <row r="46" spans="2:22" ht="17.25" customHeight="1" x14ac:dyDescent="0.15">
      <c r="B46" s="4"/>
      <c r="C46" s="390" t="s">
        <v>672</v>
      </c>
      <c r="D46" s="391" t="s">
        <v>267</v>
      </c>
      <c r="E46" s="100">
        <f>生産者価格評価表!$DR47</f>
        <v>41187</v>
      </c>
      <c r="F46" s="100">
        <f>ABS(生産者価格評価表!$DV47)</f>
        <v>38190</v>
      </c>
      <c r="G46" s="375">
        <f t="shared" si="2"/>
        <v>0.92723432150921403</v>
      </c>
      <c r="H46" s="250">
        <f t="shared" si="3"/>
        <v>7.2765678490785968E-2</v>
      </c>
      <c r="I46" s="100">
        <f>生産者価格評価表!$DK47</f>
        <v>102</v>
      </c>
      <c r="J46" s="251">
        <f>生産者価格評価表!$DK47/生産者価格評価表!$DK$115</f>
        <v>4.5341595579638957E-5</v>
      </c>
      <c r="K46" s="252">
        <f>入力!E54</f>
        <v>0</v>
      </c>
      <c r="L46" s="253">
        <v>7.6310854510284548E-2</v>
      </c>
      <c r="M46" s="253">
        <v>3.4227662684759977E-2</v>
      </c>
      <c r="N46" s="100">
        <f t="shared" si="0"/>
        <v>0</v>
      </c>
      <c r="O46" s="100">
        <f t="shared" si="1"/>
        <v>0</v>
      </c>
      <c r="P46" s="100">
        <f t="shared" si="4"/>
        <v>0</v>
      </c>
      <c r="Q46" s="207">
        <f t="shared" si="5"/>
        <v>0</v>
      </c>
      <c r="R46" s="248">
        <f>IF(雇用表!O48="-　",0,雇用表!O48)</f>
        <v>3.3088129236982546E-2</v>
      </c>
      <c r="S46" s="249">
        <f>IF(雇用表!P48="-　",0,雇用表!P48)</f>
        <v>3.277080628876388E-2</v>
      </c>
      <c r="T46" s="100"/>
      <c r="V46" s="201"/>
    </row>
    <row r="47" spans="2:22" ht="17.25" customHeight="1" x14ac:dyDescent="0.15">
      <c r="B47" s="4"/>
      <c r="C47" s="390" t="s">
        <v>673</v>
      </c>
      <c r="D47" s="391" t="s">
        <v>958</v>
      </c>
      <c r="E47" s="100">
        <f>生産者価格評価表!$DR48</f>
        <v>48020</v>
      </c>
      <c r="F47" s="100">
        <f>ABS(生産者価格評価表!$DV48)</f>
        <v>36510</v>
      </c>
      <c r="G47" s="375">
        <f t="shared" si="2"/>
        <v>0.76030820491461892</v>
      </c>
      <c r="H47" s="250">
        <f t="shared" si="3"/>
        <v>0.23969179508538108</v>
      </c>
      <c r="I47" s="100">
        <f>生産者価格評価表!$DK48</f>
        <v>562</v>
      </c>
      <c r="J47" s="251">
        <f>生産者価格評価表!$DK48/生産者価格評価表!$DK$115</f>
        <v>2.4982330113487348E-4</v>
      </c>
      <c r="K47" s="252">
        <f>入力!E55</f>
        <v>0</v>
      </c>
      <c r="L47" s="253">
        <v>7.3546591533809769E-2</v>
      </c>
      <c r="M47" s="253">
        <v>6.317001099505222E-2</v>
      </c>
      <c r="N47" s="100">
        <f t="shared" si="0"/>
        <v>0</v>
      </c>
      <c r="O47" s="100">
        <f t="shared" si="1"/>
        <v>0</v>
      </c>
      <c r="P47" s="100">
        <f t="shared" si="4"/>
        <v>0</v>
      </c>
      <c r="Q47" s="207">
        <f t="shared" si="5"/>
        <v>0</v>
      </c>
      <c r="R47" s="248">
        <f>IF(雇用表!O49="-　",0,雇用表!O49)</f>
        <v>6.4575926094751879E-2</v>
      </c>
      <c r="S47" s="249">
        <f>IF(雇用表!P49="-　",0,雇用表!P49)</f>
        <v>5.5915154830279271E-2</v>
      </c>
      <c r="T47" s="100"/>
      <c r="V47" s="201"/>
    </row>
    <row r="48" spans="2:22" ht="17.25" customHeight="1" x14ac:dyDescent="0.15">
      <c r="B48" s="4"/>
      <c r="C48" s="390" t="s">
        <v>674</v>
      </c>
      <c r="D48" s="391" t="s">
        <v>279</v>
      </c>
      <c r="E48" s="100">
        <f>生産者価格評価表!$DR49</f>
        <v>77847</v>
      </c>
      <c r="F48" s="100">
        <f>ABS(生産者価格評価表!$DV49)</f>
        <v>59756</v>
      </c>
      <c r="G48" s="375">
        <f t="shared" si="2"/>
        <v>0.76760825722250059</v>
      </c>
      <c r="H48" s="250">
        <f t="shared" si="3"/>
        <v>0.23239174277749941</v>
      </c>
      <c r="I48" s="100">
        <f>生産者価格評価表!$DK49</f>
        <v>3866</v>
      </c>
      <c r="J48" s="251">
        <f>生産者価格評価表!$DK49/生産者価格評価表!$DK$115</f>
        <v>1.7185353775576882E-3</v>
      </c>
      <c r="K48" s="252">
        <f>入力!E56</f>
        <v>0</v>
      </c>
      <c r="L48" s="253">
        <v>0.11675861351098157</v>
      </c>
      <c r="M48" s="253">
        <v>3.4683043614031434E-2</v>
      </c>
      <c r="N48" s="100">
        <f t="shared" si="0"/>
        <v>0</v>
      </c>
      <c r="O48" s="100">
        <f t="shared" si="1"/>
        <v>0</v>
      </c>
      <c r="P48" s="100">
        <f t="shared" si="4"/>
        <v>0</v>
      </c>
      <c r="Q48" s="207">
        <f t="shared" si="5"/>
        <v>0</v>
      </c>
      <c r="R48" s="248">
        <f>IF(雇用表!O50="-　",0,雇用表!O50)</f>
        <v>0.11058526869735232</v>
      </c>
      <c r="S48" s="249">
        <f>IF(雇用表!P50="-　",0,雇用表!P50)</f>
        <v>0.10099219763553639</v>
      </c>
      <c r="T48" s="100"/>
      <c r="V48" s="201"/>
    </row>
    <row r="49" spans="2:22" ht="17.25" customHeight="1" x14ac:dyDescent="0.15">
      <c r="B49" s="4"/>
      <c r="C49" s="390" t="s">
        <v>675</v>
      </c>
      <c r="D49" s="391" t="s">
        <v>676</v>
      </c>
      <c r="E49" s="100">
        <f>生産者価格評価表!$DR50</f>
        <v>94782</v>
      </c>
      <c r="F49" s="100">
        <f>ABS(生産者価格評価表!$DV50)</f>
        <v>89108</v>
      </c>
      <c r="G49" s="375">
        <f t="shared" si="2"/>
        <v>0.94013631280200882</v>
      </c>
      <c r="H49" s="250">
        <f t="shared" si="3"/>
        <v>5.9863687197991178E-2</v>
      </c>
      <c r="I49" s="100">
        <f>生産者価格評価表!$DK50</f>
        <v>0</v>
      </c>
      <c r="J49" s="251">
        <f>生産者価格評価表!$DK50/生産者価格評価表!$DK$115</f>
        <v>0</v>
      </c>
      <c r="K49" s="252">
        <f>入力!E57</f>
        <v>0</v>
      </c>
      <c r="L49" s="253">
        <v>0.1236253977919376</v>
      </c>
      <c r="M49" s="253">
        <v>1.5223017202009439E-2</v>
      </c>
      <c r="N49" s="100">
        <f t="shared" si="0"/>
        <v>0</v>
      </c>
      <c r="O49" s="100">
        <f t="shared" si="1"/>
        <v>0</v>
      </c>
      <c r="P49" s="100">
        <f t="shared" si="4"/>
        <v>0</v>
      </c>
      <c r="Q49" s="207">
        <f t="shared" si="5"/>
        <v>0</v>
      </c>
      <c r="R49" s="248">
        <f>IF(雇用表!O51="-　",0,雇用表!O51)</f>
        <v>4.6682689512143119E-2</v>
      </c>
      <c r="S49" s="249">
        <f>IF(雇用表!P51="-　",0,雇用表!P51)</f>
        <v>4.3901304440524876E-2</v>
      </c>
      <c r="T49" s="100"/>
      <c r="V49" s="201"/>
    </row>
    <row r="50" spans="2:22" ht="17.25" customHeight="1" x14ac:dyDescent="0.15">
      <c r="B50" s="4"/>
      <c r="C50" s="390" t="s">
        <v>677</v>
      </c>
      <c r="D50" s="391" t="s">
        <v>678</v>
      </c>
      <c r="E50" s="100">
        <f>生産者価格評価表!$DR51</f>
        <v>264631</v>
      </c>
      <c r="F50" s="100">
        <f>ABS(生産者価格評価表!$DV51)</f>
        <v>174142</v>
      </c>
      <c r="G50" s="375">
        <f t="shared" si="2"/>
        <v>0.6580559344899124</v>
      </c>
      <c r="H50" s="250">
        <f t="shared" si="3"/>
        <v>0.3419440655100876</v>
      </c>
      <c r="I50" s="100">
        <f>生産者価格評価表!$DK51</f>
        <v>149</v>
      </c>
      <c r="J50" s="251">
        <f>生産者価格評価表!$DK51/生産者価格評価表!$DK$115</f>
        <v>6.6234291582021619E-5</v>
      </c>
      <c r="K50" s="252">
        <f>入力!E58</f>
        <v>0</v>
      </c>
      <c r="L50" s="253">
        <v>0.13307588939694828</v>
      </c>
      <c r="M50" s="253">
        <v>1.2997555505615916E-2</v>
      </c>
      <c r="N50" s="100">
        <f t="shared" si="0"/>
        <v>0</v>
      </c>
      <c r="O50" s="100">
        <f t="shared" si="1"/>
        <v>0</v>
      </c>
      <c r="P50" s="100">
        <f t="shared" si="4"/>
        <v>0</v>
      </c>
      <c r="Q50" s="207">
        <f t="shared" si="5"/>
        <v>0</v>
      </c>
      <c r="R50" s="248">
        <f>IF(雇用表!O52="-　",0,雇用表!O52)</f>
        <v>3.4755636438577708E-2</v>
      </c>
      <c r="S50" s="249">
        <f>IF(雇用表!P52="-　",0,雇用表!P52)</f>
        <v>3.3360171437852908E-2</v>
      </c>
      <c r="T50" s="100"/>
      <c r="V50" s="201"/>
    </row>
    <row r="51" spans="2:22" ht="17.25" customHeight="1" x14ac:dyDescent="0.15">
      <c r="B51" s="4"/>
      <c r="C51" s="390" t="s">
        <v>679</v>
      </c>
      <c r="D51" s="391" t="s">
        <v>680</v>
      </c>
      <c r="E51" s="100">
        <f>生産者価格評価表!$DR52</f>
        <v>37281</v>
      </c>
      <c r="F51" s="100">
        <f>ABS(生産者価格評価表!$DV52)</f>
        <v>28838</v>
      </c>
      <c r="G51" s="375">
        <f t="shared" si="2"/>
        <v>0.77353075293044715</v>
      </c>
      <c r="H51" s="250">
        <f t="shared" si="3"/>
        <v>0.22646924706955285</v>
      </c>
      <c r="I51" s="100">
        <f>生産者価格評価表!$DK52</f>
        <v>1553</v>
      </c>
      <c r="J51" s="251">
        <f>生産者価格評価表!$DK52/生産者価格評価表!$DK$115</f>
        <v>6.9034801897234607E-4</v>
      </c>
      <c r="K51" s="252">
        <f>入力!E59</f>
        <v>0</v>
      </c>
      <c r="L51" s="253">
        <v>0.20692246092398342</v>
      </c>
      <c r="M51" s="253">
        <v>1.5462337739374585E-2</v>
      </c>
      <c r="N51" s="100">
        <f t="shared" si="0"/>
        <v>0</v>
      </c>
      <c r="O51" s="100">
        <f t="shared" si="1"/>
        <v>0</v>
      </c>
      <c r="P51" s="100">
        <f t="shared" si="4"/>
        <v>0</v>
      </c>
      <c r="Q51" s="207">
        <f t="shared" si="5"/>
        <v>0</v>
      </c>
      <c r="R51" s="248">
        <f>IF(雇用表!O53="-　",0,雇用表!O53)</f>
        <v>1.5443896186129838E-2</v>
      </c>
      <c r="S51" s="249">
        <f>IF(雇用表!P53="-　",0,雇用表!P53)</f>
        <v>1.513501826240724E-2</v>
      </c>
      <c r="T51" s="100"/>
      <c r="V51" s="201"/>
    </row>
    <row r="52" spans="2:22" ht="17.25" customHeight="1" x14ac:dyDescent="0.15">
      <c r="B52" s="4"/>
      <c r="C52" s="390" t="s">
        <v>681</v>
      </c>
      <c r="D52" s="391" t="s">
        <v>682</v>
      </c>
      <c r="E52" s="100">
        <f>生産者価格評価表!$DR53</f>
        <v>60357</v>
      </c>
      <c r="F52" s="100">
        <f>ABS(生産者価格評価表!$DV53)</f>
        <v>59161</v>
      </c>
      <c r="G52" s="375">
        <f t="shared" si="2"/>
        <v>0.98018456848418578</v>
      </c>
      <c r="H52" s="250">
        <f t="shared" si="3"/>
        <v>1.9815431515814219E-2</v>
      </c>
      <c r="I52" s="100">
        <f>生産者価格評価表!$DK53</f>
        <v>10</v>
      </c>
      <c r="J52" s="251">
        <f>生産者価格評価表!$DK53/生産者価格評価表!$DK$115</f>
        <v>4.4452544685920549E-6</v>
      </c>
      <c r="K52" s="252">
        <f>入力!E60</f>
        <v>0</v>
      </c>
      <c r="L52" s="253">
        <v>7.4697181259862189E-2</v>
      </c>
      <c r="M52" s="253">
        <v>8.8092724403728059E-3</v>
      </c>
      <c r="N52" s="100">
        <f t="shared" si="0"/>
        <v>0</v>
      </c>
      <c r="O52" s="100">
        <f t="shared" si="1"/>
        <v>0</v>
      </c>
      <c r="P52" s="100">
        <f t="shared" si="4"/>
        <v>0</v>
      </c>
      <c r="Q52" s="207">
        <f t="shared" si="5"/>
        <v>0</v>
      </c>
      <c r="R52" s="248">
        <f>IF(雇用表!O54="-　",0,雇用表!O54)</f>
        <v>4.3675966285219005E-2</v>
      </c>
      <c r="S52" s="249">
        <f>IF(雇用表!P54="-　",0,雇用表!P54)</f>
        <v>4.3675966285219005E-2</v>
      </c>
      <c r="T52" s="100"/>
      <c r="V52" s="201"/>
    </row>
    <row r="53" spans="2:22" ht="17.25" customHeight="1" x14ac:dyDescent="0.15">
      <c r="B53" s="4"/>
      <c r="C53" s="390" t="s">
        <v>683</v>
      </c>
      <c r="D53" s="391" t="s">
        <v>684</v>
      </c>
      <c r="E53" s="100">
        <f>生産者価格評価表!$DR54</f>
        <v>68287</v>
      </c>
      <c r="F53" s="100">
        <f>ABS(生産者価格評価表!$DV54)</f>
        <v>65412</v>
      </c>
      <c r="G53" s="375">
        <f t="shared" si="2"/>
        <v>0.9578982822499158</v>
      </c>
      <c r="H53" s="250">
        <f t="shared" si="3"/>
        <v>4.21017177500842E-2</v>
      </c>
      <c r="I53" s="100">
        <f>生産者価格評価表!$DK54</f>
        <v>370</v>
      </c>
      <c r="J53" s="251">
        <f>生産者価格評価表!$DK54/生産者価格評価表!$DK$115</f>
        <v>1.6447441533790601E-4</v>
      </c>
      <c r="K53" s="252">
        <f>入力!E61</f>
        <v>0</v>
      </c>
      <c r="L53" s="253">
        <v>6.1599148725775765E-2</v>
      </c>
      <c r="M53" s="253">
        <v>1.30915657211647E-2</v>
      </c>
      <c r="N53" s="100">
        <f t="shared" si="0"/>
        <v>0</v>
      </c>
      <c r="O53" s="100">
        <f t="shared" si="1"/>
        <v>0</v>
      </c>
      <c r="P53" s="100">
        <f t="shared" si="4"/>
        <v>0</v>
      </c>
      <c r="Q53" s="207">
        <f t="shared" si="5"/>
        <v>0</v>
      </c>
      <c r="R53" s="248">
        <f>IF(雇用表!O55="-　",0,雇用表!O55)</f>
        <v>0.10633785536509271</v>
      </c>
      <c r="S53" s="249">
        <f>IF(雇用表!P55="-　",0,雇用表!P55)</f>
        <v>0.10595225575770323</v>
      </c>
      <c r="T53" s="100"/>
      <c r="V53" s="201"/>
    </row>
    <row r="54" spans="2:22" ht="17.25" customHeight="1" x14ac:dyDescent="0.15">
      <c r="B54" s="423"/>
      <c r="C54" s="392" t="s">
        <v>685</v>
      </c>
      <c r="D54" s="393" t="s">
        <v>686</v>
      </c>
      <c r="E54" s="101">
        <f>生産者価格評価表!$DR55</f>
        <v>57433</v>
      </c>
      <c r="F54" s="101">
        <f>ABS(生産者価格評価表!$DV55)</f>
        <v>45699</v>
      </c>
      <c r="G54" s="375">
        <f t="shared" si="2"/>
        <v>0.79569237198126508</v>
      </c>
      <c r="H54" s="254">
        <f t="shared" si="3"/>
        <v>0.20430762801873492</v>
      </c>
      <c r="I54" s="101">
        <f>生産者価格評価表!$DK55</f>
        <v>142</v>
      </c>
      <c r="J54" s="255">
        <f>生産者価格評価表!$DK55/生産者価格評価表!$DK$115</f>
        <v>6.312261345400718E-5</v>
      </c>
      <c r="K54" s="256">
        <f>入力!E62</f>
        <v>0</v>
      </c>
      <c r="L54" s="422">
        <v>9.7006630999924653E-2</v>
      </c>
      <c r="M54" s="422">
        <v>1.0464546756084697E-2</v>
      </c>
      <c r="N54" s="101">
        <f t="shared" si="0"/>
        <v>0</v>
      </c>
      <c r="O54" s="101">
        <f t="shared" si="1"/>
        <v>0</v>
      </c>
      <c r="P54" s="101">
        <f t="shared" si="4"/>
        <v>0</v>
      </c>
      <c r="Q54" s="208">
        <f t="shared" si="5"/>
        <v>0</v>
      </c>
      <c r="R54" s="248">
        <f>IF(雇用表!O56="-　",0,雇用表!O56)</f>
        <v>6.3201337530689405E-2</v>
      </c>
      <c r="S54" s="249">
        <f>IF(雇用表!P56="-　",0,雇用表!P56)</f>
        <v>6.026419243572171E-2</v>
      </c>
      <c r="T54" s="101"/>
      <c r="V54" s="201"/>
    </row>
    <row r="55" spans="2:22" ht="17.25" customHeight="1" x14ac:dyDescent="0.15">
      <c r="B55" s="423"/>
      <c r="C55" s="390" t="s">
        <v>687</v>
      </c>
      <c r="D55" s="391" t="s">
        <v>688</v>
      </c>
      <c r="E55" s="100">
        <f>生産者価格評価表!$DR56</f>
        <v>39781</v>
      </c>
      <c r="F55" s="100">
        <f>ABS(生産者価格評価表!$DV56)</f>
        <v>39759</v>
      </c>
      <c r="G55" s="375">
        <f t="shared" si="2"/>
        <v>0.99944697217264522</v>
      </c>
      <c r="H55" s="250">
        <f t="shared" si="3"/>
        <v>5.5302782735477951E-4</v>
      </c>
      <c r="I55" s="100">
        <f>生産者価格評価表!$DK56</f>
        <v>33370</v>
      </c>
      <c r="J55" s="251">
        <f>生産者価格評価表!$DK56/生産者価格評価表!$DK$115</f>
        <v>1.4833814161691687E-2</v>
      </c>
      <c r="K55" s="252">
        <f>入力!E63</f>
        <v>0</v>
      </c>
      <c r="L55" s="253">
        <v>0.36327043597887193</v>
      </c>
      <c r="M55" s="253">
        <v>8.2032643217445946E-3</v>
      </c>
      <c r="N55" s="100">
        <f t="shared" si="0"/>
        <v>0</v>
      </c>
      <c r="O55" s="100">
        <f t="shared" si="1"/>
        <v>0</v>
      </c>
      <c r="P55" s="100">
        <f t="shared" si="4"/>
        <v>0</v>
      </c>
      <c r="Q55" s="207">
        <f t="shared" si="5"/>
        <v>0</v>
      </c>
      <c r="R55" s="248">
        <f>IF(雇用表!O57="-　",0,雇用表!O57)</f>
        <v>6.2189054726368161E-2</v>
      </c>
      <c r="S55" s="249">
        <f>IF(雇用表!P57="-　",0,雇用表!P57)</f>
        <v>6.2189054726368161E-2</v>
      </c>
      <c r="T55" s="100"/>
      <c r="V55" s="201"/>
    </row>
    <row r="56" spans="2:22" ht="17.25" customHeight="1" x14ac:dyDescent="0.15">
      <c r="C56" s="390" t="s">
        <v>689</v>
      </c>
      <c r="D56" s="391" t="s">
        <v>690</v>
      </c>
      <c r="E56" s="100">
        <f>生産者価格評価表!$DR57</f>
        <v>14665</v>
      </c>
      <c r="F56" s="100">
        <f>ABS(生産者価格評価表!$DV57)</f>
        <v>14622</v>
      </c>
      <c r="G56" s="375">
        <f t="shared" si="2"/>
        <v>0.99706784861916131</v>
      </c>
      <c r="H56" s="250">
        <f t="shared" si="3"/>
        <v>2.9321513808386879E-3</v>
      </c>
      <c r="I56" s="100">
        <f>生産者価格評価表!$DK57</f>
        <v>1</v>
      </c>
      <c r="J56" s="251">
        <f>生産者価格評価表!$DK57/生産者価格評価表!$DK$115</f>
        <v>4.4452544685920547E-7</v>
      </c>
      <c r="K56" s="252">
        <f>入力!E64</f>
        <v>0</v>
      </c>
      <c r="L56" s="253">
        <v>0.12592926932880205</v>
      </c>
      <c r="M56" s="253">
        <v>1.2770815632965166E-2</v>
      </c>
      <c r="N56" s="100">
        <f t="shared" si="0"/>
        <v>0</v>
      </c>
      <c r="O56" s="100">
        <f t="shared" si="1"/>
        <v>0</v>
      </c>
      <c r="P56" s="100">
        <f t="shared" si="4"/>
        <v>0</v>
      </c>
      <c r="Q56" s="207">
        <f t="shared" si="5"/>
        <v>0</v>
      </c>
      <c r="R56" s="248">
        <f>IF(雇用表!O58="-　",0,雇用表!O58)</f>
        <v>7.6325411334552104E-2</v>
      </c>
      <c r="S56" s="249">
        <f>IF(雇用表!P58="-　",0,雇用表!P58)</f>
        <v>6.6270566727605118E-2</v>
      </c>
      <c r="T56" s="100"/>
      <c r="V56" s="201"/>
    </row>
    <row r="57" spans="2:22" ht="17.25" customHeight="1" x14ac:dyDescent="0.15">
      <c r="C57" s="390" t="s">
        <v>691</v>
      </c>
      <c r="D57" s="391" t="s">
        <v>692</v>
      </c>
      <c r="E57" s="100">
        <f>生産者価格評価表!$DR58</f>
        <v>22186</v>
      </c>
      <c r="F57" s="100">
        <f>ABS(生産者価格評価表!$DV58)</f>
        <v>21939</v>
      </c>
      <c r="G57" s="375">
        <f t="shared" si="2"/>
        <v>0.9888668529703416</v>
      </c>
      <c r="H57" s="250">
        <f t="shared" si="3"/>
        <v>1.1133147029658397E-2</v>
      </c>
      <c r="I57" s="100">
        <f>生産者価格評価表!$DK58</f>
        <v>6234</v>
      </c>
      <c r="J57" s="251">
        <f>生産者価格評価表!$DK58/生産者価格評価表!$DK$115</f>
        <v>2.771171635720287E-3</v>
      </c>
      <c r="K57" s="252">
        <f>入力!E65</f>
        <v>0</v>
      </c>
      <c r="L57" s="253">
        <v>0.22398945331603903</v>
      </c>
      <c r="M57" s="253">
        <v>1.4522953922048097E-2</v>
      </c>
      <c r="N57" s="100">
        <f t="shared" si="0"/>
        <v>0</v>
      </c>
      <c r="O57" s="100">
        <f t="shared" si="1"/>
        <v>0</v>
      </c>
      <c r="P57" s="100">
        <f t="shared" si="4"/>
        <v>0</v>
      </c>
      <c r="Q57" s="207">
        <f t="shared" si="5"/>
        <v>0</v>
      </c>
      <c r="R57" s="248">
        <f>IF(雇用表!O59="-　",0,雇用表!O59)</f>
        <v>4.767419417100946E-2</v>
      </c>
      <c r="S57" s="249">
        <f>IF(雇用表!P59="-　",0,雇用表!P59)</f>
        <v>4.767419417100946E-2</v>
      </c>
      <c r="T57" s="100"/>
      <c r="V57" s="201"/>
    </row>
    <row r="58" spans="2:22" ht="17.25" customHeight="1" x14ac:dyDescent="0.15">
      <c r="C58" s="390" t="s">
        <v>693</v>
      </c>
      <c r="D58" s="391" t="s">
        <v>959</v>
      </c>
      <c r="E58" s="100">
        <f>生産者価格評価表!$DR59</f>
        <v>79456</v>
      </c>
      <c r="F58" s="100">
        <f>ABS(生産者価格評価表!$DV59)</f>
        <v>79118</v>
      </c>
      <c r="G58" s="375">
        <f t="shared" si="2"/>
        <v>0.99574607329842935</v>
      </c>
      <c r="H58" s="250">
        <f t="shared" si="3"/>
        <v>4.2539267015706539E-3</v>
      </c>
      <c r="I58" s="100">
        <f>生産者価格評価表!$DK59</f>
        <v>51092</v>
      </c>
      <c r="J58" s="251">
        <f>生産者価格評価表!$DK59/生産者価格評価表!$DK$115</f>
        <v>2.2711694130930524E-2</v>
      </c>
      <c r="K58" s="252">
        <f>入力!E66</f>
        <v>0</v>
      </c>
      <c r="L58" s="253">
        <v>0.20622598429581779</v>
      </c>
      <c r="M58" s="253">
        <v>9.7677785821685143E-3</v>
      </c>
      <c r="N58" s="100">
        <f t="shared" si="0"/>
        <v>0</v>
      </c>
      <c r="O58" s="100">
        <f t="shared" si="1"/>
        <v>0</v>
      </c>
      <c r="P58" s="100">
        <f t="shared" si="4"/>
        <v>0</v>
      </c>
      <c r="Q58" s="207">
        <f t="shared" si="5"/>
        <v>0</v>
      </c>
      <c r="R58" s="248">
        <f>IF(雇用表!O60="-　",0,雇用表!O60)</f>
        <v>1.4496539114535719E-2</v>
      </c>
      <c r="S58" s="249">
        <f>IF(雇用表!P60="-　",0,雇用表!P60)</f>
        <v>1.4496539114535719E-2</v>
      </c>
      <c r="T58" s="100"/>
      <c r="V58" s="201"/>
    </row>
    <row r="59" spans="2:22" ht="17.25" customHeight="1" x14ac:dyDescent="0.15">
      <c r="C59" s="390" t="s">
        <v>694</v>
      </c>
      <c r="D59" s="391" t="s">
        <v>695</v>
      </c>
      <c r="E59" s="100">
        <f>生産者価格評価表!$DR60</f>
        <v>37659</v>
      </c>
      <c r="F59" s="100">
        <f>ABS(生産者価格評価表!$DV60)</f>
        <v>13970</v>
      </c>
      <c r="G59" s="375">
        <f t="shared" si="2"/>
        <v>0.37096046097878327</v>
      </c>
      <c r="H59" s="250">
        <f t="shared" si="3"/>
        <v>0.62903953902121668</v>
      </c>
      <c r="I59" s="100">
        <f>生産者価格評価表!$DK60</f>
        <v>5626</v>
      </c>
      <c r="J59" s="251">
        <f>生産者価格評価表!$DK60/生産者価格評価表!$DK$115</f>
        <v>2.5009001640298898E-3</v>
      </c>
      <c r="K59" s="252">
        <f>入力!E67</f>
        <v>0</v>
      </c>
      <c r="L59" s="253">
        <v>0.17397071577980716</v>
      </c>
      <c r="M59" s="253">
        <v>7.040457119534718E-3</v>
      </c>
      <c r="N59" s="100">
        <f t="shared" si="0"/>
        <v>0</v>
      </c>
      <c r="O59" s="100">
        <f t="shared" si="1"/>
        <v>0</v>
      </c>
      <c r="P59" s="100">
        <f t="shared" si="4"/>
        <v>0</v>
      </c>
      <c r="Q59" s="207">
        <f t="shared" si="5"/>
        <v>0</v>
      </c>
      <c r="R59" s="248">
        <f>IF(雇用表!O61="-　",0,雇用表!O61)</f>
        <v>1.6434768603779928E-2</v>
      </c>
      <c r="S59" s="249">
        <f>IF(雇用表!P61="-　",0,雇用表!P61)</f>
        <v>1.6406758772329087E-2</v>
      </c>
      <c r="T59" s="100"/>
      <c r="V59" s="201"/>
    </row>
    <row r="60" spans="2:22" ht="17.25" customHeight="1" x14ac:dyDescent="0.15">
      <c r="C60" s="390" t="s">
        <v>696</v>
      </c>
      <c r="D60" s="391" t="s">
        <v>317</v>
      </c>
      <c r="E60" s="100">
        <f>生産者価格評価表!$DR61</f>
        <v>83096</v>
      </c>
      <c r="F60" s="100">
        <f>ABS(生産者価格評価表!$DV61)</f>
        <v>83096</v>
      </c>
      <c r="G60" s="375">
        <f t="shared" si="2"/>
        <v>1</v>
      </c>
      <c r="H60" s="250">
        <f t="shared" si="3"/>
        <v>0</v>
      </c>
      <c r="I60" s="100">
        <f>生産者価格評価表!$DK61</f>
        <v>69064</v>
      </c>
      <c r="J60" s="251">
        <f>生産者価格評価表!$DK61/生産者価格評価表!$DK$115</f>
        <v>3.0700705461884165E-2</v>
      </c>
      <c r="K60" s="252">
        <f>入力!E68</f>
        <v>0</v>
      </c>
      <c r="L60" s="253">
        <v>0.18304091484848331</v>
      </c>
      <c r="M60" s="253">
        <v>2.1278976899872314E-2</v>
      </c>
      <c r="N60" s="100">
        <f t="shared" si="0"/>
        <v>0</v>
      </c>
      <c r="O60" s="100">
        <f t="shared" si="1"/>
        <v>0</v>
      </c>
      <c r="P60" s="100">
        <f t="shared" si="4"/>
        <v>0</v>
      </c>
      <c r="Q60" s="207">
        <f t="shared" si="5"/>
        <v>0</v>
      </c>
      <c r="R60" s="248">
        <f>IF(雇用表!O62="-　",0,雇用表!O62)</f>
        <v>0</v>
      </c>
      <c r="S60" s="249">
        <f>IF(雇用表!P62="-　",0,雇用表!P62)</f>
        <v>0</v>
      </c>
      <c r="T60" s="100"/>
      <c r="V60" s="201"/>
    </row>
    <row r="61" spans="2:22" ht="17.25" customHeight="1" x14ac:dyDescent="0.15">
      <c r="C61" s="390" t="s">
        <v>697</v>
      </c>
      <c r="D61" s="391" t="s">
        <v>698</v>
      </c>
      <c r="E61" s="100">
        <f>生産者価格評価表!$DR62</f>
        <v>23093</v>
      </c>
      <c r="F61" s="100">
        <f>ABS(生産者価格評価表!$DV62)</f>
        <v>22982</v>
      </c>
      <c r="G61" s="375">
        <f t="shared" si="2"/>
        <v>0.99519334863378517</v>
      </c>
      <c r="H61" s="250">
        <f t="shared" si="3"/>
        <v>4.8066513662148314E-3</v>
      </c>
      <c r="I61" s="100">
        <f>生産者価格評価表!$DK62</f>
        <v>3286</v>
      </c>
      <c r="J61" s="251">
        <f>生産者価格評価表!$DK62/生産者価格評価表!$DK$115</f>
        <v>1.4607106183793491E-3</v>
      </c>
      <c r="K61" s="252">
        <f>入力!E69</f>
        <v>0</v>
      </c>
      <c r="L61" s="253">
        <v>0.11772519530810277</v>
      </c>
      <c r="M61" s="253">
        <v>1.7425760407051353E-2</v>
      </c>
      <c r="N61" s="100">
        <f t="shared" si="0"/>
        <v>0</v>
      </c>
      <c r="O61" s="100">
        <f t="shared" si="1"/>
        <v>0</v>
      </c>
      <c r="P61" s="100">
        <f t="shared" si="4"/>
        <v>0</v>
      </c>
      <c r="Q61" s="207">
        <f t="shared" si="5"/>
        <v>0</v>
      </c>
      <c r="R61" s="248">
        <f>IF(雇用表!O63="-　",0,雇用表!O63)</f>
        <v>4.046641723273639E-2</v>
      </c>
      <c r="S61" s="249">
        <f>IF(雇用表!P63="-　",0,雇用表!P63)</f>
        <v>4.046641723273639E-2</v>
      </c>
      <c r="T61" s="100"/>
      <c r="V61" s="201"/>
    </row>
    <row r="62" spans="2:22" ht="17.25" customHeight="1" x14ac:dyDescent="0.15">
      <c r="C62" s="390" t="s">
        <v>699</v>
      </c>
      <c r="D62" s="391" t="s">
        <v>700</v>
      </c>
      <c r="E62" s="100">
        <f>生産者価格評価表!$DR63</f>
        <v>73557</v>
      </c>
      <c r="F62" s="100">
        <f>ABS(生産者価格評価表!$DV63)</f>
        <v>65953</v>
      </c>
      <c r="G62" s="375">
        <f t="shared" si="2"/>
        <v>0.89662438653017384</v>
      </c>
      <c r="H62" s="250">
        <f t="shared" si="3"/>
        <v>0.10337561346982616</v>
      </c>
      <c r="I62" s="100">
        <f>生産者価格評価表!$DK63</f>
        <v>156</v>
      </c>
      <c r="J62" s="251">
        <f>生産者価格評価表!$DK63/生産者価格評価表!$DK$115</f>
        <v>6.9345969710036046E-5</v>
      </c>
      <c r="K62" s="252">
        <f>入力!E70</f>
        <v>0</v>
      </c>
      <c r="L62" s="253">
        <v>2.4598552743005528E-2</v>
      </c>
      <c r="M62" s="253">
        <v>1.9288732987907418E-2</v>
      </c>
      <c r="N62" s="100">
        <f t="shared" si="0"/>
        <v>0</v>
      </c>
      <c r="O62" s="100">
        <f t="shared" si="1"/>
        <v>0</v>
      </c>
      <c r="P62" s="100">
        <f t="shared" si="4"/>
        <v>0</v>
      </c>
      <c r="Q62" s="207">
        <f t="shared" si="5"/>
        <v>0</v>
      </c>
      <c r="R62" s="248">
        <f>IF(雇用表!O64="-　",0,雇用表!O64)</f>
        <v>4.714804528946806E-2</v>
      </c>
      <c r="S62" s="249">
        <f>IF(雇用表!P64="-　",0,雇用表!P64)</f>
        <v>4.6528519547105317E-2</v>
      </c>
      <c r="T62" s="100"/>
      <c r="V62" s="201"/>
    </row>
    <row r="63" spans="2:22" ht="17.25" customHeight="1" x14ac:dyDescent="0.15">
      <c r="C63" s="390" t="s">
        <v>701</v>
      </c>
      <c r="D63" s="391" t="s">
        <v>322</v>
      </c>
      <c r="E63" s="100">
        <f>生産者価格評価表!$DR64</f>
        <v>2934</v>
      </c>
      <c r="F63" s="100">
        <f>ABS(生産者価格評価表!$DV64)</f>
        <v>2664</v>
      </c>
      <c r="G63" s="375">
        <f t="shared" si="2"/>
        <v>0.90797546012269936</v>
      </c>
      <c r="H63" s="250">
        <f t="shared" si="3"/>
        <v>9.2024539877300637E-2</v>
      </c>
      <c r="I63" s="100">
        <f>生産者価格評価表!$DK64</f>
        <v>48</v>
      </c>
      <c r="J63" s="251">
        <f>生産者価格評価表!$DK64/生産者価格評価表!$DK$115</f>
        <v>2.1337221449241861E-5</v>
      </c>
      <c r="K63" s="252">
        <f>入力!E71</f>
        <v>0</v>
      </c>
      <c r="L63" s="253">
        <v>6.0989330746847724E-2</v>
      </c>
      <c r="M63" s="253">
        <v>4.2677012609117371E-3</v>
      </c>
      <c r="N63" s="100">
        <f t="shared" si="0"/>
        <v>0</v>
      </c>
      <c r="O63" s="100">
        <f t="shared" si="1"/>
        <v>0</v>
      </c>
      <c r="P63" s="100">
        <f t="shared" si="4"/>
        <v>0</v>
      </c>
      <c r="Q63" s="207">
        <f t="shared" si="5"/>
        <v>0</v>
      </c>
      <c r="R63" s="248">
        <f>IF(雇用表!O65="-　",0,雇用表!O65)</f>
        <v>8.3280356007628731E-2</v>
      </c>
      <c r="S63" s="249">
        <f>IF(雇用表!P65="-　",0,雇用表!P65)</f>
        <v>5.9758423394787034E-2</v>
      </c>
      <c r="T63" s="100"/>
      <c r="V63" s="201"/>
    </row>
    <row r="64" spans="2:22" ht="17.25" customHeight="1" x14ac:dyDescent="0.15">
      <c r="C64" s="390" t="s">
        <v>702</v>
      </c>
      <c r="D64" s="391" t="s">
        <v>329</v>
      </c>
      <c r="E64" s="100">
        <f>生産者価格評価表!$DR65</f>
        <v>23040</v>
      </c>
      <c r="F64" s="100">
        <f>ABS(生産者価格評価表!$DV65)</f>
        <v>21668</v>
      </c>
      <c r="G64" s="375">
        <f t="shared" si="2"/>
        <v>0.94045138888888891</v>
      </c>
      <c r="H64" s="250">
        <f t="shared" si="3"/>
        <v>5.9548611111111094E-2</v>
      </c>
      <c r="I64" s="100">
        <f>生産者価格評価表!$DK65</f>
        <v>969</v>
      </c>
      <c r="J64" s="251">
        <f>生産者価格評価表!$DK65/生産者価格評価表!$DK$115</f>
        <v>4.3074515800657008E-4</v>
      </c>
      <c r="K64" s="252">
        <f>入力!E72</f>
        <v>0</v>
      </c>
      <c r="L64" s="253">
        <v>0.10401512023125059</v>
      </c>
      <c r="M64" s="253">
        <v>1.227724659318319E-2</v>
      </c>
      <c r="N64" s="100">
        <f t="shared" si="0"/>
        <v>0</v>
      </c>
      <c r="O64" s="100">
        <f t="shared" si="1"/>
        <v>0</v>
      </c>
      <c r="P64" s="100">
        <f t="shared" si="4"/>
        <v>0</v>
      </c>
      <c r="Q64" s="207">
        <f t="shared" si="5"/>
        <v>0</v>
      </c>
      <c r="R64" s="248">
        <f>IF(雇用表!O66="-　",0,雇用表!O66)</f>
        <v>5.6167400881057268E-2</v>
      </c>
      <c r="S64" s="249">
        <f>IF(雇用表!P66="-　",0,雇用表!P66)</f>
        <v>5.3634361233480178E-2</v>
      </c>
      <c r="T64" s="100"/>
      <c r="V64" s="201"/>
    </row>
    <row r="65" spans="3:22" ht="17.25" customHeight="1" x14ac:dyDescent="0.15">
      <c r="C65" s="394" t="s">
        <v>703</v>
      </c>
      <c r="D65" s="395" t="s">
        <v>464</v>
      </c>
      <c r="E65" s="97">
        <f>生産者価格評価表!$DR66</f>
        <v>39449</v>
      </c>
      <c r="F65" s="97">
        <f>ABS(生産者価格評価表!$DV66)</f>
        <v>38032</v>
      </c>
      <c r="G65" s="375">
        <f t="shared" si="2"/>
        <v>0.96408020482141499</v>
      </c>
      <c r="H65" s="257">
        <f t="shared" si="3"/>
        <v>3.5919795178585012E-2</v>
      </c>
      <c r="I65" s="97">
        <f>生産者価格評価表!$DK66</f>
        <v>15537</v>
      </c>
      <c r="J65" s="258">
        <f>生産者価格評価表!$DK66/生産者価格評価表!$DK$115</f>
        <v>6.9065918678514748E-3</v>
      </c>
      <c r="K65" s="259">
        <f>入力!E73</f>
        <v>0</v>
      </c>
      <c r="L65" s="421">
        <v>0.43455894508572152</v>
      </c>
      <c r="M65" s="421">
        <v>5.8278957144107447E-2</v>
      </c>
      <c r="N65" s="97">
        <f t="shared" si="0"/>
        <v>0</v>
      </c>
      <c r="O65" s="97">
        <f t="shared" si="1"/>
        <v>0</v>
      </c>
      <c r="P65" s="97">
        <f t="shared" si="4"/>
        <v>0</v>
      </c>
      <c r="Q65" s="209">
        <f t="shared" si="5"/>
        <v>0</v>
      </c>
      <c r="R65" s="248">
        <f>IF(雇用表!O67="-　",0,雇用表!O67)</f>
        <v>0.47337347974967531</v>
      </c>
      <c r="S65" s="249">
        <f>IF(雇用表!P67="-　",0,雇用表!P67)</f>
        <v>0.22576455307592397</v>
      </c>
      <c r="T65" s="97"/>
      <c r="V65" s="201"/>
    </row>
    <row r="66" spans="3:22" ht="17.25" customHeight="1" x14ac:dyDescent="0.15">
      <c r="C66" s="390" t="s">
        <v>704</v>
      </c>
      <c r="D66" s="391" t="s">
        <v>705</v>
      </c>
      <c r="E66" s="100">
        <f>生産者価格評価表!$DR67</f>
        <v>3048</v>
      </c>
      <c r="F66" s="100">
        <f>ABS(生産者価格評価表!$DV67)</f>
        <v>257</v>
      </c>
      <c r="G66" s="375">
        <f t="shared" si="2"/>
        <v>8.4317585301837264E-2</v>
      </c>
      <c r="H66" s="250">
        <f t="shared" si="3"/>
        <v>0.91568241469816269</v>
      </c>
      <c r="I66" s="100">
        <f>生産者価格評価表!$DK67</f>
        <v>0</v>
      </c>
      <c r="J66" s="251">
        <f>生産者価格評価表!$DK67/生産者価格評価表!$DK$115</f>
        <v>0</v>
      </c>
      <c r="K66" s="252">
        <f>入力!E74</f>
        <v>0</v>
      </c>
      <c r="L66" s="253">
        <v>0</v>
      </c>
      <c r="M66" s="253">
        <v>0</v>
      </c>
      <c r="N66" s="100">
        <f t="shared" si="0"/>
        <v>0</v>
      </c>
      <c r="O66" s="100">
        <f t="shared" si="1"/>
        <v>0</v>
      </c>
      <c r="P66" s="100">
        <f t="shared" si="4"/>
        <v>0</v>
      </c>
      <c r="Q66" s="207">
        <f t="shared" si="5"/>
        <v>0</v>
      </c>
      <c r="R66" s="248">
        <f>IF(雇用表!O68="-　",0,雇用表!O68)</f>
        <v>0.22614479406497826</v>
      </c>
      <c r="S66" s="249">
        <f>IF(雇用表!P68="-　",0,雇用表!P68)</f>
        <v>0.20746994116142237</v>
      </c>
      <c r="T66" s="100"/>
      <c r="V66" s="201"/>
    </row>
    <row r="67" spans="3:22" ht="17.25" customHeight="1" x14ac:dyDescent="0.15">
      <c r="C67" s="390" t="s">
        <v>706</v>
      </c>
      <c r="D67" s="391" t="s">
        <v>587</v>
      </c>
      <c r="E67" s="100">
        <f>生産者価格評価表!$DR68</f>
        <v>267848</v>
      </c>
      <c r="F67" s="100">
        <f>ABS(生産者価格評価表!$DV68)</f>
        <v>0</v>
      </c>
      <c r="G67" s="375">
        <f t="shared" si="2"/>
        <v>0</v>
      </c>
      <c r="H67" s="250">
        <f t="shared" si="3"/>
        <v>1</v>
      </c>
      <c r="I67" s="100">
        <f>生産者価格評価表!$DK68</f>
        <v>0</v>
      </c>
      <c r="J67" s="251">
        <f>生産者価格評価表!$DK68/生産者価格評価表!$DK$115</f>
        <v>0</v>
      </c>
      <c r="K67" s="252">
        <f>入力!E75</f>
        <v>0</v>
      </c>
      <c r="L67" s="253">
        <v>0</v>
      </c>
      <c r="M67" s="253">
        <v>0</v>
      </c>
      <c r="N67" s="100">
        <f t="shared" si="0"/>
        <v>0</v>
      </c>
      <c r="O67" s="100">
        <f t="shared" si="1"/>
        <v>0</v>
      </c>
      <c r="P67" s="100">
        <f t="shared" si="4"/>
        <v>0</v>
      </c>
      <c r="Q67" s="207">
        <f t="shared" si="5"/>
        <v>0</v>
      </c>
      <c r="R67" s="248">
        <f>IF(雇用表!O69="-　",0,雇用表!O69)</f>
        <v>6.7872781356098921E-2</v>
      </c>
      <c r="S67" s="249">
        <f>IF(雇用表!P69="-　",0,雇用表!P69)</f>
        <v>5.0357662525311112E-2</v>
      </c>
      <c r="T67" s="100"/>
      <c r="V67" s="201"/>
    </row>
    <row r="68" spans="3:22" ht="17.25" customHeight="1" x14ac:dyDescent="0.15">
      <c r="C68" s="390" t="s">
        <v>707</v>
      </c>
      <c r="D68" s="391" t="s">
        <v>354</v>
      </c>
      <c r="E68" s="100">
        <f>生産者価格評価表!$DR69</f>
        <v>125388</v>
      </c>
      <c r="F68" s="100">
        <f>ABS(生産者価格評価表!$DV69)</f>
        <v>0</v>
      </c>
      <c r="G68" s="375">
        <f t="shared" si="2"/>
        <v>0</v>
      </c>
      <c r="H68" s="250">
        <f t="shared" si="3"/>
        <v>1</v>
      </c>
      <c r="I68" s="100">
        <f>生産者価格評価表!$DK69</f>
        <v>0</v>
      </c>
      <c r="J68" s="251">
        <f>生産者価格評価表!$DK69/生産者価格評価表!$DK$115</f>
        <v>0</v>
      </c>
      <c r="K68" s="252">
        <f>入力!E76</f>
        <v>0</v>
      </c>
      <c r="L68" s="253">
        <v>0</v>
      </c>
      <c r="M68" s="253">
        <v>0</v>
      </c>
      <c r="N68" s="100">
        <f t="shared" si="0"/>
        <v>0</v>
      </c>
      <c r="O68" s="100">
        <f t="shared" si="1"/>
        <v>0</v>
      </c>
      <c r="P68" s="100">
        <f t="shared" si="4"/>
        <v>0</v>
      </c>
      <c r="Q68" s="207">
        <f t="shared" si="5"/>
        <v>0</v>
      </c>
      <c r="R68" s="248">
        <f>IF(雇用表!O70="-　",0,雇用表!O70)</f>
        <v>6.3993364596293109E-2</v>
      </c>
      <c r="S68" s="249">
        <f>IF(雇用表!P70="-　",0,雇用表!P70)</f>
        <v>4.6463776437936644E-2</v>
      </c>
      <c r="T68" s="100"/>
      <c r="V68" s="201"/>
    </row>
    <row r="69" spans="3:22" ht="17.25" customHeight="1" x14ac:dyDescent="0.15">
      <c r="C69" s="390" t="s">
        <v>708</v>
      </c>
      <c r="D69" s="391" t="s">
        <v>357</v>
      </c>
      <c r="E69" s="100">
        <f>生産者価格評価表!$DR70</f>
        <v>255088</v>
      </c>
      <c r="F69" s="100">
        <f>ABS(生産者価格評価表!$DV70)</f>
        <v>0</v>
      </c>
      <c r="G69" s="375">
        <f t="shared" si="2"/>
        <v>0</v>
      </c>
      <c r="H69" s="250">
        <f t="shared" si="3"/>
        <v>1</v>
      </c>
      <c r="I69" s="100">
        <f>生産者価格評価表!$DK70</f>
        <v>0</v>
      </c>
      <c r="J69" s="251">
        <f>生産者価格評価表!$DK70/生産者価格評価表!$DK$115</f>
        <v>0</v>
      </c>
      <c r="K69" s="252">
        <f>入力!E77</f>
        <v>0</v>
      </c>
      <c r="L69" s="253">
        <v>0</v>
      </c>
      <c r="M69" s="253">
        <v>0</v>
      </c>
      <c r="N69" s="100">
        <f t="shared" si="0"/>
        <v>0</v>
      </c>
      <c r="O69" s="100">
        <f t="shared" ref="O69:O79" si="6">K69*$M69</f>
        <v>0</v>
      </c>
      <c r="P69" s="100">
        <f t="shared" si="4"/>
        <v>0</v>
      </c>
      <c r="Q69" s="207">
        <f t="shared" si="5"/>
        <v>0</v>
      </c>
      <c r="R69" s="248">
        <f>IF(雇用表!O71="-　",0,雇用表!O71)</f>
        <v>6.3464373079094277E-2</v>
      </c>
      <c r="S69" s="249">
        <f>IF(雇用表!P71="-　",0,雇用表!P71)</f>
        <v>4.5944928808881638E-2</v>
      </c>
      <c r="T69" s="100"/>
      <c r="V69" s="201"/>
    </row>
    <row r="70" spans="3:22" ht="17.25" customHeight="1" x14ac:dyDescent="0.15">
      <c r="C70" s="390" t="s">
        <v>709</v>
      </c>
      <c r="D70" s="391" t="s">
        <v>360</v>
      </c>
      <c r="E70" s="100">
        <f>生産者価格評価表!$DR71</f>
        <v>41960</v>
      </c>
      <c r="F70" s="100">
        <f>ABS(生産者価格評価表!$DV71)</f>
        <v>0</v>
      </c>
      <c r="G70" s="375">
        <f t="shared" si="2"/>
        <v>0</v>
      </c>
      <c r="H70" s="250">
        <f t="shared" ref="H70:H114" si="7">1-G70</f>
        <v>1</v>
      </c>
      <c r="I70" s="100">
        <f>生産者価格評価表!$DK71</f>
        <v>0</v>
      </c>
      <c r="J70" s="251">
        <f>生産者価格評価表!$DK71/生産者価格評価表!$DK$115</f>
        <v>0</v>
      </c>
      <c r="K70" s="252">
        <f>入力!E78</f>
        <v>0</v>
      </c>
      <c r="L70" s="253">
        <v>0</v>
      </c>
      <c r="M70" s="253">
        <v>0</v>
      </c>
      <c r="N70" s="100">
        <f>K70*$L70</f>
        <v>0</v>
      </c>
      <c r="O70" s="100">
        <f t="shared" si="6"/>
        <v>0</v>
      </c>
      <c r="P70" s="100">
        <f t="shared" si="4"/>
        <v>0</v>
      </c>
      <c r="Q70" s="207">
        <f t="shared" si="5"/>
        <v>0</v>
      </c>
      <c r="R70" s="248">
        <f>IF(雇用表!O72="-　",0,雇用表!O72)</f>
        <v>6.9223527884178404E-2</v>
      </c>
      <c r="S70" s="249">
        <f>IF(雇用表!P72="-　",0,雇用表!P72)</f>
        <v>5.1694475102252807E-2</v>
      </c>
      <c r="T70" s="100"/>
      <c r="V70" s="201"/>
    </row>
    <row r="71" spans="3:22" ht="17.25" customHeight="1" x14ac:dyDescent="0.15">
      <c r="C71" s="390" t="s">
        <v>710</v>
      </c>
      <c r="D71" s="391" t="s">
        <v>364</v>
      </c>
      <c r="E71" s="100">
        <f>生産者価格評価表!$DR72</f>
        <v>219584</v>
      </c>
      <c r="F71" s="100">
        <f>ABS(生産者価格評価表!$DV72)</f>
        <v>21748</v>
      </c>
      <c r="G71" s="375">
        <f t="shared" ref="G71:G114" si="8">F71/E71</f>
        <v>9.904182454095016E-2</v>
      </c>
      <c r="H71" s="250">
        <f t="shared" si="7"/>
        <v>0.90095817545904988</v>
      </c>
      <c r="I71" s="100">
        <f>生産者価格評価表!$DK72</f>
        <v>58403</v>
      </c>
      <c r="J71" s="251">
        <f>生産者価格評価表!$DK72/生産者価格評価表!$DK$115</f>
        <v>2.5961619672918178E-2</v>
      </c>
      <c r="K71" s="252">
        <f>入力!E79</f>
        <v>0</v>
      </c>
      <c r="L71" s="253">
        <v>0</v>
      </c>
      <c r="M71" s="253">
        <v>0</v>
      </c>
      <c r="N71" s="100">
        <f>K71*$L71</f>
        <v>0</v>
      </c>
      <c r="O71" s="100">
        <f t="shared" si="6"/>
        <v>0</v>
      </c>
      <c r="P71" s="100">
        <f t="shared" ref="P71:P113" si="9">N71+O71</f>
        <v>0</v>
      </c>
      <c r="Q71" s="207">
        <f t="shared" ref="Q71:Q113" si="10">K71-P71</f>
        <v>0</v>
      </c>
      <c r="R71" s="248">
        <f>IF(雇用表!O73="-　",0,雇用表!O73)</f>
        <v>6.862977266103177E-3</v>
      </c>
      <c r="S71" s="249">
        <f>IF(雇用表!P73="-　",0,雇用表!P73)</f>
        <v>6.862977266103177E-3</v>
      </c>
      <c r="T71" s="100"/>
      <c r="V71" s="201"/>
    </row>
    <row r="72" spans="3:22" ht="17.25" customHeight="1" x14ac:dyDescent="0.15">
      <c r="C72" s="390" t="s">
        <v>711</v>
      </c>
      <c r="D72" s="391" t="s">
        <v>366</v>
      </c>
      <c r="E72" s="100">
        <f>生産者価格評価表!$DR73</f>
        <v>8627</v>
      </c>
      <c r="F72" s="100">
        <f>ABS(生産者価格評価表!$DV73)</f>
        <v>1068</v>
      </c>
      <c r="G72" s="375">
        <f t="shared" si="8"/>
        <v>0.12379738031760751</v>
      </c>
      <c r="H72" s="250">
        <f t="shared" si="7"/>
        <v>0.87620261968239244</v>
      </c>
      <c r="I72" s="100">
        <f>生産者価格評価表!$DK73</f>
        <v>3041</v>
      </c>
      <c r="J72" s="251">
        <f>生産者価格評価表!$DK73/生産者価格評価表!$DK$115</f>
        <v>1.3518018838988438E-3</v>
      </c>
      <c r="K72" s="252">
        <f>入力!E80</f>
        <v>0</v>
      </c>
      <c r="L72" s="253">
        <v>0</v>
      </c>
      <c r="M72" s="253">
        <v>0</v>
      </c>
      <c r="N72" s="100">
        <f>K72*$L72</f>
        <v>0</v>
      </c>
      <c r="O72" s="100">
        <f t="shared" si="6"/>
        <v>0</v>
      </c>
      <c r="P72" s="100">
        <f t="shared" si="9"/>
        <v>0</v>
      </c>
      <c r="Q72" s="207">
        <f t="shared" si="10"/>
        <v>0</v>
      </c>
      <c r="R72" s="248">
        <f>IF(雇用表!O74="-　",0,雇用表!O74)</f>
        <v>1.5081359968249769E-2</v>
      </c>
      <c r="S72" s="249">
        <f>IF(雇用表!P74="-　",0,雇用表!P74)</f>
        <v>1.5081359968249769E-2</v>
      </c>
      <c r="T72" s="100"/>
      <c r="V72" s="201"/>
    </row>
    <row r="73" spans="3:22" ht="17.25" customHeight="1" x14ac:dyDescent="0.15">
      <c r="C73" s="390" t="s">
        <v>712</v>
      </c>
      <c r="D73" s="391" t="s">
        <v>369</v>
      </c>
      <c r="E73" s="100">
        <f>生産者価格評価表!$DR74</f>
        <v>61927</v>
      </c>
      <c r="F73" s="100">
        <f>ABS(生産者価格評価表!$DV74)</f>
        <v>0</v>
      </c>
      <c r="G73" s="375">
        <f t="shared" si="8"/>
        <v>0</v>
      </c>
      <c r="H73" s="250">
        <f t="shared" si="7"/>
        <v>1</v>
      </c>
      <c r="I73" s="100">
        <f>生産者価格評価表!$DK74</f>
        <v>32139</v>
      </c>
      <c r="J73" s="251">
        <f>生産者価格評価表!$DK74/生産者価格評価表!$DK$115</f>
        <v>1.4286603336608004E-2</v>
      </c>
      <c r="K73" s="252">
        <f>入力!E81</f>
        <v>0</v>
      </c>
      <c r="L73" s="253">
        <v>0</v>
      </c>
      <c r="M73" s="253">
        <v>0</v>
      </c>
      <c r="N73" s="100">
        <f>K73*$L73</f>
        <v>0</v>
      </c>
      <c r="O73" s="100">
        <f t="shared" si="6"/>
        <v>0</v>
      </c>
      <c r="P73" s="100">
        <f t="shared" si="9"/>
        <v>0</v>
      </c>
      <c r="Q73" s="207">
        <f t="shared" si="10"/>
        <v>0</v>
      </c>
      <c r="R73" s="248">
        <f>IF(雇用表!O75="-　",0,雇用表!O75)</f>
        <v>9.0752014468648574E-3</v>
      </c>
      <c r="S73" s="249">
        <f>IF(雇用表!P75="-　",0,雇用表!P75)</f>
        <v>9.0752014468648574E-3</v>
      </c>
      <c r="T73" s="100"/>
      <c r="V73" s="201"/>
    </row>
    <row r="74" spans="3:22" ht="17.25" customHeight="1" x14ac:dyDescent="0.15">
      <c r="C74" s="392" t="s">
        <v>713</v>
      </c>
      <c r="D74" s="393" t="s">
        <v>371</v>
      </c>
      <c r="E74" s="101">
        <f>生産者価格評価表!$DR75</f>
        <v>49489</v>
      </c>
      <c r="F74" s="101">
        <f>ABS(生産者価格評価表!$DV75)</f>
        <v>0</v>
      </c>
      <c r="G74" s="375">
        <f t="shared" si="8"/>
        <v>0</v>
      </c>
      <c r="H74" s="254">
        <f t="shared" si="7"/>
        <v>1</v>
      </c>
      <c r="I74" s="101">
        <f>生産者価格評価表!$DK75</f>
        <v>2216</v>
      </c>
      <c r="J74" s="255">
        <f>生産者価格評価表!$DK75/生産者価格評価表!$DK$115</f>
        <v>9.8506839023999935E-4</v>
      </c>
      <c r="K74" s="256">
        <f>入力!E82</f>
        <v>0</v>
      </c>
      <c r="L74" s="422">
        <v>0</v>
      </c>
      <c r="M74" s="422">
        <v>0</v>
      </c>
      <c r="N74" s="101">
        <f>K74*$L74</f>
        <v>0</v>
      </c>
      <c r="O74" s="101">
        <f t="shared" si="6"/>
        <v>0</v>
      </c>
      <c r="P74" s="101">
        <f t="shared" si="9"/>
        <v>0</v>
      </c>
      <c r="Q74" s="208">
        <f t="shared" si="10"/>
        <v>0</v>
      </c>
      <c r="R74" s="248">
        <f>IF(雇用表!O76="-　",0,雇用表!O76)</f>
        <v>5.752621569277476E-2</v>
      </c>
      <c r="S74" s="249">
        <f>IF(雇用表!P76="-　",0,雇用表!P76)</f>
        <v>5.6584021077242509E-2</v>
      </c>
      <c r="T74" s="101"/>
      <c r="V74" s="201"/>
    </row>
    <row r="75" spans="3:22" ht="17.25" customHeight="1" x14ac:dyDescent="0.15">
      <c r="C75" s="390" t="s">
        <v>714</v>
      </c>
      <c r="D75" s="391" t="s">
        <v>465</v>
      </c>
      <c r="E75" s="100">
        <f>生産者価格評価表!$DR76</f>
        <v>347725</v>
      </c>
      <c r="F75" s="100">
        <f>ABS(生産者価格評価表!$DV76)</f>
        <v>109164.40949200965</v>
      </c>
      <c r="G75" s="375">
        <f t="shared" si="8"/>
        <v>0.31393891578692834</v>
      </c>
      <c r="H75" s="250">
        <f t="shared" si="7"/>
        <v>0.68606108421307166</v>
      </c>
      <c r="I75" s="100">
        <f>生産者価格評価表!$DK76</f>
        <v>27476</v>
      </c>
      <c r="J75" s="251">
        <f>生産者価格評価表!$DK76/生産者価格評価表!$DK$115</f>
        <v>1.2213781177903529E-2</v>
      </c>
      <c r="K75" s="252">
        <f>入力!E83</f>
        <v>0</v>
      </c>
      <c r="L75" s="253">
        <v>-33.737100093545372</v>
      </c>
      <c r="M75" s="253">
        <v>0</v>
      </c>
      <c r="N75" s="100">
        <f>SUM(N6:N74,N76:N113)*-1</f>
        <v>0</v>
      </c>
      <c r="O75" s="100">
        <f t="shared" si="6"/>
        <v>0</v>
      </c>
      <c r="P75" s="100">
        <f t="shared" si="9"/>
        <v>0</v>
      </c>
      <c r="Q75" s="207">
        <f t="shared" si="10"/>
        <v>0</v>
      </c>
      <c r="R75" s="248">
        <f>IF(雇用表!O77="-　",0,雇用表!O77)</f>
        <v>0.15113454071206145</v>
      </c>
      <c r="S75" s="249">
        <f>IF(雇用表!P77="-　",0,雇用表!P77)</f>
        <v>0.13660965912371853</v>
      </c>
      <c r="T75" s="100"/>
      <c r="V75" s="201"/>
    </row>
    <row r="76" spans="3:22" ht="17.25" customHeight="1" x14ac:dyDescent="0.15">
      <c r="C76" s="390" t="s">
        <v>715</v>
      </c>
      <c r="D76" s="391" t="s">
        <v>466</v>
      </c>
      <c r="E76" s="100">
        <f>生産者価格評価表!$DR77</f>
        <v>268678</v>
      </c>
      <c r="F76" s="100">
        <f>ABS(生産者価格評価表!$DV77)</f>
        <v>73204.04190142201</v>
      </c>
      <c r="G76" s="375">
        <f t="shared" si="8"/>
        <v>0.27246012662526148</v>
      </c>
      <c r="H76" s="250">
        <f t="shared" si="7"/>
        <v>0.72753987337473847</v>
      </c>
      <c r="I76" s="100">
        <f>生産者価格評価表!$DK77</f>
        <v>110385</v>
      </c>
      <c r="J76" s="251">
        <f>生産者価格評価表!$DK77/生産者価格評価表!$DK$115</f>
        <v>4.9068941451553397E-2</v>
      </c>
      <c r="K76" s="252">
        <f>入力!E84</f>
        <v>0</v>
      </c>
      <c r="L76" s="253">
        <v>0</v>
      </c>
      <c r="M76" s="253">
        <v>0</v>
      </c>
      <c r="N76" s="100">
        <f t="shared" ref="N76:N113" si="11">K76*$L76</f>
        <v>0</v>
      </c>
      <c r="O76" s="100">
        <f t="shared" si="6"/>
        <v>0</v>
      </c>
      <c r="P76" s="100">
        <f t="shared" si="9"/>
        <v>0</v>
      </c>
      <c r="Q76" s="207">
        <f t="shared" si="10"/>
        <v>0</v>
      </c>
      <c r="R76" s="248">
        <f>IF(雇用表!O78="-　",0,雇用表!O78)</f>
        <v>6.2645624209634015E-2</v>
      </c>
      <c r="S76" s="249">
        <f>IF(雇用表!P78="-　",0,雇用表!P78)</f>
        <v>6.1038257187987825E-2</v>
      </c>
      <c r="T76" s="100"/>
      <c r="V76" s="201"/>
    </row>
    <row r="77" spans="3:22" ht="17.25" customHeight="1" x14ac:dyDescent="0.15">
      <c r="C77" s="390" t="s">
        <v>716</v>
      </c>
      <c r="D77" s="391" t="s">
        <v>384</v>
      </c>
      <c r="E77" s="100">
        <f>生産者価格評価表!$DR78</f>
        <v>88287</v>
      </c>
      <c r="F77" s="100">
        <f>ABS(生産者価格評価表!$DV78)</f>
        <v>0</v>
      </c>
      <c r="G77" s="375">
        <f t="shared" si="8"/>
        <v>0</v>
      </c>
      <c r="H77" s="250">
        <f t="shared" si="7"/>
        <v>1</v>
      </c>
      <c r="I77" s="100">
        <f>生産者価格評価表!$DK78</f>
        <v>4632</v>
      </c>
      <c r="J77" s="251">
        <f>生産者価格評価表!$DK78/生産者価格評価表!$DK$115</f>
        <v>2.0590418698518396E-3</v>
      </c>
      <c r="K77" s="252">
        <f>入力!E85</f>
        <v>0</v>
      </c>
      <c r="L77" s="253">
        <v>0</v>
      </c>
      <c r="M77" s="253">
        <v>0</v>
      </c>
      <c r="N77" s="100">
        <f t="shared" si="11"/>
        <v>0</v>
      </c>
      <c r="O77" s="100">
        <f t="shared" si="6"/>
        <v>0</v>
      </c>
      <c r="P77" s="100">
        <f t="shared" si="9"/>
        <v>0</v>
      </c>
      <c r="Q77" s="207">
        <f t="shared" si="10"/>
        <v>0</v>
      </c>
      <c r="R77" s="248">
        <f>IF(雇用表!O79="-　",0,雇用表!O79)</f>
        <v>5.7086547283291988E-2</v>
      </c>
      <c r="S77" s="249">
        <f>IF(雇用表!P79="-　",0,雇用表!P79)</f>
        <v>5.1253298900177831E-2</v>
      </c>
      <c r="T77" s="100"/>
      <c r="V77" s="201"/>
    </row>
    <row r="78" spans="3:22" ht="17.25" customHeight="1" x14ac:dyDescent="0.15">
      <c r="C78" s="390" t="s">
        <v>717</v>
      </c>
      <c r="D78" s="391" t="s">
        <v>388</v>
      </c>
      <c r="E78" s="100">
        <f>生産者価格評価表!$DR79</f>
        <v>68977</v>
      </c>
      <c r="F78" s="100">
        <f>ABS(生産者価格評価表!$DV79)</f>
        <v>0</v>
      </c>
      <c r="G78" s="375">
        <f t="shared" si="8"/>
        <v>0</v>
      </c>
      <c r="H78" s="250">
        <f t="shared" si="7"/>
        <v>1</v>
      </c>
      <c r="I78" s="100">
        <f>生産者価格評価表!$DK79</f>
        <v>68958</v>
      </c>
      <c r="J78" s="251">
        <f>生産者価格評価表!$DK79/生産者価格評価表!$DK$115</f>
        <v>3.0653585764517089E-2</v>
      </c>
      <c r="K78" s="252">
        <f>入力!E86</f>
        <v>0</v>
      </c>
      <c r="L78" s="253">
        <v>0</v>
      </c>
      <c r="M78" s="253">
        <v>0</v>
      </c>
      <c r="N78" s="100">
        <f t="shared" si="11"/>
        <v>0</v>
      </c>
      <c r="O78" s="100">
        <f t="shared" ref="O78:O113" si="12">K78*$M78</f>
        <v>0</v>
      </c>
      <c r="P78" s="100">
        <f t="shared" si="9"/>
        <v>0</v>
      </c>
      <c r="Q78" s="207">
        <f t="shared" si="10"/>
        <v>0</v>
      </c>
      <c r="R78" s="248">
        <f>IF(雇用表!O80="-　",0,雇用表!O80)</f>
        <v>4.0680226742247416E-2</v>
      </c>
      <c r="S78" s="249">
        <f>IF(雇用表!P80="-　",0,雇用表!P80)</f>
        <v>2.7632399205532277E-2</v>
      </c>
      <c r="T78" s="100"/>
      <c r="V78" s="201"/>
    </row>
    <row r="79" spans="3:22" ht="17.25" customHeight="1" x14ac:dyDescent="0.15">
      <c r="C79" s="390" t="s">
        <v>718</v>
      </c>
      <c r="D79" s="391" t="s">
        <v>719</v>
      </c>
      <c r="E79" s="100">
        <f>生産者価格評価表!$DR80</f>
        <v>449730</v>
      </c>
      <c r="F79" s="100">
        <f>ABS(生産者価格評価表!$DV80)</f>
        <v>0</v>
      </c>
      <c r="G79" s="375">
        <f t="shared" si="8"/>
        <v>0</v>
      </c>
      <c r="H79" s="250">
        <f t="shared" si="7"/>
        <v>1</v>
      </c>
      <c r="I79" s="100">
        <f>生産者価格評価表!$DK80</f>
        <v>449730</v>
      </c>
      <c r="J79" s="251">
        <f>生産者価格評価表!$DK80/生産者価格評価表!$DK$115</f>
        <v>0.19991642921599048</v>
      </c>
      <c r="K79" s="252">
        <f>入力!E87</f>
        <v>0</v>
      </c>
      <c r="L79" s="253">
        <v>0</v>
      </c>
      <c r="M79" s="253">
        <v>0</v>
      </c>
      <c r="N79" s="100">
        <f t="shared" si="11"/>
        <v>0</v>
      </c>
      <c r="O79" s="100">
        <f t="shared" si="6"/>
        <v>0</v>
      </c>
      <c r="P79" s="100">
        <f t="shared" si="9"/>
        <v>0</v>
      </c>
      <c r="Q79" s="207">
        <f t="shared" si="10"/>
        <v>0</v>
      </c>
      <c r="R79" s="248">
        <f>IF(雇用表!O81="-　",0,雇用表!O81)</f>
        <v>0</v>
      </c>
      <c r="S79" s="249">
        <f>IF(雇用表!P81="-　",0,雇用表!P81)</f>
        <v>0</v>
      </c>
      <c r="T79" s="100"/>
      <c r="V79" s="201"/>
    </row>
    <row r="80" spans="3:22" ht="17.25" customHeight="1" x14ac:dyDescent="0.15">
      <c r="C80" s="390" t="s">
        <v>720</v>
      </c>
      <c r="D80" s="391" t="s">
        <v>390</v>
      </c>
      <c r="E80" s="100">
        <f>生産者価格評価表!$DR81</f>
        <v>33320</v>
      </c>
      <c r="F80" s="100">
        <f>ABS(生産者価格評価表!$DV81)</f>
        <v>26561</v>
      </c>
      <c r="G80" s="375">
        <f t="shared" si="8"/>
        <v>0.79714885954381753</v>
      </c>
      <c r="H80" s="250">
        <f t="shared" si="7"/>
        <v>0.20285114045618247</v>
      </c>
      <c r="I80" s="100">
        <f>生産者価格評価表!$DK81</f>
        <v>14963</v>
      </c>
      <c r="J80" s="251">
        <f>生産者価格評価表!$DK81/生産者価格評価表!$DK$115</f>
        <v>6.651434261354291E-3</v>
      </c>
      <c r="K80" s="252">
        <f>入力!E88</f>
        <v>0</v>
      </c>
      <c r="L80" s="253">
        <v>0</v>
      </c>
      <c r="M80" s="253">
        <v>-2.3357664233576641E-2</v>
      </c>
      <c r="N80" s="100">
        <f t="shared" si="11"/>
        <v>0</v>
      </c>
      <c r="O80" s="100">
        <f t="shared" ref="O80:O87" si="13">-1*SUM(O$6:O$79,O$88:O$113)*M80/SUM(M$80:M$87)</f>
        <v>0</v>
      </c>
      <c r="P80" s="100">
        <f t="shared" si="9"/>
        <v>0</v>
      </c>
      <c r="Q80" s="207">
        <f t="shared" si="10"/>
        <v>0</v>
      </c>
      <c r="R80" s="248">
        <f>IF(雇用表!O82="-　",0,雇用表!O82)</f>
        <v>5.184721708711356E-2</v>
      </c>
      <c r="S80" s="249">
        <f>IF(雇用表!P82="-　",0,雇用表!P82)</f>
        <v>5.184721708711356E-2</v>
      </c>
      <c r="T80" s="100"/>
      <c r="V80" s="201"/>
    </row>
    <row r="81" spans="3:22" ht="17.25" customHeight="1" x14ac:dyDescent="0.15">
      <c r="C81" s="390" t="s">
        <v>721</v>
      </c>
      <c r="D81" s="391" t="s">
        <v>722</v>
      </c>
      <c r="E81" s="100">
        <f>生産者価格評価表!$DR82</f>
        <v>114400</v>
      </c>
      <c r="F81" s="100">
        <f>ABS(生産者価格評価表!$DV82)</f>
        <v>76982</v>
      </c>
      <c r="G81" s="375">
        <f t="shared" si="8"/>
        <v>0.67291958041958044</v>
      </c>
      <c r="H81" s="250">
        <f t="shared" si="7"/>
        <v>0.32708041958041956</v>
      </c>
      <c r="I81" s="100">
        <f>生産者価格評価表!$DK82</f>
        <v>29252</v>
      </c>
      <c r="J81" s="251">
        <f>生産者価格評価表!$DK82/生産者価格評価表!$DK$115</f>
        <v>1.3003258371525477E-2</v>
      </c>
      <c r="K81" s="252">
        <f>入力!E89</f>
        <v>0</v>
      </c>
      <c r="L81" s="253">
        <v>0</v>
      </c>
      <c r="M81" s="253">
        <v>-1.9678340347429504</v>
      </c>
      <c r="N81" s="100">
        <f t="shared" si="11"/>
        <v>0</v>
      </c>
      <c r="O81" s="100">
        <f t="shared" si="13"/>
        <v>0</v>
      </c>
      <c r="P81" s="100">
        <f t="shared" si="9"/>
        <v>0</v>
      </c>
      <c r="Q81" s="207">
        <f t="shared" si="10"/>
        <v>0</v>
      </c>
      <c r="R81" s="248">
        <f>IF(雇用表!O83="-　",0,雇用表!O83)</f>
        <v>0.13452877019486872</v>
      </c>
      <c r="S81" s="249">
        <f>IF(雇用表!P83="-　",0,雇用表!P83)</f>
        <v>0.12463952199806881</v>
      </c>
      <c r="T81" s="100"/>
      <c r="V81" s="201"/>
    </row>
    <row r="82" spans="3:22" ht="17.25" customHeight="1" x14ac:dyDescent="0.15">
      <c r="C82" s="390" t="s">
        <v>723</v>
      </c>
      <c r="D82" s="391" t="s">
        <v>724</v>
      </c>
      <c r="E82" s="100">
        <f>生産者価格評価表!$DR83</f>
        <v>107453</v>
      </c>
      <c r="F82" s="100">
        <f>ABS(生産者価格評価表!$DV83)</f>
        <v>0</v>
      </c>
      <c r="G82" s="375">
        <f t="shared" si="8"/>
        <v>0</v>
      </c>
      <c r="H82" s="250">
        <f t="shared" si="7"/>
        <v>1</v>
      </c>
      <c r="I82" s="100">
        <f>生産者価格評価表!$DK83</f>
        <v>0</v>
      </c>
      <c r="J82" s="251">
        <f>生産者価格評価表!$DK83/生産者価格評価表!$DK$115</f>
        <v>0</v>
      </c>
      <c r="K82" s="252">
        <f>入力!E90</f>
        <v>0</v>
      </c>
      <c r="L82" s="253">
        <v>0</v>
      </c>
      <c r="M82" s="253">
        <v>0</v>
      </c>
      <c r="N82" s="100">
        <f t="shared" si="11"/>
        <v>0</v>
      </c>
      <c r="O82" s="100">
        <f t="shared" si="13"/>
        <v>0</v>
      </c>
      <c r="P82" s="100">
        <f t="shared" si="9"/>
        <v>0</v>
      </c>
      <c r="Q82" s="207">
        <f t="shared" si="10"/>
        <v>0</v>
      </c>
      <c r="R82" s="248">
        <f>IF(雇用表!O84="-　",0,雇用表!O84)</f>
        <v>0</v>
      </c>
      <c r="S82" s="249">
        <f>IF(雇用表!P84="-　",0,雇用表!P84)</f>
        <v>0</v>
      </c>
      <c r="T82" s="100"/>
      <c r="V82" s="201"/>
    </row>
    <row r="83" spans="3:22" ht="17.25" customHeight="1" x14ac:dyDescent="0.15">
      <c r="C83" s="390" t="s">
        <v>725</v>
      </c>
      <c r="D83" s="391" t="s">
        <v>396</v>
      </c>
      <c r="E83" s="100">
        <f>生産者価格評価表!$DR84</f>
        <v>11576</v>
      </c>
      <c r="F83" s="100">
        <f>ABS(生産者価格評価表!$DV84)</f>
        <v>7935</v>
      </c>
      <c r="G83" s="375">
        <f t="shared" si="8"/>
        <v>0.68546993780234966</v>
      </c>
      <c r="H83" s="250">
        <f t="shared" si="7"/>
        <v>0.31453006219765034</v>
      </c>
      <c r="I83" s="100">
        <f>生産者価格評価表!$DK84</f>
        <v>382</v>
      </c>
      <c r="J83" s="251">
        <f>生産者価格評価表!$DK84/生産者価格評価表!$DK$115</f>
        <v>1.6980872070021649E-4</v>
      </c>
      <c r="K83" s="252">
        <f>入力!E91</f>
        <v>0</v>
      </c>
      <c r="L83" s="253">
        <v>0</v>
      </c>
      <c r="M83" s="253">
        <v>-0.19535920559327186</v>
      </c>
      <c r="N83" s="100">
        <f t="shared" si="11"/>
        <v>0</v>
      </c>
      <c r="O83" s="100">
        <f t="shared" si="13"/>
        <v>0</v>
      </c>
      <c r="P83" s="100">
        <f t="shared" si="9"/>
        <v>0</v>
      </c>
      <c r="Q83" s="207">
        <f t="shared" si="10"/>
        <v>0</v>
      </c>
      <c r="R83" s="248">
        <f>IF(雇用表!O85="-　",0,雇用表!O85)</f>
        <v>3.0210846533095564E-2</v>
      </c>
      <c r="S83" s="249">
        <f>IF(雇用表!P85="-　",0,雇用表!P85)</f>
        <v>2.9791251442358124E-2</v>
      </c>
      <c r="T83" s="100"/>
      <c r="V83" s="201"/>
    </row>
    <row r="84" spans="3:22" ht="17.25" customHeight="1" x14ac:dyDescent="0.15">
      <c r="C84" s="390" t="s">
        <v>726</v>
      </c>
      <c r="D84" s="391" t="s">
        <v>401</v>
      </c>
      <c r="E84" s="100">
        <f>生産者価格評価表!$DR85</f>
        <v>9027</v>
      </c>
      <c r="F84" s="100">
        <f>ABS(生産者価格評価表!$DV85)</f>
        <v>7328</v>
      </c>
      <c r="G84" s="375">
        <f t="shared" si="8"/>
        <v>0.81178686163731029</v>
      </c>
      <c r="H84" s="250">
        <f t="shared" si="7"/>
        <v>0.18821313836268971</v>
      </c>
      <c r="I84" s="100">
        <f>生産者価格評価表!$DK85</f>
        <v>1654</v>
      </c>
      <c r="J84" s="251">
        <f>生産者価格評価表!$DK85/生産者価格評価表!$DK$115</f>
        <v>7.3524508910512577E-4</v>
      </c>
      <c r="K84" s="252">
        <f>入力!E92</f>
        <v>0</v>
      </c>
      <c r="L84" s="253">
        <v>0</v>
      </c>
      <c r="M84" s="253">
        <v>-6.4391500321957498E-3</v>
      </c>
      <c r="N84" s="100">
        <f t="shared" si="11"/>
        <v>0</v>
      </c>
      <c r="O84" s="100">
        <f t="shared" si="13"/>
        <v>0</v>
      </c>
      <c r="P84" s="100">
        <f t="shared" si="9"/>
        <v>0</v>
      </c>
      <c r="Q84" s="207">
        <f t="shared" si="10"/>
        <v>0</v>
      </c>
      <c r="R84" s="248">
        <f>IF(雇用表!O86="-　",0,雇用表!O86)</f>
        <v>1.4197602699871989E-2</v>
      </c>
      <c r="S84" s="249">
        <f>IF(雇用表!P86="-　",0,雇用表!P86)</f>
        <v>1.4197602699871989E-2</v>
      </c>
      <c r="T84" s="100"/>
      <c r="V84" s="201"/>
    </row>
    <row r="85" spans="3:22" ht="17.25" customHeight="1" x14ac:dyDescent="0.15">
      <c r="C85" s="394" t="s">
        <v>727</v>
      </c>
      <c r="D85" s="395" t="s">
        <v>728</v>
      </c>
      <c r="E85" s="97">
        <f>生産者価格評価表!$DR86</f>
        <v>5054</v>
      </c>
      <c r="F85" s="97">
        <f>ABS(生産者価格評価表!$DV86)</f>
        <v>5053</v>
      </c>
      <c r="G85" s="375">
        <f t="shared" si="8"/>
        <v>0.99980213692125053</v>
      </c>
      <c r="H85" s="257">
        <f t="shared" si="7"/>
        <v>1.9786307874947173E-4</v>
      </c>
      <c r="I85" s="97">
        <f>生産者価格評価表!$DK86</f>
        <v>535</v>
      </c>
      <c r="J85" s="258">
        <f>生産者価格評価表!$DK86/生産者価格評価表!$DK$115</f>
        <v>2.3782111406967491E-4</v>
      </c>
      <c r="K85" s="259">
        <f>入力!E93</f>
        <v>0</v>
      </c>
      <c r="L85" s="421">
        <v>0</v>
      </c>
      <c r="M85" s="421">
        <v>-9.7097625329815305</v>
      </c>
      <c r="N85" s="97">
        <f t="shared" si="11"/>
        <v>0</v>
      </c>
      <c r="O85" s="97">
        <f t="shared" si="13"/>
        <v>0</v>
      </c>
      <c r="P85" s="97">
        <f t="shared" si="9"/>
        <v>0</v>
      </c>
      <c r="Q85" s="209">
        <f t="shared" si="10"/>
        <v>0</v>
      </c>
      <c r="R85" s="248">
        <f>IF(雇用表!O87="-　",0,雇用表!O87)</f>
        <v>213</v>
      </c>
      <c r="S85" s="249">
        <f>IF(雇用表!P87="-　",0,雇用表!P87)</f>
        <v>211.5</v>
      </c>
      <c r="T85" s="97"/>
      <c r="V85" s="201"/>
    </row>
    <row r="86" spans="3:22" ht="17.25" customHeight="1" x14ac:dyDescent="0.15">
      <c r="C86" s="390" t="s">
        <v>729</v>
      </c>
      <c r="D86" s="391" t="s">
        <v>404</v>
      </c>
      <c r="E86" s="100">
        <f>生産者価格評価表!$DR87</f>
        <v>17251</v>
      </c>
      <c r="F86" s="100">
        <f>ABS(生産者価格評価表!$DV87)</f>
        <v>8644</v>
      </c>
      <c r="G86" s="375">
        <f t="shared" si="8"/>
        <v>0.50107240159990729</v>
      </c>
      <c r="H86" s="250">
        <f t="shared" si="7"/>
        <v>0.49892759840009271</v>
      </c>
      <c r="I86" s="100">
        <f>生産者価格評価表!$DK87</f>
        <v>21</v>
      </c>
      <c r="J86" s="251">
        <f>生産者価格評価表!$DK87/生産者価格評価表!$DK$115</f>
        <v>9.3350343840433145E-6</v>
      </c>
      <c r="K86" s="252">
        <f>入力!E94</f>
        <v>0</v>
      </c>
      <c r="L86" s="253">
        <v>0</v>
      </c>
      <c r="M86" s="253">
        <v>-12.315260166156538</v>
      </c>
      <c r="N86" s="100">
        <f t="shared" si="11"/>
        <v>0</v>
      </c>
      <c r="O86" s="100">
        <f t="shared" si="13"/>
        <v>0</v>
      </c>
      <c r="P86" s="100">
        <f t="shared" si="9"/>
        <v>0</v>
      </c>
      <c r="Q86" s="207">
        <f t="shared" si="10"/>
        <v>0</v>
      </c>
      <c r="R86" s="248">
        <f>IF(雇用表!O88="-　",0,雇用表!O88)</f>
        <v>8.7210884353741497E-2</v>
      </c>
      <c r="S86" s="249">
        <f>IF(雇用表!P88="-　",0,雇用表!P88)</f>
        <v>8.7142857142857147E-2</v>
      </c>
      <c r="T86" s="100"/>
      <c r="V86" s="201"/>
    </row>
    <row r="87" spans="3:22" ht="17.25" customHeight="1" x14ac:dyDescent="0.15">
      <c r="C87" s="390" t="s">
        <v>730</v>
      </c>
      <c r="D87" s="391" t="s">
        <v>731</v>
      </c>
      <c r="E87" s="100">
        <f>生産者価格評価表!$DR88</f>
        <v>48280</v>
      </c>
      <c r="F87" s="100">
        <f>ABS(生産者価格評価表!$DV88)</f>
        <v>19789</v>
      </c>
      <c r="G87" s="375">
        <f t="shared" si="8"/>
        <v>0.40987986743993371</v>
      </c>
      <c r="H87" s="250">
        <f t="shared" si="7"/>
        <v>0.59012013256006624</v>
      </c>
      <c r="I87" s="100">
        <f>生産者価格評価表!$DK88</f>
        <v>14891</v>
      </c>
      <c r="J87" s="251">
        <f>生産者価格評価表!$DK88/生産者価格評価表!$DK$115</f>
        <v>6.6194284291804283E-3</v>
      </c>
      <c r="K87" s="252">
        <f>入力!E95</f>
        <v>0</v>
      </c>
      <c r="L87" s="253">
        <v>0</v>
      </c>
      <c r="M87" s="253">
        <v>0</v>
      </c>
      <c r="N87" s="100">
        <f t="shared" si="11"/>
        <v>0</v>
      </c>
      <c r="O87" s="100">
        <f t="shared" si="13"/>
        <v>0</v>
      </c>
      <c r="P87" s="100">
        <f t="shared" si="9"/>
        <v>0</v>
      </c>
      <c r="Q87" s="207">
        <f t="shared" si="10"/>
        <v>0</v>
      </c>
      <c r="R87" s="248">
        <f>IF(雇用表!O89="-　",0,雇用表!O89)</f>
        <v>3.2643544156222677E-2</v>
      </c>
      <c r="S87" s="249">
        <f>IF(雇用表!P89="-　",0,雇用表!P89)</f>
        <v>3.2021762362770816E-2</v>
      </c>
      <c r="T87" s="100"/>
      <c r="V87" s="201"/>
    </row>
    <row r="88" spans="3:22" ht="17.25" customHeight="1" x14ac:dyDescent="0.15">
      <c r="C88" s="390" t="s">
        <v>732</v>
      </c>
      <c r="D88" s="391" t="s">
        <v>733</v>
      </c>
      <c r="E88" s="100">
        <f>生産者価格評価表!$DR89</f>
        <v>12184</v>
      </c>
      <c r="F88" s="100">
        <f>ABS(生産者価格評価表!$DV89)</f>
        <v>338</v>
      </c>
      <c r="G88" s="375">
        <f t="shared" si="8"/>
        <v>2.774130006565988E-2</v>
      </c>
      <c r="H88" s="250">
        <f t="shared" si="7"/>
        <v>0.97225869993434011</v>
      </c>
      <c r="I88" s="100">
        <f>生産者価格評価表!$DK89</f>
        <v>1494</v>
      </c>
      <c r="J88" s="251">
        <f>生産者価格評価表!$DK89/生産者価格評価表!$DK$115</f>
        <v>6.641210176076529E-4</v>
      </c>
      <c r="K88" s="252">
        <f>入力!E96</f>
        <v>0</v>
      </c>
      <c r="L88" s="253">
        <v>0</v>
      </c>
      <c r="M88" s="253">
        <v>0</v>
      </c>
      <c r="N88" s="100">
        <f t="shared" si="11"/>
        <v>0</v>
      </c>
      <c r="O88" s="100">
        <f t="shared" si="12"/>
        <v>0</v>
      </c>
      <c r="P88" s="100">
        <f t="shared" si="9"/>
        <v>0</v>
      </c>
      <c r="Q88" s="207">
        <f t="shared" si="10"/>
        <v>0</v>
      </c>
      <c r="R88" s="248">
        <f>IF(雇用表!O90="-　",0,雇用表!O90)</f>
        <v>0.12729724644044407</v>
      </c>
      <c r="S88" s="249">
        <f>IF(雇用表!P90="-　",0,雇用表!P90)</f>
        <v>0.12453741453929625</v>
      </c>
      <c r="T88" s="100"/>
      <c r="V88" s="201"/>
    </row>
    <row r="89" spans="3:22" ht="17.25" customHeight="1" x14ac:dyDescent="0.15">
      <c r="C89" s="390" t="s">
        <v>734</v>
      </c>
      <c r="D89" s="391" t="s">
        <v>407</v>
      </c>
      <c r="E89" s="100">
        <f>生産者価格評価表!$DR90</f>
        <v>160019</v>
      </c>
      <c r="F89" s="100">
        <f>ABS(生産者価格評価表!$DV90)</f>
        <v>38503</v>
      </c>
      <c r="G89" s="375">
        <f t="shared" si="8"/>
        <v>0.24061517694773746</v>
      </c>
      <c r="H89" s="250">
        <f t="shared" si="7"/>
        <v>0.75938482305226251</v>
      </c>
      <c r="I89" s="100">
        <f>生産者価格評価表!$DK90</f>
        <v>86658</v>
      </c>
      <c r="J89" s="251">
        <f>生産者価格評価表!$DK90/生産者価格評価表!$DK$115</f>
        <v>3.8521686173925027E-2</v>
      </c>
      <c r="K89" s="252">
        <f>入力!E97</f>
        <v>0</v>
      </c>
      <c r="L89" s="253">
        <v>0</v>
      </c>
      <c r="M89" s="253">
        <v>0</v>
      </c>
      <c r="N89" s="100">
        <f t="shared" si="11"/>
        <v>0</v>
      </c>
      <c r="O89" s="100">
        <f t="shared" si="12"/>
        <v>0</v>
      </c>
      <c r="P89" s="100">
        <f t="shared" si="9"/>
        <v>0</v>
      </c>
      <c r="Q89" s="207">
        <f t="shared" si="10"/>
        <v>0</v>
      </c>
      <c r="R89" s="248">
        <f>IF(雇用表!O91="-　",0,雇用表!O91)</f>
        <v>1.2852477675849266E-2</v>
      </c>
      <c r="S89" s="249">
        <f>IF(雇用表!P91="-　",0,雇用表!P91)</f>
        <v>1.2852477675849266E-2</v>
      </c>
      <c r="T89" s="100"/>
      <c r="V89" s="201"/>
    </row>
    <row r="90" spans="3:22" ht="17.25" customHeight="1" x14ac:dyDescent="0.15">
      <c r="C90" s="390" t="s">
        <v>735</v>
      </c>
      <c r="D90" s="391" t="s">
        <v>409</v>
      </c>
      <c r="E90" s="100">
        <f>生産者価格評価表!$DR91</f>
        <v>20760</v>
      </c>
      <c r="F90" s="100">
        <f>ABS(生産者価格評価表!$DV91)</f>
        <v>7060.8207177566519</v>
      </c>
      <c r="G90" s="375">
        <f t="shared" si="8"/>
        <v>0.34011660490157281</v>
      </c>
      <c r="H90" s="250">
        <f t="shared" si="7"/>
        <v>0.65988339509842719</v>
      </c>
      <c r="I90" s="100">
        <f>生産者価格評価表!$DK91</f>
        <v>13178</v>
      </c>
      <c r="J90" s="251">
        <f>生産者価格評価表!$DK91/生産者価格評価表!$DK$115</f>
        <v>5.8579563387106091E-3</v>
      </c>
      <c r="K90" s="252">
        <f>入力!E98</f>
        <v>0</v>
      </c>
      <c r="L90" s="253">
        <v>0</v>
      </c>
      <c r="M90" s="253">
        <v>0</v>
      </c>
      <c r="N90" s="100">
        <f t="shared" si="11"/>
        <v>0</v>
      </c>
      <c r="O90" s="100">
        <f t="shared" si="12"/>
        <v>0</v>
      </c>
      <c r="P90" s="100">
        <f t="shared" si="9"/>
        <v>0</v>
      </c>
      <c r="Q90" s="207">
        <f t="shared" si="10"/>
        <v>0</v>
      </c>
      <c r="R90" s="248">
        <f>IF(雇用表!O92="-　",0,雇用表!O92)</f>
        <v>3.7056992337164751E-2</v>
      </c>
      <c r="S90" s="249">
        <f>IF(雇用表!P92="-　",0,雇用表!P92)</f>
        <v>3.7056992337164751E-2</v>
      </c>
      <c r="T90" s="100"/>
      <c r="V90" s="201"/>
    </row>
    <row r="91" spans="3:22" ht="17.25" customHeight="1" x14ac:dyDescent="0.15">
      <c r="C91" s="390" t="s">
        <v>736</v>
      </c>
      <c r="D91" s="391" t="s">
        <v>412</v>
      </c>
      <c r="E91" s="100">
        <f>生産者価格評価表!$DR92</f>
        <v>222462</v>
      </c>
      <c r="F91" s="100">
        <f>ABS(生産者価格評価表!$DV92)</f>
        <v>152658</v>
      </c>
      <c r="G91" s="375">
        <f t="shared" si="8"/>
        <v>0.68622056800712028</v>
      </c>
      <c r="H91" s="250">
        <f t="shared" si="7"/>
        <v>0.31377943199287972</v>
      </c>
      <c r="I91" s="100">
        <f>生産者価格評価表!$DK92</f>
        <v>23127</v>
      </c>
      <c r="J91" s="251">
        <f>生産者価格評価表!$DK92/生産者価格評価表!$DK$115</f>
        <v>1.0280540009512845E-2</v>
      </c>
      <c r="K91" s="252">
        <f>入力!E99</f>
        <v>0</v>
      </c>
      <c r="L91" s="253">
        <v>3.2814839329897719E-2</v>
      </c>
      <c r="M91" s="253">
        <v>4.2519660220950934E-3</v>
      </c>
      <c r="N91" s="100">
        <f t="shared" si="11"/>
        <v>0</v>
      </c>
      <c r="O91" s="100">
        <f t="shared" si="12"/>
        <v>0</v>
      </c>
      <c r="P91" s="100">
        <f t="shared" si="9"/>
        <v>0</v>
      </c>
      <c r="Q91" s="207">
        <f t="shared" si="10"/>
        <v>0</v>
      </c>
      <c r="R91" s="248">
        <f>IF(雇用表!O93="-　",0,雇用表!O93)</f>
        <v>7.043203597622999E-2</v>
      </c>
      <c r="S91" s="249">
        <f>IF(雇用表!P93="-　",0,雇用表!P93)</f>
        <v>6.6748755286685585E-2</v>
      </c>
      <c r="T91" s="100"/>
      <c r="V91" s="201"/>
    </row>
    <row r="92" spans="3:22" ht="17.25" customHeight="1" x14ac:dyDescent="0.15">
      <c r="C92" s="390" t="s">
        <v>737</v>
      </c>
      <c r="D92" s="391" t="s">
        <v>738</v>
      </c>
      <c r="E92" s="100">
        <f>生産者価格評価表!$DR93</f>
        <v>56304</v>
      </c>
      <c r="F92" s="100">
        <f>ABS(生産者価格評価表!$DV93)</f>
        <v>2993</v>
      </c>
      <c r="G92" s="375">
        <f t="shared" si="8"/>
        <v>5.3157857345836883E-2</v>
      </c>
      <c r="H92" s="250">
        <f t="shared" si="7"/>
        <v>0.94684214265416311</v>
      </c>
      <c r="I92" s="100">
        <f>生産者価格評価表!$DK93</f>
        <v>19809</v>
      </c>
      <c r="J92" s="251">
        <f>生産者価格評価表!$DK93/生産者価格評価表!$DK$115</f>
        <v>8.8056045768340006E-3</v>
      </c>
      <c r="K92" s="252">
        <f>入力!E100</f>
        <v>0</v>
      </c>
      <c r="L92" s="253">
        <v>0</v>
      </c>
      <c r="M92" s="253">
        <v>0</v>
      </c>
      <c r="N92" s="100">
        <f t="shared" si="11"/>
        <v>0</v>
      </c>
      <c r="O92" s="100">
        <f t="shared" si="12"/>
        <v>0</v>
      </c>
      <c r="P92" s="100">
        <f t="shared" si="9"/>
        <v>0</v>
      </c>
      <c r="Q92" s="207">
        <f t="shared" si="10"/>
        <v>0</v>
      </c>
      <c r="R92" s="248">
        <f>IF(雇用表!O94="-　",0,雇用表!O94)</f>
        <v>1.9188151991784228E-2</v>
      </c>
      <c r="S92" s="249">
        <f>IF(雇用表!P94="-　",0,雇用表!P94)</f>
        <v>1.6395510152604365E-2</v>
      </c>
      <c r="T92" s="100"/>
      <c r="V92" s="201"/>
    </row>
    <row r="93" spans="3:22" ht="17.25" customHeight="1" x14ac:dyDescent="0.15">
      <c r="C93" s="390" t="s">
        <v>739</v>
      </c>
      <c r="D93" s="391" t="s">
        <v>740</v>
      </c>
      <c r="E93" s="100">
        <f>生産者価格評価表!$DR94</f>
        <v>41218</v>
      </c>
      <c r="F93" s="100">
        <f>ABS(生産者価格評価表!$DV94)</f>
        <v>26562</v>
      </c>
      <c r="G93" s="375">
        <f t="shared" si="8"/>
        <v>0.64442719200349363</v>
      </c>
      <c r="H93" s="250">
        <f t="shared" si="7"/>
        <v>0.35557280799650637</v>
      </c>
      <c r="I93" s="100">
        <f>生産者価格評価表!$DK94</f>
        <v>14610</v>
      </c>
      <c r="J93" s="251">
        <f>生産者価格評価表!$DK94/生産者価格評価表!$DK$115</f>
        <v>6.4945167786129914E-3</v>
      </c>
      <c r="K93" s="252">
        <f>入力!E101</f>
        <v>0</v>
      </c>
      <c r="L93" s="253">
        <v>0.16412278422378634</v>
      </c>
      <c r="M93" s="253">
        <v>2.3680137380949689E-2</v>
      </c>
      <c r="N93" s="100">
        <f t="shared" si="11"/>
        <v>0</v>
      </c>
      <c r="O93" s="100">
        <f t="shared" si="12"/>
        <v>0</v>
      </c>
      <c r="P93" s="100">
        <f t="shared" si="9"/>
        <v>0</v>
      </c>
      <c r="Q93" s="207">
        <f t="shared" si="10"/>
        <v>0</v>
      </c>
      <c r="R93" s="248">
        <f>IF(雇用表!O95="-　",0,雇用表!O95)</f>
        <v>0.10063215445070904</v>
      </c>
      <c r="S93" s="249">
        <f>IF(雇用表!P95="-　",0,雇用表!P95)</f>
        <v>7.2954040662907907E-2</v>
      </c>
      <c r="T93" s="100"/>
      <c r="V93" s="201"/>
    </row>
    <row r="94" spans="3:22" ht="17.25" customHeight="1" x14ac:dyDescent="0.15">
      <c r="C94" s="392" t="s">
        <v>741</v>
      </c>
      <c r="D94" s="393" t="s">
        <v>467</v>
      </c>
      <c r="E94" s="101">
        <f>生産者価格評価表!$DR95</f>
        <v>401679</v>
      </c>
      <c r="F94" s="101">
        <f>ABS(生産者価格評価表!$DV95)</f>
        <v>0</v>
      </c>
      <c r="G94" s="375">
        <f t="shared" si="8"/>
        <v>0</v>
      </c>
      <c r="H94" s="254">
        <f t="shared" si="7"/>
        <v>1</v>
      </c>
      <c r="I94" s="101">
        <f>生産者価格評価表!$DK95</f>
        <v>9320</v>
      </c>
      <c r="J94" s="255">
        <f>生産者価格評価表!$DK95/生産者価格評価表!$DK$115</f>
        <v>4.1429771647277947E-3</v>
      </c>
      <c r="K94" s="256">
        <f>入力!E102</f>
        <v>0</v>
      </c>
      <c r="L94" s="422">
        <v>0</v>
      </c>
      <c r="M94" s="422">
        <v>0</v>
      </c>
      <c r="N94" s="101">
        <f t="shared" si="11"/>
        <v>0</v>
      </c>
      <c r="O94" s="101">
        <f t="shared" si="12"/>
        <v>0</v>
      </c>
      <c r="P94" s="101">
        <f t="shared" si="9"/>
        <v>0</v>
      </c>
      <c r="Q94" s="208">
        <f t="shared" si="10"/>
        <v>0</v>
      </c>
      <c r="R94" s="248">
        <f>IF(雇用表!O96="-　",0,雇用表!O96)</f>
        <v>4.9843282820361531E-2</v>
      </c>
      <c r="S94" s="249">
        <f>IF(雇用表!P96="-　",0,雇用表!P96)</f>
        <v>4.9843282820361531E-2</v>
      </c>
      <c r="T94" s="101"/>
      <c r="V94" s="201"/>
    </row>
    <row r="95" spans="3:22" ht="17.25" customHeight="1" x14ac:dyDescent="0.15">
      <c r="C95" s="390" t="s">
        <v>742</v>
      </c>
      <c r="D95" s="391" t="s">
        <v>417</v>
      </c>
      <c r="E95" s="100">
        <f>生産者価格評価表!$DR96</f>
        <v>265414</v>
      </c>
      <c r="F95" s="100">
        <f>ABS(生産者価格評価表!$DV96)</f>
        <v>55325</v>
      </c>
      <c r="G95" s="375">
        <f t="shared" si="8"/>
        <v>0.20844793417076718</v>
      </c>
      <c r="H95" s="250">
        <f t="shared" si="7"/>
        <v>0.79155206582923276</v>
      </c>
      <c r="I95" s="100">
        <f>生産者価格評価表!$DK96</f>
        <v>94695</v>
      </c>
      <c r="J95" s="251">
        <f>生産者価格評価表!$DK96/生産者価格評価表!$DK$115</f>
        <v>4.2094337190332461E-2</v>
      </c>
      <c r="K95" s="252">
        <f>入力!E103</f>
        <v>0</v>
      </c>
      <c r="L95" s="253">
        <v>0</v>
      </c>
      <c r="M95" s="253">
        <v>2.7205702315205268E-5</v>
      </c>
      <c r="N95" s="100">
        <f t="shared" si="11"/>
        <v>0</v>
      </c>
      <c r="O95" s="100">
        <f t="shared" si="12"/>
        <v>0</v>
      </c>
      <c r="P95" s="100">
        <f t="shared" si="9"/>
        <v>0</v>
      </c>
      <c r="Q95" s="207">
        <f t="shared" si="10"/>
        <v>0</v>
      </c>
      <c r="R95" s="248">
        <f>IF(雇用表!O97="-　",0,雇用表!O97)</f>
        <v>0.11218248732204818</v>
      </c>
      <c r="S95" s="249">
        <f>IF(雇用表!P97="-　",0,雇用表!P97)</f>
        <v>0.11098705702352893</v>
      </c>
      <c r="T95" s="100"/>
      <c r="V95" s="201"/>
    </row>
    <row r="96" spans="3:22" ht="17.25" customHeight="1" x14ac:dyDescent="0.15">
      <c r="C96" s="390" t="s">
        <v>743</v>
      </c>
      <c r="D96" s="391" t="s">
        <v>419</v>
      </c>
      <c r="E96" s="100">
        <f>生産者価格評価表!$DR97</f>
        <v>153207</v>
      </c>
      <c r="F96" s="100">
        <f>ABS(生産者価格評価表!$DV97)</f>
        <v>4251.4275818993938</v>
      </c>
      <c r="G96" s="375">
        <f t="shared" si="8"/>
        <v>2.7749564849513363E-2</v>
      </c>
      <c r="H96" s="250">
        <f t="shared" si="7"/>
        <v>0.97225043515048659</v>
      </c>
      <c r="I96" s="100">
        <f>生産者価格評価表!$DK97</f>
        <v>2004</v>
      </c>
      <c r="J96" s="251">
        <f>生産者価格評価表!$DK97/生産者価格評価表!$DK$115</f>
        <v>8.9082899550584776E-4</v>
      </c>
      <c r="K96" s="252">
        <f>入力!E104</f>
        <v>0</v>
      </c>
      <c r="L96" s="253">
        <v>0</v>
      </c>
      <c r="M96" s="253">
        <v>0</v>
      </c>
      <c r="N96" s="100">
        <f t="shared" si="11"/>
        <v>0</v>
      </c>
      <c r="O96" s="100">
        <f t="shared" si="12"/>
        <v>0</v>
      </c>
      <c r="P96" s="100">
        <f t="shared" si="9"/>
        <v>0</v>
      </c>
      <c r="Q96" s="207">
        <f t="shared" si="10"/>
        <v>0</v>
      </c>
      <c r="R96" s="248">
        <f>IF(雇用表!O98="-　",0,雇用表!O98)</f>
        <v>3.9247065996037188E-2</v>
      </c>
      <c r="S96" s="249">
        <f>IF(雇用表!P98="-　",0,雇用表!P98)</f>
        <v>3.9241622574955906E-2</v>
      </c>
      <c r="T96" s="100"/>
      <c r="V96" s="201"/>
    </row>
    <row r="97" spans="3:22" ht="17.25" customHeight="1" x14ac:dyDescent="0.15">
      <c r="C97" s="390" t="s">
        <v>744</v>
      </c>
      <c r="D97" s="391" t="s">
        <v>421</v>
      </c>
      <c r="E97" s="100">
        <f>生産者価格評価表!$DR98</f>
        <v>434244</v>
      </c>
      <c r="F97" s="100">
        <f>ABS(生産者価格評価表!$DV98)</f>
        <v>8992</v>
      </c>
      <c r="G97" s="375">
        <f t="shared" si="8"/>
        <v>2.0707252143955933E-2</v>
      </c>
      <c r="H97" s="250">
        <f t="shared" si="7"/>
        <v>0.97929274785604403</v>
      </c>
      <c r="I97" s="100">
        <f>生産者価格評価表!$DK98</f>
        <v>68196</v>
      </c>
      <c r="J97" s="251">
        <f>生産者価格評価表!$DK98/生産者価格評価表!$DK$115</f>
        <v>3.0314857374010375E-2</v>
      </c>
      <c r="K97" s="252">
        <f>入力!E105</f>
        <v>0</v>
      </c>
      <c r="L97" s="253">
        <v>0</v>
      </c>
      <c r="M97" s="253">
        <v>0</v>
      </c>
      <c r="N97" s="100">
        <f t="shared" si="11"/>
        <v>0</v>
      </c>
      <c r="O97" s="100">
        <f t="shared" si="12"/>
        <v>0</v>
      </c>
      <c r="P97" s="100">
        <f t="shared" si="9"/>
        <v>0</v>
      </c>
      <c r="Q97" s="207">
        <f t="shared" si="10"/>
        <v>0</v>
      </c>
      <c r="R97" s="248">
        <f>IF(雇用表!O99="-　",0,雇用表!O99)</f>
        <v>9.1722661728711949E-2</v>
      </c>
      <c r="S97" s="249">
        <f>IF(雇用表!P99="-　",0,雇用表!P99)</f>
        <v>8.3806961416117418E-2</v>
      </c>
      <c r="T97" s="100"/>
      <c r="V97" s="201"/>
    </row>
    <row r="98" spans="3:22" ht="17.25" customHeight="1" x14ac:dyDescent="0.15">
      <c r="C98" s="390" t="s">
        <v>745</v>
      </c>
      <c r="D98" s="391" t="s">
        <v>746</v>
      </c>
      <c r="E98" s="100">
        <f>生産者価格評価表!$DR99</f>
        <v>15970</v>
      </c>
      <c r="F98" s="100">
        <f>ABS(生産者価格評価表!$DV99)</f>
        <v>145</v>
      </c>
      <c r="G98" s="375">
        <f t="shared" si="8"/>
        <v>9.0795241077019414E-3</v>
      </c>
      <c r="H98" s="250">
        <f t="shared" si="7"/>
        <v>0.99092047589229804</v>
      </c>
      <c r="I98" s="100">
        <f>生産者価格評価表!$DK99</f>
        <v>566</v>
      </c>
      <c r="J98" s="251">
        <f>生産者価格評価表!$DK99/生産者価格評価表!$DK$115</f>
        <v>2.5160140292231027E-4</v>
      </c>
      <c r="K98" s="252">
        <f>入力!E106</f>
        <v>0</v>
      </c>
      <c r="L98" s="253">
        <v>0</v>
      </c>
      <c r="M98" s="253">
        <v>0</v>
      </c>
      <c r="N98" s="100">
        <f t="shared" si="11"/>
        <v>0</v>
      </c>
      <c r="O98" s="100">
        <f t="shared" si="12"/>
        <v>0</v>
      </c>
      <c r="P98" s="100">
        <f t="shared" si="9"/>
        <v>0</v>
      </c>
      <c r="Q98" s="207">
        <f t="shared" si="10"/>
        <v>0</v>
      </c>
      <c r="R98" s="248">
        <f>IF(雇用表!O100="-　",0,雇用表!O100)</f>
        <v>9.1926411999062568E-2</v>
      </c>
      <c r="S98" s="249">
        <f>IF(雇用表!P100="-　",0,雇用表!P100)</f>
        <v>9.0110147644715255E-2</v>
      </c>
      <c r="T98" s="100"/>
      <c r="V98" s="201"/>
    </row>
    <row r="99" spans="3:22" ht="17.25" customHeight="1" x14ac:dyDescent="0.15">
      <c r="C99" s="390" t="s">
        <v>747</v>
      </c>
      <c r="D99" s="391" t="s">
        <v>748</v>
      </c>
      <c r="E99" s="100">
        <f>生産者価格評価表!$DR100</f>
        <v>101363</v>
      </c>
      <c r="F99" s="100">
        <f>ABS(生産者価格評価表!$DV100)</f>
        <v>8605</v>
      </c>
      <c r="G99" s="375">
        <f t="shared" si="8"/>
        <v>8.489290964158519E-2</v>
      </c>
      <c r="H99" s="250">
        <f t="shared" si="7"/>
        <v>0.91510709035841487</v>
      </c>
      <c r="I99" s="100">
        <f>生産者価格評価表!$DK100</f>
        <v>60828</v>
      </c>
      <c r="J99" s="251">
        <f>生産者価格評価表!$DK100/生産者価格評価表!$DK$115</f>
        <v>2.7039593881551749E-2</v>
      </c>
      <c r="K99" s="252">
        <f>入力!E107</f>
        <v>0</v>
      </c>
      <c r="L99" s="253">
        <v>0</v>
      </c>
      <c r="M99" s="253">
        <v>0</v>
      </c>
      <c r="N99" s="100">
        <f t="shared" si="11"/>
        <v>0</v>
      </c>
      <c r="O99" s="100">
        <f t="shared" si="12"/>
        <v>0</v>
      </c>
      <c r="P99" s="100">
        <f t="shared" si="9"/>
        <v>0</v>
      </c>
      <c r="Q99" s="207">
        <f t="shared" si="10"/>
        <v>0</v>
      </c>
      <c r="R99" s="248">
        <f>IF(雇用表!O101="-　",0,雇用表!O101)</f>
        <v>0.20401673098898257</v>
      </c>
      <c r="S99" s="249">
        <f>IF(雇用表!P101="-　",0,雇用表!P101)</f>
        <v>0.20401673098898257</v>
      </c>
      <c r="T99" s="100"/>
      <c r="V99" s="201"/>
    </row>
    <row r="100" spans="3:22" ht="17.25" customHeight="1" x14ac:dyDescent="0.15">
      <c r="C100" s="390" t="s">
        <v>749</v>
      </c>
      <c r="D100" s="391" t="s">
        <v>750</v>
      </c>
      <c r="E100" s="100">
        <f>生産者価格評価表!$DR101</f>
        <v>105490</v>
      </c>
      <c r="F100" s="100">
        <f>ABS(生産者価格評価表!$DV101)</f>
        <v>0</v>
      </c>
      <c r="G100" s="375">
        <f t="shared" si="8"/>
        <v>0</v>
      </c>
      <c r="H100" s="250">
        <f t="shared" si="7"/>
        <v>1</v>
      </c>
      <c r="I100" s="100">
        <f>生産者価格評価表!$DK101</f>
        <v>10429.000000000004</v>
      </c>
      <c r="J100" s="251">
        <f>生産者価格評価表!$DK101/生産者価格評価表!$DK$115</f>
        <v>4.6359558852946551E-3</v>
      </c>
      <c r="K100" s="252">
        <f>入力!E108</f>
        <v>0</v>
      </c>
      <c r="L100" s="253">
        <v>0</v>
      </c>
      <c r="M100" s="253">
        <v>0</v>
      </c>
      <c r="N100" s="100">
        <f t="shared" si="11"/>
        <v>0</v>
      </c>
      <c r="O100" s="100">
        <f t="shared" si="12"/>
        <v>0</v>
      </c>
      <c r="P100" s="100">
        <f t="shared" si="9"/>
        <v>0</v>
      </c>
      <c r="Q100" s="207">
        <f t="shared" si="10"/>
        <v>0</v>
      </c>
      <c r="R100" s="248">
        <f>IF(雇用表!O102="-　",0,雇用表!O102)</f>
        <v>0.19778178026353208</v>
      </c>
      <c r="S100" s="249">
        <f>IF(雇用表!P102="-　",0,雇用表!P102)</f>
        <v>0.19778178026353208</v>
      </c>
      <c r="T100" s="100"/>
      <c r="V100" s="201"/>
    </row>
    <row r="101" spans="3:22" ht="17.25" customHeight="1" x14ac:dyDescent="0.15">
      <c r="C101" s="390" t="s">
        <v>751</v>
      </c>
      <c r="D101" s="391" t="s">
        <v>960</v>
      </c>
      <c r="E101" s="100">
        <f>生産者価格評価表!$DR102</f>
        <v>32655</v>
      </c>
      <c r="F101" s="100">
        <f>ABS(生産者価格評価表!$DV102)</f>
        <v>1.058927522139268</v>
      </c>
      <c r="G101" s="375">
        <f t="shared" si="8"/>
        <v>3.2427729969048173E-5</v>
      </c>
      <c r="H101" s="250">
        <f t="shared" si="7"/>
        <v>0.99996757227003097</v>
      </c>
      <c r="I101" s="100">
        <f>生産者価格評価表!$DK102</f>
        <v>23645</v>
      </c>
      <c r="J101" s="251">
        <f>生産者価格評価表!$DK102/生産者価格評価表!$DK$115</f>
        <v>1.0510804190985913E-2</v>
      </c>
      <c r="K101" s="252">
        <f>入力!E109</f>
        <v>0</v>
      </c>
      <c r="L101" s="253">
        <v>0</v>
      </c>
      <c r="M101" s="253">
        <v>0</v>
      </c>
      <c r="N101" s="100">
        <f t="shared" si="11"/>
        <v>0</v>
      </c>
      <c r="O101" s="100">
        <f t="shared" si="12"/>
        <v>0</v>
      </c>
      <c r="P101" s="100">
        <f t="shared" si="9"/>
        <v>0</v>
      </c>
      <c r="Q101" s="207">
        <f t="shared" si="10"/>
        <v>0</v>
      </c>
      <c r="R101" s="248">
        <f>IF(雇用表!O103="-　",0,雇用表!O103)</f>
        <v>0.12340247604850292</v>
      </c>
      <c r="S101" s="249">
        <f>IF(雇用表!P103="-　",0,雇用表!P103)</f>
        <v>0.11098587452506045</v>
      </c>
      <c r="T101" s="100"/>
      <c r="V101" s="201"/>
    </row>
    <row r="102" spans="3:22" ht="17.25" customHeight="1" x14ac:dyDescent="0.15">
      <c r="C102" s="390" t="s">
        <v>752</v>
      </c>
      <c r="D102" s="391" t="s">
        <v>425</v>
      </c>
      <c r="E102" s="100">
        <f>生産者価格評価表!$DR103</f>
        <v>71723</v>
      </c>
      <c r="F102" s="100">
        <f>ABS(生産者価格評価表!$DV103)</f>
        <v>24947.882629491891</v>
      </c>
      <c r="G102" s="375">
        <f t="shared" si="8"/>
        <v>0.34783657445299127</v>
      </c>
      <c r="H102" s="250">
        <f t="shared" si="7"/>
        <v>0.65216342554700879</v>
      </c>
      <c r="I102" s="100">
        <f>生産者価格評価表!$DK103</f>
        <v>3482</v>
      </c>
      <c r="J102" s="251">
        <f>生産者価格評価表!$DK103/生産者価格評価表!$DK$115</f>
        <v>1.5478376059637534E-3</v>
      </c>
      <c r="K102" s="252">
        <f>入力!E110</f>
        <v>0</v>
      </c>
      <c r="L102" s="253">
        <v>0</v>
      </c>
      <c r="M102" s="253">
        <v>0</v>
      </c>
      <c r="N102" s="100">
        <f t="shared" si="11"/>
        <v>0</v>
      </c>
      <c r="O102" s="100">
        <f t="shared" si="12"/>
        <v>0</v>
      </c>
      <c r="P102" s="100">
        <f t="shared" si="9"/>
        <v>0</v>
      </c>
      <c r="Q102" s="207">
        <f t="shared" si="10"/>
        <v>0</v>
      </c>
      <c r="R102" s="248">
        <f>IF(雇用表!O104="-　",0,雇用表!O104)</f>
        <v>2.8619826841743981E-2</v>
      </c>
      <c r="S102" s="249">
        <f>IF(雇用表!P104="-　",0,雇用表!P104)</f>
        <v>2.7789464360842321E-2</v>
      </c>
      <c r="T102" s="100"/>
      <c r="V102" s="201"/>
    </row>
    <row r="103" spans="3:22" ht="17.25" customHeight="1" x14ac:dyDescent="0.15">
      <c r="C103" s="390" t="s">
        <v>753</v>
      </c>
      <c r="D103" s="391" t="s">
        <v>422</v>
      </c>
      <c r="E103" s="100">
        <f>生産者価格評価表!$DR104</f>
        <v>60183</v>
      </c>
      <c r="F103" s="100">
        <f>ABS(生産者価格評価表!$DV104)</f>
        <v>43416</v>
      </c>
      <c r="G103" s="375">
        <f t="shared" si="8"/>
        <v>0.72139973082099595</v>
      </c>
      <c r="H103" s="250">
        <f t="shared" si="7"/>
        <v>0.27860026917900405</v>
      </c>
      <c r="I103" s="100">
        <f>生産者価格評価表!$DK104</f>
        <v>0</v>
      </c>
      <c r="J103" s="251">
        <f>生産者価格評価表!$DK104/生産者価格評価表!$DK$115</f>
        <v>0</v>
      </c>
      <c r="K103" s="252">
        <f>入力!E111</f>
        <v>0</v>
      </c>
      <c r="L103" s="253">
        <v>0</v>
      </c>
      <c r="M103" s="253">
        <v>0</v>
      </c>
      <c r="N103" s="100">
        <f t="shared" si="11"/>
        <v>0</v>
      </c>
      <c r="O103" s="100">
        <f t="shared" si="12"/>
        <v>0</v>
      </c>
      <c r="P103" s="100">
        <f t="shared" si="9"/>
        <v>0</v>
      </c>
      <c r="Q103" s="207">
        <f t="shared" si="10"/>
        <v>0</v>
      </c>
      <c r="R103" s="248">
        <f>IF(雇用表!O105="-　",0,雇用表!O105)</f>
        <v>3.3615575723774271E-2</v>
      </c>
      <c r="S103" s="249">
        <f>IF(雇用表!P105="-　",0,雇用表!P105)</f>
        <v>2.737920194696547E-2</v>
      </c>
      <c r="T103" s="100"/>
      <c r="V103" s="201"/>
    </row>
    <row r="104" spans="3:22" ht="17.25" customHeight="1" x14ac:dyDescent="0.15">
      <c r="C104" s="390" t="s">
        <v>754</v>
      </c>
      <c r="D104" s="391" t="s">
        <v>755</v>
      </c>
      <c r="E104" s="100">
        <f>生産者価格評価表!$DR105</f>
        <v>127013</v>
      </c>
      <c r="F104" s="100">
        <f>ABS(生産者価格評価表!$DV105)</f>
        <v>13209</v>
      </c>
      <c r="G104" s="375">
        <f t="shared" si="8"/>
        <v>0.10399722863014023</v>
      </c>
      <c r="H104" s="250">
        <f t="shared" si="7"/>
        <v>0.89600277136985973</v>
      </c>
      <c r="I104" s="100">
        <f>生産者価格評価表!$DK105</f>
        <v>30366</v>
      </c>
      <c r="J104" s="251">
        <f>生産者価格評価表!$DK105/生産者価格評価表!$DK$115</f>
        <v>1.3498459719326632E-2</v>
      </c>
      <c r="K104" s="252">
        <f>入力!E112</f>
        <v>0</v>
      </c>
      <c r="L104" s="253">
        <v>0</v>
      </c>
      <c r="M104" s="253">
        <v>0</v>
      </c>
      <c r="N104" s="100">
        <f t="shared" si="11"/>
        <v>0</v>
      </c>
      <c r="O104" s="100">
        <f t="shared" si="12"/>
        <v>0</v>
      </c>
      <c r="P104" s="100">
        <f t="shared" si="9"/>
        <v>0</v>
      </c>
      <c r="Q104" s="207">
        <f t="shared" si="10"/>
        <v>0</v>
      </c>
      <c r="R104" s="248">
        <f>IF(雇用表!O106="-　",0,雇用表!O106)</f>
        <v>3.7584588590345268E-2</v>
      </c>
      <c r="S104" s="249">
        <f>IF(雇用表!P106="-　",0,雇用表!P106)</f>
        <v>2.5698977624739088E-2</v>
      </c>
      <c r="T104" s="100"/>
      <c r="V104" s="201"/>
    </row>
    <row r="105" spans="3:22" ht="17.25" customHeight="1" x14ac:dyDescent="0.15">
      <c r="C105" s="394" t="s">
        <v>756</v>
      </c>
      <c r="D105" s="395" t="s">
        <v>432</v>
      </c>
      <c r="E105" s="97">
        <f>生産者価格評価表!$DR106</f>
        <v>435374</v>
      </c>
      <c r="F105" s="97">
        <f>ABS(生産者価格評価表!$DV106)</f>
        <v>156730.4574266492</v>
      </c>
      <c r="G105" s="375">
        <f t="shared" si="8"/>
        <v>0.35999039314853254</v>
      </c>
      <c r="H105" s="257">
        <f t="shared" si="7"/>
        <v>0.64000960685146746</v>
      </c>
      <c r="I105" s="97">
        <f>生産者価格評価表!$DK106</f>
        <v>3811</v>
      </c>
      <c r="J105" s="258">
        <f>生産者価格評価表!$DK106/生産者価格評価表!$DK$115</f>
        <v>1.694086477980432E-3</v>
      </c>
      <c r="K105" s="259">
        <f>入力!E113</f>
        <v>0</v>
      </c>
      <c r="L105" s="421">
        <v>0</v>
      </c>
      <c r="M105" s="421">
        <v>0</v>
      </c>
      <c r="N105" s="97">
        <f t="shared" si="11"/>
        <v>0</v>
      </c>
      <c r="O105" s="97">
        <f t="shared" si="12"/>
        <v>0</v>
      </c>
      <c r="P105" s="97">
        <f t="shared" si="9"/>
        <v>0</v>
      </c>
      <c r="Q105" s="209">
        <f t="shared" si="10"/>
        <v>0</v>
      </c>
      <c r="R105" s="248">
        <f>IF(雇用表!O107="-　",0,雇用表!O107)</f>
        <v>0.14137395517286866</v>
      </c>
      <c r="S105" s="249">
        <f>IF(雇用表!P107="-　",0,雇用表!P107)</f>
        <v>0.1220184201374315</v>
      </c>
      <c r="T105" s="97"/>
      <c r="V105" s="201"/>
    </row>
    <row r="106" spans="3:22" ht="17.25" customHeight="1" x14ac:dyDescent="0.15">
      <c r="C106" s="390" t="s">
        <v>757</v>
      </c>
      <c r="D106" s="391" t="s">
        <v>758</v>
      </c>
      <c r="E106" s="100">
        <f>生産者価格評価表!$DR107</f>
        <v>21273</v>
      </c>
      <c r="F106" s="100">
        <f>ABS(生産者価格評価表!$DV107)</f>
        <v>17310</v>
      </c>
      <c r="G106" s="375">
        <f t="shared" si="8"/>
        <v>0.81370751657030038</v>
      </c>
      <c r="H106" s="250">
        <f t="shared" si="7"/>
        <v>0.18629248342969962</v>
      </c>
      <c r="I106" s="100">
        <f>生産者価格評価表!$DK107</f>
        <v>21073</v>
      </c>
      <c r="J106" s="251">
        <f>生産者価格評価表!$DK107/生産者価格評価表!$DK$115</f>
        <v>9.3674847416640363E-3</v>
      </c>
      <c r="K106" s="252">
        <f>入力!E114</f>
        <v>0</v>
      </c>
      <c r="L106" s="253">
        <v>0</v>
      </c>
      <c r="M106" s="253">
        <v>0</v>
      </c>
      <c r="N106" s="100">
        <f t="shared" si="11"/>
        <v>0</v>
      </c>
      <c r="O106" s="100">
        <f t="shared" si="12"/>
        <v>0</v>
      </c>
      <c r="P106" s="100">
        <f t="shared" si="9"/>
        <v>0</v>
      </c>
      <c r="Q106" s="207">
        <f t="shared" si="10"/>
        <v>0</v>
      </c>
      <c r="R106" s="248">
        <f>IF(雇用表!O108="-　",0,雇用表!O108)</f>
        <v>0.12862976772714799</v>
      </c>
      <c r="S106" s="249">
        <f>IF(雇用表!P108="-　",0,雇用表!P108)</f>
        <v>0.11989734153309767</v>
      </c>
      <c r="T106" s="100"/>
      <c r="V106" s="201"/>
    </row>
    <row r="107" spans="3:22" ht="17.25" customHeight="1" x14ac:dyDescent="0.15">
      <c r="C107" s="390" t="s">
        <v>759</v>
      </c>
      <c r="D107" s="391" t="s">
        <v>760</v>
      </c>
      <c r="E107" s="100">
        <f>生産者価格評価表!$DR108</f>
        <v>136930</v>
      </c>
      <c r="F107" s="100">
        <f>ABS(生産者価格評価表!$DV108)</f>
        <v>111062</v>
      </c>
      <c r="G107" s="375">
        <f t="shared" si="8"/>
        <v>0.81108595632805081</v>
      </c>
      <c r="H107" s="250">
        <f t="shared" si="7"/>
        <v>0.18891404367194919</v>
      </c>
      <c r="I107" s="100">
        <f>生産者価格評価表!$DK108</f>
        <v>124752</v>
      </c>
      <c r="J107" s="251">
        <f>生産者価格評価表!$DK108/生産者価格評価表!$DK$115</f>
        <v>5.5455438546579597E-2</v>
      </c>
      <c r="K107" s="252">
        <f>入力!E115</f>
        <v>0</v>
      </c>
      <c r="L107" s="253">
        <v>0</v>
      </c>
      <c r="M107" s="253">
        <v>0</v>
      </c>
      <c r="N107" s="100">
        <f t="shared" si="11"/>
        <v>0</v>
      </c>
      <c r="O107" s="100">
        <f t="shared" si="12"/>
        <v>0</v>
      </c>
      <c r="P107" s="100">
        <f t="shared" si="9"/>
        <v>0</v>
      </c>
      <c r="Q107" s="207">
        <f t="shared" si="10"/>
        <v>0</v>
      </c>
      <c r="R107" s="248">
        <f>IF(雇用表!O109="-　",0,雇用表!O109)</f>
        <v>0.20113764372773679</v>
      </c>
      <c r="S107" s="249">
        <f>IF(雇用表!P109="-　",0,雇用表!P109)</f>
        <v>0.16232988623562722</v>
      </c>
      <c r="T107" s="100"/>
      <c r="V107" s="201"/>
    </row>
    <row r="108" spans="3:22" ht="17.25" customHeight="1" x14ac:dyDescent="0.15">
      <c r="C108" s="390" t="s">
        <v>761</v>
      </c>
      <c r="D108" s="391" t="s">
        <v>762</v>
      </c>
      <c r="E108" s="100">
        <f>生産者価格評価表!$DR109</f>
        <v>43493</v>
      </c>
      <c r="F108" s="100">
        <f>ABS(生産者価格評価表!$DV109)</f>
        <v>35390</v>
      </c>
      <c r="G108" s="375">
        <f t="shared" si="8"/>
        <v>0.81369415768054631</v>
      </c>
      <c r="H108" s="250">
        <f t="shared" si="7"/>
        <v>0.18630584231945369</v>
      </c>
      <c r="I108" s="100">
        <f>生産者価格評価表!$DK109</f>
        <v>32671</v>
      </c>
      <c r="J108" s="251">
        <f>生産者価格評価表!$DK109/生産者価格評価表!$DK$115</f>
        <v>1.4523090874337102E-2</v>
      </c>
      <c r="K108" s="252">
        <f>入力!E116</f>
        <v>0</v>
      </c>
      <c r="L108" s="253">
        <v>0</v>
      </c>
      <c r="M108" s="253">
        <v>0</v>
      </c>
      <c r="N108" s="100">
        <f t="shared" si="11"/>
        <v>0</v>
      </c>
      <c r="O108" s="100">
        <f t="shared" si="12"/>
        <v>0</v>
      </c>
      <c r="P108" s="100">
        <f t="shared" si="9"/>
        <v>0</v>
      </c>
      <c r="Q108" s="207">
        <f t="shared" si="10"/>
        <v>0</v>
      </c>
      <c r="R108" s="248">
        <f>IF(雇用表!O110="-　",0,雇用表!O110)</f>
        <v>0.21625987078248385</v>
      </c>
      <c r="S108" s="249">
        <f>IF(雇用表!P110="-　",0,雇用表!P110)</f>
        <v>0.10172290021536252</v>
      </c>
      <c r="T108" s="100"/>
      <c r="V108" s="201"/>
    </row>
    <row r="109" spans="3:22" ht="17.25" customHeight="1" x14ac:dyDescent="0.15">
      <c r="C109" s="390" t="s">
        <v>763</v>
      </c>
      <c r="D109" s="391" t="s">
        <v>436</v>
      </c>
      <c r="E109" s="100">
        <f>生産者価格評価表!$DR110</f>
        <v>51764</v>
      </c>
      <c r="F109" s="100">
        <f>ABS(生産者価格評価表!$DV110)</f>
        <v>23388</v>
      </c>
      <c r="G109" s="375">
        <f t="shared" si="8"/>
        <v>0.45181979754269375</v>
      </c>
      <c r="H109" s="250">
        <f t="shared" si="7"/>
        <v>0.54818020245730625</v>
      </c>
      <c r="I109" s="100">
        <f>生産者価格評価表!$DK110</f>
        <v>48288</v>
      </c>
      <c r="J109" s="251">
        <f>生産者価格評価表!$DK110/生産者価格評価表!$DK$115</f>
        <v>2.1465244777937313E-2</v>
      </c>
      <c r="K109" s="252">
        <f>入力!E117</f>
        <v>0</v>
      </c>
      <c r="L109" s="253">
        <v>0</v>
      </c>
      <c r="M109" s="253">
        <v>0</v>
      </c>
      <c r="N109" s="100">
        <f t="shared" si="11"/>
        <v>0</v>
      </c>
      <c r="O109" s="100">
        <f t="shared" si="12"/>
        <v>0</v>
      </c>
      <c r="P109" s="100">
        <f t="shared" si="9"/>
        <v>0</v>
      </c>
      <c r="Q109" s="207">
        <f t="shared" si="10"/>
        <v>0</v>
      </c>
      <c r="R109" s="248">
        <f>IF(雇用表!O111="-　",0,雇用表!O111)</f>
        <v>0.10649700851099689</v>
      </c>
      <c r="S109" s="249">
        <f>IF(雇用表!P111="-　",0,雇用表!P111)</f>
        <v>0.10262071290132299</v>
      </c>
      <c r="T109" s="100"/>
      <c r="V109" s="201"/>
    </row>
    <row r="110" spans="3:22" ht="17.25" customHeight="1" x14ac:dyDescent="0.15">
      <c r="C110" s="390" t="s">
        <v>1171</v>
      </c>
      <c r="D110" s="391" t="s">
        <v>47</v>
      </c>
      <c r="E110" s="100">
        <f>生産者価格評価表!$DR111</f>
        <v>5452</v>
      </c>
      <c r="F110" s="100">
        <f>ABS(生産者価格評価表!$DV111)</f>
        <v>3830</v>
      </c>
      <c r="G110" s="375">
        <f t="shared" si="8"/>
        <v>0.70249449743213499</v>
      </c>
      <c r="H110" s="250">
        <f t="shared" si="7"/>
        <v>0.29750550256786501</v>
      </c>
      <c r="I110" s="100">
        <f>生産者価格評価表!$DK111</f>
        <v>5098</v>
      </c>
      <c r="J110" s="251">
        <f>生産者価格評価表!$DK111/生産者価格評価表!$DK$115</f>
        <v>2.2661907280882294E-3</v>
      </c>
      <c r="K110" s="252">
        <f>入力!E118</f>
        <v>0</v>
      </c>
      <c r="L110" s="253">
        <v>0</v>
      </c>
      <c r="M110" s="253">
        <v>0</v>
      </c>
      <c r="N110" s="100">
        <f t="shared" si="11"/>
        <v>0</v>
      </c>
      <c r="O110" s="100">
        <f t="shared" si="12"/>
        <v>0</v>
      </c>
      <c r="P110" s="100">
        <f t="shared" si="9"/>
        <v>0</v>
      </c>
      <c r="Q110" s="207">
        <f t="shared" si="10"/>
        <v>0</v>
      </c>
      <c r="R110" s="248">
        <f>IF(雇用表!O112="-　",0,雇用表!O112)</f>
        <v>0.10390973497769614</v>
      </c>
      <c r="S110" s="249">
        <f>IF(雇用表!P112="-　",0,雇用表!P112)</f>
        <v>7.5833114668066123E-2</v>
      </c>
      <c r="T110" s="100"/>
      <c r="V110" s="201"/>
    </row>
    <row r="111" spans="3:22" ht="17.25" customHeight="1" x14ac:dyDescent="0.15">
      <c r="C111" s="390" t="s">
        <v>764</v>
      </c>
      <c r="D111" s="391" t="s">
        <v>443</v>
      </c>
      <c r="E111" s="100">
        <f>生産者価格評価表!$DR112</f>
        <v>61052</v>
      </c>
      <c r="F111" s="100">
        <f>ABS(生産者価格評価表!$DV112)</f>
        <v>22216</v>
      </c>
      <c r="G111" s="375">
        <f t="shared" si="8"/>
        <v>0.36388652296403068</v>
      </c>
      <c r="H111" s="250">
        <f t="shared" si="7"/>
        <v>0.63611347703596932</v>
      </c>
      <c r="I111" s="100">
        <f>生産者価格評価表!$DK112</f>
        <v>56413</v>
      </c>
      <c r="J111" s="251">
        <f>生産者価格評価表!$DK112/生産者価格評価表!$DK$115</f>
        <v>2.5077014033668358E-2</v>
      </c>
      <c r="K111" s="252">
        <f>入力!E119</f>
        <v>0</v>
      </c>
      <c r="L111" s="253">
        <v>1.5766902119071646E-4</v>
      </c>
      <c r="M111" s="253">
        <v>6.306760847628658E-5</v>
      </c>
      <c r="N111" s="100">
        <f t="shared" si="11"/>
        <v>0</v>
      </c>
      <c r="O111" s="100">
        <f t="shared" si="12"/>
        <v>0</v>
      </c>
      <c r="P111" s="100">
        <f t="shared" si="9"/>
        <v>0</v>
      </c>
      <c r="Q111" s="207">
        <f t="shared" si="10"/>
        <v>0</v>
      </c>
      <c r="R111" s="248">
        <f>IF(雇用表!O113="-　",0,雇用表!O113)</f>
        <v>0.19780435558729026</v>
      </c>
      <c r="S111" s="249">
        <f>IF(雇用表!P113="-　",0,雇用表!P113)</f>
        <v>0.12868618350589076</v>
      </c>
      <c r="T111" s="100"/>
      <c r="V111" s="201"/>
    </row>
    <row r="112" spans="3:22" ht="17.25" customHeight="1" x14ac:dyDescent="0.15">
      <c r="C112" s="390" t="s">
        <v>765</v>
      </c>
      <c r="D112" s="391" t="s">
        <v>446</v>
      </c>
      <c r="E112" s="100">
        <f>生産者価格評価表!$DR113</f>
        <v>12468</v>
      </c>
      <c r="F112" s="100">
        <f>ABS(生産者価格評価表!$DV113)</f>
        <v>0</v>
      </c>
      <c r="G112" s="375">
        <f>F112/E112</f>
        <v>0</v>
      </c>
      <c r="H112" s="250">
        <f>1-G112</f>
        <v>1</v>
      </c>
      <c r="I112" s="100">
        <f>生産者価格評価表!$DK113</f>
        <v>0</v>
      </c>
      <c r="J112" s="251">
        <f>生産者価格評価表!$DK113/生産者価格評価表!$DK$115</f>
        <v>0</v>
      </c>
      <c r="K112" s="252">
        <f>入力!E121</f>
        <v>0</v>
      </c>
      <c r="L112" s="253">
        <v>0</v>
      </c>
      <c r="M112" s="253">
        <v>0</v>
      </c>
      <c r="N112" s="100">
        <f>K112*$L112</f>
        <v>0</v>
      </c>
      <c r="O112" s="100">
        <f>K112*$M112</f>
        <v>0</v>
      </c>
      <c r="P112" s="100">
        <f>N112+O112</f>
        <v>0</v>
      </c>
      <c r="Q112" s="207">
        <f>K112-P112</f>
        <v>0</v>
      </c>
      <c r="R112" s="248">
        <f>IF(雇用表!O114="-　",0,雇用表!O114)</f>
        <v>0</v>
      </c>
      <c r="S112" s="249">
        <f>IF(雇用表!P114="-　",0,雇用表!P114)</f>
        <v>0</v>
      </c>
      <c r="T112" s="100"/>
      <c r="V112" s="201"/>
    </row>
    <row r="113" spans="3:22" ht="17.25" customHeight="1" thickBot="1" x14ac:dyDescent="0.2">
      <c r="C113" s="396" t="s">
        <v>766</v>
      </c>
      <c r="D113" s="397" t="s">
        <v>468</v>
      </c>
      <c r="E113" s="102">
        <f>生産者価格評価表!$DR114</f>
        <v>42015</v>
      </c>
      <c r="F113" s="102">
        <f>ABS(生産者価格評価表!$DV114)</f>
        <v>307.00218851935642</v>
      </c>
      <c r="G113" s="376">
        <f t="shared" si="8"/>
        <v>7.3069662863109938E-3</v>
      </c>
      <c r="H113" s="260">
        <f t="shared" si="7"/>
        <v>0.992693033713689</v>
      </c>
      <c r="I113" s="102">
        <f>生産者価格評価表!$DK114</f>
        <v>0</v>
      </c>
      <c r="J113" s="261">
        <f>生産者価格評価表!$DK114/生産者価格評価表!$DK$115</f>
        <v>0</v>
      </c>
      <c r="K113" s="262">
        <f>入力!E121</f>
        <v>0</v>
      </c>
      <c r="L113" s="263">
        <v>1.5758226488978715E-2</v>
      </c>
      <c r="M113" s="263">
        <v>3.6042864060296005E-2</v>
      </c>
      <c r="N113" s="102">
        <f t="shared" si="11"/>
        <v>0</v>
      </c>
      <c r="O113" s="102">
        <f t="shared" si="12"/>
        <v>0</v>
      </c>
      <c r="P113" s="102">
        <f t="shared" si="9"/>
        <v>0</v>
      </c>
      <c r="Q113" s="210">
        <f t="shared" si="10"/>
        <v>0</v>
      </c>
      <c r="R113" s="248">
        <f>IF(雇用表!O115="-　",0,雇用表!O115)</f>
        <v>2.4691358024691358E-3</v>
      </c>
      <c r="S113" s="249">
        <f>IF(雇用表!P115="-　",0,雇用表!P115)</f>
        <v>2.445163610212154E-3</v>
      </c>
      <c r="T113" s="102"/>
      <c r="V113" s="201"/>
    </row>
    <row r="114" spans="3:22" ht="17.25" customHeight="1" thickTop="1" x14ac:dyDescent="0.15">
      <c r="C114" s="398" t="s">
        <v>767</v>
      </c>
      <c r="D114" s="399" t="s">
        <v>478</v>
      </c>
      <c r="E114" s="98">
        <f>IF(SUM(E6:E113)=生産者価格評価表!$DR115,SUM(E6:E113),"Error !!")</f>
        <v>8366875</v>
      </c>
      <c r="F114" s="98">
        <f>IF(SUM(F6:F113)=ABS(生産者価格評価表!$DV115),SUM(F6:F113),"Error !!")</f>
        <v>3361387.1008652705</v>
      </c>
      <c r="G114" s="377">
        <f t="shared" si="8"/>
        <v>0.40174941072566167</v>
      </c>
      <c r="H114" s="264">
        <f t="shared" si="7"/>
        <v>0.59825058927433838</v>
      </c>
      <c r="I114" s="98">
        <f>IF(SUM(I6:I113)=生産者価格評価表!$DK115,SUM(I6:I113),"Error !!")</f>
        <v>2249590</v>
      </c>
      <c r="J114" s="265">
        <f>生産者価格評価表!$DK115/生産者価格評価表!$DK$115</f>
        <v>1</v>
      </c>
      <c r="K114" s="266">
        <f>SUM(K6:K113)</f>
        <v>0</v>
      </c>
      <c r="L114" s="267">
        <v>0</v>
      </c>
      <c r="M114" s="267">
        <v>0</v>
      </c>
      <c r="N114" s="98">
        <f>SUM(N6:N113)</f>
        <v>0</v>
      </c>
      <c r="O114" s="98">
        <f>SUM(O6:O113)</f>
        <v>0</v>
      </c>
      <c r="P114" s="98">
        <f>SUM(P6:P113)</f>
        <v>0</v>
      </c>
      <c r="Q114" s="211">
        <f>SUM(Q6:Q113)</f>
        <v>0</v>
      </c>
      <c r="R114" s="268">
        <f>IF(雇用表!O116="-　",0,雇用表!O116)</f>
        <v>7.6244693930870328E-2</v>
      </c>
      <c r="S114" s="269">
        <f>IF(雇用表!P116="-　",0,雇用表!P116)</f>
        <v>6.6621628819937953E-2</v>
      </c>
      <c r="T114" s="454">
        <f>IF(入力!$D$8="万円",1/100,IF(入力!$D$8="億円",100,1))</f>
        <v>1</v>
      </c>
      <c r="V114" s="201"/>
    </row>
    <row r="115" spans="3:22" ht="17.25" customHeight="1" x14ac:dyDescent="0.15">
      <c r="E115" s="3"/>
      <c r="G115" s="383" t="s">
        <v>938</v>
      </c>
      <c r="R115" s="27"/>
      <c r="S115" s="27"/>
    </row>
    <row r="116" spans="3:22" ht="17.25" customHeight="1" x14ac:dyDescent="0.15">
      <c r="D116" s="806" t="s">
        <v>926</v>
      </c>
      <c r="E116" s="804" t="s">
        <v>516</v>
      </c>
      <c r="F116" s="805"/>
    </row>
    <row r="117" spans="3:22" ht="17.25" customHeight="1" x14ac:dyDescent="0.15">
      <c r="D117" s="807"/>
      <c r="E117" s="88" t="s">
        <v>517</v>
      </c>
      <c r="F117" s="718" t="s">
        <v>518</v>
      </c>
      <c r="H117" s="31"/>
      <c r="I117" s="32"/>
      <c r="J117" s="4"/>
    </row>
    <row r="118" spans="3:22" ht="17.25" customHeight="1" x14ac:dyDescent="0.15">
      <c r="D118" s="379" t="s">
        <v>951</v>
      </c>
      <c r="E118" s="255">
        <v>0.58199999999999996</v>
      </c>
      <c r="F118" s="254">
        <v>0.61299999999999999</v>
      </c>
      <c r="H118" s="37"/>
      <c r="I118" s="38"/>
      <c r="J118" s="4"/>
      <c r="K118" s="28"/>
      <c r="N118" s="28"/>
      <c r="O118" s="28"/>
      <c r="P118" s="28"/>
      <c r="Q118" s="28"/>
    </row>
    <row r="119" spans="3:22" ht="17.25" customHeight="1" x14ac:dyDescent="0.15">
      <c r="D119" s="379" t="s">
        <v>952</v>
      </c>
      <c r="E119" s="48">
        <v>0.57099999999999995</v>
      </c>
      <c r="F119" s="24">
        <v>0.628</v>
      </c>
      <c r="H119" s="37"/>
      <c r="I119" s="38"/>
      <c r="J119" s="4"/>
      <c r="K119" s="28"/>
      <c r="N119" s="28"/>
      <c r="O119" s="28"/>
      <c r="P119" s="28"/>
      <c r="Q119" s="28"/>
    </row>
    <row r="120" spans="3:22" ht="17.25" customHeight="1" x14ac:dyDescent="0.15">
      <c r="D120" s="379" t="s">
        <v>1156</v>
      </c>
      <c r="E120" s="48">
        <v>0.56999999999999995</v>
      </c>
      <c r="F120" s="24">
        <v>0.64</v>
      </c>
      <c r="H120" s="37"/>
      <c r="I120" s="38"/>
      <c r="J120" s="4"/>
      <c r="K120" s="28"/>
      <c r="N120" s="28"/>
      <c r="O120" s="28"/>
      <c r="P120" s="28"/>
      <c r="Q120" s="28"/>
    </row>
    <row r="121" spans="3:22" ht="17.25" customHeight="1" x14ac:dyDescent="0.15">
      <c r="D121" s="379" t="s">
        <v>1542</v>
      </c>
      <c r="E121" s="48">
        <v>0.629</v>
      </c>
      <c r="F121" s="24">
        <v>0.64400000000000002</v>
      </c>
      <c r="H121" s="37"/>
      <c r="I121" s="38"/>
      <c r="J121" s="4"/>
      <c r="K121" s="28"/>
      <c r="N121" s="28"/>
      <c r="O121" s="28"/>
      <c r="P121" s="28"/>
      <c r="Q121" s="28"/>
    </row>
    <row r="122" spans="3:22" ht="17.25" customHeight="1" x14ac:dyDescent="0.15">
      <c r="D122" s="379" t="s">
        <v>1543</v>
      </c>
      <c r="E122" s="48">
        <v>0.57699999999999996</v>
      </c>
      <c r="F122" s="24">
        <v>0.622</v>
      </c>
      <c r="H122" s="33"/>
      <c r="I122" s="35"/>
      <c r="J122" s="4"/>
      <c r="K122" s="28"/>
      <c r="N122" s="28"/>
      <c r="O122" s="28"/>
      <c r="P122" s="28"/>
      <c r="Q122" s="28"/>
    </row>
    <row r="123" spans="3:22" ht="17.25" customHeight="1" x14ac:dyDescent="0.15">
      <c r="D123" s="717" t="s">
        <v>1544</v>
      </c>
      <c r="E123" s="49" t="s">
        <v>1545</v>
      </c>
      <c r="F123" s="25"/>
      <c r="H123" s="33"/>
      <c r="I123" s="35"/>
      <c r="J123" s="4"/>
      <c r="K123" s="28"/>
      <c r="N123" s="28"/>
      <c r="O123" s="28"/>
      <c r="P123" s="28"/>
      <c r="Q123" s="28"/>
    </row>
    <row r="124" spans="3:22" ht="6" customHeight="1" x14ac:dyDescent="0.15">
      <c r="H124" s="33"/>
      <c r="I124" s="35"/>
      <c r="J124" s="4"/>
      <c r="K124" s="28"/>
      <c r="N124" s="28"/>
      <c r="O124" s="28"/>
      <c r="P124" s="28"/>
      <c r="Q124" s="28"/>
    </row>
    <row r="125" spans="3:22" ht="17.25" customHeight="1" x14ac:dyDescent="0.15">
      <c r="D125" s="23" t="s">
        <v>563</v>
      </c>
      <c r="H125" s="33"/>
      <c r="I125" s="35"/>
      <c r="J125" s="4"/>
      <c r="K125" s="28"/>
      <c r="N125" s="28"/>
      <c r="O125" s="28"/>
      <c r="P125" s="28"/>
      <c r="Q125" s="28"/>
    </row>
    <row r="126" spans="3:22" ht="17.25" customHeight="1" x14ac:dyDescent="0.15">
      <c r="H126" s="32"/>
      <c r="I126" s="32"/>
      <c r="J126" s="4"/>
    </row>
    <row r="127" spans="3:22" ht="17.25" customHeight="1" x14ac:dyDescent="0.15">
      <c r="H127" s="34"/>
      <c r="I127" s="4"/>
      <c r="J127" s="4"/>
    </row>
    <row r="128" spans="3:22" ht="17.25" customHeight="1" x14ac:dyDescent="0.15">
      <c r="H128" s="33"/>
      <c r="I128" s="35"/>
      <c r="J128" s="4"/>
    </row>
    <row r="129" spans="8:10" ht="17.25" customHeight="1" x14ac:dyDescent="0.15">
      <c r="H129" s="33"/>
      <c r="I129" s="35"/>
      <c r="J129" s="4"/>
    </row>
    <row r="130" spans="8:10" ht="17.25" customHeight="1" x14ac:dyDescent="0.15">
      <c r="H130" s="33"/>
      <c r="I130" s="35"/>
      <c r="J130" s="4"/>
    </row>
    <row r="131" spans="8:10" ht="17.25" customHeight="1" x14ac:dyDescent="0.15">
      <c r="H131" s="33"/>
      <c r="I131" s="35"/>
      <c r="J131" s="4"/>
    </row>
    <row r="132" spans="8:10" ht="17.25" customHeight="1" x14ac:dyDescent="0.15">
      <c r="H132" s="33"/>
      <c r="I132" s="35"/>
      <c r="J132" s="4"/>
    </row>
    <row r="133" spans="8:10" ht="17.25" customHeight="1" x14ac:dyDescent="0.15">
      <c r="H133" s="33"/>
      <c r="I133" s="35"/>
      <c r="J133" s="4"/>
    </row>
    <row r="134" spans="8:10" ht="17.25" customHeight="1" x14ac:dyDescent="0.15">
      <c r="H134" s="33"/>
      <c r="I134" s="35"/>
      <c r="J134" s="4"/>
    </row>
    <row r="135" spans="8:10" ht="17.25" customHeight="1" x14ac:dyDescent="0.15">
      <c r="H135" s="33"/>
      <c r="I135" s="35"/>
      <c r="J135" s="4"/>
    </row>
    <row r="136" spans="8:10" ht="17.25" customHeight="1" x14ac:dyDescent="0.15">
      <c r="H136" s="33"/>
      <c r="I136" s="35"/>
      <c r="J136" s="4"/>
    </row>
    <row r="137" spans="8:10" ht="17.25" customHeight="1" x14ac:dyDescent="0.15">
      <c r="H137" s="33"/>
      <c r="I137" s="35"/>
      <c r="J137" s="4"/>
    </row>
    <row r="138" spans="8:10" ht="17.25" customHeight="1" x14ac:dyDescent="0.15">
      <c r="H138" s="33"/>
      <c r="I138" s="35"/>
      <c r="J138" s="4"/>
    </row>
    <row r="139" spans="8:10" ht="17.25" customHeight="1" x14ac:dyDescent="0.15">
      <c r="H139" s="36"/>
      <c r="I139" s="32"/>
      <c r="J139" s="4"/>
    </row>
  </sheetData>
  <mergeCells count="3">
    <mergeCell ref="E116:F116"/>
    <mergeCell ref="D116:D117"/>
    <mergeCell ref="C4:D5"/>
  </mergeCells>
  <phoneticPr fontId="3"/>
  <pageMargins left="0.78740157480314965" right="0.39370078740157483" top="0.78740157480314965" bottom="0.39370078740157483" header="0.51181102362204722" footer="0.51181102362204722"/>
  <pageSetup paperSize="9" scale="61" fitToWidth="3" fitToHeight="3" orientation="portrait" r:id="rId1"/>
  <headerFooter alignWithMargins="0"/>
  <colBreaks count="1" manualBreakCount="1">
    <brk id="10" max="12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1E1F0-4FD1-48FA-9F3C-D4A6A6A7F94D}">
  <sheetPr codeName="Sheet10"/>
  <dimension ref="A1:DI124"/>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9" customWidth="1"/>
    <col min="3" max="3" width="3" style="9" bestFit="1" customWidth="1"/>
    <col min="4" max="4" width="24.875" style="9" bestFit="1" customWidth="1"/>
    <col min="5" max="112" width="10.625" style="9" customWidth="1"/>
    <col min="113" max="16384" width="9" style="9"/>
  </cols>
  <sheetData>
    <row r="1" spans="1:113" ht="12" customHeight="1" x14ac:dyDescent="0.15">
      <c r="F1" s="124"/>
      <c r="G1" s="124"/>
      <c r="H1" s="124"/>
      <c r="I1" s="124"/>
      <c r="J1" s="124"/>
      <c r="K1" s="124"/>
      <c r="P1" s="124"/>
      <c r="Q1" s="124"/>
      <c r="R1" s="124"/>
      <c r="S1" s="124"/>
      <c r="T1" s="125"/>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row>
    <row r="2" spans="1:113" ht="17.25" x14ac:dyDescent="0.15">
      <c r="B2" s="126" t="s">
        <v>923</v>
      </c>
      <c r="P2" s="95"/>
      <c r="AC2" s="95"/>
    </row>
    <row r="3" spans="1:113" ht="13.5" customHeight="1" x14ac:dyDescent="0.15">
      <c r="A3" s="126"/>
      <c r="L3" s="95"/>
      <c r="N3" s="95" t="str">
        <f>"（単位："&amp;入力!$D$8&amp;"）"</f>
        <v>（単位：百万円）</v>
      </c>
      <c r="U3" s="95"/>
      <c r="X3" s="95" t="str">
        <f>"（単位："&amp;入力!$D$8&amp;"）"</f>
        <v>（単位：百万円）</v>
      </c>
      <c r="AD3" s="95"/>
      <c r="AE3" s="95" t="str">
        <f>"（単位："&amp;入力!$D$8&amp;"）"</f>
        <v>（単位：百万円）</v>
      </c>
      <c r="AM3" s="95"/>
      <c r="AO3" s="95" t="str">
        <f>"（単位："&amp;入力!$D$8&amp;"）"</f>
        <v>（単位：百万円）</v>
      </c>
      <c r="AV3" s="95"/>
      <c r="AY3" s="95" t="str">
        <f>"（単位："&amp;入力!$D$8&amp;"）"</f>
        <v>（単位：百万円）</v>
      </c>
      <c r="BE3" s="95"/>
      <c r="BI3" s="95" t="str">
        <f>"（単位："&amp;入力!$D$8&amp;"）"</f>
        <v>（単位：百万円）</v>
      </c>
      <c r="BN3" s="95"/>
      <c r="BS3" s="95" t="str">
        <f>"（単位："&amp;入力!$D$8&amp;"）"</f>
        <v>（単位：百万円）</v>
      </c>
      <c r="BW3" s="95"/>
      <c r="CC3" s="95" t="str">
        <f>"（単位："&amp;入力!$D$8&amp;"）"</f>
        <v>（単位：百万円）</v>
      </c>
      <c r="CF3" s="95"/>
      <c r="CM3" s="95" t="str">
        <f>"（単位："&amp;入力!$D$8&amp;"）"</f>
        <v>（単位：百万円）</v>
      </c>
      <c r="CO3" s="95"/>
      <c r="CW3" s="95" t="str">
        <f>"（単位："&amp;入力!$D$8&amp;"）"</f>
        <v>（単位：百万円）</v>
      </c>
      <c r="CX3" s="95"/>
      <c r="DG3" s="95"/>
      <c r="DH3" s="95"/>
      <c r="DI3" s="95" t="str">
        <f>"（単位："&amp;入力!$D$8&amp;"）"</f>
        <v>（単位：百万円）</v>
      </c>
    </row>
    <row r="4" spans="1:113" ht="6" customHeight="1" x14ac:dyDescent="0.15">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c r="BK4" s="127"/>
      <c r="BL4" s="127"/>
      <c r="BM4" s="127"/>
      <c r="BN4" s="127"/>
      <c r="BO4" s="127"/>
      <c r="BP4" s="127"/>
      <c r="BQ4" s="127"/>
      <c r="BR4" s="127"/>
      <c r="BS4" s="127"/>
      <c r="BT4" s="127"/>
      <c r="BU4" s="127"/>
      <c r="BV4" s="127"/>
      <c r="BW4" s="127"/>
      <c r="BX4" s="127"/>
      <c r="BY4" s="127"/>
      <c r="BZ4" s="127"/>
      <c r="CA4" s="127"/>
      <c r="CB4" s="127"/>
      <c r="CC4" s="127"/>
      <c r="CD4" s="127"/>
      <c r="CE4" s="127"/>
      <c r="CF4" s="127"/>
      <c r="CG4" s="127"/>
      <c r="CH4" s="127"/>
      <c r="CI4" s="127"/>
      <c r="CJ4" s="127"/>
      <c r="CK4" s="127"/>
      <c r="CL4" s="127"/>
      <c r="CM4" s="127"/>
      <c r="CN4" s="127"/>
      <c r="CO4" s="127"/>
      <c r="CP4" s="127"/>
      <c r="CQ4" s="127"/>
      <c r="CR4" s="127"/>
      <c r="CS4" s="127"/>
      <c r="CT4" s="127"/>
      <c r="CU4" s="127"/>
      <c r="CV4" s="127"/>
      <c r="CW4" s="127"/>
      <c r="CX4" s="127"/>
      <c r="CY4" s="127"/>
      <c r="CZ4" s="127"/>
      <c r="DA4" s="127"/>
      <c r="DB4" s="127"/>
      <c r="DC4" s="127"/>
      <c r="DD4" s="127"/>
      <c r="DE4" s="127"/>
      <c r="DF4" s="127"/>
      <c r="DG4" s="127"/>
      <c r="DH4" s="127"/>
    </row>
    <row r="5" spans="1:113" x14ac:dyDescent="0.15">
      <c r="C5" s="808" t="s">
        <v>1541</v>
      </c>
      <c r="D5" s="809"/>
      <c r="E5" s="414" t="s">
        <v>12</v>
      </c>
      <c r="F5" s="415" t="s">
        <v>7</v>
      </c>
      <c r="G5" s="415" t="s">
        <v>66</v>
      </c>
      <c r="H5" s="415" t="s">
        <v>68</v>
      </c>
      <c r="I5" s="415" t="s">
        <v>195</v>
      </c>
      <c r="J5" s="415" t="s">
        <v>346</v>
      </c>
      <c r="K5" s="415" t="s">
        <v>586</v>
      </c>
      <c r="L5" s="415" t="s">
        <v>588</v>
      </c>
      <c r="M5" s="415" t="s">
        <v>589</v>
      </c>
      <c r="N5" s="415" t="s">
        <v>590</v>
      </c>
      <c r="O5" s="415" t="s">
        <v>591</v>
      </c>
      <c r="P5" s="415" t="s">
        <v>639</v>
      </c>
      <c r="Q5" s="415" t="s">
        <v>640</v>
      </c>
      <c r="R5" s="415" t="s">
        <v>642</v>
      </c>
      <c r="S5" s="415" t="s">
        <v>644</v>
      </c>
      <c r="T5" s="415" t="s">
        <v>645</v>
      </c>
      <c r="U5" s="415" t="s">
        <v>646</v>
      </c>
      <c r="V5" s="415" t="s">
        <v>647</v>
      </c>
      <c r="W5" s="415" t="s">
        <v>648</v>
      </c>
      <c r="X5" s="415" t="s">
        <v>649</v>
      </c>
      <c r="Y5" s="415" t="s">
        <v>651</v>
      </c>
      <c r="Z5" s="415" t="s">
        <v>652</v>
      </c>
      <c r="AA5" s="415" t="s">
        <v>653</v>
      </c>
      <c r="AB5" s="415" t="s">
        <v>654</v>
      </c>
      <c r="AC5" s="415" t="s">
        <v>655</v>
      </c>
      <c r="AD5" s="415" t="s">
        <v>656</v>
      </c>
      <c r="AE5" s="415" t="s">
        <v>658</v>
      </c>
      <c r="AF5" s="415" t="s">
        <v>659</v>
      </c>
      <c r="AG5" s="415" t="s">
        <v>660</v>
      </c>
      <c r="AH5" s="415" t="s">
        <v>661</v>
      </c>
      <c r="AI5" s="415" t="s">
        <v>662</v>
      </c>
      <c r="AJ5" s="415" t="s">
        <v>663</v>
      </c>
      <c r="AK5" s="415" t="s">
        <v>664</v>
      </c>
      <c r="AL5" s="415" t="s">
        <v>665</v>
      </c>
      <c r="AM5" s="415" t="s">
        <v>666</v>
      </c>
      <c r="AN5" s="415" t="s">
        <v>667</v>
      </c>
      <c r="AO5" s="415" t="s">
        <v>668</v>
      </c>
      <c r="AP5" s="415" t="s">
        <v>669</v>
      </c>
      <c r="AQ5" s="415" t="s">
        <v>670</v>
      </c>
      <c r="AR5" s="415" t="s">
        <v>671</v>
      </c>
      <c r="AS5" s="415" t="s">
        <v>672</v>
      </c>
      <c r="AT5" s="415" t="s">
        <v>673</v>
      </c>
      <c r="AU5" s="415" t="s">
        <v>674</v>
      </c>
      <c r="AV5" s="415" t="s">
        <v>675</v>
      </c>
      <c r="AW5" s="415" t="s">
        <v>677</v>
      </c>
      <c r="AX5" s="415" t="s">
        <v>679</v>
      </c>
      <c r="AY5" s="415" t="s">
        <v>681</v>
      </c>
      <c r="AZ5" s="415" t="s">
        <v>683</v>
      </c>
      <c r="BA5" s="415" t="s">
        <v>685</v>
      </c>
      <c r="BB5" s="415" t="s">
        <v>687</v>
      </c>
      <c r="BC5" s="415" t="s">
        <v>689</v>
      </c>
      <c r="BD5" s="415" t="s">
        <v>691</v>
      </c>
      <c r="BE5" s="415" t="s">
        <v>693</v>
      </c>
      <c r="BF5" s="415" t="s">
        <v>694</v>
      </c>
      <c r="BG5" s="415" t="s">
        <v>696</v>
      </c>
      <c r="BH5" s="415" t="s">
        <v>697</v>
      </c>
      <c r="BI5" s="415" t="s">
        <v>699</v>
      </c>
      <c r="BJ5" s="415" t="s">
        <v>701</v>
      </c>
      <c r="BK5" s="415" t="s">
        <v>702</v>
      </c>
      <c r="BL5" s="415" t="s">
        <v>703</v>
      </c>
      <c r="BM5" s="415" t="s">
        <v>704</v>
      </c>
      <c r="BN5" s="415" t="s">
        <v>706</v>
      </c>
      <c r="BO5" s="415" t="s">
        <v>707</v>
      </c>
      <c r="BP5" s="415" t="s">
        <v>708</v>
      </c>
      <c r="BQ5" s="415" t="s">
        <v>709</v>
      </c>
      <c r="BR5" s="415" t="s">
        <v>710</v>
      </c>
      <c r="BS5" s="415" t="s">
        <v>711</v>
      </c>
      <c r="BT5" s="415" t="s">
        <v>712</v>
      </c>
      <c r="BU5" s="415" t="s">
        <v>713</v>
      </c>
      <c r="BV5" s="415" t="s">
        <v>714</v>
      </c>
      <c r="BW5" s="415" t="s">
        <v>715</v>
      </c>
      <c r="BX5" s="415" t="s">
        <v>716</v>
      </c>
      <c r="BY5" s="415" t="s">
        <v>717</v>
      </c>
      <c r="BZ5" s="415" t="s">
        <v>718</v>
      </c>
      <c r="CA5" s="415" t="s">
        <v>720</v>
      </c>
      <c r="CB5" s="415" t="s">
        <v>721</v>
      </c>
      <c r="CC5" s="415" t="s">
        <v>723</v>
      </c>
      <c r="CD5" s="415" t="s">
        <v>725</v>
      </c>
      <c r="CE5" s="415" t="s">
        <v>726</v>
      </c>
      <c r="CF5" s="415" t="s">
        <v>727</v>
      </c>
      <c r="CG5" s="415" t="s">
        <v>729</v>
      </c>
      <c r="CH5" s="415" t="s">
        <v>730</v>
      </c>
      <c r="CI5" s="415" t="s">
        <v>732</v>
      </c>
      <c r="CJ5" s="415" t="s">
        <v>734</v>
      </c>
      <c r="CK5" s="415" t="s">
        <v>735</v>
      </c>
      <c r="CL5" s="415" t="s">
        <v>736</v>
      </c>
      <c r="CM5" s="415" t="s">
        <v>737</v>
      </c>
      <c r="CN5" s="415" t="s">
        <v>739</v>
      </c>
      <c r="CO5" s="415" t="s">
        <v>741</v>
      </c>
      <c r="CP5" s="415" t="s">
        <v>742</v>
      </c>
      <c r="CQ5" s="415" t="s">
        <v>743</v>
      </c>
      <c r="CR5" s="415" t="s">
        <v>744</v>
      </c>
      <c r="CS5" s="415" t="s">
        <v>745</v>
      </c>
      <c r="CT5" s="415" t="s">
        <v>747</v>
      </c>
      <c r="CU5" s="415" t="s">
        <v>749</v>
      </c>
      <c r="CV5" s="415" t="s">
        <v>751</v>
      </c>
      <c r="CW5" s="415" t="s">
        <v>752</v>
      </c>
      <c r="CX5" s="415" t="s">
        <v>753</v>
      </c>
      <c r="CY5" s="415" t="s">
        <v>754</v>
      </c>
      <c r="CZ5" s="415" t="s">
        <v>756</v>
      </c>
      <c r="DA5" s="415" t="s">
        <v>757</v>
      </c>
      <c r="DB5" s="415" t="s">
        <v>759</v>
      </c>
      <c r="DC5" s="415" t="s">
        <v>761</v>
      </c>
      <c r="DD5" s="415" t="s">
        <v>763</v>
      </c>
      <c r="DE5" s="415" t="s">
        <v>1171</v>
      </c>
      <c r="DF5" s="415" t="s">
        <v>764</v>
      </c>
      <c r="DG5" s="416" t="s">
        <v>765</v>
      </c>
      <c r="DH5" s="715" t="s">
        <v>766</v>
      </c>
      <c r="DI5" s="128"/>
    </row>
    <row r="6" spans="1:113" ht="42" x14ac:dyDescent="0.15">
      <c r="C6" s="802"/>
      <c r="D6" s="810"/>
      <c r="E6" s="417" t="s">
        <v>6</v>
      </c>
      <c r="F6" s="418" t="s">
        <v>37</v>
      </c>
      <c r="G6" s="418" t="s">
        <v>48</v>
      </c>
      <c r="H6" s="418" t="s">
        <v>50</v>
      </c>
      <c r="I6" s="418" t="s">
        <v>54</v>
      </c>
      <c r="J6" s="418" t="s">
        <v>585</v>
      </c>
      <c r="K6" s="418" t="s">
        <v>953</v>
      </c>
      <c r="L6" s="418" t="s">
        <v>462</v>
      </c>
      <c r="M6" s="418" t="s">
        <v>99</v>
      </c>
      <c r="N6" s="418" t="s">
        <v>638</v>
      </c>
      <c r="O6" s="418" t="s">
        <v>109</v>
      </c>
      <c r="P6" s="418" t="s">
        <v>111</v>
      </c>
      <c r="Q6" s="418" t="s">
        <v>641</v>
      </c>
      <c r="R6" s="418" t="s">
        <v>643</v>
      </c>
      <c r="S6" s="418" t="s">
        <v>134</v>
      </c>
      <c r="T6" s="418" t="s">
        <v>137</v>
      </c>
      <c r="U6" s="418" t="s">
        <v>145</v>
      </c>
      <c r="V6" s="418" t="s">
        <v>149</v>
      </c>
      <c r="W6" s="418" t="s">
        <v>151</v>
      </c>
      <c r="X6" s="418" t="s">
        <v>650</v>
      </c>
      <c r="Y6" s="418" t="s">
        <v>954</v>
      </c>
      <c r="Z6" s="418" t="s">
        <v>955</v>
      </c>
      <c r="AA6" s="418" t="s">
        <v>172</v>
      </c>
      <c r="AB6" s="418" t="s">
        <v>177</v>
      </c>
      <c r="AC6" s="418" t="s">
        <v>178</v>
      </c>
      <c r="AD6" s="418" t="s">
        <v>657</v>
      </c>
      <c r="AE6" s="418" t="s">
        <v>189</v>
      </c>
      <c r="AF6" s="418" t="s">
        <v>201</v>
      </c>
      <c r="AG6" s="418" t="s">
        <v>206</v>
      </c>
      <c r="AH6" s="418" t="s">
        <v>216</v>
      </c>
      <c r="AI6" s="418" t="s">
        <v>956</v>
      </c>
      <c r="AJ6" s="418" t="s">
        <v>221</v>
      </c>
      <c r="AK6" s="418" t="s">
        <v>227</v>
      </c>
      <c r="AL6" s="418" t="s">
        <v>231</v>
      </c>
      <c r="AM6" s="418" t="s">
        <v>239</v>
      </c>
      <c r="AN6" s="418" t="s">
        <v>242</v>
      </c>
      <c r="AO6" s="418" t="s">
        <v>248</v>
      </c>
      <c r="AP6" s="418" t="s">
        <v>957</v>
      </c>
      <c r="AQ6" s="418" t="s">
        <v>259</v>
      </c>
      <c r="AR6" s="418" t="s">
        <v>262</v>
      </c>
      <c r="AS6" s="418" t="s">
        <v>267</v>
      </c>
      <c r="AT6" s="418" t="s">
        <v>958</v>
      </c>
      <c r="AU6" s="418" t="s">
        <v>279</v>
      </c>
      <c r="AV6" s="418" t="s">
        <v>676</v>
      </c>
      <c r="AW6" s="418" t="s">
        <v>678</v>
      </c>
      <c r="AX6" s="418" t="s">
        <v>680</v>
      </c>
      <c r="AY6" s="418" t="s">
        <v>682</v>
      </c>
      <c r="AZ6" s="418" t="s">
        <v>684</v>
      </c>
      <c r="BA6" s="418" t="s">
        <v>686</v>
      </c>
      <c r="BB6" s="418" t="s">
        <v>688</v>
      </c>
      <c r="BC6" s="418" t="s">
        <v>690</v>
      </c>
      <c r="BD6" s="418" t="s">
        <v>692</v>
      </c>
      <c r="BE6" s="418" t="s">
        <v>959</v>
      </c>
      <c r="BF6" s="418" t="s">
        <v>695</v>
      </c>
      <c r="BG6" s="418" t="s">
        <v>317</v>
      </c>
      <c r="BH6" s="418" t="s">
        <v>698</v>
      </c>
      <c r="BI6" s="418" t="s">
        <v>700</v>
      </c>
      <c r="BJ6" s="418" t="s">
        <v>322</v>
      </c>
      <c r="BK6" s="418" t="s">
        <v>329</v>
      </c>
      <c r="BL6" s="418" t="s">
        <v>464</v>
      </c>
      <c r="BM6" s="418" t="s">
        <v>705</v>
      </c>
      <c r="BN6" s="418" t="s">
        <v>587</v>
      </c>
      <c r="BO6" s="418" t="s">
        <v>354</v>
      </c>
      <c r="BP6" s="418" t="s">
        <v>357</v>
      </c>
      <c r="BQ6" s="418" t="s">
        <v>360</v>
      </c>
      <c r="BR6" s="418" t="s">
        <v>364</v>
      </c>
      <c r="BS6" s="418" t="s">
        <v>366</v>
      </c>
      <c r="BT6" s="418" t="s">
        <v>369</v>
      </c>
      <c r="BU6" s="418" t="s">
        <v>371</v>
      </c>
      <c r="BV6" s="418" t="s">
        <v>465</v>
      </c>
      <c r="BW6" s="418" t="s">
        <v>466</v>
      </c>
      <c r="BX6" s="418" t="s">
        <v>384</v>
      </c>
      <c r="BY6" s="418" t="s">
        <v>388</v>
      </c>
      <c r="BZ6" s="418" t="s">
        <v>719</v>
      </c>
      <c r="CA6" s="418" t="s">
        <v>390</v>
      </c>
      <c r="CB6" s="418" t="s">
        <v>722</v>
      </c>
      <c r="CC6" s="418" t="s">
        <v>724</v>
      </c>
      <c r="CD6" s="418" t="s">
        <v>396</v>
      </c>
      <c r="CE6" s="418" t="s">
        <v>401</v>
      </c>
      <c r="CF6" s="418" t="s">
        <v>728</v>
      </c>
      <c r="CG6" s="418" t="s">
        <v>404</v>
      </c>
      <c r="CH6" s="418" t="s">
        <v>731</v>
      </c>
      <c r="CI6" s="418" t="s">
        <v>733</v>
      </c>
      <c r="CJ6" s="418" t="s">
        <v>407</v>
      </c>
      <c r="CK6" s="418" t="s">
        <v>409</v>
      </c>
      <c r="CL6" s="418" t="s">
        <v>412</v>
      </c>
      <c r="CM6" s="418" t="s">
        <v>738</v>
      </c>
      <c r="CN6" s="418" t="s">
        <v>740</v>
      </c>
      <c r="CO6" s="418" t="s">
        <v>467</v>
      </c>
      <c r="CP6" s="418" t="s">
        <v>417</v>
      </c>
      <c r="CQ6" s="418" t="s">
        <v>419</v>
      </c>
      <c r="CR6" s="418" t="s">
        <v>421</v>
      </c>
      <c r="CS6" s="418" t="s">
        <v>746</v>
      </c>
      <c r="CT6" s="418" t="s">
        <v>748</v>
      </c>
      <c r="CU6" s="418" t="s">
        <v>750</v>
      </c>
      <c r="CV6" s="418" t="s">
        <v>960</v>
      </c>
      <c r="CW6" s="418" t="s">
        <v>425</v>
      </c>
      <c r="CX6" s="418" t="s">
        <v>422</v>
      </c>
      <c r="CY6" s="418" t="s">
        <v>755</v>
      </c>
      <c r="CZ6" s="418" t="s">
        <v>432</v>
      </c>
      <c r="DA6" s="418" t="s">
        <v>758</v>
      </c>
      <c r="DB6" s="418" t="s">
        <v>760</v>
      </c>
      <c r="DC6" s="418" t="s">
        <v>762</v>
      </c>
      <c r="DD6" s="418" t="s">
        <v>436</v>
      </c>
      <c r="DE6" s="418" t="s">
        <v>47</v>
      </c>
      <c r="DF6" s="418" t="s">
        <v>443</v>
      </c>
      <c r="DG6" s="419" t="s">
        <v>446</v>
      </c>
      <c r="DH6" s="716" t="s">
        <v>468</v>
      </c>
      <c r="DI6" s="424" t="s">
        <v>557</v>
      </c>
    </row>
    <row r="7" spans="1:113" ht="13.5" customHeight="1" x14ac:dyDescent="0.15">
      <c r="C7" s="400" t="s">
        <v>12</v>
      </c>
      <c r="D7" s="401" t="s">
        <v>6</v>
      </c>
      <c r="E7" s="270">
        <f>'結果（詳細）'!F$10*投入係数表_A!E7</f>
        <v>0</v>
      </c>
      <c r="F7" s="271">
        <f>'結果（詳細）'!F$11*投入係数表_A!F7</f>
        <v>0</v>
      </c>
      <c r="G7" s="271">
        <f>'結果（詳細）'!F$12*投入係数表_A!G7</f>
        <v>0</v>
      </c>
      <c r="H7" s="271">
        <f>'結果（詳細）'!F$13*投入係数表_A!H7</f>
        <v>0</v>
      </c>
      <c r="I7" s="271">
        <f>'結果（詳細）'!F$14*投入係数表_A!I7</f>
        <v>0</v>
      </c>
      <c r="J7" s="271">
        <f>'結果（詳細）'!F$15*投入係数表_A!J7</f>
        <v>0</v>
      </c>
      <c r="K7" s="271">
        <f>'結果（詳細）'!F$16*投入係数表_A!K7</f>
        <v>0</v>
      </c>
      <c r="L7" s="271">
        <f>'結果（詳細）'!F$17*投入係数表_A!L7</f>
        <v>0</v>
      </c>
      <c r="M7" s="271">
        <f>'結果（詳細）'!F$18*投入係数表_A!M7</f>
        <v>0</v>
      </c>
      <c r="N7" s="272">
        <f>'結果（詳細）'!F$19*投入係数表_A!N7</f>
        <v>0</v>
      </c>
      <c r="O7" s="271">
        <f>'結果（詳細）'!F$20*投入係数表_A!O7</f>
        <v>0</v>
      </c>
      <c r="P7" s="271">
        <f>'結果（詳細）'!F$21*投入係数表_A!P7</f>
        <v>0</v>
      </c>
      <c r="Q7" s="271">
        <f>'結果（詳細）'!F$22*投入係数表_A!Q7</f>
        <v>0</v>
      </c>
      <c r="R7" s="271">
        <f>'結果（詳細）'!F$23*投入係数表_A!R7</f>
        <v>0</v>
      </c>
      <c r="S7" s="271">
        <f>'結果（詳細）'!F$24*投入係数表_A!S7</f>
        <v>0</v>
      </c>
      <c r="T7" s="271">
        <f>'結果（詳細）'!F$25*投入係数表_A!T7</f>
        <v>0</v>
      </c>
      <c r="U7" s="271">
        <f>'結果（詳細）'!F$26*投入係数表_A!U7</f>
        <v>0</v>
      </c>
      <c r="V7" s="271">
        <f>'結果（詳細）'!F$27*投入係数表_A!V7</f>
        <v>0</v>
      </c>
      <c r="W7" s="273">
        <f>'結果（詳細）'!F$28*投入係数表_A!W7</f>
        <v>0</v>
      </c>
      <c r="X7" s="271">
        <f>'結果（詳細）'!F$29*投入係数表_A!X7</f>
        <v>0</v>
      </c>
      <c r="Y7" s="271">
        <f>'結果（詳細）'!F$30*投入係数表_A!Y7</f>
        <v>0</v>
      </c>
      <c r="Z7" s="271">
        <f>'結果（詳細）'!F$31*投入係数表_A!Z7</f>
        <v>0</v>
      </c>
      <c r="AA7" s="271">
        <f>'結果（詳細）'!F$32*投入係数表_A!AA7</f>
        <v>0</v>
      </c>
      <c r="AB7" s="271">
        <f>'結果（詳細）'!F$33*投入係数表_A!AB7</f>
        <v>0</v>
      </c>
      <c r="AC7" s="271">
        <f>'結果（詳細）'!F$34*投入係数表_A!AC7</f>
        <v>0</v>
      </c>
      <c r="AD7" s="271">
        <f>'結果（詳細）'!F$35*投入係数表_A!AD7</f>
        <v>0</v>
      </c>
      <c r="AE7" s="271">
        <f>'結果（詳細）'!F$36*投入係数表_A!AE7</f>
        <v>0</v>
      </c>
      <c r="AF7" s="271">
        <f>'結果（詳細）'!F$37*投入係数表_A!AF7</f>
        <v>0</v>
      </c>
      <c r="AG7" s="271">
        <f>'結果（詳細）'!F$38*投入係数表_A!AG7</f>
        <v>0</v>
      </c>
      <c r="AH7" s="272">
        <f>'結果（詳細）'!F$39*投入係数表_A!AH7</f>
        <v>0</v>
      </c>
      <c r="AI7" s="271">
        <f>'結果（詳細）'!F$40*投入係数表_A!AI7</f>
        <v>0</v>
      </c>
      <c r="AJ7" s="271">
        <f>'結果（詳細）'!$F$41*投入係数表_A!AJ7</f>
        <v>0</v>
      </c>
      <c r="AK7" s="271">
        <f>'結果（詳細）'!$F$42*投入係数表_A!AK7</f>
        <v>0</v>
      </c>
      <c r="AL7" s="271">
        <f>'結果（詳細）'!$F$43*投入係数表_A!AL7</f>
        <v>0</v>
      </c>
      <c r="AM7" s="271">
        <f>'結果（詳細）'!$F$44*投入係数表_A!AM7</f>
        <v>0</v>
      </c>
      <c r="AN7" s="271">
        <f>'結果（詳細）'!$F$45*投入係数表_A!AN7</f>
        <v>0</v>
      </c>
      <c r="AO7" s="271">
        <f>'結果（詳細）'!$F$46*投入係数表_A!AO7</f>
        <v>0</v>
      </c>
      <c r="AP7" s="271">
        <f>'結果（詳細）'!$F$47*投入係数表_A!AP7</f>
        <v>0</v>
      </c>
      <c r="AQ7" s="271">
        <f>'結果（詳細）'!$F$48*投入係数表_A!AQ7</f>
        <v>0</v>
      </c>
      <c r="AR7" s="271">
        <f>'結果（詳細）'!$F$49*投入係数表_A!AR7</f>
        <v>0</v>
      </c>
      <c r="AS7" s="271">
        <f>'結果（詳細）'!$F$50*投入係数表_A!AS7</f>
        <v>0</v>
      </c>
      <c r="AT7" s="271">
        <f>'結果（詳細）'!$F$51*投入係数表_A!AT7</f>
        <v>0</v>
      </c>
      <c r="AU7" s="271">
        <f>'結果（詳細）'!$F$52*投入係数表_A!AU7</f>
        <v>0</v>
      </c>
      <c r="AV7" s="271">
        <f>'結果（詳細）'!$F$53*投入係数表_A!AV7</f>
        <v>0</v>
      </c>
      <c r="AW7" s="271">
        <f>'結果（詳細）'!$F$54*投入係数表_A!AW7</f>
        <v>0</v>
      </c>
      <c r="AX7" s="271">
        <f>'結果（詳細）'!$F$55*投入係数表_A!AX7</f>
        <v>0</v>
      </c>
      <c r="AY7" s="271">
        <f>'結果（詳細）'!$F$56*投入係数表_A!AY7</f>
        <v>0</v>
      </c>
      <c r="AZ7" s="271">
        <f>'結果（詳細）'!$F$57*投入係数表_A!AZ7</f>
        <v>0</v>
      </c>
      <c r="BA7" s="271">
        <f>'結果（詳細）'!$F$58*投入係数表_A!BA7</f>
        <v>0</v>
      </c>
      <c r="BB7" s="271">
        <f>'結果（詳細）'!$F$59*投入係数表_A!BB7</f>
        <v>0</v>
      </c>
      <c r="BC7" s="271">
        <f>'結果（詳細）'!$F$60*投入係数表_A!BC7</f>
        <v>0</v>
      </c>
      <c r="BD7" s="271">
        <f>'結果（詳細）'!$F$61*投入係数表_A!BD7</f>
        <v>0</v>
      </c>
      <c r="BE7" s="271">
        <f>'結果（詳細）'!$F$62*投入係数表_A!BE7</f>
        <v>0</v>
      </c>
      <c r="BF7" s="271">
        <f>'結果（詳細）'!$F$63*投入係数表_A!BF7</f>
        <v>0</v>
      </c>
      <c r="BG7" s="271">
        <f>'結果（詳細）'!$F$64*投入係数表_A!BG7</f>
        <v>0</v>
      </c>
      <c r="BH7" s="271">
        <f>'結果（詳細）'!$F$65*投入係数表_A!BH7</f>
        <v>0</v>
      </c>
      <c r="BI7" s="271">
        <f>'結果（詳細）'!$F$66*投入係数表_A!BI7</f>
        <v>0</v>
      </c>
      <c r="BJ7" s="271">
        <f>'結果（詳細）'!$F$67*投入係数表_A!BJ7</f>
        <v>0</v>
      </c>
      <c r="BK7" s="271">
        <f>'結果（詳細）'!$F$68*投入係数表_A!BK7</f>
        <v>0</v>
      </c>
      <c r="BL7" s="271">
        <f>'結果（詳細）'!$F$69*投入係数表_A!BL7</f>
        <v>0</v>
      </c>
      <c r="BM7" s="271">
        <f>'結果（詳細）'!$F$70*投入係数表_A!BM7</f>
        <v>0</v>
      </c>
      <c r="BN7" s="271">
        <f>'結果（詳細）'!$F$71*投入係数表_A!BN7</f>
        <v>0</v>
      </c>
      <c r="BO7" s="271">
        <f>'結果（詳細）'!$F$72*投入係数表_A!BO7</f>
        <v>0</v>
      </c>
      <c r="BP7" s="271">
        <f>'結果（詳細）'!$F$73*投入係数表_A!BP7</f>
        <v>0</v>
      </c>
      <c r="BQ7" s="271">
        <f>'結果（詳細）'!$F$74*投入係数表_A!BQ7</f>
        <v>0</v>
      </c>
      <c r="BR7" s="271">
        <f>'結果（詳細）'!$F$75*投入係数表_A!BR7</f>
        <v>0</v>
      </c>
      <c r="BS7" s="271">
        <f>'結果（詳細）'!$F$76*投入係数表_A!BS7</f>
        <v>0</v>
      </c>
      <c r="BT7" s="271">
        <f>'結果（詳細）'!$F$77*投入係数表_A!BT7</f>
        <v>0</v>
      </c>
      <c r="BU7" s="271">
        <f>'結果（詳細）'!$F$78*投入係数表_A!BU7</f>
        <v>0</v>
      </c>
      <c r="BV7" s="271">
        <f>'結果（詳細）'!$F$79*投入係数表_A!BV7</f>
        <v>0</v>
      </c>
      <c r="BW7" s="271">
        <f>'結果（詳細）'!$F$80*投入係数表_A!BW7</f>
        <v>0</v>
      </c>
      <c r="BX7" s="271">
        <f>'結果（詳細）'!$F$81*投入係数表_A!BX7</f>
        <v>0</v>
      </c>
      <c r="BY7" s="271">
        <f>'結果（詳細）'!$F$82*投入係数表_A!BY7</f>
        <v>0</v>
      </c>
      <c r="BZ7" s="271">
        <f>'結果（詳細）'!$F$83*投入係数表_A!BZ7</f>
        <v>0</v>
      </c>
      <c r="CA7" s="271">
        <f>'結果（詳細）'!$F$84*投入係数表_A!CA7</f>
        <v>0</v>
      </c>
      <c r="CB7" s="271">
        <f>'結果（詳細）'!$F$85*投入係数表_A!CB7</f>
        <v>0</v>
      </c>
      <c r="CC7" s="271">
        <f>'結果（詳細）'!$F$86*投入係数表_A!CC7</f>
        <v>0</v>
      </c>
      <c r="CD7" s="271">
        <f>'結果（詳細）'!$F$87*投入係数表_A!CD7</f>
        <v>0</v>
      </c>
      <c r="CE7" s="271">
        <f>'結果（詳細）'!$F$88*投入係数表_A!CE7</f>
        <v>0</v>
      </c>
      <c r="CF7" s="271">
        <f>'結果（詳細）'!$F$89*投入係数表_A!CF7</f>
        <v>0</v>
      </c>
      <c r="CG7" s="271">
        <f>'結果（詳細）'!$F$90*投入係数表_A!CG7</f>
        <v>0</v>
      </c>
      <c r="CH7" s="271">
        <f>'結果（詳細）'!$F$91*投入係数表_A!CH7</f>
        <v>0</v>
      </c>
      <c r="CI7" s="271">
        <f>'結果（詳細）'!$F$92*投入係数表_A!CI7</f>
        <v>0</v>
      </c>
      <c r="CJ7" s="271">
        <f>'結果（詳細）'!$F$93*投入係数表_A!CJ7</f>
        <v>0</v>
      </c>
      <c r="CK7" s="271">
        <f>'結果（詳細）'!$F$94*投入係数表_A!CK7</f>
        <v>0</v>
      </c>
      <c r="CL7" s="271">
        <f>'結果（詳細）'!$F$95*投入係数表_A!CL7</f>
        <v>0</v>
      </c>
      <c r="CM7" s="271">
        <f>'結果（詳細）'!$F$96*投入係数表_A!CM7</f>
        <v>0</v>
      </c>
      <c r="CN7" s="271">
        <f>'結果（詳細）'!$F$97*投入係数表_A!CN7</f>
        <v>0</v>
      </c>
      <c r="CO7" s="271">
        <f>'結果（詳細）'!$F$98*投入係数表_A!CO7</f>
        <v>0</v>
      </c>
      <c r="CP7" s="271">
        <f>'結果（詳細）'!$F$99*投入係数表_A!CP7</f>
        <v>0</v>
      </c>
      <c r="CQ7" s="271">
        <f>'結果（詳細）'!$F$100*投入係数表_A!CQ7</f>
        <v>0</v>
      </c>
      <c r="CR7" s="271">
        <f>'結果（詳細）'!$F$101*投入係数表_A!CR7</f>
        <v>0</v>
      </c>
      <c r="CS7" s="271">
        <f>'結果（詳細）'!$F$102*投入係数表_A!CS7</f>
        <v>0</v>
      </c>
      <c r="CT7" s="271">
        <f>'結果（詳細）'!$F$103*投入係数表_A!CT7</f>
        <v>0</v>
      </c>
      <c r="CU7" s="271">
        <f>'結果（詳細）'!$F$104*投入係数表_A!CU7</f>
        <v>0</v>
      </c>
      <c r="CV7" s="271">
        <f>'結果（詳細）'!$F$105*投入係数表_A!CV7</f>
        <v>0</v>
      </c>
      <c r="CW7" s="271">
        <f>'結果（詳細）'!$F$106*投入係数表_A!CW7</f>
        <v>0</v>
      </c>
      <c r="CX7" s="271">
        <f>'結果（詳細）'!$F$107*投入係数表_A!CX7</f>
        <v>0</v>
      </c>
      <c r="CY7" s="271">
        <f>'結果（詳細）'!$F$108*投入係数表_A!CY7</f>
        <v>0</v>
      </c>
      <c r="CZ7" s="271">
        <f>'結果（詳細）'!$F$109*投入係数表_A!CZ7</f>
        <v>0</v>
      </c>
      <c r="DA7" s="271">
        <f>'結果（詳細）'!$F$110*投入係数表_A!DA7</f>
        <v>0</v>
      </c>
      <c r="DB7" s="271">
        <f>'結果（詳細）'!$F$111*投入係数表_A!DB7</f>
        <v>0</v>
      </c>
      <c r="DC7" s="271">
        <f>'結果（詳細）'!$F$112*投入係数表_A!DC7</f>
        <v>0</v>
      </c>
      <c r="DD7" s="271">
        <f>'結果（詳細）'!$F$113*投入係数表_A!DD7</f>
        <v>0</v>
      </c>
      <c r="DE7" s="271">
        <f>'結果（詳細）'!$F$114*投入係数表_A!DE7</f>
        <v>0</v>
      </c>
      <c r="DF7" s="271">
        <f>'結果（詳細）'!$F$115*投入係数表_A!DF7</f>
        <v>0</v>
      </c>
      <c r="DG7" s="271">
        <f>'結果（詳細）'!$F$115*投入係数表_A!DG7</f>
        <v>0</v>
      </c>
      <c r="DH7" s="271">
        <f>'結果（詳細）'!$F$115*投入係数表_A!DH7</f>
        <v>0</v>
      </c>
      <c r="DI7" s="274">
        <f t="shared" ref="DI7:DI38" si="0">SUM(E7:DH7)</f>
        <v>0</v>
      </c>
    </row>
    <row r="8" spans="1:113" ht="13.5" customHeight="1" x14ac:dyDescent="0.15">
      <c r="C8" s="402" t="s">
        <v>7</v>
      </c>
      <c r="D8" s="403" t="s">
        <v>37</v>
      </c>
      <c r="E8" s="275">
        <f>'結果（詳細）'!F$10*投入係数表_A!E8</f>
        <v>0</v>
      </c>
      <c r="F8" s="276">
        <f>'結果（詳細）'!F$11*投入係数表_A!F8</f>
        <v>0</v>
      </c>
      <c r="G8" s="276">
        <f>'結果（詳細）'!F$12*投入係数表_A!G8</f>
        <v>0</v>
      </c>
      <c r="H8" s="276">
        <f>'結果（詳細）'!F$13*投入係数表_A!H8</f>
        <v>0</v>
      </c>
      <c r="I8" s="276">
        <f>'結果（詳細）'!F$14*投入係数表_A!I8</f>
        <v>0</v>
      </c>
      <c r="J8" s="276">
        <f>'結果（詳細）'!F$15*投入係数表_A!J8</f>
        <v>0</v>
      </c>
      <c r="K8" s="276">
        <f>'結果（詳細）'!F$16*投入係数表_A!K8</f>
        <v>0</v>
      </c>
      <c r="L8" s="276">
        <f>'結果（詳細）'!F$17*投入係数表_A!L8</f>
        <v>0</v>
      </c>
      <c r="M8" s="276">
        <f>'結果（詳細）'!F$18*投入係数表_A!M8</f>
        <v>0</v>
      </c>
      <c r="N8" s="277">
        <f>'結果（詳細）'!F$19*投入係数表_A!N8</f>
        <v>0</v>
      </c>
      <c r="O8" s="276">
        <f>'結果（詳細）'!F$20*投入係数表_A!O8</f>
        <v>0</v>
      </c>
      <c r="P8" s="276">
        <f>'結果（詳細）'!F$21*投入係数表_A!P8</f>
        <v>0</v>
      </c>
      <c r="Q8" s="276">
        <f>'結果（詳細）'!F$22*投入係数表_A!Q8</f>
        <v>0</v>
      </c>
      <c r="R8" s="276">
        <f>'結果（詳細）'!F$23*投入係数表_A!R8</f>
        <v>0</v>
      </c>
      <c r="S8" s="276">
        <f>'結果（詳細）'!F$24*投入係数表_A!S8</f>
        <v>0</v>
      </c>
      <c r="T8" s="276">
        <f>'結果（詳細）'!F$25*投入係数表_A!T8</f>
        <v>0</v>
      </c>
      <c r="U8" s="276">
        <f>'結果（詳細）'!F$26*投入係数表_A!U8</f>
        <v>0</v>
      </c>
      <c r="V8" s="276">
        <f>'結果（詳細）'!F$27*投入係数表_A!V8</f>
        <v>0</v>
      </c>
      <c r="W8" s="278">
        <f>'結果（詳細）'!F$28*投入係数表_A!W8</f>
        <v>0</v>
      </c>
      <c r="X8" s="276">
        <f>'結果（詳細）'!F$29*投入係数表_A!X8</f>
        <v>0</v>
      </c>
      <c r="Y8" s="276">
        <f>'結果（詳細）'!F$30*投入係数表_A!Y8</f>
        <v>0</v>
      </c>
      <c r="Z8" s="276">
        <f>'結果（詳細）'!F$31*投入係数表_A!Z8</f>
        <v>0</v>
      </c>
      <c r="AA8" s="276">
        <f>'結果（詳細）'!F$32*投入係数表_A!AA8</f>
        <v>0</v>
      </c>
      <c r="AB8" s="276">
        <f>'結果（詳細）'!F$33*投入係数表_A!AB8</f>
        <v>0</v>
      </c>
      <c r="AC8" s="276">
        <f>'結果（詳細）'!F$34*投入係数表_A!AC8</f>
        <v>0</v>
      </c>
      <c r="AD8" s="276">
        <f>'結果（詳細）'!F$35*投入係数表_A!AD8</f>
        <v>0</v>
      </c>
      <c r="AE8" s="276">
        <f>'結果（詳細）'!F$36*投入係数表_A!AE8</f>
        <v>0</v>
      </c>
      <c r="AF8" s="276">
        <f>'結果（詳細）'!F$37*投入係数表_A!AF8</f>
        <v>0</v>
      </c>
      <c r="AG8" s="276">
        <f>'結果（詳細）'!F$38*投入係数表_A!AG8</f>
        <v>0</v>
      </c>
      <c r="AH8" s="277">
        <f>'結果（詳細）'!F$39*投入係数表_A!AH8</f>
        <v>0</v>
      </c>
      <c r="AI8" s="276">
        <f>'結果（詳細）'!F$40*投入係数表_A!AI8</f>
        <v>0</v>
      </c>
      <c r="AJ8" s="276">
        <f>'結果（詳細）'!$F$41*投入係数表_A!AJ8</f>
        <v>0</v>
      </c>
      <c r="AK8" s="276">
        <f>'結果（詳細）'!$F$42*投入係数表_A!AK8</f>
        <v>0</v>
      </c>
      <c r="AL8" s="276">
        <f>'結果（詳細）'!$F$43*投入係数表_A!AL8</f>
        <v>0</v>
      </c>
      <c r="AM8" s="276">
        <f>'結果（詳細）'!$F$44*投入係数表_A!AM8</f>
        <v>0</v>
      </c>
      <c r="AN8" s="276">
        <f>'結果（詳細）'!$F$45*投入係数表_A!AN8</f>
        <v>0</v>
      </c>
      <c r="AO8" s="276">
        <f>'結果（詳細）'!$F$46*投入係数表_A!AO8</f>
        <v>0</v>
      </c>
      <c r="AP8" s="276">
        <f>'結果（詳細）'!$F$47*投入係数表_A!AP8</f>
        <v>0</v>
      </c>
      <c r="AQ8" s="276">
        <f>'結果（詳細）'!$F$48*投入係数表_A!AQ8</f>
        <v>0</v>
      </c>
      <c r="AR8" s="276">
        <f>'結果（詳細）'!$F$49*投入係数表_A!AR8</f>
        <v>0</v>
      </c>
      <c r="AS8" s="276">
        <f>'結果（詳細）'!$F$50*投入係数表_A!AS8</f>
        <v>0</v>
      </c>
      <c r="AT8" s="276">
        <f>'結果（詳細）'!$F$51*投入係数表_A!AT8</f>
        <v>0</v>
      </c>
      <c r="AU8" s="276">
        <f>'結果（詳細）'!$F$52*投入係数表_A!AU8</f>
        <v>0</v>
      </c>
      <c r="AV8" s="276">
        <f>'結果（詳細）'!$F$53*投入係数表_A!AV8</f>
        <v>0</v>
      </c>
      <c r="AW8" s="276">
        <f>'結果（詳細）'!$F$54*投入係数表_A!AW8</f>
        <v>0</v>
      </c>
      <c r="AX8" s="276">
        <f>'結果（詳細）'!$F$55*投入係数表_A!AX8</f>
        <v>0</v>
      </c>
      <c r="AY8" s="276">
        <f>'結果（詳細）'!$F$56*投入係数表_A!AY8</f>
        <v>0</v>
      </c>
      <c r="AZ8" s="276">
        <f>'結果（詳細）'!$F$57*投入係数表_A!AZ8</f>
        <v>0</v>
      </c>
      <c r="BA8" s="276">
        <f>'結果（詳細）'!$F$58*投入係数表_A!BA8</f>
        <v>0</v>
      </c>
      <c r="BB8" s="276">
        <f>'結果（詳細）'!$F$59*投入係数表_A!BB8</f>
        <v>0</v>
      </c>
      <c r="BC8" s="276">
        <f>'結果（詳細）'!$F$60*投入係数表_A!BC8</f>
        <v>0</v>
      </c>
      <c r="BD8" s="276">
        <f>'結果（詳細）'!$F$61*投入係数表_A!BD8</f>
        <v>0</v>
      </c>
      <c r="BE8" s="276">
        <f>'結果（詳細）'!$F$62*投入係数表_A!BE8</f>
        <v>0</v>
      </c>
      <c r="BF8" s="276">
        <f>'結果（詳細）'!$F$63*投入係数表_A!BF8</f>
        <v>0</v>
      </c>
      <c r="BG8" s="276">
        <f>'結果（詳細）'!$F$64*投入係数表_A!BG8</f>
        <v>0</v>
      </c>
      <c r="BH8" s="276">
        <f>'結果（詳細）'!$F$65*投入係数表_A!BH8</f>
        <v>0</v>
      </c>
      <c r="BI8" s="276">
        <f>'結果（詳細）'!$F$66*投入係数表_A!BI8</f>
        <v>0</v>
      </c>
      <c r="BJ8" s="276">
        <f>'結果（詳細）'!$F$67*投入係数表_A!BJ8</f>
        <v>0</v>
      </c>
      <c r="BK8" s="276">
        <f>'結果（詳細）'!$F$68*投入係数表_A!BK8</f>
        <v>0</v>
      </c>
      <c r="BL8" s="276">
        <f>'結果（詳細）'!$F$69*投入係数表_A!BL8</f>
        <v>0</v>
      </c>
      <c r="BM8" s="276">
        <f>'結果（詳細）'!$F$70*投入係数表_A!BM8</f>
        <v>0</v>
      </c>
      <c r="BN8" s="276">
        <f>'結果（詳細）'!$F$71*投入係数表_A!BN8</f>
        <v>0</v>
      </c>
      <c r="BO8" s="276">
        <f>'結果（詳細）'!$F$72*投入係数表_A!BO8</f>
        <v>0</v>
      </c>
      <c r="BP8" s="276">
        <f>'結果（詳細）'!$F$73*投入係数表_A!BP8</f>
        <v>0</v>
      </c>
      <c r="BQ8" s="276">
        <f>'結果（詳細）'!$F$74*投入係数表_A!BQ8</f>
        <v>0</v>
      </c>
      <c r="BR8" s="276">
        <f>'結果（詳細）'!$F$75*投入係数表_A!BR8</f>
        <v>0</v>
      </c>
      <c r="BS8" s="276">
        <f>'結果（詳細）'!$F$76*投入係数表_A!BS8</f>
        <v>0</v>
      </c>
      <c r="BT8" s="276">
        <f>'結果（詳細）'!$F$77*投入係数表_A!BT8</f>
        <v>0</v>
      </c>
      <c r="BU8" s="276">
        <f>'結果（詳細）'!$F$78*投入係数表_A!BU8</f>
        <v>0</v>
      </c>
      <c r="BV8" s="276">
        <f>'結果（詳細）'!$F$79*投入係数表_A!BV8</f>
        <v>0</v>
      </c>
      <c r="BW8" s="276">
        <f>'結果（詳細）'!$F$80*投入係数表_A!BW8</f>
        <v>0</v>
      </c>
      <c r="BX8" s="276">
        <f>'結果（詳細）'!$F$81*投入係数表_A!BX8</f>
        <v>0</v>
      </c>
      <c r="BY8" s="276">
        <f>'結果（詳細）'!$F$82*投入係数表_A!BY8</f>
        <v>0</v>
      </c>
      <c r="BZ8" s="276">
        <f>'結果（詳細）'!$F$83*投入係数表_A!BZ8</f>
        <v>0</v>
      </c>
      <c r="CA8" s="276">
        <f>'結果（詳細）'!$F$84*投入係数表_A!CA8</f>
        <v>0</v>
      </c>
      <c r="CB8" s="276">
        <f>'結果（詳細）'!$F$85*投入係数表_A!CB8</f>
        <v>0</v>
      </c>
      <c r="CC8" s="276">
        <f>'結果（詳細）'!$F$86*投入係数表_A!CC8</f>
        <v>0</v>
      </c>
      <c r="CD8" s="276">
        <f>'結果（詳細）'!$F$87*投入係数表_A!CD8</f>
        <v>0</v>
      </c>
      <c r="CE8" s="276">
        <f>'結果（詳細）'!$F$88*投入係数表_A!CE8</f>
        <v>0</v>
      </c>
      <c r="CF8" s="276">
        <f>'結果（詳細）'!$F$89*投入係数表_A!CF8</f>
        <v>0</v>
      </c>
      <c r="CG8" s="276">
        <f>'結果（詳細）'!$F$90*投入係数表_A!CG8</f>
        <v>0</v>
      </c>
      <c r="CH8" s="276">
        <f>'結果（詳細）'!$F$91*投入係数表_A!CH8</f>
        <v>0</v>
      </c>
      <c r="CI8" s="276">
        <f>'結果（詳細）'!$F$92*投入係数表_A!CI8</f>
        <v>0</v>
      </c>
      <c r="CJ8" s="276">
        <f>'結果（詳細）'!$F$93*投入係数表_A!CJ8</f>
        <v>0</v>
      </c>
      <c r="CK8" s="276">
        <f>'結果（詳細）'!$F$94*投入係数表_A!CK8</f>
        <v>0</v>
      </c>
      <c r="CL8" s="276">
        <f>'結果（詳細）'!$F$95*投入係数表_A!CL8</f>
        <v>0</v>
      </c>
      <c r="CM8" s="276">
        <f>'結果（詳細）'!$F$96*投入係数表_A!CM8</f>
        <v>0</v>
      </c>
      <c r="CN8" s="276">
        <f>'結果（詳細）'!$F$97*投入係数表_A!CN8</f>
        <v>0</v>
      </c>
      <c r="CO8" s="276">
        <f>'結果（詳細）'!$F$98*投入係数表_A!CO8</f>
        <v>0</v>
      </c>
      <c r="CP8" s="276">
        <f>'結果（詳細）'!$F$99*投入係数表_A!CP8</f>
        <v>0</v>
      </c>
      <c r="CQ8" s="276">
        <f>'結果（詳細）'!$F$100*投入係数表_A!CQ8</f>
        <v>0</v>
      </c>
      <c r="CR8" s="276">
        <f>'結果（詳細）'!$F$101*投入係数表_A!CR8</f>
        <v>0</v>
      </c>
      <c r="CS8" s="276">
        <f>'結果（詳細）'!$F$102*投入係数表_A!CS8</f>
        <v>0</v>
      </c>
      <c r="CT8" s="276">
        <f>'結果（詳細）'!$F$103*投入係数表_A!CT8</f>
        <v>0</v>
      </c>
      <c r="CU8" s="276">
        <f>'結果（詳細）'!$F$104*投入係数表_A!CU8</f>
        <v>0</v>
      </c>
      <c r="CV8" s="276">
        <f>'結果（詳細）'!$F$105*投入係数表_A!CV8</f>
        <v>0</v>
      </c>
      <c r="CW8" s="276">
        <f>'結果（詳細）'!$F$106*投入係数表_A!CW8</f>
        <v>0</v>
      </c>
      <c r="CX8" s="276">
        <f>'結果（詳細）'!$F$107*投入係数表_A!CX8</f>
        <v>0</v>
      </c>
      <c r="CY8" s="276">
        <f>'結果（詳細）'!$F$108*投入係数表_A!CY8</f>
        <v>0</v>
      </c>
      <c r="CZ8" s="276">
        <f>'結果（詳細）'!$F$109*投入係数表_A!CZ8</f>
        <v>0</v>
      </c>
      <c r="DA8" s="276">
        <f>'結果（詳細）'!$F$110*投入係数表_A!DA8</f>
        <v>0</v>
      </c>
      <c r="DB8" s="276">
        <f>'結果（詳細）'!$F$111*投入係数表_A!DB8</f>
        <v>0</v>
      </c>
      <c r="DC8" s="276">
        <f>'結果（詳細）'!$F$112*投入係数表_A!DC8</f>
        <v>0</v>
      </c>
      <c r="DD8" s="276">
        <f>'結果（詳細）'!$F$113*投入係数表_A!DD8</f>
        <v>0</v>
      </c>
      <c r="DE8" s="276">
        <f>'結果（詳細）'!$F$114*投入係数表_A!DE8</f>
        <v>0</v>
      </c>
      <c r="DF8" s="276">
        <f>'結果（詳細）'!$F$115*投入係数表_A!DF8</f>
        <v>0</v>
      </c>
      <c r="DG8" s="276">
        <f>'結果（詳細）'!$F$115*投入係数表_A!DG8</f>
        <v>0</v>
      </c>
      <c r="DH8" s="276">
        <f>'結果（詳細）'!$F$115*投入係数表_A!DH8</f>
        <v>0</v>
      </c>
      <c r="DI8" s="279">
        <f t="shared" si="0"/>
        <v>0</v>
      </c>
    </row>
    <row r="9" spans="1:113" ht="13.5" customHeight="1" x14ac:dyDescent="0.15">
      <c r="C9" s="402" t="s">
        <v>66</v>
      </c>
      <c r="D9" s="403" t="s">
        <v>48</v>
      </c>
      <c r="E9" s="275">
        <f>'結果（詳細）'!F$10*投入係数表_A!E9</f>
        <v>0</v>
      </c>
      <c r="F9" s="276">
        <f>'結果（詳細）'!F$11*投入係数表_A!F9</f>
        <v>0</v>
      </c>
      <c r="G9" s="276">
        <f>'結果（詳細）'!F$12*投入係数表_A!G9</f>
        <v>0</v>
      </c>
      <c r="H9" s="276">
        <f>'結果（詳細）'!F$13*投入係数表_A!H9</f>
        <v>0</v>
      </c>
      <c r="I9" s="276">
        <f>'結果（詳細）'!F$14*投入係数表_A!I9</f>
        <v>0</v>
      </c>
      <c r="J9" s="276">
        <f>'結果（詳細）'!F$15*投入係数表_A!J9</f>
        <v>0</v>
      </c>
      <c r="K9" s="276">
        <f>'結果（詳細）'!F$16*投入係数表_A!K9</f>
        <v>0</v>
      </c>
      <c r="L9" s="276">
        <f>'結果（詳細）'!F$17*投入係数表_A!L9</f>
        <v>0</v>
      </c>
      <c r="M9" s="276">
        <f>'結果（詳細）'!F$18*投入係数表_A!M9</f>
        <v>0</v>
      </c>
      <c r="N9" s="277">
        <f>'結果（詳細）'!F$19*投入係数表_A!N9</f>
        <v>0</v>
      </c>
      <c r="O9" s="276">
        <f>'結果（詳細）'!F$20*投入係数表_A!O9</f>
        <v>0</v>
      </c>
      <c r="P9" s="276">
        <f>'結果（詳細）'!F$21*投入係数表_A!P9</f>
        <v>0</v>
      </c>
      <c r="Q9" s="276">
        <f>'結果（詳細）'!F$22*投入係数表_A!Q9</f>
        <v>0</v>
      </c>
      <c r="R9" s="276">
        <f>'結果（詳細）'!F$23*投入係数表_A!R9</f>
        <v>0</v>
      </c>
      <c r="S9" s="276">
        <f>'結果（詳細）'!F$24*投入係数表_A!S9</f>
        <v>0</v>
      </c>
      <c r="T9" s="276">
        <f>'結果（詳細）'!F$25*投入係数表_A!T9</f>
        <v>0</v>
      </c>
      <c r="U9" s="276">
        <f>'結果（詳細）'!F$26*投入係数表_A!U9</f>
        <v>0</v>
      </c>
      <c r="V9" s="276">
        <f>'結果（詳細）'!F$27*投入係数表_A!V9</f>
        <v>0</v>
      </c>
      <c r="W9" s="278">
        <f>'結果（詳細）'!F$28*投入係数表_A!W9</f>
        <v>0</v>
      </c>
      <c r="X9" s="276">
        <f>'結果（詳細）'!F$29*投入係数表_A!X9</f>
        <v>0</v>
      </c>
      <c r="Y9" s="276">
        <f>'結果（詳細）'!F$30*投入係数表_A!Y9</f>
        <v>0</v>
      </c>
      <c r="Z9" s="276">
        <f>'結果（詳細）'!F$31*投入係数表_A!Z9</f>
        <v>0</v>
      </c>
      <c r="AA9" s="276">
        <f>'結果（詳細）'!F$32*投入係数表_A!AA9</f>
        <v>0</v>
      </c>
      <c r="AB9" s="276">
        <f>'結果（詳細）'!F$33*投入係数表_A!AB9</f>
        <v>0</v>
      </c>
      <c r="AC9" s="276">
        <f>'結果（詳細）'!F$34*投入係数表_A!AC9</f>
        <v>0</v>
      </c>
      <c r="AD9" s="276">
        <f>'結果（詳細）'!F$35*投入係数表_A!AD9</f>
        <v>0</v>
      </c>
      <c r="AE9" s="276">
        <f>'結果（詳細）'!F$36*投入係数表_A!AE9</f>
        <v>0</v>
      </c>
      <c r="AF9" s="276">
        <f>'結果（詳細）'!F$37*投入係数表_A!AF9</f>
        <v>0</v>
      </c>
      <c r="AG9" s="276">
        <f>'結果（詳細）'!F$38*投入係数表_A!AG9</f>
        <v>0</v>
      </c>
      <c r="AH9" s="277">
        <f>'結果（詳細）'!F$39*投入係数表_A!AH9</f>
        <v>0</v>
      </c>
      <c r="AI9" s="276">
        <f>'結果（詳細）'!F$40*投入係数表_A!AI9</f>
        <v>0</v>
      </c>
      <c r="AJ9" s="276">
        <f>'結果（詳細）'!$F$41*投入係数表_A!AJ9</f>
        <v>0</v>
      </c>
      <c r="AK9" s="276">
        <f>'結果（詳細）'!$F$42*投入係数表_A!AK9</f>
        <v>0</v>
      </c>
      <c r="AL9" s="276">
        <f>'結果（詳細）'!$F$43*投入係数表_A!AL9</f>
        <v>0</v>
      </c>
      <c r="AM9" s="276">
        <f>'結果（詳細）'!$F$44*投入係数表_A!AM9</f>
        <v>0</v>
      </c>
      <c r="AN9" s="276">
        <f>'結果（詳細）'!$F$45*投入係数表_A!AN9</f>
        <v>0</v>
      </c>
      <c r="AO9" s="276">
        <f>'結果（詳細）'!$F$46*投入係数表_A!AO9</f>
        <v>0</v>
      </c>
      <c r="AP9" s="276">
        <f>'結果（詳細）'!$F$47*投入係数表_A!AP9</f>
        <v>0</v>
      </c>
      <c r="AQ9" s="276">
        <f>'結果（詳細）'!$F$48*投入係数表_A!AQ9</f>
        <v>0</v>
      </c>
      <c r="AR9" s="276">
        <f>'結果（詳細）'!$F$49*投入係数表_A!AR9</f>
        <v>0</v>
      </c>
      <c r="AS9" s="276">
        <f>'結果（詳細）'!$F$50*投入係数表_A!AS9</f>
        <v>0</v>
      </c>
      <c r="AT9" s="276">
        <f>'結果（詳細）'!$F$51*投入係数表_A!AT9</f>
        <v>0</v>
      </c>
      <c r="AU9" s="276">
        <f>'結果（詳細）'!$F$52*投入係数表_A!AU9</f>
        <v>0</v>
      </c>
      <c r="AV9" s="276">
        <f>'結果（詳細）'!$F$53*投入係数表_A!AV9</f>
        <v>0</v>
      </c>
      <c r="AW9" s="276">
        <f>'結果（詳細）'!$F$54*投入係数表_A!AW9</f>
        <v>0</v>
      </c>
      <c r="AX9" s="276">
        <f>'結果（詳細）'!$F$55*投入係数表_A!AX9</f>
        <v>0</v>
      </c>
      <c r="AY9" s="276">
        <f>'結果（詳細）'!$F$56*投入係数表_A!AY9</f>
        <v>0</v>
      </c>
      <c r="AZ9" s="276">
        <f>'結果（詳細）'!$F$57*投入係数表_A!AZ9</f>
        <v>0</v>
      </c>
      <c r="BA9" s="276">
        <f>'結果（詳細）'!$F$58*投入係数表_A!BA9</f>
        <v>0</v>
      </c>
      <c r="BB9" s="276">
        <f>'結果（詳細）'!$F$59*投入係数表_A!BB9</f>
        <v>0</v>
      </c>
      <c r="BC9" s="276">
        <f>'結果（詳細）'!$F$60*投入係数表_A!BC9</f>
        <v>0</v>
      </c>
      <c r="BD9" s="276">
        <f>'結果（詳細）'!$F$61*投入係数表_A!BD9</f>
        <v>0</v>
      </c>
      <c r="BE9" s="276">
        <f>'結果（詳細）'!$F$62*投入係数表_A!BE9</f>
        <v>0</v>
      </c>
      <c r="BF9" s="276">
        <f>'結果（詳細）'!$F$63*投入係数表_A!BF9</f>
        <v>0</v>
      </c>
      <c r="BG9" s="276">
        <f>'結果（詳細）'!$F$64*投入係数表_A!BG9</f>
        <v>0</v>
      </c>
      <c r="BH9" s="276">
        <f>'結果（詳細）'!$F$65*投入係数表_A!BH9</f>
        <v>0</v>
      </c>
      <c r="BI9" s="276">
        <f>'結果（詳細）'!$F$66*投入係数表_A!BI9</f>
        <v>0</v>
      </c>
      <c r="BJ9" s="276">
        <f>'結果（詳細）'!$F$67*投入係数表_A!BJ9</f>
        <v>0</v>
      </c>
      <c r="BK9" s="276">
        <f>'結果（詳細）'!$F$68*投入係数表_A!BK9</f>
        <v>0</v>
      </c>
      <c r="BL9" s="276">
        <f>'結果（詳細）'!$F$69*投入係数表_A!BL9</f>
        <v>0</v>
      </c>
      <c r="BM9" s="276">
        <f>'結果（詳細）'!$F$70*投入係数表_A!BM9</f>
        <v>0</v>
      </c>
      <c r="BN9" s="276">
        <f>'結果（詳細）'!$F$71*投入係数表_A!BN9</f>
        <v>0</v>
      </c>
      <c r="BO9" s="276">
        <f>'結果（詳細）'!$F$72*投入係数表_A!BO9</f>
        <v>0</v>
      </c>
      <c r="BP9" s="276">
        <f>'結果（詳細）'!$F$73*投入係数表_A!BP9</f>
        <v>0</v>
      </c>
      <c r="BQ9" s="276">
        <f>'結果（詳細）'!$F$74*投入係数表_A!BQ9</f>
        <v>0</v>
      </c>
      <c r="BR9" s="276">
        <f>'結果（詳細）'!$F$75*投入係数表_A!BR9</f>
        <v>0</v>
      </c>
      <c r="BS9" s="276">
        <f>'結果（詳細）'!$F$76*投入係数表_A!BS9</f>
        <v>0</v>
      </c>
      <c r="BT9" s="276">
        <f>'結果（詳細）'!$F$77*投入係数表_A!BT9</f>
        <v>0</v>
      </c>
      <c r="BU9" s="276">
        <f>'結果（詳細）'!$F$78*投入係数表_A!BU9</f>
        <v>0</v>
      </c>
      <c r="BV9" s="276">
        <f>'結果（詳細）'!$F$79*投入係数表_A!BV9</f>
        <v>0</v>
      </c>
      <c r="BW9" s="276">
        <f>'結果（詳細）'!$F$80*投入係数表_A!BW9</f>
        <v>0</v>
      </c>
      <c r="BX9" s="276">
        <f>'結果（詳細）'!$F$81*投入係数表_A!BX9</f>
        <v>0</v>
      </c>
      <c r="BY9" s="276">
        <f>'結果（詳細）'!$F$82*投入係数表_A!BY9</f>
        <v>0</v>
      </c>
      <c r="BZ9" s="276">
        <f>'結果（詳細）'!$F$83*投入係数表_A!BZ9</f>
        <v>0</v>
      </c>
      <c r="CA9" s="276">
        <f>'結果（詳細）'!$F$84*投入係数表_A!CA9</f>
        <v>0</v>
      </c>
      <c r="CB9" s="276">
        <f>'結果（詳細）'!$F$85*投入係数表_A!CB9</f>
        <v>0</v>
      </c>
      <c r="CC9" s="276">
        <f>'結果（詳細）'!$F$86*投入係数表_A!CC9</f>
        <v>0</v>
      </c>
      <c r="CD9" s="276">
        <f>'結果（詳細）'!$F$87*投入係数表_A!CD9</f>
        <v>0</v>
      </c>
      <c r="CE9" s="276">
        <f>'結果（詳細）'!$F$88*投入係数表_A!CE9</f>
        <v>0</v>
      </c>
      <c r="CF9" s="276">
        <f>'結果（詳細）'!$F$89*投入係数表_A!CF9</f>
        <v>0</v>
      </c>
      <c r="CG9" s="276">
        <f>'結果（詳細）'!$F$90*投入係数表_A!CG9</f>
        <v>0</v>
      </c>
      <c r="CH9" s="276">
        <f>'結果（詳細）'!$F$91*投入係数表_A!CH9</f>
        <v>0</v>
      </c>
      <c r="CI9" s="276">
        <f>'結果（詳細）'!$F$92*投入係数表_A!CI9</f>
        <v>0</v>
      </c>
      <c r="CJ9" s="276">
        <f>'結果（詳細）'!$F$93*投入係数表_A!CJ9</f>
        <v>0</v>
      </c>
      <c r="CK9" s="276">
        <f>'結果（詳細）'!$F$94*投入係数表_A!CK9</f>
        <v>0</v>
      </c>
      <c r="CL9" s="276">
        <f>'結果（詳細）'!$F$95*投入係数表_A!CL9</f>
        <v>0</v>
      </c>
      <c r="CM9" s="276">
        <f>'結果（詳細）'!$F$96*投入係数表_A!CM9</f>
        <v>0</v>
      </c>
      <c r="CN9" s="276">
        <f>'結果（詳細）'!$F$97*投入係数表_A!CN9</f>
        <v>0</v>
      </c>
      <c r="CO9" s="276">
        <f>'結果（詳細）'!$F$98*投入係数表_A!CO9</f>
        <v>0</v>
      </c>
      <c r="CP9" s="276">
        <f>'結果（詳細）'!$F$99*投入係数表_A!CP9</f>
        <v>0</v>
      </c>
      <c r="CQ9" s="276">
        <f>'結果（詳細）'!$F$100*投入係数表_A!CQ9</f>
        <v>0</v>
      </c>
      <c r="CR9" s="276">
        <f>'結果（詳細）'!$F$101*投入係数表_A!CR9</f>
        <v>0</v>
      </c>
      <c r="CS9" s="276">
        <f>'結果（詳細）'!$F$102*投入係数表_A!CS9</f>
        <v>0</v>
      </c>
      <c r="CT9" s="276">
        <f>'結果（詳細）'!$F$103*投入係数表_A!CT9</f>
        <v>0</v>
      </c>
      <c r="CU9" s="276">
        <f>'結果（詳細）'!$F$104*投入係数表_A!CU9</f>
        <v>0</v>
      </c>
      <c r="CV9" s="276">
        <f>'結果（詳細）'!$F$105*投入係数表_A!CV9</f>
        <v>0</v>
      </c>
      <c r="CW9" s="276">
        <f>'結果（詳細）'!$F$106*投入係数表_A!CW9</f>
        <v>0</v>
      </c>
      <c r="CX9" s="276">
        <f>'結果（詳細）'!$F$107*投入係数表_A!CX9</f>
        <v>0</v>
      </c>
      <c r="CY9" s="276">
        <f>'結果（詳細）'!$F$108*投入係数表_A!CY9</f>
        <v>0</v>
      </c>
      <c r="CZ9" s="276">
        <f>'結果（詳細）'!$F$109*投入係数表_A!CZ9</f>
        <v>0</v>
      </c>
      <c r="DA9" s="276">
        <f>'結果（詳細）'!$F$110*投入係数表_A!DA9</f>
        <v>0</v>
      </c>
      <c r="DB9" s="276">
        <f>'結果（詳細）'!$F$111*投入係数表_A!DB9</f>
        <v>0</v>
      </c>
      <c r="DC9" s="276">
        <f>'結果（詳細）'!$F$112*投入係数表_A!DC9</f>
        <v>0</v>
      </c>
      <c r="DD9" s="276">
        <f>'結果（詳細）'!$F$113*投入係数表_A!DD9</f>
        <v>0</v>
      </c>
      <c r="DE9" s="276">
        <f>'結果（詳細）'!$F$114*投入係数表_A!DE9</f>
        <v>0</v>
      </c>
      <c r="DF9" s="276">
        <f>'結果（詳細）'!$F$115*投入係数表_A!DF9</f>
        <v>0</v>
      </c>
      <c r="DG9" s="276">
        <f>'結果（詳細）'!$F$115*投入係数表_A!DG9</f>
        <v>0</v>
      </c>
      <c r="DH9" s="276">
        <f>'結果（詳細）'!$F$115*投入係数表_A!DH9</f>
        <v>0</v>
      </c>
      <c r="DI9" s="279">
        <f t="shared" si="0"/>
        <v>0</v>
      </c>
    </row>
    <row r="10" spans="1:113" ht="13.5" customHeight="1" x14ac:dyDescent="0.15">
      <c r="C10" s="402" t="s">
        <v>68</v>
      </c>
      <c r="D10" s="403" t="s">
        <v>50</v>
      </c>
      <c r="E10" s="275">
        <f>'結果（詳細）'!F$10*投入係数表_A!E10</f>
        <v>0</v>
      </c>
      <c r="F10" s="276">
        <f>'結果（詳細）'!F$11*投入係数表_A!F10</f>
        <v>0</v>
      </c>
      <c r="G10" s="276">
        <f>'結果（詳細）'!F$12*投入係数表_A!G10</f>
        <v>0</v>
      </c>
      <c r="H10" s="276">
        <f>'結果（詳細）'!F$13*投入係数表_A!H10</f>
        <v>0</v>
      </c>
      <c r="I10" s="276">
        <f>'結果（詳細）'!F$14*投入係数表_A!I10</f>
        <v>0</v>
      </c>
      <c r="J10" s="276">
        <f>'結果（詳細）'!F$15*投入係数表_A!J10</f>
        <v>0</v>
      </c>
      <c r="K10" s="276">
        <f>'結果（詳細）'!F$16*投入係数表_A!K10</f>
        <v>0</v>
      </c>
      <c r="L10" s="276">
        <f>'結果（詳細）'!F$17*投入係数表_A!L10</f>
        <v>0</v>
      </c>
      <c r="M10" s="276">
        <f>'結果（詳細）'!F$18*投入係数表_A!M10</f>
        <v>0</v>
      </c>
      <c r="N10" s="277">
        <f>'結果（詳細）'!F$19*投入係数表_A!N10</f>
        <v>0</v>
      </c>
      <c r="O10" s="276">
        <f>'結果（詳細）'!F$20*投入係数表_A!O10</f>
        <v>0</v>
      </c>
      <c r="P10" s="276">
        <f>'結果（詳細）'!F$21*投入係数表_A!P10</f>
        <v>0</v>
      </c>
      <c r="Q10" s="276">
        <f>'結果（詳細）'!F$22*投入係数表_A!Q10</f>
        <v>0</v>
      </c>
      <c r="R10" s="276">
        <f>'結果（詳細）'!F$23*投入係数表_A!R10</f>
        <v>0</v>
      </c>
      <c r="S10" s="276">
        <f>'結果（詳細）'!F$24*投入係数表_A!S10</f>
        <v>0</v>
      </c>
      <c r="T10" s="276">
        <f>'結果（詳細）'!F$25*投入係数表_A!T10</f>
        <v>0</v>
      </c>
      <c r="U10" s="276">
        <f>'結果（詳細）'!F$26*投入係数表_A!U10</f>
        <v>0</v>
      </c>
      <c r="V10" s="276">
        <f>'結果（詳細）'!F$27*投入係数表_A!V10</f>
        <v>0</v>
      </c>
      <c r="W10" s="278">
        <f>'結果（詳細）'!F$28*投入係数表_A!W10</f>
        <v>0</v>
      </c>
      <c r="X10" s="276">
        <f>'結果（詳細）'!F$29*投入係数表_A!X10</f>
        <v>0</v>
      </c>
      <c r="Y10" s="276">
        <f>'結果（詳細）'!F$30*投入係数表_A!Y10</f>
        <v>0</v>
      </c>
      <c r="Z10" s="276">
        <f>'結果（詳細）'!F$31*投入係数表_A!Z10</f>
        <v>0</v>
      </c>
      <c r="AA10" s="276">
        <f>'結果（詳細）'!F$32*投入係数表_A!AA10</f>
        <v>0</v>
      </c>
      <c r="AB10" s="276">
        <f>'結果（詳細）'!F$33*投入係数表_A!AB10</f>
        <v>0</v>
      </c>
      <c r="AC10" s="276">
        <f>'結果（詳細）'!F$34*投入係数表_A!AC10</f>
        <v>0</v>
      </c>
      <c r="AD10" s="276">
        <f>'結果（詳細）'!F$35*投入係数表_A!AD10</f>
        <v>0</v>
      </c>
      <c r="AE10" s="276">
        <f>'結果（詳細）'!F$36*投入係数表_A!AE10</f>
        <v>0</v>
      </c>
      <c r="AF10" s="276">
        <f>'結果（詳細）'!F$37*投入係数表_A!AF10</f>
        <v>0</v>
      </c>
      <c r="AG10" s="276">
        <f>'結果（詳細）'!F$38*投入係数表_A!AG10</f>
        <v>0</v>
      </c>
      <c r="AH10" s="277">
        <f>'結果（詳細）'!F$39*投入係数表_A!AH10</f>
        <v>0</v>
      </c>
      <c r="AI10" s="276">
        <f>'結果（詳細）'!F$40*投入係数表_A!AI10</f>
        <v>0</v>
      </c>
      <c r="AJ10" s="276">
        <f>'結果（詳細）'!$F$41*投入係数表_A!AJ10</f>
        <v>0</v>
      </c>
      <c r="AK10" s="276">
        <f>'結果（詳細）'!$F$42*投入係数表_A!AK10</f>
        <v>0</v>
      </c>
      <c r="AL10" s="276">
        <f>'結果（詳細）'!$F$43*投入係数表_A!AL10</f>
        <v>0</v>
      </c>
      <c r="AM10" s="276">
        <f>'結果（詳細）'!$F$44*投入係数表_A!AM10</f>
        <v>0</v>
      </c>
      <c r="AN10" s="276">
        <f>'結果（詳細）'!$F$45*投入係数表_A!AN10</f>
        <v>0</v>
      </c>
      <c r="AO10" s="276">
        <f>'結果（詳細）'!$F$46*投入係数表_A!AO10</f>
        <v>0</v>
      </c>
      <c r="AP10" s="276">
        <f>'結果（詳細）'!$F$47*投入係数表_A!AP10</f>
        <v>0</v>
      </c>
      <c r="AQ10" s="276">
        <f>'結果（詳細）'!$F$48*投入係数表_A!AQ10</f>
        <v>0</v>
      </c>
      <c r="AR10" s="276">
        <f>'結果（詳細）'!$F$49*投入係数表_A!AR10</f>
        <v>0</v>
      </c>
      <c r="AS10" s="276">
        <f>'結果（詳細）'!$F$50*投入係数表_A!AS10</f>
        <v>0</v>
      </c>
      <c r="AT10" s="276">
        <f>'結果（詳細）'!$F$51*投入係数表_A!AT10</f>
        <v>0</v>
      </c>
      <c r="AU10" s="276">
        <f>'結果（詳細）'!$F$52*投入係数表_A!AU10</f>
        <v>0</v>
      </c>
      <c r="AV10" s="276">
        <f>'結果（詳細）'!$F$53*投入係数表_A!AV10</f>
        <v>0</v>
      </c>
      <c r="AW10" s="276">
        <f>'結果（詳細）'!$F$54*投入係数表_A!AW10</f>
        <v>0</v>
      </c>
      <c r="AX10" s="276">
        <f>'結果（詳細）'!$F$55*投入係数表_A!AX10</f>
        <v>0</v>
      </c>
      <c r="AY10" s="276">
        <f>'結果（詳細）'!$F$56*投入係数表_A!AY10</f>
        <v>0</v>
      </c>
      <c r="AZ10" s="276">
        <f>'結果（詳細）'!$F$57*投入係数表_A!AZ10</f>
        <v>0</v>
      </c>
      <c r="BA10" s="276">
        <f>'結果（詳細）'!$F$58*投入係数表_A!BA10</f>
        <v>0</v>
      </c>
      <c r="BB10" s="276">
        <f>'結果（詳細）'!$F$59*投入係数表_A!BB10</f>
        <v>0</v>
      </c>
      <c r="BC10" s="276">
        <f>'結果（詳細）'!$F$60*投入係数表_A!BC10</f>
        <v>0</v>
      </c>
      <c r="BD10" s="276">
        <f>'結果（詳細）'!$F$61*投入係数表_A!BD10</f>
        <v>0</v>
      </c>
      <c r="BE10" s="276">
        <f>'結果（詳細）'!$F$62*投入係数表_A!BE10</f>
        <v>0</v>
      </c>
      <c r="BF10" s="276">
        <f>'結果（詳細）'!$F$63*投入係数表_A!BF10</f>
        <v>0</v>
      </c>
      <c r="BG10" s="276">
        <f>'結果（詳細）'!$F$64*投入係数表_A!BG10</f>
        <v>0</v>
      </c>
      <c r="BH10" s="276">
        <f>'結果（詳細）'!$F$65*投入係数表_A!BH10</f>
        <v>0</v>
      </c>
      <c r="BI10" s="276">
        <f>'結果（詳細）'!$F$66*投入係数表_A!BI10</f>
        <v>0</v>
      </c>
      <c r="BJ10" s="276">
        <f>'結果（詳細）'!$F$67*投入係数表_A!BJ10</f>
        <v>0</v>
      </c>
      <c r="BK10" s="276">
        <f>'結果（詳細）'!$F$68*投入係数表_A!BK10</f>
        <v>0</v>
      </c>
      <c r="BL10" s="276">
        <f>'結果（詳細）'!$F$69*投入係数表_A!BL10</f>
        <v>0</v>
      </c>
      <c r="BM10" s="276">
        <f>'結果（詳細）'!$F$70*投入係数表_A!BM10</f>
        <v>0</v>
      </c>
      <c r="BN10" s="276">
        <f>'結果（詳細）'!$F$71*投入係数表_A!BN10</f>
        <v>0</v>
      </c>
      <c r="BO10" s="276">
        <f>'結果（詳細）'!$F$72*投入係数表_A!BO10</f>
        <v>0</v>
      </c>
      <c r="BP10" s="276">
        <f>'結果（詳細）'!$F$73*投入係数表_A!BP10</f>
        <v>0</v>
      </c>
      <c r="BQ10" s="276">
        <f>'結果（詳細）'!$F$74*投入係数表_A!BQ10</f>
        <v>0</v>
      </c>
      <c r="BR10" s="276">
        <f>'結果（詳細）'!$F$75*投入係数表_A!BR10</f>
        <v>0</v>
      </c>
      <c r="BS10" s="276">
        <f>'結果（詳細）'!$F$76*投入係数表_A!BS10</f>
        <v>0</v>
      </c>
      <c r="BT10" s="276">
        <f>'結果（詳細）'!$F$77*投入係数表_A!BT10</f>
        <v>0</v>
      </c>
      <c r="BU10" s="276">
        <f>'結果（詳細）'!$F$78*投入係数表_A!BU10</f>
        <v>0</v>
      </c>
      <c r="BV10" s="276">
        <f>'結果（詳細）'!$F$79*投入係数表_A!BV10</f>
        <v>0</v>
      </c>
      <c r="BW10" s="276">
        <f>'結果（詳細）'!$F$80*投入係数表_A!BW10</f>
        <v>0</v>
      </c>
      <c r="BX10" s="276">
        <f>'結果（詳細）'!$F$81*投入係数表_A!BX10</f>
        <v>0</v>
      </c>
      <c r="BY10" s="276">
        <f>'結果（詳細）'!$F$82*投入係数表_A!BY10</f>
        <v>0</v>
      </c>
      <c r="BZ10" s="276">
        <f>'結果（詳細）'!$F$83*投入係数表_A!BZ10</f>
        <v>0</v>
      </c>
      <c r="CA10" s="276">
        <f>'結果（詳細）'!$F$84*投入係数表_A!CA10</f>
        <v>0</v>
      </c>
      <c r="CB10" s="276">
        <f>'結果（詳細）'!$F$85*投入係数表_A!CB10</f>
        <v>0</v>
      </c>
      <c r="CC10" s="276">
        <f>'結果（詳細）'!$F$86*投入係数表_A!CC10</f>
        <v>0</v>
      </c>
      <c r="CD10" s="276">
        <f>'結果（詳細）'!$F$87*投入係数表_A!CD10</f>
        <v>0</v>
      </c>
      <c r="CE10" s="276">
        <f>'結果（詳細）'!$F$88*投入係数表_A!CE10</f>
        <v>0</v>
      </c>
      <c r="CF10" s="276">
        <f>'結果（詳細）'!$F$89*投入係数表_A!CF10</f>
        <v>0</v>
      </c>
      <c r="CG10" s="276">
        <f>'結果（詳細）'!$F$90*投入係数表_A!CG10</f>
        <v>0</v>
      </c>
      <c r="CH10" s="276">
        <f>'結果（詳細）'!$F$91*投入係数表_A!CH10</f>
        <v>0</v>
      </c>
      <c r="CI10" s="276">
        <f>'結果（詳細）'!$F$92*投入係数表_A!CI10</f>
        <v>0</v>
      </c>
      <c r="CJ10" s="276">
        <f>'結果（詳細）'!$F$93*投入係数表_A!CJ10</f>
        <v>0</v>
      </c>
      <c r="CK10" s="276">
        <f>'結果（詳細）'!$F$94*投入係数表_A!CK10</f>
        <v>0</v>
      </c>
      <c r="CL10" s="276">
        <f>'結果（詳細）'!$F$95*投入係数表_A!CL10</f>
        <v>0</v>
      </c>
      <c r="CM10" s="276">
        <f>'結果（詳細）'!$F$96*投入係数表_A!CM10</f>
        <v>0</v>
      </c>
      <c r="CN10" s="276">
        <f>'結果（詳細）'!$F$97*投入係数表_A!CN10</f>
        <v>0</v>
      </c>
      <c r="CO10" s="276">
        <f>'結果（詳細）'!$F$98*投入係数表_A!CO10</f>
        <v>0</v>
      </c>
      <c r="CP10" s="276">
        <f>'結果（詳細）'!$F$99*投入係数表_A!CP10</f>
        <v>0</v>
      </c>
      <c r="CQ10" s="276">
        <f>'結果（詳細）'!$F$100*投入係数表_A!CQ10</f>
        <v>0</v>
      </c>
      <c r="CR10" s="276">
        <f>'結果（詳細）'!$F$101*投入係数表_A!CR10</f>
        <v>0</v>
      </c>
      <c r="CS10" s="276">
        <f>'結果（詳細）'!$F$102*投入係数表_A!CS10</f>
        <v>0</v>
      </c>
      <c r="CT10" s="276">
        <f>'結果（詳細）'!$F$103*投入係数表_A!CT10</f>
        <v>0</v>
      </c>
      <c r="CU10" s="276">
        <f>'結果（詳細）'!$F$104*投入係数表_A!CU10</f>
        <v>0</v>
      </c>
      <c r="CV10" s="276">
        <f>'結果（詳細）'!$F$105*投入係数表_A!CV10</f>
        <v>0</v>
      </c>
      <c r="CW10" s="276">
        <f>'結果（詳細）'!$F$106*投入係数表_A!CW10</f>
        <v>0</v>
      </c>
      <c r="CX10" s="276">
        <f>'結果（詳細）'!$F$107*投入係数表_A!CX10</f>
        <v>0</v>
      </c>
      <c r="CY10" s="276">
        <f>'結果（詳細）'!$F$108*投入係数表_A!CY10</f>
        <v>0</v>
      </c>
      <c r="CZ10" s="276">
        <f>'結果（詳細）'!$F$109*投入係数表_A!CZ10</f>
        <v>0</v>
      </c>
      <c r="DA10" s="276">
        <f>'結果（詳細）'!$F$110*投入係数表_A!DA10</f>
        <v>0</v>
      </c>
      <c r="DB10" s="276">
        <f>'結果（詳細）'!$F$111*投入係数表_A!DB10</f>
        <v>0</v>
      </c>
      <c r="DC10" s="276">
        <f>'結果（詳細）'!$F$112*投入係数表_A!DC10</f>
        <v>0</v>
      </c>
      <c r="DD10" s="276">
        <f>'結果（詳細）'!$F$113*投入係数表_A!DD10</f>
        <v>0</v>
      </c>
      <c r="DE10" s="276">
        <f>'結果（詳細）'!$F$114*投入係数表_A!DE10</f>
        <v>0</v>
      </c>
      <c r="DF10" s="276">
        <f>'結果（詳細）'!$F$115*投入係数表_A!DF10</f>
        <v>0</v>
      </c>
      <c r="DG10" s="276">
        <f>'結果（詳細）'!$F$115*投入係数表_A!DG10</f>
        <v>0</v>
      </c>
      <c r="DH10" s="276">
        <f>'結果（詳細）'!$F$115*投入係数表_A!DH10</f>
        <v>0</v>
      </c>
      <c r="DI10" s="279">
        <f t="shared" si="0"/>
        <v>0</v>
      </c>
    </row>
    <row r="11" spans="1:113" ht="13.5" customHeight="1" x14ac:dyDescent="0.15">
      <c r="C11" s="402" t="s">
        <v>195</v>
      </c>
      <c r="D11" s="403" t="s">
        <v>54</v>
      </c>
      <c r="E11" s="275">
        <f>'結果（詳細）'!F$10*投入係数表_A!E11</f>
        <v>0</v>
      </c>
      <c r="F11" s="276">
        <f>'結果（詳細）'!F$11*投入係数表_A!F11</f>
        <v>0</v>
      </c>
      <c r="G11" s="276">
        <f>'結果（詳細）'!F$12*投入係数表_A!G11</f>
        <v>0</v>
      </c>
      <c r="H11" s="276">
        <f>'結果（詳細）'!F$13*投入係数表_A!H11</f>
        <v>0</v>
      </c>
      <c r="I11" s="276">
        <f>'結果（詳細）'!F$14*投入係数表_A!I11</f>
        <v>0</v>
      </c>
      <c r="J11" s="276">
        <f>'結果（詳細）'!F$15*投入係数表_A!J11</f>
        <v>0</v>
      </c>
      <c r="K11" s="276">
        <f>'結果（詳細）'!F$16*投入係数表_A!K11</f>
        <v>0</v>
      </c>
      <c r="L11" s="276">
        <f>'結果（詳細）'!F$17*投入係数表_A!L11</f>
        <v>0</v>
      </c>
      <c r="M11" s="276">
        <f>'結果（詳細）'!F$18*投入係数表_A!M11</f>
        <v>0</v>
      </c>
      <c r="N11" s="277">
        <f>'結果（詳細）'!F$19*投入係数表_A!N11</f>
        <v>0</v>
      </c>
      <c r="O11" s="276">
        <f>'結果（詳細）'!F$20*投入係数表_A!O11</f>
        <v>0</v>
      </c>
      <c r="P11" s="276">
        <f>'結果（詳細）'!F$21*投入係数表_A!P11</f>
        <v>0</v>
      </c>
      <c r="Q11" s="276">
        <f>'結果（詳細）'!F$22*投入係数表_A!Q11</f>
        <v>0</v>
      </c>
      <c r="R11" s="276">
        <f>'結果（詳細）'!F$23*投入係数表_A!R11</f>
        <v>0</v>
      </c>
      <c r="S11" s="276">
        <f>'結果（詳細）'!F$24*投入係数表_A!S11</f>
        <v>0</v>
      </c>
      <c r="T11" s="276">
        <f>'結果（詳細）'!F$25*投入係数表_A!T11</f>
        <v>0</v>
      </c>
      <c r="U11" s="276">
        <f>'結果（詳細）'!F$26*投入係数表_A!U11</f>
        <v>0</v>
      </c>
      <c r="V11" s="276">
        <f>'結果（詳細）'!F$27*投入係数表_A!V11</f>
        <v>0</v>
      </c>
      <c r="W11" s="278">
        <f>'結果（詳細）'!F$28*投入係数表_A!W11</f>
        <v>0</v>
      </c>
      <c r="X11" s="276">
        <f>'結果（詳細）'!F$29*投入係数表_A!X11</f>
        <v>0</v>
      </c>
      <c r="Y11" s="276">
        <f>'結果（詳細）'!F$30*投入係数表_A!Y11</f>
        <v>0</v>
      </c>
      <c r="Z11" s="276">
        <f>'結果（詳細）'!F$31*投入係数表_A!Z11</f>
        <v>0</v>
      </c>
      <c r="AA11" s="276">
        <f>'結果（詳細）'!F$32*投入係数表_A!AA11</f>
        <v>0</v>
      </c>
      <c r="AB11" s="276">
        <f>'結果（詳細）'!F$33*投入係数表_A!AB11</f>
        <v>0</v>
      </c>
      <c r="AC11" s="276">
        <f>'結果（詳細）'!F$34*投入係数表_A!AC11</f>
        <v>0</v>
      </c>
      <c r="AD11" s="276">
        <f>'結果（詳細）'!F$35*投入係数表_A!AD11</f>
        <v>0</v>
      </c>
      <c r="AE11" s="276">
        <f>'結果（詳細）'!F$36*投入係数表_A!AE11</f>
        <v>0</v>
      </c>
      <c r="AF11" s="276">
        <f>'結果（詳細）'!F$37*投入係数表_A!AF11</f>
        <v>0</v>
      </c>
      <c r="AG11" s="276">
        <f>'結果（詳細）'!F$38*投入係数表_A!AG11</f>
        <v>0</v>
      </c>
      <c r="AH11" s="277">
        <f>'結果（詳細）'!F$39*投入係数表_A!AH11</f>
        <v>0</v>
      </c>
      <c r="AI11" s="276">
        <f>'結果（詳細）'!F$40*投入係数表_A!AI11</f>
        <v>0</v>
      </c>
      <c r="AJ11" s="276">
        <f>'結果（詳細）'!$F$41*投入係数表_A!AJ11</f>
        <v>0</v>
      </c>
      <c r="AK11" s="276">
        <f>'結果（詳細）'!$F$42*投入係数表_A!AK11</f>
        <v>0</v>
      </c>
      <c r="AL11" s="276">
        <f>'結果（詳細）'!$F$43*投入係数表_A!AL11</f>
        <v>0</v>
      </c>
      <c r="AM11" s="276">
        <f>'結果（詳細）'!$F$44*投入係数表_A!AM11</f>
        <v>0</v>
      </c>
      <c r="AN11" s="276">
        <f>'結果（詳細）'!$F$45*投入係数表_A!AN11</f>
        <v>0</v>
      </c>
      <c r="AO11" s="276">
        <f>'結果（詳細）'!$F$46*投入係数表_A!AO11</f>
        <v>0</v>
      </c>
      <c r="AP11" s="276">
        <f>'結果（詳細）'!$F$47*投入係数表_A!AP11</f>
        <v>0</v>
      </c>
      <c r="AQ11" s="276">
        <f>'結果（詳細）'!$F$48*投入係数表_A!AQ11</f>
        <v>0</v>
      </c>
      <c r="AR11" s="276">
        <f>'結果（詳細）'!$F$49*投入係数表_A!AR11</f>
        <v>0</v>
      </c>
      <c r="AS11" s="276">
        <f>'結果（詳細）'!$F$50*投入係数表_A!AS11</f>
        <v>0</v>
      </c>
      <c r="AT11" s="276">
        <f>'結果（詳細）'!$F$51*投入係数表_A!AT11</f>
        <v>0</v>
      </c>
      <c r="AU11" s="276">
        <f>'結果（詳細）'!$F$52*投入係数表_A!AU11</f>
        <v>0</v>
      </c>
      <c r="AV11" s="276">
        <f>'結果（詳細）'!$F$53*投入係数表_A!AV11</f>
        <v>0</v>
      </c>
      <c r="AW11" s="276">
        <f>'結果（詳細）'!$F$54*投入係数表_A!AW11</f>
        <v>0</v>
      </c>
      <c r="AX11" s="276">
        <f>'結果（詳細）'!$F$55*投入係数表_A!AX11</f>
        <v>0</v>
      </c>
      <c r="AY11" s="276">
        <f>'結果（詳細）'!$F$56*投入係数表_A!AY11</f>
        <v>0</v>
      </c>
      <c r="AZ11" s="276">
        <f>'結果（詳細）'!$F$57*投入係数表_A!AZ11</f>
        <v>0</v>
      </c>
      <c r="BA11" s="276">
        <f>'結果（詳細）'!$F$58*投入係数表_A!BA11</f>
        <v>0</v>
      </c>
      <c r="BB11" s="276">
        <f>'結果（詳細）'!$F$59*投入係数表_A!BB11</f>
        <v>0</v>
      </c>
      <c r="BC11" s="276">
        <f>'結果（詳細）'!$F$60*投入係数表_A!BC11</f>
        <v>0</v>
      </c>
      <c r="BD11" s="276">
        <f>'結果（詳細）'!$F$61*投入係数表_A!BD11</f>
        <v>0</v>
      </c>
      <c r="BE11" s="276">
        <f>'結果（詳細）'!$F$62*投入係数表_A!BE11</f>
        <v>0</v>
      </c>
      <c r="BF11" s="276">
        <f>'結果（詳細）'!$F$63*投入係数表_A!BF11</f>
        <v>0</v>
      </c>
      <c r="BG11" s="276">
        <f>'結果（詳細）'!$F$64*投入係数表_A!BG11</f>
        <v>0</v>
      </c>
      <c r="BH11" s="276">
        <f>'結果（詳細）'!$F$65*投入係数表_A!BH11</f>
        <v>0</v>
      </c>
      <c r="BI11" s="276">
        <f>'結果（詳細）'!$F$66*投入係数表_A!BI11</f>
        <v>0</v>
      </c>
      <c r="BJ11" s="276">
        <f>'結果（詳細）'!$F$67*投入係数表_A!BJ11</f>
        <v>0</v>
      </c>
      <c r="BK11" s="276">
        <f>'結果（詳細）'!$F$68*投入係数表_A!BK11</f>
        <v>0</v>
      </c>
      <c r="BL11" s="276">
        <f>'結果（詳細）'!$F$69*投入係数表_A!BL11</f>
        <v>0</v>
      </c>
      <c r="BM11" s="276">
        <f>'結果（詳細）'!$F$70*投入係数表_A!BM11</f>
        <v>0</v>
      </c>
      <c r="BN11" s="276">
        <f>'結果（詳細）'!$F$71*投入係数表_A!BN11</f>
        <v>0</v>
      </c>
      <c r="BO11" s="276">
        <f>'結果（詳細）'!$F$72*投入係数表_A!BO11</f>
        <v>0</v>
      </c>
      <c r="BP11" s="276">
        <f>'結果（詳細）'!$F$73*投入係数表_A!BP11</f>
        <v>0</v>
      </c>
      <c r="BQ11" s="276">
        <f>'結果（詳細）'!$F$74*投入係数表_A!BQ11</f>
        <v>0</v>
      </c>
      <c r="BR11" s="276">
        <f>'結果（詳細）'!$F$75*投入係数表_A!BR11</f>
        <v>0</v>
      </c>
      <c r="BS11" s="276">
        <f>'結果（詳細）'!$F$76*投入係数表_A!BS11</f>
        <v>0</v>
      </c>
      <c r="BT11" s="276">
        <f>'結果（詳細）'!$F$77*投入係数表_A!BT11</f>
        <v>0</v>
      </c>
      <c r="BU11" s="276">
        <f>'結果（詳細）'!$F$78*投入係数表_A!BU11</f>
        <v>0</v>
      </c>
      <c r="BV11" s="276">
        <f>'結果（詳細）'!$F$79*投入係数表_A!BV11</f>
        <v>0</v>
      </c>
      <c r="BW11" s="276">
        <f>'結果（詳細）'!$F$80*投入係数表_A!BW11</f>
        <v>0</v>
      </c>
      <c r="BX11" s="276">
        <f>'結果（詳細）'!$F$81*投入係数表_A!BX11</f>
        <v>0</v>
      </c>
      <c r="BY11" s="276">
        <f>'結果（詳細）'!$F$82*投入係数表_A!BY11</f>
        <v>0</v>
      </c>
      <c r="BZ11" s="276">
        <f>'結果（詳細）'!$F$83*投入係数表_A!BZ11</f>
        <v>0</v>
      </c>
      <c r="CA11" s="276">
        <f>'結果（詳細）'!$F$84*投入係数表_A!CA11</f>
        <v>0</v>
      </c>
      <c r="CB11" s="276">
        <f>'結果（詳細）'!$F$85*投入係数表_A!CB11</f>
        <v>0</v>
      </c>
      <c r="CC11" s="276">
        <f>'結果（詳細）'!$F$86*投入係数表_A!CC11</f>
        <v>0</v>
      </c>
      <c r="CD11" s="276">
        <f>'結果（詳細）'!$F$87*投入係数表_A!CD11</f>
        <v>0</v>
      </c>
      <c r="CE11" s="276">
        <f>'結果（詳細）'!$F$88*投入係数表_A!CE11</f>
        <v>0</v>
      </c>
      <c r="CF11" s="276">
        <f>'結果（詳細）'!$F$89*投入係数表_A!CF11</f>
        <v>0</v>
      </c>
      <c r="CG11" s="276">
        <f>'結果（詳細）'!$F$90*投入係数表_A!CG11</f>
        <v>0</v>
      </c>
      <c r="CH11" s="276">
        <f>'結果（詳細）'!$F$91*投入係数表_A!CH11</f>
        <v>0</v>
      </c>
      <c r="CI11" s="276">
        <f>'結果（詳細）'!$F$92*投入係数表_A!CI11</f>
        <v>0</v>
      </c>
      <c r="CJ11" s="276">
        <f>'結果（詳細）'!$F$93*投入係数表_A!CJ11</f>
        <v>0</v>
      </c>
      <c r="CK11" s="276">
        <f>'結果（詳細）'!$F$94*投入係数表_A!CK11</f>
        <v>0</v>
      </c>
      <c r="CL11" s="276">
        <f>'結果（詳細）'!$F$95*投入係数表_A!CL11</f>
        <v>0</v>
      </c>
      <c r="CM11" s="276">
        <f>'結果（詳細）'!$F$96*投入係数表_A!CM11</f>
        <v>0</v>
      </c>
      <c r="CN11" s="276">
        <f>'結果（詳細）'!$F$97*投入係数表_A!CN11</f>
        <v>0</v>
      </c>
      <c r="CO11" s="276">
        <f>'結果（詳細）'!$F$98*投入係数表_A!CO11</f>
        <v>0</v>
      </c>
      <c r="CP11" s="276">
        <f>'結果（詳細）'!$F$99*投入係数表_A!CP11</f>
        <v>0</v>
      </c>
      <c r="CQ11" s="276">
        <f>'結果（詳細）'!$F$100*投入係数表_A!CQ11</f>
        <v>0</v>
      </c>
      <c r="CR11" s="276">
        <f>'結果（詳細）'!$F$101*投入係数表_A!CR11</f>
        <v>0</v>
      </c>
      <c r="CS11" s="276">
        <f>'結果（詳細）'!$F$102*投入係数表_A!CS11</f>
        <v>0</v>
      </c>
      <c r="CT11" s="276">
        <f>'結果（詳細）'!$F$103*投入係数表_A!CT11</f>
        <v>0</v>
      </c>
      <c r="CU11" s="276">
        <f>'結果（詳細）'!$F$104*投入係数表_A!CU11</f>
        <v>0</v>
      </c>
      <c r="CV11" s="276">
        <f>'結果（詳細）'!$F$105*投入係数表_A!CV11</f>
        <v>0</v>
      </c>
      <c r="CW11" s="276">
        <f>'結果（詳細）'!$F$106*投入係数表_A!CW11</f>
        <v>0</v>
      </c>
      <c r="CX11" s="276">
        <f>'結果（詳細）'!$F$107*投入係数表_A!CX11</f>
        <v>0</v>
      </c>
      <c r="CY11" s="276">
        <f>'結果（詳細）'!$F$108*投入係数表_A!CY11</f>
        <v>0</v>
      </c>
      <c r="CZ11" s="276">
        <f>'結果（詳細）'!$F$109*投入係数表_A!CZ11</f>
        <v>0</v>
      </c>
      <c r="DA11" s="276">
        <f>'結果（詳細）'!$F$110*投入係数表_A!DA11</f>
        <v>0</v>
      </c>
      <c r="DB11" s="276">
        <f>'結果（詳細）'!$F$111*投入係数表_A!DB11</f>
        <v>0</v>
      </c>
      <c r="DC11" s="276">
        <f>'結果（詳細）'!$F$112*投入係数表_A!DC11</f>
        <v>0</v>
      </c>
      <c r="DD11" s="276">
        <f>'結果（詳細）'!$F$113*投入係数表_A!DD11</f>
        <v>0</v>
      </c>
      <c r="DE11" s="276">
        <f>'結果（詳細）'!$F$114*投入係数表_A!DE11</f>
        <v>0</v>
      </c>
      <c r="DF11" s="276">
        <f>'結果（詳細）'!$F$115*投入係数表_A!DF11</f>
        <v>0</v>
      </c>
      <c r="DG11" s="276">
        <f>'結果（詳細）'!$F$115*投入係数表_A!DG11</f>
        <v>0</v>
      </c>
      <c r="DH11" s="276">
        <f>'結果（詳細）'!$F$115*投入係数表_A!DH11</f>
        <v>0</v>
      </c>
      <c r="DI11" s="279">
        <f t="shared" si="0"/>
        <v>0</v>
      </c>
    </row>
    <row r="12" spans="1:113" ht="13.5" customHeight="1" x14ac:dyDescent="0.15">
      <c r="C12" s="402" t="s">
        <v>346</v>
      </c>
      <c r="D12" s="403" t="s">
        <v>585</v>
      </c>
      <c r="E12" s="275">
        <f>'結果（詳細）'!F$10*投入係数表_A!E12</f>
        <v>0</v>
      </c>
      <c r="F12" s="276">
        <f>'結果（詳細）'!F$11*投入係数表_A!F12</f>
        <v>0</v>
      </c>
      <c r="G12" s="276">
        <f>'結果（詳細）'!F$12*投入係数表_A!G12</f>
        <v>0</v>
      </c>
      <c r="H12" s="276">
        <f>'結果（詳細）'!F$13*投入係数表_A!H12</f>
        <v>0</v>
      </c>
      <c r="I12" s="276">
        <f>'結果（詳細）'!F$14*投入係数表_A!I12</f>
        <v>0</v>
      </c>
      <c r="J12" s="276">
        <f>'結果（詳細）'!F$15*投入係数表_A!J12</f>
        <v>0</v>
      </c>
      <c r="K12" s="276">
        <f>'結果（詳細）'!F$16*投入係数表_A!K12</f>
        <v>0</v>
      </c>
      <c r="L12" s="276">
        <f>'結果（詳細）'!F$17*投入係数表_A!L12</f>
        <v>0</v>
      </c>
      <c r="M12" s="276">
        <f>'結果（詳細）'!F$18*投入係数表_A!M12</f>
        <v>0</v>
      </c>
      <c r="N12" s="277">
        <f>'結果（詳細）'!F$19*投入係数表_A!N12</f>
        <v>0</v>
      </c>
      <c r="O12" s="276">
        <f>'結果（詳細）'!F$20*投入係数表_A!O12</f>
        <v>0</v>
      </c>
      <c r="P12" s="276">
        <f>'結果（詳細）'!F$21*投入係数表_A!P12</f>
        <v>0</v>
      </c>
      <c r="Q12" s="276">
        <f>'結果（詳細）'!F$22*投入係数表_A!Q12</f>
        <v>0</v>
      </c>
      <c r="R12" s="276">
        <f>'結果（詳細）'!F$23*投入係数表_A!R12</f>
        <v>0</v>
      </c>
      <c r="S12" s="276">
        <f>'結果（詳細）'!F$24*投入係数表_A!S12</f>
        <v>0</v>
      </c>
      <c r="T12" s="276">
        <f>'結果（詳細）'!F$25*投入係数表_A!T12</f>
        <v>0</v>
      </c>
      <c r="U12" s="276">
        <f>'結果（詳細）'!F$26*投入係数表_A!U12</f>
        <v>0</v>
      </c>
      <c r="V12" s="276">
        <f>'結果（詳細）'!F$27*投入係数表_A!V12</f>
        <v>0</v>
      </c>
      <c r="W12" s="278">
        <f>'結果（詳細）'!F$28*投入係数表_A!W12</f>
        <v>0</v>
      </c>
      <c r="X12" s="276">
        <f>'結果（詳細）'!F$29*投入係数表_A!X12</f>
        <v>0</v>
      </c>
      <c r="Y12" s="276">
        <f>'結果（詳細）'!F$30*投入係数表_A!Y12</f>
        <v>0</v>
      </c>
      <c r="Z12" s="276">
        <f>'結果（詳細）'!F$31*投入係数表_A!Z12</f>
        <v>0</v>
      </c>
      <c r="AA12" s="276">
        <f>'結果（詳細）'!F$32*投入係数表_A!AA12</f>
        <v>0</v>
      </c>
      <c r="AB12" s="276">
        <f>'結果（詳細）'!F$33*投入係数表_A!AB12</f>
        <v>0</v>
      </c>
      <c r="AC12" s="276">
        <f>'結果（詳細）'!F$34*投入係数表_A!AC12</f>
        <v>0</v>
      </c>
      <c r="AD12" s="276">
        <f>'結果（詳細）'!F$35*投入係数表_A!AD12</f>
        <v>0</v>
      </c>
      <c r="AE12" s="276">
        <f>'結果（詳細）'!F$36*投入係数表_A!AE12</f>
        <v>0</v>
      </c>
      <c r="AF12" s="276">
        <f>'結果（詳細）'!F$37*投入係数表_A!AF12</f>
        <v>0</v>
      </c>
      <c r="AG12" s="276">
        <f>'結果（詳細）'!F$38*投入係数表_A!AG12</f>
        <v>0</v>
      </c>
      <c r="AH12" s="277">
        <f>'結果（詳細）'!F$39*投入係数表_A!AH12</f>
        <v>0</v>
      </c>
      <c r="AI12" s="276">
        <f>'結果（詳細）'!F$40*投入係数表_A!AI12</f>
        <v>0</v>
      </c>
      <c r="AJ12" s="276">
        <f>'結果（詳細）'!$F$41*投入係数表_A!AJ12</f>
        <v>0</v>
      </c>
      <c r="AK12" s="276">
        <f>'結果（詳細）'!$F$42*投入係数表_A!AK12</f>
        <v>0</v>
      </c>
      <c r="AL12" s="276">
        <f>'結果（詳細）'!$F$43*投入係数表_A!AL12</f>
        <v>0</v>
      </c>
      <c r="AM12" s="276">
        <f>'結果（詳細）'!$F$44*投入係数表_A!AM12</f>
        <v>0</v>
      </c>
      <c r="AN12" s="276">
        <f>'結果（詳細）'!$F$45*投入係数表_A!AN12</f>
        <v>0</v>
      </c>
      <c r="AO12" s="276">
        <f>'結果（詳細）'!$F$46*投入係数表_A!AO12</f>
        <v>0</v>
      </c>
      <c r="AP12" s="276">
        <f>'結果（詳細）'!$F$47*投入係数表_A!AP12</f>
        <v>0</v>
      </c>
      <c r="AQ12" s="276">
        <f>'結果（詳細）'!$F$48*投入係数表_A!AQ12</f>
        <v>0</v>
      </c>
      <c r="AR12" s="276">
        <f>'結果（詳細）'!$F$49*投入係数表_A!AR12</f>
        <v>0</v>
      </c>
      <c r="AS12" s="276">
        <f>'結果（詳細）'!$F$50*投入係数表_A!AS12</f>
        <v>0</v>
      </c>
      <c r="AT12" s="276">
        <f>'結果（詳細）'!$F$51*投入係数表_A!AT12</f>
        <v>0</v>
      </c>
      <c r="AU12" s="276">
        <f>'結果（詳細）'!$F$52*投入係数表_A!AU12</f>
        <v>0</v>
      </c>
      <c r="AV12" s="276">
        <f>'結果（詳細）'!$F$53*投入係数表_A!AV12</f>
        <v>0</v>
      </c>
      <c r="AW12" s="276">
        <f>'結果（詳細）'!$F$54*投入係数表_A!AW12</f>
        <v>0</v>
      </c>
      <c r="AX12" s="276">
        <f>'結果（詳細）'!$F$55*投入係数表_A!AX12</f>
        <v>0</v>
      </c>
      <c r="AY12" s="276">
        <f>'結果（詳細）'!$F$56*投入係数表_A!AY12</f>
        <v>0</v>
      </c>
      <c r="AZ12" s="276">
        <f>'結果（詳細）'!$F$57*投入係数表_A!AZ12</f>
        <v>0</v>
      </c>
      <c r="BA12" s="276">
        <f>'結果（詳細）'!$F$58*投入係数表_A!BA12</f>
        <v>0</v>
      </c>
      <c r="BB12" s="276">
        <f>'結果（詳細）'!$F$59*投入係数表_A!BB12</f>
        <v>0</v>
      </c>
      <c r="BC12" s="276">
        <f>'結果（詳細）'!$F$60*投入係数表_A!BC12</f>
        <v>0</v>
      </c>
      <c r="BD12" s="276">
        <f>'結果（詳細）'!$F$61*投入係数表_A!BD12</f>
        <v>0</v>
      </c>
      <c r="BE12" s="276">
        <f>'結果（詳細）'!$F$62*投入係数表_A!BE12</f>
        <v>0</v>
      </c>
      <c r="BF12" s="276">
        <f>'結果（詳細）'!$F$63*投入係数表_A!BF12</f>
        <v>0</v>
      </c>
      <c r="BG12" s="276">
        <f>'結果（詳細）'!$F$64*投入係数表_A!BG12</f>
        <v>0</v>
      </c>
      <c r="BH12" s="276">
        <f>'結果（詳細）'!$F$65*投入係数表_A!BH12</f>
        <v>0</v>
      </c>
      <c r="BI12" s="276">
        <f>'結果（詳細）'!$F$66*投入係数表_A!BI12</f>
        <v>0</v>
      </c>
      <c r="BJ12" s="276">
        <f>'結果（詳細）'!$F$67*投入係数表_A!BJ12</f>
        <v>0</v>
      </c>
      <c r="BK12" s="276">
        <f>'結果（詳細）'!$F$68*投入係数表_A!BK12</f>
        <v>0</v>
      </c>
      <c r="BL12" s="276">
        <f>'結果（詳細）'!$F$69*投入係数表_A!BL12</f>
        <v>0</v>
      </c>
      <c r="BM12" s="276">
        <f>'結果（詳細）'!$F$70*投入係数表_A!BM12</f>
        <v>0</v>
      </c>
      <c r="BN12" s="276">
        <f>'結果（詳細）'!$F$71*投入係数表_A!BN12</f>
        <v>0</v>
      </c>
      <c r="BO12" s="276">
        <f>'結果（詳細）'!$F$72*投入係数表_A!BO12</f>
        <v>0</v>
      </c>
      <c r="BP12" s="276">
        <f>'結果（詳細）'!$F$73*投入係数表_A!BP12</f>
        <v>0</v>
      </c>
      <c r="BQ12" s="276">
        <f>'結果（詳細）'!$F$74*投入係数表_A!BQ12</f>
        <v>0</v>
      </c>
      <c r="BR12" s="276">
        <f>'結果（詳細）'!$F$75*投入係数表_A!BR12</f>
        <v>0</v>
      </c>
      <c r="BS12" s="276">
        <f>'結果（詳細）'!$F$76*投入係数表_A!BS12</f>
        <v>0</v>
      </c>
      <c r="BT12" s="276">
        <f>'結果（詳細）'!$F$77*投入係数表_A!BT12</f>
        <v>0</v>
      </c>
      <c r="BU12" s="276">
        <f>'結果（詳細）'!$F$78*投入係数表_A!BU12</f>
        <v>0</v>
      </c>
      <c r="BV12" s="276">
        <f>'結果（詳細）'!$F$79*投入係数表_A!BV12</f>
        <v>0</v>
      </c>
      <c r="BW12" s="276">
        <f>'結果（詳細）'!$F$80*投入係数表_A!BW12</f>
        <v>0</v>
      </c>
      <c r="BX12" s="276">
        <f>'結果（詳細）'!$F$81*投入係数表_A!BX12</f>
        <v>0</v>
      </c>
      <c r="BY12" s="276">
        <f>'結果（詳細）'!$F$82*投入係数表_A!BY12</f>
        <v>0</v>
      </c>
      <c r="BZ12" s="276">
        <f>'結果（詳細）'!$F$83*投入係数表_A!BZ12</f>
        <v>0</v>
      </c>
      <c r="CA12" s="276">
        <f>'結果（詳細）'!$F$84*投入係数表_A!CA12</f>
        <v>0</v>
      </c>
      <c r="CB12" s="276">
        <f>'結果（詳細）'!$F$85*投入係数表_A!CB12</f>
        <v>0</v>
      </c>
      <c r="CC12" s="276">
        <f>'結果（詳細）'!$F$86*投入係数表_A!CC12</f>
        <v>0</v>
      </c>
      <c r="CD12" s="276">
        <f>'結果（詳細）'!$F$87*投入係数表_A!CD12</f>
        <v>0</v>
      </c>
      <c r="CE12" s="276">
        <f>'結果（詳細）'!$F$88*投入係数表_A!CE12</f>
        <v>0</v>
      </c>
      <c r="CF12" s="276">
        <f>'結果（詳細）'!$F$89*投入係数表_A!CF12</f>
        <v>0</v>
      </c>
      <c r="CG12" s="276">
        <f>'結果（詳細）'!$F$90*投入係数表_A!CG12</f>
        <v>0</v>
      </c>
      <c r="CH12" s="276">
        <f>'結果（詳細）'!$F$91*投入係数表_A!CH12</f>
        <v>0</v>
      </c>
      <c r="CI12" s="276">
        <f>'結果（詳細）'!$F$92*投入係数表_A!CI12</f>
        <v>0</v>
      </c>
      <c r="CJ12" s="276">
        <f>'結果（詳細）'!$F$93*投入係数表_A!CJ12</f>
        <v>0</v>
      </c>
      <c r="CK12" s="276">
        <f>'結果（詳細）'!$F$94*投入係数表_A!CK12</f>
        <v>0</v>
      </c>
      <c r="CL12" s="276">
        <f>'結果（詳細）'!$F$95*投入係数表_A!CL12</f>
        <v>0</v>
      </c>
      <c r="CM12" s="276">
        <f>'結果（詳細）'!$F$96*投入係数表_A!CM12</f>
        <v>0</v>
      </c>
      <c r="CN12" s="276">
        <f>'結果（詳細）'!$F$97*投入係数表_A!CN12</f>
        <v>0</v>
      </c>
      <c r="CO12" s="276">
        <f>'結果（詳細）'!$F$98*投入係数表_A!CO12</f>
        <v>0</v>
      </c>
      <c r="CP12" s="276">
        <f>'結果（詳細）'!$F$99*投入係数表_A!CP12</f>
        <v>0</v>
      </c>
      <c r="CQ12" s="276">
        <f>'結果（詳細）'!$F$100*投入係数表_A!CQ12</f>
        <v>0</v>
      </c>
      <c r="CR12" s="276">
        <f>'結果（詳細）'!$F$101*投入係数表_A!CR12</f>
        <v>0</v>
      </c>
      <c r="CS12" s="276">
        <f>'結果（詳細）'!$F$102*投入係数表_A!CS12</f>
        <v>0</v>
      </c>
      <c r="CT12" s="276">
        <f>'結果（詳細）'!$F$103*投入係数表_A!CT12</f>
        <v>0</v>
      </c>
      <c r="CU12" s="276">
        <f>'結果（詳細）'!$F$104*投入係数表_A!CU12</f>
        <v>0</v>
      </c>
      <c r="CV12" s="276">
        <f>'結果（詳細）'!$F$105*投入係数表_A!CV12</f>
        <v>0</v>
      </c>
      <c r="CW12" s="276">
        <f>'結果（詳細）'!$F$106*投入係数表_A!CW12</f>
        <v>0</v>
      </c>
      <c r="CX12" s="276">
        <f>'結果（詳細）'!$F$107*投入係数表_A!CX12</f>
        <v>0</v>
      </c>
      <c r="CY12" s="276">
        <f>'結果（詳細）'!$F$108*投入係数表_A!CY12</f>
        <v>0</v>
      </c>
      <c r="CZ12" s="276">
        <f>'結果（詳細）'!$F$109*投入係数表_A!CZ12</f>
        <v>0</v>
      </c>
      <c r="DA12" s="276">
        <f>'結果（詳細）'!$F$110*投入係数表_A!DA12</f>
        <v>0</v>
      </c>
      <c r="DB12" s="276">
        <f>'結果（詳細）'!$F$111*投入係数表_A!DB12</f>
        <v>0</v>
      </c>
      <c r="DC12" s="276">
        <f>'結果（詳細）'!$F$112*投入係数表_A!DC12</f>
        <v>0</v>
      </c>
      <c r="DD12" s="276">
        <f>'結果（詳細）'!$F$113*投入係数表_A!DD12</f>
        <v>0</v>
      </c>
      <c r="DE12" s="276">
        <f>'結果（詳細）'!$F$114*投入係数表_A!DE12</f>
        <v>0</v>
      </c>
      <c r="DF12" s="276">
        <f>'結果（詳細）'!$F$115*投入係数表_A!DF12</f>
        <v>0</v>
      </c>
      <c r="DG12" s="276">
        <f>'結果（詳細）'!$F$115*投入係数表_A!DG12</f>
        <v>0</v>
      </c>
      <c r="DH12" s="276">
        <f>'結果（詳細）'!$F$115*投入係数表_A!DH12</f>
        <v>0</v>
      </c>
      <c r="DI12" s="279">
        <f t="shared" si="0"/>
        <v>0</v>
      </c>
    </row>
    <row r="13" spans="1:113" ht="13.5" customHeight="1" x14ac:dyDescent="0.15">
      <c r="C13" s="402" t="s">
        <v>586</v>
      </c>
      <c r="D13" s="403" t="s">
        <v>953</v>
      </c>
      <c r="E13" s="275">
        <f>'結果（詳細）'!F$10*投入係数表_A!E13</f>
        <v>0</v>
      </c>
      <c r="F13" s="276">
        <f>'結果（詳細）'!F$11*投入係数表_A!F13</f>
        <v>0</v>
      </c>
      <c r="G13" s="276">
        <f>'結果（詳細）'!F$12*投入係数表_A!G13</f>
        <v>0</v>
      </c>
      <c r="H13" s="276">
        <f>'結果（詳細）'!F$13*投入係数表_A!H13</f>
        <v>0</v>
      </c>
      <c r="I13" s="276">
        <f>'結果（詳細）'!F$14*投入係数表_A!I13</f>
        <v>0</v>
      </c>
      <c r="J13" s="276">
        <f>'結果（詳細）'!F$15*投入係数表_A!J13</f>
        <v>0</v>
      </c>
      <c r="K13" s="276">
        <f>'結果（詳細）'!F$16*投入係数表_A!K13</f>
        <v>0</v>
      </c>
      <c r="L13" s="276">
        <f>'結果（詳細）'!F$17*投入係数表_A!L13</f>
        <v>0</v>
      </c>
      <c r="M13" s="276">
        <f>'結果（詳細）'!F$18*投入係数表_A!M13</f>
        <v>0</v>
      </c>
      <c r="N13" s="277">
        <f>'結果（詳細）'!F$19*投入係数表_A!N13</f>
        <v>0</v>
      </c>
      <c r="O13" s="276">
        <f>'結果（詳細）'!F$20*投入係数表_A!O13</f>
        <v>0</v>
      </c>
      <c r="P13" s="276">
        <f>'結果（詳細）'!F$21*投入係数表_A!P13</f>
        <v>0</v>
      </c>
      <c r="Q13" s="276">
        <f>'結果（詳細）'!F$22*投入係数表_A!Q13</f>
        <v>0</v>
      </c>
      <c r="R13" s="276">
        <f>'結果（詳細）'!F$23*投入係数表_A!R13</f>
        <v>0</v>
      </c>
      <c r="S13" s="276">
        <f>'結果（詳細）'!F$24*投入係数表_A!S13</f>
        <v>0</v>
      </c>
      <c r="T13" s="276">
        <f>'結果（詳細）'!F$25*投入係数表_A!T13</f>
        <v>0</v>
      </c>
      <c r="U13" s="276">
        <f>'結果（詳細）'!F$26*投入係数表_A!U13</f>
        <v>0</v>
      </c>
      <c r="V13" s="276">
        <f>'結果（詳細）'!F$27*投入係数表_A!V13</f>
        <v>0</v>
      </c>
      <c r="W13" s="278">
        <f>'結果（詳細）'!F$28*投入係数表_A!W13</f>
        <v>0</v>
      </c>
      <c r="X13" s="276">
        <f>'結果（詳細）'!F$29*投入係数表_A!X13</f>
        <v>0</v>
      </c>
      <c r="Y13" s="276">
        <f>'結果（詳細）'!F$30*投入係数表_A!Y13</f>
        <v>0</v>
      </c>
      <c r="Z13" s="276">
        <f>'結果（詳細）'!F$31*投入係数表_A!Z13</f>
        <v>0</v>
      </c>
      <c r="AA13" s="276">
        <f>'結果（詳細）'!F$32*投入係数表_A!AA13</f>
        <v>0</v>
      </c>
      <c r="AB13" s="276">
        <f>'結果（詳細）'!F$33*投入係数表_A!AB13</f>
        <v>0</v>
      </c>
      <c r="AC13" s="276">
        <f>'結果（詳細）'!F$34*投入係数表_A!AC13</f>
        <v>0</v>
      </c>
      <c r="AD13" s="276">
        <f>'結果（詳細）'!F$35*投入係数表_A!AD13</f>
        <v>0</v>
      </c>
      <c r="AE13" s="276">
        <f>'結果（詳細）'!F$36*投入係数表_A!AE13</f>
        <v>0</v>
      </c>
      <c r="AF13" s="276">
        <f>'結果（詳細）'!F$37*投入係数表_A!AF13</f>
        <v>0</v>
      </c>
      <c r="AG13" s="276">
        <f>'結果（詳細）'!F$38*投入係数表_A!AG13</f>
        <v>0</v>
      </c>
      <c r="AH13" s="277">
        <f>'結果（詳細）'!F$39*投入係数表_A!AH13</f>
        <v>0</v>
      </c>
      <c r="AI13" s="276">
        <f>'結果（詳細）'!F$40*投入係数表_A!AI13</f>
        <v>0</v>
      </c>
      <c r="AJ13" s="276">
        <f>'結果（詳細）'!$F$41*投入係数表_A!AJ13</f>
        <v>0</v>
      </c>
      <c r="AK13" s="276">
        <f>'結果（詳細）'!$F$42*投入係数表_A!AK13</f>
        <v>0</v>
      </c>
      <c r="AL13" s="276">
        <f>'結果（詳細）'!$F$43*投入係数表_A!AL13</f>
        <v>0</v>
      </c>
      <c r="AM13" s="276">
        <f>'結果（詳細）'!$F$44*投入係数表_A!AM13</f>
        <v>0</v>
      </c>
      <c r="AN13" s="276">
        <f>'結果（詳細）'!$F$45*投入係数表_A!AN13</f>
        <v>0</v>
      </c>
      <c r="AO13" s="276">
        <f>'結果（詳細）'!$F$46*投入係数表_A!AO13</f>
        <v>0</v>
      </c>
      <c r="AP13" s="276">
        <f>'結果（詳細）'!$F$47*投入係数表_A!AP13</f>
        <v>0</v>
      </c>
      <c r="AQ13" s="276">
        <f>'結果（詳細）'!$F$48*投入係数表_A!AQ13</f>
        <v>0</v>
      </c>
      <c r="AR13" s="276">
        <f>'結果（詳細）'!$F$49*投入係数表_A!AR13</f>
        <v>0</v>
      </c>
      <c r="AS13" s="276">
        <f>'結果（詳細）'!$F$50*投入係数表_A!AS13</f>
        <v>0</v>
      </c>
      <c r="AT13" s="276">
        <f>'結果（詳細）'!$F$51*投入係数表_A!AT13</f>
        <v>0</v>
      </c>
      <c r="AU13" s="276">
        <f>'結果（詳細）'!$F$52*投入係数表_A!AU13</f>
        <v>0</v>
      </c>
      <c r="AV13" s="276">
        <f>'結果（詳細）'!$F$53*投入係数表_A!AV13</f>
        <v>0</v>
      </c>
      <c r="AW13" s="276">
        <f>'結果（詳細）'!$F$54*投入係数表_A!AW13</f>
        <v>0</v>
      </c>
      <c r="AX13" s="276">
        <f>'結果（詳細）'!$F$55*投入係数表_A!AX13</f>
        <v>0</v>
      </c>
      <c r="AY13" s="276">
        <f>'結果（詳細）'!$F$56*投入係数表_A!AY13</f>
        <v>0</v>
      </c>
      <c r="AZ13" s="276">
        <f>'結果（詳細）'!$F$57*投入係数表_A!AZ13</f>
        <v>0</v>
      </c>
      <c r="BA13" s="276">
        <f>'結果（詳細）'!$F$58*投入係数表_A!BA13</f>
        <v>0</v>
      </c>
      <c r="BB13" s="276">
        <f>'結果（詳細）'!$F$59*投入係数表_A!BB13</f>
        <v>0</v>
      </c>
      <c r="BC13" s="276">
        <f>'結果（詳細）'!$F$60*投入係数表_A!BC13</f>
        <v>0</v>
      </c>
      <c r="BD13" s="276">
        <f>'結果（詳細）'!$F$61*投入係数表_A!BD13</f>
        <v>0</v>
      </c>
      <c r="BE13" s="276">
        <f>'結果（詳細）'!$F$62*投入係数表_A!BE13</f>
        <v>0</v>
      </c>
      <c r="BF13" s="276">
        <f>'結果（詳細）'!$F$63*投入係数表_A!BF13</f>
        <v>0</v>
      </c>
      <c r="BG13" s="276">
        <f>'結果（詳細）'!$F$64*投入係数表_A!BG13</f>
        <v>0</v>
      </c>
      <c r="BH13" s="276">
        <f>'結果（詳細）'!$F$65*投入係数表_A!BH13</f>
        <v>0</v>
      </c>
      <c r="BI13" s="276">
        <f>'結果（詳細）'!$F$66*投入係数表_A!BI13</f>
        <v>0</v>
      </c>
      <c r="BJ13" s="276">
        <f>'結果（詳細）'!$F$67*投入係数表_A!BJ13</f>
        <v>0</v>
      </c>
      <c r="BK13" s="276">
        <f>'結果（詳細）'!$F$68*投入係数表_A!BK13</f>
        <v>0</v>
      </c>
      <c r="BL13" s="276">
        <f>'結果（詳細）'!$F$69*投入係数表_A!BL13</f>
        <v>0</v>
      </c>
      <c r="BM13" s="276">
        <f>'結果（詳細）'!$F$70*投入係数表_A!BM13</f>
        <v>0</v>
      </c>
      <c r="BN13" s="276">
        <f>'結果（詳細）'!$F$71*投入係数表_A!BN13</f>
        <v>0</v>
      </c>
      <c r="BO13" s="276">
        <f>'結果（詳細）'!$F$72*投入係数表_A!BO13</f>
        <v>0</v>
      </c>
      <c r="BP13" s="276">
        <f>'結果（詳細）'!$F$73*投入係数表_A!BP13</f>
        <v>0</v>
      </c>
      <c r="BQ13" s="276">
        <f>'結果（詳細）'!$F$74*投入係数表_A!BQ13</f>
        <v>0</v>
      </c>
      <c r="BR13" s="276">
        <f>'結果（詳細）'!$F$75*投入係数表_A!BR13</f>
        <v>0</v>
      </c>
      <c r="BS13" s="276">
        <f>'結果（詳細）'!$F$76*投入係数表_A!BS13</f>
        <v>0</v>
      </c>
      <c r="BT13" s="276">
        <f>'結果（詳細）'!$F$77*投入係数表_A!BT13</f>
        <v>0</v>
      </c>
      <c r="BU13" s="276">
        <f>'結果（詳細）'!$F$78*投入係数表_A!BU13</f>
        <v>0</v>
      </c>
      <c r="BV13" s="276">
        <f>'結果（詳細）'!$F$79*投入係数表_A!BV13</f>
        <v>0</v>
      </c>
      <c r="BW13" s="276">
        <f>'結果（詳細）'!$F$80*投入係数表_A!BW13</f>
        <v>0</v>
      </c>
      <c r="BX13" s="276">
        <f>'結果（詳細）'!$F$81*投入係数表_A!BX13</f>
        <v>0</v>
      </c>
      <c r="BY13" s="276">
        <f>'結果（詳細）'!$F$82*投入係数表_A!BY13</f>
        <v>0</v>
      </c>
      <c r="BZ13" s="276">
        <f>'結果（詳細）'!$F$83*投入係数表_A!BZ13</f>
        <v>0</v>
      </c>
      <c r="CA13" s="276">
        <f>'結果（詳細）'!$F$84*投入係数表_A!CA13</f>
        <v>0</v>
      </c>
      <c r="CB13" s="276">
        <f>'結果（詳細）'!$F$85*投入係数表_A!CB13</f>
        <v>0</v>
      </c>
      <c r="CC13" s="276">
        <f>'結果（詳細）'!$F$86*投入係数表_A!CC13</f>
        <v>0</v>
      </c>
      <c r="CD13" s="276">
        <f>'結果（詳細）'!$F$87*投入係数表_A!CD13</f>
        <v>0</v>
      </c>
      <c r="CE13" s="276">
        <f>'結果（詳細）'!$F$88*投入係数表_A!CE13</f>
        <v>0</v>
      </c>
      <c r="CF13" s="276">
        <f>'結果（詳細）'!$F$89*投入係数表_A!CF13</f>
        <v>0</v>
      </c>
      <c r="CG13" s="276">
        <f>'結果（詳細）'!$F$90*投入係数表_A!CG13</f>
        <v>0</v>
      </c>
      <c r="CH13" s="276">
        <f>'結果（詳細）'!$F$91*投入係数表_A!CH13</f>
        <v>0</v>
      </c>
      <c r="CI13" s="276">
        <f>'結果（詳細）'!$F$92*投入係数表_A!CI13</f>
        <v>0</v>
      </c>
      <c r="CJ13" s="276">
        <f>'結果（詳細）'!$F$93*投入係数表_A!CJ13</f>
        <v>0</v>
      </c>
      <c r="CK13" s="276">
        <f>'結果（詳細）'!$F$94*投入係数表_A!CK13</f>
        <v>0</v>
      </c>
      <c r="CL13" s="276">
        <f>'結果（詳細）'!$F$95*投入係数表_A!CL13</f>
        <v>0</v>
      </c>
      <c r="CM13" s="276">
        <f>'結果（詳細）'!$F$96*投入係数表_A!CM13</f>
        <v>0</v>
      </c>
      <c r="CN13" s="276">
        <f>'結果（詳細）'!$F$97*投入係数表_A!CN13</f>
        <v>0</v>
      </c>
      <c r="CO13" s="276">
        <f>'結果（詳細）'!$F$98*投入係数表_A!CO13</f>
        <v>0</v>
      </c>
      <c r="CP13" s="276">
        <f>'結果（詳細）'!$F$99*投入係数表_A!CP13</f>
        <v>0</v>
      </c>
      <c r="CQ13" s="276">
        <f>'結果（詳細）'!$F$100*投入係数表_A!CQ13</f>
        <v>0</v>
      </c>
      <c r="CR13" s="276">
        <f>'結果（詳細）'!$F$101*投入係数表_A!CR13</f>
        <v>0</v>
      </c>
      <c r="CS13" s="276">
        <f>'結果（詳細）'!$F$102*投入係数表_A!CS13</f>
        <v>0</v>
      </c>
      <c r="CT13" s="276">
        <f>'結果（詳細）'!$F$103*投入係数表_A!CT13</f>
        <v>0</v>
      </c>
      <c r="CU13" s="276">
        <f>'結果（詳細）'!$F$104*投入係数表_A!CU13</f>
        <v>0</v>
      </c>
      <c r="CV13" s="276">
        <f>'結果（詳細）'!$F$105*投入係数表_A!CV13</f>
        <v>0</v>
      </c>
      <c r="CW13" s="276">
        <f>'結果（詳細）'!$F$106*投入係数表_A!CW13</f>
        <v>0</v>
      </c>
      <c r="CX13" s="276">
        <f>'結果（詳細）'!$F$107*投入係数表_A!CX13</f>
        <v>0</v>
      </c>
      <c r="CY13" s="276">
        <f>'結果（詳細）'!$F$108*投入係数表_A!CY13</f>
        <v>0</v>
      </c>
      <c r="CZ13" s="276">
        <f>'結果（詳細）'!$F$109*投入係数表_A!CZ13</f>
        <v>0</v>
      </c>
      <c r="DA13" s="276">
        <f>'結果（詳細）'!$F$110*投入係数表_A!DA13</f>
        <v>0</v>
      </c>
      <c r="DB13" s="276">
        <f>'結果（詳細）'!$F$111*投入係数表_A!DB13</f>
        <v>0</v>
      </c>
      <c r="DC13" s="276">
        <f>'結果（詳細）'!$F$112*投入係数表_A!DC13</f>
        <v>0</v>
      </c>
      <c r="DD13" s="276">
        <f>'結果（詳細）'!$F$113*投入係数表_A!DD13</f>
        <v>0</v>
      </c>
      <c r="DE13" s="276">
        <f>'結果（詳細）'!$F$114*投入係数表_A!DE13</f>
        <v>0</v>
      </c>
      <c r="DF13" s="276">
        <f>'結果（詳細）'!$F$115*投入係数表_A!DF13</f>
        <v>0</v>
      </c>
      <c r="DG13" s="276">
        <f>'結果（詳細）'!$F$115*投入係数表_A!DG13</f>
        <v>0</v>
      </c>
      <c r="DH13" s="276">
        <f>'結果（詳細）'!$F$115*投入係数表_A!DH13</f>
        <v>0</v>
      </c>
      <c r="DI13" s="279">
        <f t="shared" si="0"/>
        <v>0</v>
      </c>
    </row>
    <row r="14" spans="1:113" ht="13.5" customHeight="1" x14ac:dyDescent="0.15">
      <c r="C14" s="402" t="s">
        <v>588</v>
      </c>
      <c r="D14" s="403" t="s">
        <v>462</v>
      </c>
      <c r="E14" s="275">
        <f>'結果（詳細）'!F$10*投入係数表_A!E14</f>
        <v>0</v>
      </c>
      <c r="F14" s="276">
        <f>'結果（詳細）'!F$11*投入係数表_A!F14</f>
        <v>0</v>
      </c>
      <c r="G14" s="276">
        <f>'結果（詳細）'!F$12*投入係数表_A!G14</f>
        <v>0</v>
      </c>
      <c r="H14" s="276">
        <f>'結果（詳細）'!F$13*投入係数表_A!H14</f>
        <v>0</v>
      </c>
      <c r="I14" s="276">
        <f>'結果（詳細）'!F$14*投入係数表_A!I14</f>
        <v>0</v>
      </c>
      <c r="J14" s="276">
        <f>'結果（詳細）'!F$15*投入係数表_A!J14</f>
        <v>0</v>
      </c>
      <c r="K14" s="276">
        <f>'結果（詳細）'!F$16*投入係数表_A!K14</f>
        <v>0</v>
      </c>
      <c r="L14" s="276">
        <f>'結果（詳細）'!F$17*投入係数表_A!L14</f>
        <v>0</v>
      </c>
      <c r="M14" s="276">
        <f>'結果（詳細）'!F$18*投入係数表_A!M14</f>
        <v>0</v>
      </c>
      <c r="N14" s="277">
        <f>'結果（詳細）'!F$19*投入係数表_A!N14</f>
        <v>0</v>
      </c>
      <c r="O14" s="276">
        <f>'結果（詳細）'!F$20*投入係数表_A!O14</f>
        <v>0</v>
      </c>
      <c r="P14" s="276">
        <f>'結果（詳細）'!F$21*投入係数表_A!P14</f>
        <v>0</v>
      </c>
      <c r="Q14" s="276">
        <f>'結果（詳細）'!F$22*投入係数表_A!Q14</f>
        <v>0</v>
      </c>
      <c r="R14" s="276">
        <f>'結果（詳細）'!F$23*投入係数表_A!R14</f>
        <v>0</v>
      </c>
      <c r="S14" s="276">
        <f>'結果（詳細）'!F$24*投入係数表_A!S14</f>
        <v>0</v>
      </c>
      <c r="T14" s="276">
        <f>'結果（詳細）'!F$25*投入係数表_A!T14</f>
        <v>0</v>
      </c>
      <c r="U14" s="276">
        <f>'結果（詳細）'!F$26*投入係数表_A!U14</f>
        <v>0</v>
      </c>
      <c r="V14" s="276">
        <f>'結果（詳細）'!F$27*投入係数表_A!V14</f>
        <v>0</v>
      </c>
      <c r="W14" s="278">
        <f>'結果（詳細）'!F$28*投入係数表_A!W14</f>
        <v>0</v>
      </c>
      <c r="X14" s="276">
        <f>'結果（詳細）'!F$29*投入係数表_A!X14</f>
        <v>0</v>
      </c>
      <c r="Y14" s="276">
        <f>'結果（詳細）'!F$30*投入係数表_A!Y14</f>
        <v>0</v>
      </c>
      <c r="Z14" s="276">
        <f>'結果（詳細）'!F$31*投入係数表_A!Z14</f>
        <v>0</v>
      </c>
      <c r="AA14" s="276">
        <f>'結果（詳細）'!F$32*投入係数表_A!AA14</f>
        <v>0</v>
      </c>
      <c r="AB14" s="276">
        <f>'結果（詳細）'!F$33*投入係数表_A!AB14</f>
        <v>0</v>
      </c>
      <c r="AC14" s="276">
        <f>'結果（詳細）'!F$34*投入係数表_A!AC14</f>
        <v>0</v>
      </c>
      <c r="AD14" s="276">
        <f>'結果（詳細）'!F$35*投入係数表_A!AD14</f>
        <v>0</v>
      </c>
      <c r="AE14" s="276">
        <f>'結果（詳細）'!F$36*投入係数表_A!AE14</f>
        <v>0</v>
      </c>
      <c r="AF14" s="276">
        <f>'結果（詳細）'!F$37*投入係数表_A!AF14</f>
        <v>0</v>
      </c>
      <c r="AG14" s="276">
        <f>'結果（詳細）'!F$38*投入係数表_A!AG14</f>
        <v>0</v>
      </c>
      <c r="AH14" s="277">
        <f>'結果（詳細）'!F$39*投入係数表_A!AH14</f>
        <v>0</v>
      </c>
      <c r="AI14" s="276">
        <f>'結果（詳細）'!F$40*投入係数表_A!AI14</f>
        <v>0</v>
      </c>
      <c r="AJ14" s="276">
        <f>'結果（詳細）'!$F$41*投入係数表_A!AJ14</f>
        <v>0</v>
      </c>
      <c r="AK14" s="276">
        <f>'結果（詳細）'!$F$42*投入係数表_A!AK14</f>
        <v>0</v>
      </c>
      <c r="AL14" s="276">
        <f>'結果（詳細）'!$F$43*投入係数表_A!AL14</f>
        <v>0</v>
      </c>
      <c r="AM14" s="276">
        <f>'結果（詳細）'!$F$44*投入係数表_A!AM14</f>
        <v>0</v>
      </c>
      <c r="AN14" s="276">
        <f>'結果（詳細）'!$F$45*投入係数表_A!AN14</f>
        <v>0</v>
      </c>
      <c r="AO14" s="276">
        <f>'結果（詳細）'!$F$46*投入係数表_A!AO14</f>
        <v>0</v>
      </c>
      <c r="AP14" s="276">
        <f>'結果（詳細）'!$F$47*投入係数表_A!AP14</f>
        <v>0</v>
      </c>
      <c r="AQ14" s="276">
        <f>'結果（詳細）'!$F$48*投入係数表_A!AQ14</f>
        <v>0</v>
      </c>
      <c r="AR14" s="276">
        <f>'結果（詳細）'!$F$49*投入係数表_A!AR14</f>
        <v>0</v>
      </c>
      <c r="AS14" s="276">
        <f>'結果（詳細）'!$F$50*投入係数表_A!AS14</f>
        <v>0</v>
      </c>
      <c r="AT14" s="276">
        <f>'結果（詳細）'!$F$51*投入係数表_A!AT14</f>
        <v>0</v>
      </c>
      <c r="AU14" s="276">
        <f>'結果（詳細）'!$F$52*投入係数表_A!AU14</f>
        <v>0</v>
      </c>
      <c r="AV14" s="276">
        <f>'結果（詳細）'!$F$53*投入係数表_A!AV14</f>
        <v>0</v>
      </c>
      <c r="AW14" s="276">
        <f>'結果（詳細）'!$F$54*投入係数表_A!AW14</f>
        <v>0</v>
      </c>
      <c r="AX14" s="276">
        <f>'結果（詳細）'!$F$55*投入係数表_A!AX14</f>
        <v>0</v>
      </c>
      <c r="AY14" s="276">
        <f>'結果（詳細）'!$F$56*投入係数表_A!AY14</f>
        <v>0</v>
      </c>
      <c r="AZ14" s="276">
        <f>'結果（詳細）'!$F$57*投入係数表_A!AZ14</f>
        <v>0</v>
      </c>
      <c r="BA14" s="276">
        <f>'結果（詳細）'!$F$58*投入係数表_A!BA14</f>
        <v>0</v>
      </c>
      <c r="BB14" s="276">
        <f>'結果（詳細）'!$F$59*投入係数表_A!BB14</f>
        <v>0</v>
      </c>
      <c r="BC14" s="276">
        <f>'結果（詳細）'!$F$60*投入係数表_A!BC14</f>
        <v>0</v>
      </c>
      <c r="BD14" s="276">
        <f>'結果（詳細）'!$F$61*投入係数表_A!BD14</f>
        <v>0</v>
      </c>
      <c r="BE14" s="276">
        <f>'結果（詳細）'!$F$62*投入係数表_A!BE14</f>
        <v>0</v>
      </c>
      <c r="BF14" s="276">
        <f>'結果（詳細）'!$F$63*投入係数表_A!BF14</f>
        <v>0</v>
      </c>
      <c r="BG14" s="276">
        <f>'結果（詳細）'!$F$64*投入係数表_A!BG14</f>
        <v>0</v>
      </c>
      <c r="BH14" s="276">
        <f>'結果（詳細）'!$F$65*投入係数表_A!BH14</f>
        <v>0</v>
      </c>
      <c r="BI14" s="276">
        <f>'結果（詳細）'!$F$66*投入係数表_A!BI14</f>
        <v>0</v>
      </c>
      <c r="BJ14" s="276">
        <f>'結果（詳細）'!$F$67*投入係数表_A!BJ14</f>
        <v>0</v>
      </c>
      <c r="BK14" s="276">
        <f>'結果（詳細）'!$F$68*投入係数表_A!BK14</f>
        <v>0</v>
      </c>
      <c r="BL14" s="276">
        <f>'結果（詳細）'!$F$69*投入係数表_A!BL14</f>
        <v>0</v>
      </c>
      <c r="BM14" s="276">
        <f>'結果（詳細）'!$F$70*投入係数表_A!BM14</f>
        <v>0</v>
      </c>
      <c r="BN14" s="276">
        <f>'結果（詳細）'!$F$71*投入係数表_A!BN14</f>
        <v>0</v>
      </c>
      <c r="BO14" s="276">
        <f>'結果（詳細）'!$F$72*投入係数表_A!BO14</f>
        <v>0</v>
      </c>
      <c r="BP14" s="276">
        <f>'結果（詳細）'!$F$73*投入係数表_A!BP14</f>
        <v>0</v>
      </c>
      <c r="BQ14" s="276">
        <f>'結果（詳細）'!$F$74*投入係数表_A!BQ14</f>
        <v>0</v>
      </c>
      <c r="BR14" s="276">
        <f>'結果（詳細）'!$F$75*投入係数表_A!BR14</f>
        <v>0</v>
      </c>
      <c r="BS14" s="276">
        <f>'結果（詳細）'!$F$76*投入係数表_A!BS14</f>
        <v>0</v>
      </c>
      <c r="BT14" s="276">
        <f>'結果（詳細）'!$F$77*投入係数表_A!BT14</f>
        <v>0</v>
      </c>
      <c r="BU14" s="276">
        <f>'結果（詳細）'!$F$78*投入係数表_A!BU14</f>
        <v>0</v>
      </c>
      <c r="BV14" s="276">
        <f>'結果（詳細）'!$F$79*投入係数表_A!BV14</f>
        <v>0</v>
      </c>
      <c r="BW14" s="276">
        <f>'結果（詳細）'!$F$80*投入係数表_A!BW14</f>
        <v>0</v>
      </c>
      <c r="BX14" s="276">
        <f>'結果（詳細）'!$F$81*投入係数表_A!BX14</f>
        <v>0</v>
      </c>
      <c r="BY14" s="276">
        <f>'結果（詳細）'!$F$82*投入係数表_A!BY14</f>
        <v>0</v>
      </c>
      <c r="BZ14" s="276">
        <f>'結果（詳細）'!$F$83*投入係数表_A!BZ14</f>
        <v>0</v>
      </c>
      <c r="CA14" s="276">
        <f>'結果（詳細）'!$F$84*投入係数表_A!CA14</f>
        <v>0</v>
      </c>
      <c r="CB14" s="276">
        <f>'結果（詳細）'!$F$85*投入係数表_A!CB14</f>
        <v>0</v>
      </c>
      <c r="CC14" s="276">
        <f>'結果（詳細）'!$F$86*投入係数表_A!CC14</f>
        <v>0</v>
      </c>
      <c r="CD14" s="276">
        <f>'結果（詳細）'!$F$87*投入係数表_A!CD14</f>
        <v>0</v>
      </c>
      <c r="CE14" s="276">
        <f>'結果（詳細）'!$F$88*投入係数表_A!CE14</f>
        <v>0</v>
      </c>
      <c r="CF14" s="276">
        <f>'結果（詳細）'!$F$89*投入係数表_A!CF14</f>
        <v>0</v>
      </c>
      <c r="CG14" s="276">
        <f>'結果（詳細）'!$F$90*投入係数表_A!CG14</f>
        <v>0</v>
      </c>
      <c r="CH14" s="276">
        <f>'結果（詳細）'!$F$91*投入係数表_A!CH14</f>
        <v>0</v>
      </c>
      <c r="CI14" s="276">
        <f>'結果（詳細）'!$F$92*投入係数表_A!CI14</f>
        <v>0</v>
      </c>
      <c r="CJ14" s="276">
        <f>'結果（詳細）'!$F$93*投入係数表_A!CJ14</f>
        <v>0</v>
      </c>
      <c r="CK14" s="276">
        <f>'結果（詳細）'!$F$94*投入係数表_A!CK14</f>
        <v>0</v>
      </c>
      <c r="CL14" s="276">
        <f>'結果（詳細）'!$F$95*投入係数表_A!CL14</f>
        <v>0</v>
      </c>
      <c r="CM14" s="276">
        <f>'結果（詳細）'!$F$96*投入係数表_A!CM14</f>
        <v>0</v>
      </c>
      <c r="CN14" s="276">
        <f>'結果（詳細）'!$F$97*投入係数表_A!CN14</f>
        <v>0</v>
      </c>
      <c r="CO14" s="276">
        <f>'結果（詳細）'!$F$98*投入係数表_A!CO14</f>
        <v>0</v>
      </c>
      <c r="CP14" s="276">
        <f>'結果（詳細）'!$F$99*投入係数表_A!CP14</f>
        <v>0</v>
      </c>
      <c r="CQ14" s="276">
        <f>'結果（詳細）'!$F$100*投入係数表_A!CQ14</f>
        <v>0</v>
      </c>
      <c r="CR14" s="276">
        <f>'結果（詳細）'!$F$101*投入係数表_A!CR14</f>
        <v>0</v>
      </c>
      <c r="CS14" s="276">
        <f>'結果（詳細）'!$F$102*投入係数表_A!CS14</f>
        <v>0</v>
      </c>
      <c r="CT14" s="276">
        <f>'結果（詳細）'!$F$103*投入係数表_A!CT14</f>
        <v>0</v>
      </c>
      <c r="CU14" s="276">
        <f>'結果（詳細）'!$F$104*投入係数表_A!CU14</f>
        <v>0</v>
      </c>
      <c r="CV14" s="276">
        <f>'結果（詳細）'!$F$105*投入係数表_A!CV14</f>
        <v>0</v>
      </c>
      <c r="CW14" s="276">
        <f>'結果（詳細）'!$F$106*投入係数表_A!CW14</f>
        <v>0</v>
      </c>
      <c r="CX14" s="276">
        <f>'結果（詳細）'!$F$107*投入係数表_A!CX14</f>
        <v>0</v>
      </c>
      <c r="CY14" s="276">
        <f>'結果（詳細）'!$F$108*投入係数表_A!CY14</f>
        <v>0</v>
      </c>
      <c r="CZ14" s="276">
        <f>'結果（詳細）'!$F$109*投入係数表_A!CZ14</f>
        <v>0</v>
      </c>
      <c r="DA14" s="276">
        <f>'結果（詳細）'!$F$110*投入係数表_A!DA14</f>
        <v>0</v>
      </c>
      <c r="DB14" s="276">
        <f>'結果（詳細）'!$F$111*投入係数表_A!DB14</f>
        <v>0</v>
      </c>
      <c r="DC14" s="276">
        <f>'結果（詳細）'!$F$112*投入係数表_A!DC14</f>
        <v>0</v>
      </c>
      <c r="DD14" s="276">
        <f>'結果（詳細）'!$F$113*投入係数表_A!DD14</f>
        <v>0</v>
      </c>
      <c r="DE14" s="276">
        <f>'結果（詳細）'!$F$114*投入係数表_A!DE14</f>
        <v>0</v>
      </c>
      <c r="DF14" s="276">
        <f>'結果（詳細）'!$F$115*投入係数表_A!DF14</f>
        <v>0</v>
      </c>
      <c r="DG14" s="276">
        <f>'結果（詳細）'!$F$115*投入係数表_A!DG14</f>
        <v>0</v>
      </c>
      <c r="DH14" s="276">
        <f>'結果（詳細）'!$F$115*投入係数表_A!DH14</f>
        <v>0</v>
      </c>
      <c r="DI14" s="279">
        <f t="shared" si="0"/>
        <v>0</v>
      </c>
    </row>
    <row r="15" spans="1:113" ht="13.5" customHeight="1" x14ac:dyDescent="0.15">
      <c r="C15" s="402" t="s">
        <v>589</v>
      </c>
      <c r="D15" s="403" t="s">
        <v>99</v>
      </c>
      <c r="E15" s="275">
        <f>'結果（詳細）'!F$10*投入係数表_A!E15</f>
        <v>0</v>
      </c>
      <c r="F15" s="276">
        <f>'結果（詳細）'!F$11*投入係数表_A!F15</f>
        <v>0</v>
      </c>
      <c r="G15" s="276">
        <f>'結果（詳細）'!F$12*投入係数表_A!G15</f>
        <v>0</v>
      </c>
      <c r="H15" s="276">
        <f>'結果（詳細）'!F$13*投入係数表_A!H15</f>
        <v>0</v>
      </c>
      <c r="I15" s="276">
        <f>'結果（詳細）'!F$14*投入係数表_A!I15</f>
        <v>0</v>
      </c>
      <c r="J15" s="276">
        <f>'結果（詳細）'!F$15*投入係数表_A!J15</f>
        <v>0</v>
      </c>
      <c r="K15" s="276">
        <f>'結果（詳細）'!F$16*投入係数表_A!K15</f>
        <v>0</v>
      </c>
      <c r="L15" s="276">
        <f>'結果（詳細）'!F$17*投入係数表_A!L15</f>
        <v>0</v>
      </c>
      <c r="M15" s="276">
        <f>'結果（詳細）'!F$18*投入係数表_A!M15</f>
        <v>0</v>
      </c>
      <c r="N15" s="277">
        <f>'結果（詳細）'!F$19*投入係数表_A!N15</f>
        <v>0</v>
      </c>
      <c r="O15" s="276">
        <f>'結果（詳細）'!F$20*投入係数表_A!O15</f>
        <v>0</v>
      </c>
      <c r="P15" s="276">
        <f>'結果（詳細）'!F$21*投入係数表_A!P15</f>
        <v>0</v>
      </c>
      <c r="Q15" s="276">
        <f>'結果（詳細）'!F$22*投入係数表_A!Q15</f>
        <v>0</v>
      </c>
      <c r="R15" s="276">
        <f>'結果（詳細）'!F$23*投入係数表_A!R15</f>
        <v>0</v>
      </c>
      <c r="S15" s="276">
        <f>'結果（詳細）'!F$24*投入係数表_A!S15</f>
        <v>0</v>
      </c>
      <c r="T15" s="276">
        <f>'結果（詳細）'!F$25*投入係数表_A!T15</f>
        <v>0</v>
      </c>
      <c r="U15" s="276">
        <f>'結果（詳細）'!F$26*投入係数表_A!U15</f>
        <v>0</v>
      </c>
      <c r="V15" s="276">
        <f>'結果（詳細）'!F$27*投入係数表_A!V15</f>
        <v>0</v>
      </c>
      <c r="W15" s="278">
        <f>'結果（詳細）'!F$28*投入係数表_A!W15</f>
        <v>0</v>
      </c>
      <c r="X15" s="276">
        <f>'結果（詳細）'!F$29*投入係数表_A!X15</f>
        <v>0</v>
      </c>
      <c r="Y15" s="276">
        <f>'結果（詳細）'!F$30*投入係数表_A!Y15</f>
        <v>0</v>
      </c>
      <c r="Z15" s="276">
        <f>'結果（詳細）'!F$31*投入係数表_A!Z15</f>
        <v>0</v>
      </c>
      <c r="AA15" s="276">
        <f>'結果（詳細）'!F$32*投入係数表_A!AA15</f>
        <v>0</v>
      </c>
      <c r="AB15" s="276">
        <f>'結果（詳細）'!F$33*投入係数表_A!AB15</f>
        <v>0</v>
      </c>
      <c r="AC15" s="276">
        <f>'結果（詳細）'!F$34*投入係数表_A!AC15</f>
        <v>0</v>
      </c>
      <c r="AD15" s="276">
        <f>'結果（詳細）'!F$35*投入係数表_A!AD15</f>
        <v>0</v>
      </c>
      <c r="AE15" s="276">
        <f>'結果（詳細）'!F$36*投入係数表_A!AE15</f>
        <v>0</v>
      </c>
      <c r="AF15" s="276">
        <f>'結果（詳細）'!F$37*投入係数表_A!AF15</f>
        <v>0</v>
      </c>
      <c r="AG15" s="276">
        <f>'結果（詳細）'!F$38*投入係数表_A!AG15</f>
        <v>0</v>
      </c>
      <c r="AH15" s="277">
        <f>'結果（詳細）'!F$39*投入係数表_A!AH15</f>
        <v>0</v>
      </c>
      <c r="AI15" s="276">
        <f>'結果（詳細）'!F$40*投入係数表_A!AI15</f>
        <v>0</v>
      </c>
      <c r="AJ15" s="276">
        <f>'結果（詳細）'!$F$41*投入係数表_A!AJ15</f>
        <v>0</v>
      </c>
      <c r="AK15" s="276">
        <f>'結果（詳細）'!$F$42*投入係数表_A!AK15</f>
        <v>0</v>
      </c>
      <c r="AL15" s="276">
        <f>'結果（詳細）'!$F$43*投入係数表_A!AL15</f>
        <v>0</v>
      </c>
      <c r="AM15" s="276">
        <f>'結果（詳細）'!$F$44*投入係数表_A!AM15</f>
        <v>0</v>
      </c>
      <c r="AN15" s="276">
        <f>'結果（詳細）'!$F$45*投入係数表_A!AN15</f>
        <v>0</v>
      </c>
      <c r="AO15" s="276">
        <f>'結果（詳細）'!$F$46*投入係数表_A!AO15</f>
        <v>0</v>
      </c>
      <c r="AP15" s="276">
        <f>'結果（詳細）'!$F$47*投入係数表_A!AP15</f>
        <v>0</v>
      </c>
      <c r="AQ15" s="276">
        <f>'結果（詳細）'!$F$48*投入係数表_A!AQ15</f>
        <v>0</v>
      </c>
      <c r="AR15" s="276">
        <f>'結果（詳細）'!$F$49*投入係数表_A!AR15</f>
        <v>0</v>
      </c>
      <c r="AS15" s="276">
        <f>'結果（詳細）'!$F$50*投入係数表_A!AS15</f>
        <v>0</v>
      </c>
      <c r="AT15" s="276">
        <f>'結果（詳細）'!$F$51*投入係数表_A!AT15</f>
        <v>0</v>
      </c>
      <c r="AU15" s="276">
        <f>'結果（詳細）'!$F$52*投入係数表_A!AU15</f>
        <v>0</v>
      </c>
      <c r="AV15" s="276">
        <f>'結果（詳細）'!$F$53*投入係数表_A!AV15</f>
        <v>0</v>
      </c>
      <c r="AW15" s="276">
        <f>'結果（詳細）'!$F$54*投入係数表_A!AW15</f>
        <v>0</v>
      </c>
      <c r="AX15" s="276">
        <f>'結果（詳細）'!$F$55*投入係数表_A!AX15</f>
        <v>0</v>
      </c>
      <c r="AY15" s="276">
        <f>'結果（詳細）'!$F$56*投入係数表_A!AY15</f>
        <v>0</v>
      </c>
      <c r="AZ15" s="276">
        <f>'結果（詳細）'!$F$57*投入係数表_A!AZ15</f>
        <v>0</v>
      </c>
      <c r="BA15" s="276">
        <f>'結果（詳細）'!$F$58*投入係数表_A!BA15</f>
        <v>0</v>
      </c>
      <c r="BB15" s="276">
        <f>'結果（詳細）'!$F$59*投入係数表_A!BB15</f>
        <v>0</v>
      </c>
      <c r="BC15" s="276">
        <f>'結果（詳細）'!$F$60*投入係数表_A!BC15</f>
        <v>0</v>
      </c>
      <c r="BD15" s="276">
        <f>'結果（詳細）'!$F$61*投入係数表_A!BD15</f>
        <v>0</v>
      </c>
      <c r="BE15" s="276">
        <f>'結果（詳細）'!$F$62*投入係数表_A!BE15</f>
        <v>0</v>
      </c>
      <c r="BF15" s="276">
        <f>'結果（詳細）'!$F$63*投入係数表_A!BF15</f>
        <v>0</v>
      </c>
      <c r="BG15" s="276">
        <f>'結果（詳細）'!$F$64*投入係数表_A!BG15</f>
        <v>0</v>
      </c>
      <c r="BH15" s="276">
        <f>'結果（詳細）'!$F$65*投入係数表_A!BH15</f>
        <v>0</v>
      </c>
      <c r="BI15" s="276">
        <f>'結果（詳細）'!$F$66*投入係数表_A!BI15</f>
        <v>0</v>
      </c>
      <c r="BJ15" s="276">
        <f>'結果（詳細）'!$F$67*投入係数表_A!BJ15</f>
        <v>0</v>
      </c>
      <c r="BK15" s="276">
        <f>'結果（詳細）'!$F$68*投入係数表_A!BK15</f>
        <v>0</v>
      </c>
      <c r="BL15" s="276">
        <f>'結果（詳細）'!$F$69*投入係数表_A!BL15</f>
        <v>0</v>
      </c>
      <c r="BM15" s="276">
        <f>'結果（詳細）'!$F$70*投入係数表_A!BM15</f>
        <v>0</v>
      </c>
      <c r="BN15" s="276">
        <f>'結果（詳細）'!$F$71*投入係数表_A!BN15</f>
        <v>0</v>
      </c>
      <c r="BO15" s="276">
        <f>'結果（詳細）'!$F$72*投入係数表_A!BO15</f>
        <v>0</v>
      </c>
      <c r="BP15" s="276">
        <f>'結果（詳細）'!$F$73*投入係数表_A!BP15</f>
        <v>0</v>
      </c>
      <c r="BQ15" s="276">
        <f>'結果（詳細）'!$F$74*投入係数表_A!BQ15</f>
        <v>0</v>
      </c>
      <c r="BR15" s="276">
        <f>'結果（詳細）'!$F$75*投入係数表_A!BR15</f>
        <v>0</v>
      </c>
      <c r="BS15" s="276">
        <f>'結果（詳細）'!$F$76*投入係数表_A!BS15</f>
        <v>0</v>
      </c>
      <c r="BT15" s="276">
        <f>'結果（詳細）'!$F$77*投入係数表_A!BT15</f>
        <v>0</v>
      </c>
      <c r="BU15" s="276">
        <f>'結果（詳細）'!$F$78*投入係数表_A!BU15</f>
        <v>0</v>
      </c>
      <c r="BV15" s="276">
        <f>'結果（詳細）'!$F$79*投入係数表_A!BV15</f>
        <v>0</v>
      </c>
      <c r="BW15" s="276">
        <f>'結果（詳細）'!$F$80*投入係数表_A!BW15</f>
        <v>0</v>
      </c>
      <c r="BX15" s="276">
        <f>'結果（詳細）'!$F$81*投入係数表_A!BX15</f>
        <v>0</v>
      </c>
      <c r="BY15" s="276">
        <f>'結果（詳細）'!$F$82*投入係数表_A!BY15</f>
        <v>0</v>
      </c>
      <c r="BZ15" s="276">
        <f>'結果（詳細）'!$F$83*投入係数表_A!BZ15</f>
        <v>0</v>
      </c>
      <c r="CA15" s="276">
        <f>'結果（詳細）'!$F$84*投入係数表_A!CA15</f>
        <v>0</v>
      </c>
      <c r="CB15" s="276">
        <f>'結果（詳細）'!$F$85*投入係数表_A!CB15</f>
        <v>0</v>
      </c>
      <c r="CC15" s="276">
        <f>'結果（詳細）'!$F$86*投入係数表_A!CC15</f>
        <v>0</v>
      </c>
      <c r="CD15" s="276">
        <f>'結果（詳細）'!$F$87*投入係数表_A!CD15</f>
        <v>0</v>
      </c>
      <c r="CE15" s="276">
        <f>'結果（詳細）'!$F$88*投入係数表_A!CE15</f>
        <v>0</v>
      </c>
      <c r="CF15" s="276">
        <f>'結果（詳細）'!$F$89*投入係数表_A!CF15</f>
        <v>0</v>
      </c>
      <c r="CG15" s="276">
        <f>'結果（詳細）'!$F$90*投入係数表_A!CG15</f>
        <v>0</v>
      </c>
      <c r="CH15" s="276">
        <f>'結果（詳細）'!$F$91*投入係数表_A!CH15</f>
        <v>0</v>
      </c>
      <c r="CI15" s="276">
        <f>'結果（詳細）'!$F$92*投入係数表_A!CI15</f>
        <v>0</v>
      </c>
      <c r="CJ15" s="276">
        <f>'結果（詳細）'!$F$93*投入係数表_A!CJ15</f>
        <v>0</v>
      </c>
      <c r="CK15" s="276">
        <f>'結果（詳細）'!$F$94*投入係数表_A!CK15</f>
        <v>0</v>
      </c>
      <c r="CL15" s="276">
        <f>'結果（詳細）'!$F$95*投入係数表_A!CL15</f>
        <v>0</v>
      </c>
      <c r="CM15" s="276">
        <f>'結果（詳細）'!$F$96*投入係数表_A!CM15</f>
        <v>0</v>
      </c>
      <c r="CN15" s="276">
        <f>'結果（詳細）'!$F$97*投入係数表_A!CN15</f>
        <v>0</v>
      </c>
      <c r="CO15" s="276">
        <f>'結果（詳細）'!$F$98*投入係数表_A!CO15</f>
        <v>0</v>
      </c>
      <c r="CP15" s="276">
        <f>'結果（詳細）'!$F$99*投入係数表_A!CP15</f>
        <v>0</v>
      </c>
      <c r="CQ15" s="276">
        <f>'結果（詳細）'!$F$100*投入係数表_A!CQ15</f>
        <v>0</v>
      </c>
      <c r="CR15" s="276">
        <f>'結果（詳細）'!$F$101*投入係数表_A!CR15</f>
        <v>0</v>
      </c>
      <c r="CS15" s="276">
        <f>'結果（詳細）'!$F$102*投入係数表_A!CS15</f>
        <v>0</v>
      </c>
      <c r="CT15" s="276">
        <f>'結果（詳細）'!$F$103*投入係数表_A!CT15</f>
        <v>0</v>
      </c>
      <c r="CU15" s="276">
        <f>'結果（詳細）'!$F$104*投入係数表_A!CU15</f>
        <v>0</v>
      </c>
      <c r="CV15" s="276">
        <f>'結果（詳細）'!$F$105*投入係数表_A!CV15</f>
        <v>0</v>
      </c>
      <c r="CW15" s="276">
        <f>'結果（詳細）'!$F$106*投入係数表_A!CW15</f>
        <v>0</v>
      </c>
      <c r="CX15" s="276">
        <f>'結果（詳細）'!$F$107*投入係数表_A!CX15</f>
        <v>0</v>
      </c>
      <c r="CY15" s="276">
        <f>'結果（詳細）'!$F$108*投入係数表_A!CY15</f>
        <v>0</v>
      </c>
      <c r="CZ15" s="276">
        <f>'結果（詳細）'!$F$109*投入係数表_A!CZ15</f>
        <v>0</v>
      </c>
      <c r="DA15" s="276">
        <f>'結果（詳細）'!$F$110*投入係数表_A!DA15</f>
        <v>0</v>
      </c>
      <c r="DB15" s="276">
        <f>'結果（詳細）'!$F$111*投入係数表_A!DB15</f>
        <v>0</v>
      </c>
      <c r="DC15" s="276">
        <f>'結果（詳細）'!$F$112*投入係数表_A!DC15</f>
        <v>0</v>
      </c>
      <c r="DD15" s="276">
        <f>'結果（詳細）'!$F$113*投入係数表_A!DD15</f>
        <v>0</v>
      </c>
      <c r="DE15" s="276">
        <f>'結果（詳細）'!$F$114*投入係数表_A!DE15</f>
        <v>0</v>
      </c>
      <c r="DF15" s="276">
        <f>'結果（詳細）'!$F$115*投入係数表_A!DF15</f>
        <v>0</v>
      </c>
      <c r="DG15" s="276">
        <f>'結果（詳細）'!$F$115*投入係数表_A!DG15</f>
        <v>0</v>
      </c>
      <c r="DH15" s="276">
        <f>'結果（詳細）'!$F$115*投入係数表_A!DH15</f>
        <v>0</v>
      </c>
      <c r="DI15" s="279">
        <f t="shared" si="0"/>
        <v>0</v>
      </c>
    </row>
    <row r="16" spans="1:113" x14ac:dyDescent="0.15">
      <c r="C16" s="404" t="s">
        <v>590</v>
      </c>
      <c r="D16" s="405" t="s">
        <v>638</v>
      </c>
      <c r="E16" s="275">
        <f>'結果（詳細）'!F$10*投入係数表_A!E16</f>
        <v>0</v>
      </c>
      <c r="F16" s="276">
        <f>'結果（詳細）'!F$11*投入係数表_A!F16</f>
        <v>0</v>
      </c>
      <c r="G16" s="276">
        <f>'結果（詳細）'!F$12*投入係数表_A!G16</f>
        <v>0</v>
      </c>
      <c r="H16" s="276">
        <f>'結果（詳細）'!F$13*投入係数表_A!H16</f>
        <v>0</v>
      </c>
      <c r="I16" s="276">
        <f>'結果（詳細）'!F$14*投入係数表_A!I16</f>
        <v>0</v>
      </c>
      <c r="J16" s="276">
        <f>'結果（詳細）'!F$15*投入係数表_A!J16</f>
        <v>0</v>
      </c>
      <c r="K16" s="276">
        <f>'結果（詳細）'!F$16*投入係数表_A!K16</f>
        <v>0</v>
      </c>
      <c r="L16" s="276">
        <f>'結果（詳細）'!F$17*投入係数表_A!L16</f>
        <v>0</v>
      </c>
      <c r="M16" s="276">
        <f>'結果（詳細）'!F$18*投入係数表_A!M16</f>
        <v>0</v>
      </c>
      <c r="N16" s="277">
        <f>'結果（詳細）'!F$19*投入係数表_A!N16</f>
        <v>0</v>
      </c>
      <c r="O16" s="276">
        <f>'結果（詳細）'!F$20*投入係数表_A!O16</f>
        <v>0</v>
      </c>
      <c r="P16" s="276">
        <f>'結果（詳細）'!F$21*投入係数表_A!P16</f>
        <v>0</v>
      </c>
      <c r="Q16" s="276">
        <f>'結果（詳細）'!F$22*投入係数表_A!Q16</f>
        <v>0</v>
      </c>
      <c r="R16" s="276">
        <f>'結果（詳細）'!F$23*投入係数表_A!R16</f>
        <v>0</v>
      </c>
      <c r="S16" s="276">
        <f>'結果（詳細）'!F$24*投入係数表_A!S16</f>
        <v>0</v>
      </c>
      <c r="T16" s="276">
        <f>'結果（詳細）'!F$25*投入係数表_A!T16</f>
        <v>0</v>
      </c>
      <c r="U16" s="276">
        <f>'結果（詳細）'!F$26*投入係数表_A!U16</f>
        <v>0</v>
      </c>
      <c r="V16" s="276">
        <f>'結果（詳細）'!F$27*投入係数表_A!V16</f>
        <v>0</v>
      </c>
      <c r="W16" s="278">
        <f>'結果（詳細）'!F$28*投入係数表_A!W16</f>
        <v>0</v>
      </c>
      <c r="X16" s="276">
        <f>'結果（詳細）'!F$29*投入係数表_A!X16</f>
        <v>0</v>
      </c>
      <c r="Y16" s="276">
        <f>'結果（詳細）'!F$30*投入係数表_A!Y16</f>
        <v>0</v>
      </c>
      <c r="Z16" s="276">
        <f>'結果（詳細）'!F$31*投入係数表_A!Z16</f>
        <v>0</v>
      </c>
      <c r="AA16" s="276">
        <f>'結果（詳細）'!F$32*投入係数表_A!AA16</f>
        <v>0</v>
      </c>
      <c r="AB16" s="276">
        <f>'結果（詳細）'!F$33*投入係数表_A!AB16</f>
        <v>0</v>
      </c>
      <c r="AC16" s="276">
        <f>'結果（詳細）'!F$34*投入係数表_A!AC16</f>
        <v>0</v>
      </c>
      <c r="AD16" s="276">
        <f>'結果（詳細）'!F$35*投入係数表_A!AD16</f>
        <v>0</v>
      </c>
      <c r="AE16" s="276">
        <f>'結果（詳細）'!F$36*投入係数表_A!AE16</f>
        <v>0</v>
      </c>
      <c r="AF16" s="276">
        <f>'結果（詳細）'!F$37*投入係数表_A!AF16</f>
        <v>0</v>
      </c>
      <c r="AG16" s="276">
        <f>'結果（詳細）'!F$38*投入係数表_A!AG16</f>
        <v>0</v>
      </c>
      <c r="AH16" s="277">
        <f>'結果（詳細）'!F$39*投入係数表_A!AH16</f>
        <v>0</v>
      </c>
      <c r="AI16" s="276">
        <f>'結果（詳細）'!F$40*投入係数表_A!AI16</f>
        <v>0</v>
      </c>
      <c r="AJ16" s="276">
        <f>'結果（詳細）'!$F$41*投入係数表_A!AJ16</f>
        <v>0</v>
      </c>
      <c r="AK16" s="276">
        <f>'結果（詳細）'!$F$42*投入係数表_A!AK16</f>
        <v>0</v>
      </c>
      <c r="AL16" s="276">
        <f>'結果（詳細）'!$F$43*投入係数表_A!AL16</f>
        <v>0</v>
      </c>
      <c r="AM16" s="276">
        <f>'結果（詳細）'!$F$44*投入係数表_A!AM16</f>
        <v>0</v>
      </c>
      <c r="AN16" s="276">
        <f>'結果（詳細）'!$F$45*投入係数表_A!AN16</f>
        <v>0</v>
      </c>
      <c r="AO16" s="276">
        <f>'結果（詳細）'!$F$46*投入係数表_A!AO16</f>
        <v>0</v>
      </c>
      <c r="AP16" s="276">
        <f>'結果（詳細）'!$F$47*投入係数表_A!AP16</f>
        <v>0</v>
      </c>
      <c r="AQ16" s="276">
        <f>'結果（詳細）'!$F$48*投入係数表_A!AQ16</f>
        <v>0</v>
      </c>
      <c r="AR16" s="276">
        <f>'結果（詳細）'!$F$49*投入係数表_A!AR16</f>
        <v>0</v>
      </c>
      <c r="AS16" s="276">
        <f>'結果（詳細）'!$F$50*投入係数表_A!AS16</f>
        <v>0</v>
      </c>
      <c r="AT16" s="276">
        <f>'結果（詳細）'!$F$51*投入係数表_A!AT16</f>
        <v>0</v>
      </c>
      <c r="AU16" s="276">
        <f>'結果（詳細）'!$F$52*投入係数表_A!AU16</f>
        <v>0</v>
      </c>
      <c r="AV16" s="276">
        <f>'結果（詳細）'!$F$53*投入係数表_A!AV16</f>
        <v>0</v>
      </c>
      <c r="AW16" s="276">
        <f>'結果（詳細）'!$F$54*投入係数表_A!AW16</f>
        <v>0</v>
      </c>
      <c r="AX16" s="276">
        <f>'結果（詳細）'!$F$55*投入係数表_A!AX16</f>
        <v>0</v>
      </c>
      <c r="AY16" s="276">
        <f>'結果（詳細）'!$F$56*投入係数表_A!AY16</f>
        <v>0</v>
      </c>
      <c r="AZ16" s="276">
        <f>'結果（詳細）'!$F$57*投入係数表_A!AZ16</f>
        <v>0</v>
      </c>
      <c r="BA16" s="276">
        <f>'結果（詳細）'!$F$58*投入係数表_A!BA16</f>
        <v>0</v>
      </c>
      <c r="BB16" s="276">
        <f>'結果（詳細）'!$F$59*投入係数表_A!BB16</f>
        <v>0</v>
      </c>
      <c r="BC16" s="276">
        <f>'結果（詳細）'!$F$60*投入係数表_A!BC16</f>
        <v>0</v>
      </c>
      <c r="BD16" s="276">
        <f>'結果（詳細）'!$F$61*投入係数表_A!BD16</f>
        <v>0</v>
      </c>
      <c r="BE16" s="276">
        <f>'結果（詳細）'!$F$62*投入係数表_A!BE16</f>
        <v>0</v>
      </c>
      <c r="BF16" s="276">
        <f>'結果（詳細）'!$F$63*投入係数表_A!BF16</f>
        <v>0</v>
      </c>
      <c r="BG16" s="276">
        <f>'結果（詳細）'!$F$64*投入係数表_A!BG16</f>
        <v>0</v>
      </c>
      <c r="BH16" s="276">
        <f>'結果（詳細）'!$F$65*投入係数表_A!BH16</f>
        <v>0</v>
      </c>
      <c r="BI16" s="276">
        <f>'結果（詳細）'!$F$66*投入係数表_A!BI16</f>
        <v>0</v>
      </c>
      <c r="BJ16" s="276">
        <f>'結果（詳細）'!$F$67*投入係数表_A!BJ16</f>
        <v>0</v>
      </c>
      <c r="BK16" s="276">
        <f>'結果（詳細）'!$F$68*投入係数表_A!BK16</f>
        <v>0</v>
      </c>
      <c r="BL16" s="276">
        <f>'結果（詳細）'!$F$69*投入係数表_A!BL16</f>
        <v>0</v>
      </c>
      <c r="BM16" s="276">
        <f>'結果（詳細）'!$F$70*投入係数表_A!BM16</f>
        <v>0</v>
      </c>
      <c r="BN16" s="276">
        <f>'結果（詳細）'!$F$71*投入係数表_A!BN16</f>
        <v>0</v>
      </c>
      <c r="BO16" s="276">
        <f>'結果（詳細）'!$F$72*投入係数表_A!BO16</f>
        <v>0</v>
      </c>
      <c r="BP16" s="276">
        <f>'結果（詳細）'!$F$73*投入係数表_A!BP16</f>
        <v>0</v>
      </c>
      <c r="BQ16" s="276">
        <f>'結果（詳細）'!$F$74*投入係数表_A!BQ16</f>
        <v>0</v>
      </c>
      <c r="BR16" s="276">
        <f>'結果（詳細）'!$F$75*投入係数表_A!BR16</f>
        <v>0</v>
      </c>
      <c r="BS16" s="276">
        <f>'結果（詳細）'!$F$76*投入係数表_A!BS16</f>
        <v>0</v>
      </c>
      <c r="BT16" s="276">
        <f>'結果（詳細）'!$F$77*投入係数表_A!BT16</f>
        <v>0</v>
      </c>
      <c r="BU16" s="276">
        <f>'結果（詳細）'!$F$78*投入係数表_A!BU16</f>
        <v>0</v>
      </c>
      <c r="BV16" s="276">
        <f>'結果（詳細）'!$F$79*投入係数表_A!BV16</f>
        <v>0</v>
      </c>
      <c r="BW16" s="276">
        <f>'結果（詳細）'!$F$80*投入係数表_A!BW16</f>
        <v>0</v>
      </c>
      <c r="BX16" s="276">
        <f>'結果（詳細）'!$F$81*投入係数表_A!BX16</f>
        <v>0</v>
      </c>
      <c r="BY16" s="276">
        <f>'結果（詳細）'!$F$82*投入係数表_A!BY16</f>
        <v>0</v>
      </c>
      <c r="BZ16" s="276">
        <f>'結果（詳細）'!$F$83*投入係数表_A!BZ16</f>
        <v>0</v>
      </c>
      <c r="CA16" s="276">
        <f>'結果（詳細）'!$F$84*投入係数表_A!CA16</f>
        <v>0</v>
      </c>
      <c r="CB16" s="276">
        <f>'結果（詳細）'!$F$85*投入係数表_A!CB16</f>
        <v>0</v>
      </c>
      <c r="CC16" s="276">
        <f>'結果（詳細）'!$F$86*投入係数表_A!CC16</f>
        <v>0</v>
      </c>
      <c r="CD16" s="276">
        <f>'結果（詳細）'!$F$87*投入係数表_A!CD16</f>
        <v>0</v>
      </c>
      <c r="CE16" s="276">
        <f>'結果（詳細）'!$F$88*投入係数表_A!CE16</f>
        <v>0</v>
      </c>
      <c r="CF16" s="276">
        <f>'結果（詳細）'!$F$89*投入係数表_A!CF16</f>
        <v>0</v>
      </c>
      <c r="CG16" s="276">
        <f>'結果（詳細）'!$F$90*投入係数表_A!CG16</f>
        <v>0</v>
      </c>
      <c r="CH16" s="276">
        <f>'結果（詳細）'!$F$91*投入係数表_A!CH16</f>
        <v>0</v>
      </c>
      <c r="CI16" s="276">
        <f>'結果（詳細）'!$F$92*投入係数表_A!CI16</f>
        <v>0</v>
      </c>
      <c r="CJ16" s="276">
        <f>'結果（詳細）'!$F$93*投入係数表_A!CJ16</f>
        <v>0</v>
      </c>
      <c r="CK16" s="276">
        <f>'結果（詳細）'!$F$94*投入係数表_A!CK16</f>
        <v>0</v>
      </c>
      <c r="CL16" s="276">
        <f>'結果（詳細）'!$F$95*投入係数表_A!CL16</f>
        <v>0</v>
      </c>
      <c r="CM16" s="276">
        <f>'結果（詳細）'!$F$96*投入係数表_A!CM16</f>
        <v>0</v>
      </c>
      <c r="CN16" s="276">
        <f>'結果（詳細）'!$F$97*投入係数表_A!CN16</f>
        <v>0</v>
      </c>
      <c r="CO16" s="276">
        <f>'結果（詳細）'!$F$98*投入係数表_A!CO16</f>
        <v>0</v>
      </c>
      <c r="CP16" s="276">
        <f>'結果（詳細）'!$F$99*投入係数表_A!CP16</f>
        <v>0</v>
      </c>
      <c r="CQ16" s="276">
        <f>'結果（詳細）'!$F$100*投入係数表_A!CQ16</f>
        <v>0</v>
      </c>
      <c r="CR16" s="276">
        <f>'結果（詳細）'!$F$101*投入係数表_A!CR16</f>
        <v>0</v>
      </c>
      <c r="CS16" s="276">
        <f>'結果（詳細）'!$F$102*投入係数表_A!CS16</f>
        <v>0</v>
      </c>
      <c r="CT16" s="276">
        <f>'結果（詳細）'!$F$103*投入係数表_A!CT16</f>
        <v>0</v>
      </c>
      <c r="CU16" s="276">
        <f>'結果（詳細）'!$F$104*投入係数表_A!CU16</f>
        <v>0</v>
      </c>
      <c r="CV16" s="276">
        <f>'結果（詳細）'!$F$105*投入係数表_A!CV16</f>
        <v>0</v>
      </c>
      <c r="CW16" s="276">
        <f>'結果（詳細）'!$F$106*投入係数表_A!CW16</f>
        <v>0</v>
      </c>
      <c r="CX16" s="276">
        <f>'結果（詳細）'!$F$107*投入係数表_A!CX16</f>
        <v>0</v>
      </c>
      <c r="CY16" s="276">
        <f>'結果（詳細）'!$F$108*投入係数表_A!CY16</f>
        <v>0</v>
      </c>
      <c r="CZ16" s="276">
        <f>'結果（詳細）'!$F$109*投入係数表_A!CZ16</f>
        <v>0</v>
      </c>
      <c r="DA16" s="276">
        <f>'結果（詳細）'!$F$110*投入係数表_A!DA16</f>
        <v>0</v>
      </c>
      <c r="DB16" s="276">
        <f>'結果（詳細）'!$F$111*投入係数表_A!DB16</f>
        <v>0</v>
      </c>
      <c r="DC16" s="276">
        <f>'結果（詳細）'!$F$112*投入係数表_A!DC16</f>
        <v>0</v>
      </c>
      <c r="DD16" s="276">
        <f>'結果（詳細）'!$F$113*投入係数表_A!DD16</f>
        <v>0</v>
      </c>
      <c r="DE16" s="276">
        <f>'結果（詳細）'!$F$114*投入係数表_A!DE16</f>
        <v>0</v>
      </c>
      <c r="DF16" s="276">
        <f>'結果（詳細）'!$F$115*投入係数表_A!DF16</f>
        <v>0</v>
      </c>
      <c r="DG16" s="276">
        <f>'結果（詳細）'!$F$115*投入係数表_A!DG16</f>
        <v>0</v>
      </c>
      <c r="DH16" s="276">
        <f>'結果（詳細）'!$F$115*投入係数表_A!DH16</f>
        <v>0</v>
      </c>
      <c r="DI16" s="280">
        <f t="shared" si="0"/>
        <v>0</v>
      </c>
    </row>
    <row r="17" spans="3:113" ht="13.5" customHeight="1" x14ac:dyDescent="0.15">
      <c r="C17" s="402" t="s">
        <v>591</v>
      </c>
      <c r="D17" s="403" t="s">
        <v>109</v>
      </c>
      <c r="E17" s="275">
        <f>'結果（詳細）'!F$10*投入係数表_A!E17</f>
        <v>0</v>
      </c>
      <c r="F17" s="276">
        <f>'結果（詳細）'!F$11*投入係数表_A!F17</f>
        <v>0</v>
      </c>
      <c r="G17" s="276">
        <f>'結果（詳細）'!F$12*投入係数表_A!G17</f>
        <v>0</v>
      </c>
      <c r="H17" s="276">
        <f>'結果（詳細）'!F$13*投入係数表_A!H17</f>
        <v>0</v>
      </c>
      <c r="I17" s="276">
        <f>'結果（詳細）'!F$14*投入係数表_A!I17</f>
        <v>0</v>
      </c>
      <c r="J17" s="276">
        <f>'結果（詳細）'!F$15*投入係数表_A!J17</f>
        <v>0</v>
      </c>
      <c r="K17" s="276">
        <f>'結果（詳細）'!F$16*投入係数表_A!K17</f>
        <v>0</v>
      </c>
      <c r="L17" s="276">
        <f>'結果（詳細）'!F$17*投入係数表_A!L17</f>
        <v>0</v>
      </c>
      <c r="M17" s="276">
        <f>'結果（詳細）'!F$18*投入係数表_A!M17</f>
        <v>0</v>
      </c>
      <c r="N17" s="277">
        <f>'結果（詳細）'!F$19*投入係数表_A!N17</f>
        <v>0</v>
      </c>
      <c r="O17" s="276">
        <f>'結果（詳細）'!F$20*投入係数表_A!O17</f>
        <v>0</v>
      </c>
      <c r="P17" s="276">
        <f>'結果（詳細）'!F$21*投入係数表_A!P17</f>
        <v>0</v>
      </c>
      <c r="Q17" s="276">
        <f>'結果（詳細）'!F$22*投入係数表_A!Q17</f>
        <v>0</v>
      </c>
      <c r="R17" s="276">
        <f>'結果（詳細）'!F$23*投入係数表_A!R17</f>
        <v>0</v>
      </c>
      <c r="S17" s="276">
        <f>'結果（詳細）'!F$24*投入係数表_A!S17</f>
        <v>0</v>
      </c>
      <c r="T17" s="276">
        <f>'結果（詳細）'!F$25*投入係数表_A!T17</f>
        <v>0</v>
      </c>
      <c r="U17" s="276">
        <f>'結果（詳細）'!F$26*投入係数表_A!U17</f>
        <v>0</v>
      </c>
      <c r="V17" s="276">
        <f>'結果（詳細）'!F$27*投入係数表_A!V17</f>
        <v>0</v>
      </c>
      <c r="W17" s="278">
        <f>'結果（詳細）'!F$28*投入係数表_A!W17</f>
        <v>0</v>
      </c>
      <c r="X17" s="276">
        <f>'結果（詳細）'!F$29*投入係数表_A!X17</f>
        <v>0</v>
      </c>
      <c r="Y17" s="276">
        <f>'結果（詳細）'!F$30*投入係数表_A!Y17</f>
        <v>0</v>
      </c>
      <c r="Z17" s="276">
        <f>'結果（詳細）'!F$31*投入係数表_A!Z17</f>
        <v>0</v>
      </c>
      <c r="AA17" s="276">
        <f>'結果（詳細）'!F$32*投入係数表_A!AA17</f>
        <v>0</v>
      </c>
      <c r="AB17" s="276">
        <f>'結果（詳細）'!F$33*投入係数表_A!AB17</f>
        <v>0</v>
      </c>
      <c r="AC17" s="276">
        <f>'結果（詳細）'!F$34*投入係数表_A!AC17</f>
        <v>0</v>
      </c>
      <c r="AD17" s="276">
        <f>'結果（詳細）'!F$35*投入係数表_A!AD17</f>
        <v>0</v>
      </c>
      <c r="AE17" s="276">
        <f>'結果（詳細）'!F$36*投入係数表_A!AE17</f>
        <v>0</v>
      </c>
      <c r="AF17" s="276">
        <f>'結果（詳細）'!F$37*投入係数表_A!AF17</f>
        <v>0</v>
      </c>
      <c r="AG17" s="276">
        <f>'結果（詳細）'!F$38*投入係数表_A!AG17</f>
        <v>0</v>
      </c>
      <c r="AH17" s="277">
        <f>'結果（詳細）'!F$39*投入係数表_A!AH17</f>
        <v>0</v>
      </c>
      <c r="AI17" s="276">
        <f>'結果（詳細）'!F$40*投入係数表_A!AI17</f>
        <v>0</v>
      </c>
      <c r="AJ17" s="276">
        <f>'結果（詳細）'!$F$41*投入係数表_A!AJ17</f>
        <v>0</v>
      </c>
      <c r="AK17" s="276">
        <f>'結果（詳細）'!$F$42*投入係数表_A!AK17</f>
        <v>0</v>
      </c>
      <c r="AL17" s="276">
        <f>'結果（詳細）'!$F$43*投入係数表_A!AL17</f>
        <v>0</v>
      </c>
      <c r="AM17" s="276">
        <f>'結果（詳細）'!$F$44*投入係数表_A!AM17</f>
        <v>0</v>
      </c>
      <c r="AN17" s="276">
        <f>'結果（詳細）'!$F$45*投入係数表_A!AN17</f>
        <v>0</v>
      </c>
      <c r="AO17" s="276">
        <f>'結果（詳細）'!$F$46*投入係数表_A!AO17</f>
        <v>0</v>
      </c>
      <c r="AP17" s="276">
        <f>'結果（詳細）'!$F$47*投入係数表_A!AP17</f>
        <v>0</v>
      </c>
      <c r="AQ17" s="276">
        <f>'結果（詳細）'!$F$48*投入係数表_A!AQ17</f>
        <v>0</v>
      </c>
      <c r="AR17" s="276">
        <f>'結果（詳細）'!$F$49*投入係数表_A!AR17</f>
        <v>0</v>
      </c>
      <c r="AS17" s="276">
        <f>'結果（詳細）'!$F$50*投入係数表_A!AS17</f>
        <v>0</v>
      </c>
      <c r="AT17" s="276">
        <f>'結果（詳細）'!$F$51*投入係数表_A!AT17</f>
        <v>0</v>
      </c>
      <c r="AU17" s="276">
        <f>'結果（詳細）'!$F$52*投入係数表_A!AU17</f>
        <v>0</v>
      </c>
      <c r="AV17" s="276">
        <f>'結果（詳細）'!$F$53*投入係数表_A!AV17</f>
        <v>0</v>
      </c>
      <c r="AW17" s="276">
        <f>'結果（詳細）'!$F$54*投入係数表_A!AW17</f>
        <v>0</v>
      </c>
      <c r="AX17" s="276">
        <f>'結果（詳細）'!$F$55*投入係数表_A!AX17</f>
        <v>0</v>
      </c>
      <c r="AY17" s="276">
        <f>'結果（詳細）'!$F$56*投入係数表_A!AY17</f>
        <v>0</v>
      </c>
      <c r="AZ17" s="276">
        <f>'結果（詳細）'!$F$57*投入係数表_A!AZ17</f>
        <v>0</v>
      </c>
      <c r="BA17" s="276">
        <f>'結果（詳細）'!$F$58*投入係数表_A!BA17</f>
        <v>0</v>
      </c>
      <c r="BB17" s="276">
        <f>'結果（詳細）'!$F$59*投入係数表_A!BB17</f>
        <v>0</v>
      </c>
      <c r="BC17" s="276">
        <f>'結果（詳細）'!$F$60*投入係数表_A!BC17</f>
        <v>0</v>
      </c>
      <c r="BD17" s="276">
        <f>'結果（詳細）'!$F$61*投入係数表_A!BD17</f>
        <v>0</v>
      </c>
      <c r="BE17" s="276">
        <f>'結果（詳細）'!$F$62*投入係数表_A!BE17</f>
        <v>0</v>
      </c>
      <c r="BF17" s="276">
        <f>'結果（詳細）'!$F$63*投入係数表_A!BF17</f>
        <v>0</v>
      </c>
      <c r="BG17" s="276">
        <f>'結果（詳細）'!$F$64*投入係数表_A!BG17</f>
        <v>0</v>
      </c>
      <c r="BH17" s="276">
        <f>'結果（詳細）'!$F$65*投入係数表_A!BH17</f>
        <v>0</v>
      </c>
      <c r="BI17" s="276">
        <f>'結果（詳細）'!$F$66*投入係数表_A!BI17</f>
        <v>0</v>
      </c>
      <c r="BJ17" s="276">
        <f>'結果（詳細）'!$F$67*投入係数表_A!BJ17</f>
        <v>0</v>
      </c>
      <c r="BK17" s="276">
        <f>'結果（詳細）'!$F$68*投入係数表_A!BK17</f>
        <v>0</v>
      </c>
      <c r="BL17" s="276">
        <f>'結果（詳細）'!$F$69*投入係数表_A!BL17</f>
        <v>0</v>
      </c>
      <c r="BM17" s="276">
        <f>'結果（詳細）'!$F$70*投入係数表_A!BM17</f>
        <v>0</v>
      </c>
      <c r="BN17" s="276">
        <f>'結果（詳細）'!$F$71*投入係数表_A!BN17</f>
        <v>0</v>
      </c>
      <c r="BO17" s="276">
        <f>'結果（詳細）'!$F$72*投入係数表_A!BO17</f>
        <v>0</v>
      </c>
      <c r="BP17" s="276">
        <f>'結果（詳細）'!$F$73*投入係数表_A!BP17</f>
        <v>0</v>
      </c>
      <c r="BQ17" s="276">
        <f>'結果（詳細）'!$F$74*投入係数表_A!BQ17</f>
        <v>0</v>
      </c>
      <c r="BR17" s="276">
        <f>'結果（詳細）'!$F$75*投入係数表_A!BR17</f>
        <v>0</v>
      </c>
      <c r="BS17" s="276">
        <f>'結果（詳細）'!$F$76*投入係数表_A!BS17</f>
        <v>0</v>
      </c>
      <c r="BT17" s="276">
        <f>'結果（詳細）'!$F$77*投入係数表_A!BT17</f>
        <v>0</v>
      </c>
      <c r="BU17" s="276">
        <f>'結果（詳細）'!$F$78*投入係数表_A!BU17</f>
        <v>0</v>
      </c>
      <c r="BV17" s="276">
        <f>'結果（詳細）'!$F$79*投入係数表_A!BV17</f>
        <v>0</v>
      </c>
      <c r="BW17" s="276">
        <f>'結果（詳細）'!$F$80*投入係数表_A!BW17</f>
        <v>0</v>
      </c>
      <c r="BX17" s="276">
        <f>'結果（詳細）'!$F$81*投入係数表_A!BX17</f>
        <v>0</v>
      </c>
      <c r="BY17" s="276">
        <f>'結果（詳細）'!$F$82*投入係数表_A!BY17</f>
        <v>0</v>
      </c>
      <c r="BZ17" s="276">
        <f>'結果（詳細）'!$F$83*投入係数表_A!BZ17</f>
        <v>0</v>
      </c>
      <c r="CA17" s="276">
        <f>'結果（詳細）'!$F$84*投入係数表_A!CA17</f>
        <v>0</v>
      </c>
      <c r="CB17" s="276">
        <f>'結果（詳細）'!$F$85*投入係数表_A!CB17</f>
        <v>0</v>
      </c>
      <c r="CC17" s="276">
        <f>'結果（詳細）'!$F$86*投入係数表_A!CC17</f>
        <v>0</v>
      </c>
      <c r="CD17" s="276">
        <f>'結果（詳細）'!$F$87*投入係数表_A!CD17</f>
        <v>0</v>
      </c>
      <c r="CE17" s="276">
        <f>'結果（詳細）'!$F$88*投入係数表_A!CE17</f>
        <v>0</v>
      </c>
      <c r="CF17" s="276">
        <f>'結果（詳細）'!$F$89*投入係数表_A!CF17</f>
        <v>0</v>
      </c>
      <c r="CG17" s="276">
        <f>'結果（詳細）'!$F$90*投入係数表_A!CG17</f>
        <v>0</v>
      </c>
      <c r="CH17" s="276">
        <f>'結果（詳細）'!$F$91*投入係数表_A!CH17</f>
        <v>0</v>
      </c>
      <c r="CI17" s="276">
        <f>'結果（詳細）'!$F$92*投入係数表_A!CI17</f>
        <v>0</v>
      </c>
      <c r="CJ17" s="276">
        <f>'結果（詳細）'!$F$93*投入係数表_A!CJ17</f>
        <v>0</v>
      </c>
      <c r="CK17" s="276">
        <f>'結果（詳細）'!$F$94*投入係数表_A!CK17</f>
        <v>0</v>
      </c>
      <c r="CL17" s="276">
        <f>'結果（詳細）'!$F$95*投入係数表_A!CL17</f>
        <v>0</v>
      </c>
      <c r="CM17" s="276">
        <f>'結果（詳細）'!$F$96*投入係数表_A!CM17</f>
        <v>0</v>
      </c>
      <c r="CN17" s="276">
        <f>'結果（詳細）'!$F$97*投入係数表_A!CN17</f>
        <v>0</v>
      </c>
      <c r="CO17" s="276">
        <f>'結果（詳細）'!$F$98*投入係数表_A!CO17</f>
        <v>0</v>
      </c>
      <c r="CP17" s="276">
        <f>'結果（詳細）'!$F$99*投入係数表_A!CP17</f>
        <v>0</v>
      </c>
      <c r="CQ17" s="276">
        <f>'結果（詳細）'!$F$100*投入係数表_A!CQ17</f>
        <v>0</v>
      </c>
      <c r="CR17" s="276">
        <f>'結果（詳細）'!$F$101*投入係数表_A!CR17</f>
        <v>0</v>
      </c>
      <c r="CS17" s="276">
        <f>'結果（詳細）'!$F$102*投入係数表_A!CS17</f>
        <v>0</v>
      </c>
      <c r="CT17" s="276">
        <f>'結果（詳細）'!$F$103*投入係数表_A!CT17</f>
        <v>0</v>
      </c>
      <c r="CU17" s="276">
        <f>'結果（詳細）'!$F$104*投入係数表_A!CU17</f>
        <v>0</v>
      </c>
      <c r="CV17" s="276">
        <f>'結果（詳細）'!$F$105*投入係数表_A!CV17</f>
        <v>0</v>
      </c>
      <c r="CW17" s="276">
        <f>'結果（詳細）'!$F$106*投入係数表_A!CW17</f>
        <v>0</v>
      </c>
      <c r="CX17" s="276">
        <f>'結果（詳細）'!$F$107*投入係数表_A!CX17</f>
        <v>0</v>
      </c>
      <c r="CY17" s="276">
        <f>'結果（詳細）'!$F$108*投入係数表_A!CY17</f>
        <v>0</v>
      </c>
      <c r="CZ17" s="276">
        <f>'結果（詳細）'!$F$109*投入係数表_A!CZ17</f>
        <v>0</v>
      </c>
      <c r="DA17" s="276">
        <f>'結果（詳細）'!$F$110*投入係数表_A!DA17</f>
        <v>0</v>
      </c>
      <c r="DB17" s="276">
        <f>'結果（詳細）'!$F$111*投入係数表_A!DB17</f>
        <v>0</v>
      </c>
      <c r="DC17" s="276">
        <f>'結果（詳細）'!$F$112*投入係数表_A!DC17</f>
        <v>0</v>
      </c>
      <c r="DD17" s="276">
        <f>'結果（詳細）'!$F$113*投入係数表_A!DD17</f>
        <v>0</v>
      </c>
      <c r="DE17" s="276">
        <f>'結果（詳細）'!$F$114*投入係数表_A!DE17</f>
        <v>0</v>
      </c>
      <c r="DF17" s="276">
        <f>'結果（詳細）'!$F$115*投入係数表_A!DF17</f>
        <v>0</v>
      </c>
      <c r="DG17" s="276">
        <f>'結果（詳細）'!$F$115*投入係数表_A!DG17</f>
        <v>0</v>
      </c>
      <c r="DH17" s="276">
        <f>'結果（詳細）'!$F$115*投入係数表_A!DH17</f>
        <v>0</v>
      </c>
      <c r="DI17" s="279">
        <f t="shared" si="0"/>
        <v>0</v>
      </c>
    </row>
    <row r="18" spans="3:113" ht="13.5" customHeight="1" x14ac:dyDescent="0.15">
      <c r="C18" s="402" t="s">
        <v>639</v>
      </c>
      <c r="D18" s="403" t="s">
        <v>111</v>
      </c>
      <c r="E18" s="275">
        <f>'結果（詳細）'!F$10*投入係数表_A!E18</f>
        <v>0</v>
      </c>
      <c r="F18" s="276">
        <f>'結果（詳細）'!F$11*投入係数表_A!F18</f>
        <v>0</v>
      </c>
      <c r="G18" s="276">
        <f>'結果（詳細）'!F$12*投入係数表_A!G18</f>
        <v>0</v>
      </c>
      <c r="H18" s="276">
        <f>'結果（詳細）'!F$13*投入係数表_A!H18</f>
        <v>0</v>
      </c>
      <c r="I18" s="276">
        <f>'結果（詳細）'!F$14*投入係数表_A!I18</f>
        <v>0</v>
      </c>
      <c r="J18" s="276">
        <f>'結果（詳細）'!F$15*投入係数表_A!J18</f>
        <v>0</v>
      </c>
      <c r="K18" s="276">
        <f>'結果（詳細）'!F$16*投入係数表_A!K18</f>
        <v>0</v>
      </c>
      <c r="L18" s="276">
        <f>'結果（詳細）'!F$17*投入係数表_A!L18</f>
        <v>0</v>
      </c>
      <c r="M18" s="276">
        <f>'結果（詳細）'!F$18*投入係数表_A!M18</f>
        <v>0</v>
      </c>
      <c r="N18" s="277">
        <f>'結果（詳細）'!F$19*投入係数表_A!N18</f>
        <v>0</v>
      </c>
      <c r="O18" s="276">
        <f>'結果（詳細）'!F$20*投入係数表_A!O18</f>
        <v>0</v>
      </c>
      <c r="P18" s="276">
        <f>'結果（詳細）'!F$21*投入係数表_A!P18</f>
        <v>0</v>
      </c>
      <c r="Q18" s="276">
        <f>'結果（詳細）'!F$22*投入係数表_A!Q18</f>
        <v>0</v>
      </c>
      <c r="R18" s="276">
        <f>'結果（詳細）'!F$23*投入係数表_A!R18</f>
        <v>0</v>
      </c>
      <c r="S18" s="276">
        <f>'結果（詳細）'!F$24*投入係数表_A!S18</f>
        <v>0</v>
      </c>
      <c r="T18" s="276">
        <f>'結果（詳細）'!F$25*投入係数表_A!T18</f>
        <v>0</v>
      </c>
      <c r="U18" s="276">
        <f>'結果（詳細）'!F$26*投入係数表_A!U18</f>
        <v>0</v>
      </c>
      <c r="V18" s="276">
        <f>'結果（詳細）'!F$27*投入係数表_A!V18</f>
        <v>0</v>
      </c>
      <c r="W18" s="278">
        <f>'結果（詳細）'!F$28*投入係数表_A!W18</f>
        <v>0</v>
      </c>
      <c r="X18" s="276">
        <f>'結果（詳細）'!F$29*投入係数表_A!X18</f>
        <v>0</v>
      </c>
      <c r="Y18" s="276">
        <f>'結果（詳細）'!F$30*投入係数表_A!Y18</f>
        <v>0</v>
      </c>
      <c r="Z18" s="276">
        <f>'結果（詳細）'!F$31*投入係数表_A!Z18</f>
        <v>0</v>
      </c>
      <c r="AA18" s="276">
        <f>'結果（詳細）'!F$32*投入係数表_A!AA18</f>
        <v>0</v>
      </c>
      <c r="AB18" s="276">
        <f>'結果（詳細）'!F$33*投入係数表_A!AB18</f>
        <v>0</v>
      </c>
      <c r="AC18" s="276">
        <f>'結果（詳細）'!F$34*投入係数表_A!AC18</f>
        <v>0</v>
      </c>
      <c r="AD18" s="276">
        <f>'結果（詳細）'!F$35*投入係数表_A!AD18</f>
        <v>0</v>
      </c>
      <c r="AE18" s="276">
        <f>'結果（詳細）'!F$36*投入係数表_A!AE18</f>
        <v>0</v>
      </c>
      <c r="AF18" s="276">
        <f>'結果（詳細）'!F$37*投入係数表_A!AF18</f>
        <v>0</v>
      </c>
      <c r="AG18" s="276">
        <f>'結果（詳細）'!F$38*投入係数表_A!AG18</f>
        <v>0</v>
      </c>
      <c r="AH18" s="277">
        <f>'結果（詳細）'!F$39*投入係数表_A!AH18</f>
        <v>0</v>
      </c>
      <c r="AI18" s="276">
        <f>'結果（詳細）'!F$40*投入係数表_A!AI18</f>
        <v>0</v>
      </c>
      <c r="AJ18" s="276">
        <f>'結果（詳細）'!$F$41*投入係数表_A!AJ18</f>
        <v>0</v>
      </c>
      <c r="AK18" s="276">
        <f>'結果（詳細）'!$F$42*投入係数表_A!AK18</f>
        <v>0</v>
      </c>
      <c r="AL18" s="276">
        <f>'結果（詳細）'!$F$43*投入係数表_A!AL18</f>
        <v>0</v>
      </c>
      <c r="AM18" s="276">
        <f>'結果（詳細）'!$F$44*投入係数表_A!AM18</f>
        <v>0</v>
      </c>
      <c r="AN18" s="276">
        <f>'結果（詳細）'!$F$45*投入係数表_A!AN18</f>
        <v>0</v>
      </c>
      <c r="AO18" s="276">
        <f>'結果（詳細）'!$F$46*投入係数表_A!AO18</f>
        <v>0</v>
      </c>
      <c r="AP18" s="276">
        <f>'結果（詳細）'!$F$47*投入係数表_A!AP18</f>
        <v>0</v>
      </c>
      <c r="AQ18" s="276">
        <f>'結果（詳細）'!$F$48*投入係数表_A!AQ18</f>
        <v>0</v>
      </c>
      <c r="AR18" s="276">
        <f>'結果（詳細）'!$F$49*投入係数表_A!AR18</f>
        <v>0</v>
      </c>
      <c r="AS18" s="276">
        <f>'結果（詳細）'!$F$50*投入係数表_A!AS18</f>
        <v>0</v>
      </c>
      <c r="AT18" s="276">
        <f>'結果（詳細）'!$F$51*投入係数表_A!AT18</f>
        <v>0</v>
      </c>
      <c r="AU18" s="276">
        <f>'結果（詳細）'!$F$52*投入係数表_A!AU18</f>
        <v>0</v>
      </c>
      <c r="AV18" s="276">
        <f>'結果（詳細）'!$F$53*投入係数表_A!AV18</f>
        <v>0</v>
      </c>
      <c r="AW18" s="276">
        <f>'結果（詳細）'!$F$54*投入係数表_A!AW18</f>
        <v>0</v>
      </c>
      <c r="AX18" s="276">
        <f>'結果（詳細）'!$F$55*投入係数表_A!AX18</f>
        <v>0</v>
      </c>
      <c r="AY18" s="276">
        <f>'結果（詳細）'!$F$56*投入係数表_A!AY18</f>
        <v>0</v>
      </c>
      <c r="AZ18" s="276">
        <f>'結果（詳細）'!$F$57*投入係数表_A!AZ18</f>
        <v>0</v>
      </c>
      <c r="BA18" s="276">
        <f>'結果（詳細）'!$F$58*投入係数表_A!BA18</f>
        <v>0</v>
      </c>
      <c r="BB18" s="276">
        <f>'結果（詳細）'!$F$59*投入係数表_A!BB18</f>
        <v>0</v>
      </c>
      <c r="BC18" s="276">
        <f>'結果（詳細）'!$F$60*投入係数表_A!BC18</f>
        <v>0</v>
      </c>
      <c r="BD18" s="276">
        <f>'結果（詳細）'!$F$61*投入係数表_A!BD18</f>
        <v>0</v>
      </c>
      <c r="BE18" s="276">
        <f>'結果（詳細）'!$F$62*投入係数表_A!BE18</f>
        <v>0</v>
      </c>
      <c r="BF18" s="276">
        <f>'結果（詳細）'!$F$63*投入係数表_A!BF18</f>
        <v>0</v>
      </c>
      <c r="BG18" s="276">
        <f>'結果（詳細）'!$F$64*投入係数表_A!BG18</f>
        <v>0</v>
      </c>
      <c r="BH18" s="276">
        <f>'結果（詳細）'!$F$65*投入係数表_A!BH18</f>
        <v>0</v>
      </c>
      <c r="BI18" s="276">
        <f>'結果（詳細）'!$F$66*投入係数表_A!BI18</f>
        <v>0</v>
      </c>
      <c r="BJ18" s="276">
        <f>'結果（詳細）'!$F$67*投入係数表_A!BJ18</f>
        <v>0</v>
      </c>
      <c r="BK18" s="276">
        <f>'結果（詳細）'!$F$68*投入係数表_A!BK18</f>
        <v>0</v>
      </c>
      <c r="BL18" s="276">
        <f>'結果（詳細）'!$F$69*投入係数表_A!BL18</f>
        <v>0</v>
      </c>
      <c r="BM18" s="276">
        <f>'結果（詳細）'!$F$70*投入係数表_A!BM18</f>
        <v>0</v>
      </c>
      <c r="BN18" s="276">
        <f>'結果（詳細）'!$F$71*投入係数表_A!BN18</f>
        <v>0</v>
      </c>
      <c r="BO18" s="276">
        <f>'結果（詳細）'!$F$72*投入係数表_A!BO18</f>
        <v>0</v>
      </c>
      <c r="BP18" s="276">
        <f>'結果（詳細）'!$F$73*投入係数表_A!BP18</f>
        <v>0</v>
      </c>
      <c r="BQ18" s="276">
        <f>'結果（詳細）'!$F$74*投入係数表_A!BQ18</f>
        <v>0</v>
      </c>
      <c r="BR18" s="276">
        <f>'結果（詳細）'!$F$75*投入係数表_A!BR18</f>
        <v>0</v>
      </c>
      <c r="BS18" s="276">
        <f>'結果（詳細）'!$F$76*投入係数表_A!BS18</f>
        <v>0</v>
      </c>
      <c r="BT18" s="276">
        <f>'結果（詳細）'!$F$77*投入係数表_A!BT18</f>
        <v>0</v>
      </c>
      <c r="BU18" s="276">
        <f>'結果（詳細）'!$F$78*投入係数表_A!BU18</f>
        <v>0</v>
      </c>
      <c r="BV18" s="276">
        <f>'結果（詳細）'!$F$79*投入係数表_A!BV18</f>
        <v>0</v>
      </c>
      <c r="BW18" s="276">
        <f>'結果（詳細）'!$F$80*投入係数表_A!BW18</f>
        <v>0</v>
      </c>
      <c r="BX18" s="276">
        <f>'結果（詳細）'!$F$81*投入係数表_A!BX18</f>
        <v>0</v>
      </c>
      <c r="BY18" s="276">
        <f>'結果（詳細）'!$F$82*投入係数表_A!BY18</f>
        <v>0</v>
      </c>
      <c r="BZ18" s="276">
        <f>'結果（詳細）'!$F$83*投入係数表_A!BZ18</f>
        <v>0</v>
      </c>
      <c r="CA18" s="276">
        <f>'結果（詳細）'!$F$84*投入係数表_A!CA18</f>
        <v>0</v>
      </c>
      <c r="CB18" s="276">
        <f>'結果（詳細）'!$F$85*投入係数表_A!CB18</f>
        <v>0</v>
      </c>
      <c r="CC18" s="276">
        <f>'結果（詳細）'!$F$86*投入係数表_A!CC18</f>
        <v>0</v>
      </c>
      <c r="CD18" s="276">
        <f>'結果（詳細）'!$F$87*投入係数表_A!CD18</f>
        <v>0</v>
      </c>
      <c r="CE18" s="276">
        <f>'結果（詳細）'!$F$88*投入係数表_A!CE18</f>
        <v>0</v>
      </c>
      <c r="CF18" s="276">
        <f>'結果（詳細）'!$F$89*投入係数表_A!CF18</f>
        <v>0</v>
      </c>
      <c r="CG18" s="276">
        <f>'結果（詳細）'!$F$90*投入係数表_A!CG18</f>
        <v>0</v>
      </c>
      <c r="CH18" s="276">
        <f>'結果（詳細）'!$F$91*投入係数表_A!CH18</f>
        <v>0</v>
      </c>
      <c r="CI18" s="276">
        <f>'結果（詳細）'!$F$92*投入係数表_A!CI18</f>
        <v>0</v>
      </c>
      <c r="CJ18" s="276">
        <f>'結果（詳細）'!$F$93*投入係数表_A!CJ18</f>
        <v>0</v>
      </c>
      <c r="CK18" s="276">
        <f>'結果（詳細）'!$F$94*投入係数表_A!CK18</f>
        <v>0</v>
      </c>
      <c r="CL18" s="276">
        <f>'結果（詳細）'!$F$95*投入係数表_A!CL18</f>
        <v>0</v>
      </c>
      <c r="CM18" s="276">
        <f>'結果（詳細）'!$F$96*投入係数表_A!CM18</f>
        <v>0</v>
      </c>
      <c r="CN18" s="276">
        <f>'結果（詳細）'!$F$97*投入係数表_A!CN18</f>
        <v>0</v>
      </c>
      <c r="CO18" s="276">
        <f>'結果（詳細）'!$F$98*投入係数表_A!CO18</f>
        <v>0</v>
      </c>
      <c r="CP18" s="276">
        <f>'結果（詳細）'!$F$99*投入係数表_A!CP18</f>
        <v>0</v>
      </c>
      <c r="CQ18" s="276">
        <f>'結果（詳細）'!$F$100*投入係数表_A!CQ18</f>
        <v>0</v>
      </c>
      <c r="CR18" s="276">
        <f>'結果（詳細）'!$F$101*投入係数表_A!CR18</f>
        <v>0</v>
      </c>
      <c r="CS18" s="276">
        <f>'結果（詳細）'!$F$102*投入係数表_A!CS18</f>
        <v>0</v>
      </c>
      <c r="CT18" s="276">
        <f>'結果（詳細）'!$F$103*投入係数表_A!CT18</f>
        <v>0</v>
      </c>
      <c r="CU18" s="276">
        <f>'結果（詳細）'!$F$104*投入係数表_A!CU18</f>
        <v>0</v>
      </c>
      <c r="CV18" s="276">
        <f>'結果（詳細）'!$F$105*投入係数表_A!CV18</f>
        <v>0</v>
      </c>
      <c r="CW18" s="276">
        <f>'結果（詳細）'!$F$106*投入係数表_A!CW18</f>
        <v>0</v>
      </c>
      <c r="CX18" s="276">
        <f>'結果（詳細）'!$F$107*投入係数表_A!CX18</f>
        <v>0</v>
      </c>
      <c r="CY18" s="276">
        <f>'結果（詳細）'!$F$108*投入係数表_A!CY18</f>
        <v>0</v>
      </c>
      <c r="CZ18" s="276">
        <f>'結果（詳細）'!$F$109*投入係数表_A!CZ18</f>
        <v>0</v>
      </c>
      <c r="DA18" s="276">
        <f>'結果（詳細）'!$F$110*投入係数表_A!DA18</f>
        <v>0</v>
      </c>
      <c r="DB18" s="276">
        <f>'結果（詳細）'!$F$111*投入係数表_A!DB18</f>
        <v>0</v>
      </c>
      <c r="DC18" s="276">
        <f>'結果（詳細）'!$F$112*投入係数表_A!DC18</f>
        <v>0</v>
      </c>
      <c r="DD18" s="276">
        <f>'結果（詳細）'!$F$113*投入係数表_A!DD18</f>
        <v>0</v>
      </c>
      <c r="DE18" s="276">
        <f>'結果（詳細）'!$F$114*投入係数表_A!DE18</f>
        <v>0</v>
      </c>
      <c r="DF18" s="276">
        <f>'結果（詳細）'!$F$115*投入係数表_A!DF18</f>
        <v>0</v>
      </c>
      <c r="DG18" s="276">
        <f>'結果（詳細）'!$F$115*投入係数表_A!DG18</f>
        <v>0</v>
      </c>
      <c r="DH18" s="276">
        <f>'結果（詳細）'!$F$115*投入係数表_A!DH18</f>
        <v>0</v>
      </c>
      <c r="DI18" s="279">
        <f t="shared" si="0"/>
        <v>0</v>
      </c>
    </row>
    <row r="19" spans="3:113" ht="13.5" customHeight="1" x14ac:dyDescent="0.15">
      <c r="C19" s="402" t="s">
        <v>640</v>
      </c>
      <c r="D19" s="403" t="s">
        <v>641</v>
      </c>
      <c r="E19" s="275">
        <f>'結果（詳細）'!F$10*投入係数表_A!E19</f>
        <v>0</v>
      </c>
      <c r="F19" s="276">
        <f>'結果（詳細）'!F$11*投入係数表_A!F19</f>
        <v>0</v>
      </c>
      <c r="G19" s="276">
        <f>'結果（詳細）'!F$12*投入係数表_A!G19</f>
        <v>0</v>
      </c>
      <c r="H19" s="276">
        <f>'結果（詳細）'!F$13*投入係数表_A!H19</f>
        <v>0</v>
      </c>
      <c r="I19" s="276">
        <f>'結果（詳細）'!F$14*投入係数表_A!I19</f>
        <v>0</v>
      </c>
      <c r="J19" s="276">
        <f>'結果（詳細）'!F$15*投入係数表_A!J19</f>
        <v>0</v>
      </c>
      <c r="K19" s="276">
        <f>'結果（詳細）'!F$16*投入係数表_A!K19</f>
        <v>0</v>
      </c>
      <c r="L19" s="276">
        <f>'結果（詳細）'!F$17*投入係数表_A!L19</f>
        <v>0</v>
      </c>
      <c r="M19" s="276">
        <f>'結果（詳細）'!F$18*投入係数表_A!M19</f>
        <v>0</v>
      </c>
      <c r="N19" s="277">
        <f>'結果（詳細）'!F$19*投入係数表_A!N19</f>
        <v>0</v>
      </c>
      <c r="O19" s="276">
        <f>'結果（詳細）'!F$20*投入係数表_A!O19</f>
        <v>0</v>
      </c>
      <c r="P19" s="276">
        <f>'結果（詳細）'!F$21*投入係数表_A!P19</f>
        <v>0</v>
      </c>
      <c r="Q19" s="276">
        <f>'結果（詳細）'!F$22*投入係数表_A!Q19</f>
        <v>0</v>
      </c>
      <c r="R19" s="276">
        <f>'結果（詳細）'!F$23*投入係数表_A!R19</f>
        <v>0</v>
      </c>
      <c r="S19" s="276">
        <f>'結果（詳細）'!F$24*投入係数表_A!S19</f>
        <v>0</v>
      </c>
      <c r="T19" s="276">
        <f>'結果（詳細）'!F$25*投入係数表_A!T19</f>
        <v>0</v>
      </c>
      <c r="U19" s="276">
        <f>'結果（詳細）'!F$26*投入係数表_A!U19</f>
        <v>0</v>
      </c>
      <c r="V19" s="276">
        <f>'結果（詳細）'!F$27*投入係数表_A!V19</f>
        <v>0</v>
      </c>
      <c r="W19" s="278">
        <f>'結果（詳細）'!F$28*投入係数表_A!W19</f>
        <v>0</v>
      </c>
      <c r="X19" s="276">
        <f>'結果（詳細）'!F$29*投入係数表_A!X19</f>
        <v>0</v>
      </c>
      <c r="Y19" s="276">
        <f>'結果（詳細）'!F$30*投入係数表_A!Y19</f>
        <v>0</v>
      </c>
      <c r="Z19" s="276">
        <f>'結果（詳細）'!F$31*投入係数表_A!Z19</f>
        <v>0</v>
      </c>
      <c r="AA19" s="276">
        <f>'結果（詳細）'!F$32*投入係数表_A!AA19</f>
        <v>0</v>
      </c>
      <c r="AB19" s="276">
        <f>'結果（詳細）'!F$33*投入係数表_A!AB19</f>
        <v>0</v>
      </c>
      <c r="AC19" s="276">
        <f>'結果（詳細）'!F$34*投入係数表_A!AC19</f>
        <v>0</v>
      </c>
      <c r="AD19" s="276">
        <f>'結果（詳細）'!F$35*投入係数表_A!AD19</f>
        <v>0</v>
      </c>
      <c r="AE19" s="276">
        <f>'結果（詳細）'!F$36*投入係数表_A!AE19</f>
        <v>0</v>
      </c>
      <c r="AF19" s="276">
        <f>'結果（詳細）'!F$37*投入係数表_A!AF19</f>
        <v>0</v>
      </c>
      <c r="AG19" s="276">
        <f>'結果（詳細）'!F$38*投入係数表_A!AG19</f>
        <v>0</v>
      </c>
      <c r="AH19" s="277">
        <f>'結果（詳細）'!F$39*投入係数表_A!AH19</f>
        <v>0</v>
      </c>
      <c r="AI19" s="276">
        <f>'結果（詳細）'!F$40*投入係数表_A!AI19</f>
        <v>0</v>
      </c>
      <c r="AJ19" s="276">
        <f>'結果（詳細）'!$F$41*投入係数表_A!AJ19</f>
        <v>0</v>
      </c>
      <c r="AK19" s="276">
        <f>'結果（詳細）'!$F$42*投入係数表_A!AK19</f>
        <v>0</v>
      </c>
      <c r="AL19" s="276">
        <f>'結果（詳細）'!$F$43*投入係数表_A!AL19</f>
        <v>0</v>
      </c>
      <c r="AM19" s="276">
        <f>'結果（詳細）'!$F$44*投入係数表_A!AM19</f>
        <v>0</v>
      </c>
      <c r="AN19" s="276">
        <f>'結果（詳細）'!$F$45*投入係数表_A!AN19</f>
        <v>0</v>
      </c>
      <c r="AO19" s="276">
        <f>'結果（詳細）'!$F$46*投入係数表_A!AO19</f>
        <v>0</v>
      </c>
      <c r="AP19" s="276">
        <f>'結果（詳細）'!$F$47*投入係数表_A!AP19</f>
        <v>0</v>
      </c>
      <c r="AQ19" s="276">
        <f>'結果（詳細）'!$F$48*投入係数表_A!AQ19</f>
        <v>0</v>
      </c>
      <c r="AR19" s="276">
        <f>'結果（詳細）'!$F$49*投入係数表_A!AR19</f>
        <v>0</v>
      </c>
      <c r="AS19" s="276">
        <f>'結果（詳細）'!$F$50*投入係数表_A!AS19</f>
        <v>0</v>
      </c>
      <c r="AT19" s="276">
        <f>'結果（詳細）'!$F$51*投入係数表_A!AT19</f>
        <v>0</v>
      </c>
      <c r="AU19" s="276">
        <f>'結果（詳細）'!$F$52*投入係数表_A!AU19</f>
        <v>0</v>
      </c>
      <c r="AV19" s="276">
        <f>'結果（詳細）'!$F$53*投入係数表_A!AV19</f>
        <v>0</v>
      </c>
      <c r="AW19" s="276">
        <f>'結果（詳細）'!$F$54*投入係数表_A!AW19</f>
        <v>0</v>
      </c>
      <c r="AX19" s="276">
        <f>'結果（詳細）'!$F$55*投入係数表_A!AX19</f>
        <v>0</v>
      </c>
      <c r="AY19" s="276">
        <f>'結果（詳細）'!$F$56*投入係数表_A!AY19</f>
        <v>0</v>
      </c>
      <c r="AZ19" s="276">
        <f>'結果（詳細）'!$F$57*投入係数表_A!AZ19</f>
        <v>0</v>
      </c>
      <c r="BA19" s="276">
        <f>'結果（詳細）'!$F$58*投入係数表_A!BA19</f>
        <v>0</v>
      </c>
      <c r="BB19" s="276">
        <f>'結果（詳細）'!$F$59*投入係数表_A!BB19</f>
        <v>0</v>
      </c>
      <c r="BC19" s="276">
        <f>'結果（詳細）'!$F$60*投入係数表_A!BC19</f>
        <v>0</v>
      </c>
      <c r="BD19" s="276">
        <f>'結果（詳細）'!$F$61*投入係数表_A!BD19</f>
        <v>0</v>
      </c>
      <c r="BE19" s="276">
        <f>'結果（詳細）'!$F$62*投入係数表_A!BE19</f>
        <v>0</v>
      </c>
      <c r="BF19" s="276">
        <f>'結果（詳細）'!$F$63*投入係数表_A!BF19</f>
        <v>0</v>
      </c>
      <c r="BG19" s="276">
        <f>'結果（詳細）'!$F$64*投入係数表_A!BG19</f>
        <v>0</v>
      </c>
      <c r="BH19" s="276">
        <f>'結果（詳細）'!$F$65*投入係数表_A!BH19</f>
        <v>0</v>
      </c>
      <c r="BI19" s="276">
        <f>'結果（詳細）'!$F$66*投入係数表_A!BI19</f>
        <v>0</v>
      </c>
      <c r="BJ19" s="276">
        <f>'結果（詳細）'!$F$67*投入係数表_A!BJ19</f>
        <v>0</v>
      </c>
      <c r="BK19" s="276">
        <f>'結果（詳細）'!$F$68*投入係数表_A!BK19</f>
        <v>0</v>
      </c>
      <c r="BL19" s="276">
        <f>'結果（詳細）'!$F$69*投入係数表_A!BL19</f>
        <v>0</v>
      </c>
      <c r="BM19" s="276">
        <f>'結果（詳細）'!$F$70*投入係数表_A!BM19</f>
        <v>0</v>
      </c>
      <c r="BN19" s="276">
        <f>'結果（詳細）'!$F$71*投入係数表_A!BN19</f>
        <v>0</v>
      </c>
      <c r="BO19" s="276">
        <f>'結果（詳細）'!$F$72*投入係数表_A!BO19</f>
        <v>0</v>
      </c>
      <c r="BP19" s="276">
        <f>'結果（詳細）'!$F$73*投入係数表_A!BP19</f>
        <v>0</v>
      </c>
      <c r="BQ19" s="276">
        <f>'結果（詳細）'!$F$74*投入係数表_A!BQ19</f>
        <v>0</v>
      </c>
      <c r="BR19" s="276">
        <f>'結果（詳細）'!$F$75*投入係数表_A!BR19</f>
        <v>0</v>
      </c>
      <c r="BS19" s="276">
        <f>'結果（詳細）'!$F$76*投入係数表_A!BS19</f>
        <v>0</v>
      </c>
      <c r="BT19" s="276">
        <f>'結果（詳細）'!$F$77*投入係数表_A!BT19</f>
        <v>0</v>
      </c>
      <c r="BU19" s="276">
        <f>'結果（詳細）'!$F$78*投入係数表_A!BU19</f>
        <v>0</v>
      </c>
      <c r="BV19" s="276">
        <f>'結果（詳細）'!$F$79*投入係数表_A!BV19</f>
        <v>0</v>
      </c>
      <c r="BW19" s="276">
        <f>'結果（詳細）'!$F$80*投入係数表_A!BW19</f>
        <v>0</v>
      </c>
      <c r="BX19" s="276">
        <f>'結果（詳細）'!$F$81*投入係数表_A!BX19</f>
        <v>0</v>
      </c>
      <c r="BY19" s="276">
        <f>'結果（詳細）'!$F$82*投入係数表_A!BY19</f>
        <v>0</v>
      </c>
      <c r="BZ19" s="276">
        <f>'結果（詳細）'!$F$83*投入係数表_A!BZ19</f>
        <v>0</v>
      </c>
      <c r="CA19" s="276">
        <f>'結果（詳細）'!$F$84*投入係数表_A!CA19</f>
        <v>0</v>
      </c>
      <c r="CB19" s="276">
        <f>'結果（詳細）'!$F$85*投入係数表_A!CB19</f>
        <v>0</v>
      </c>
      <c r="CC19" s="276">
        <f>'結果（詳細）'!$F$86*投入係数表_A!CC19</f>
        <v>0</v>
      </c>
      <c r="CD19" s="276">
        <f>'結果（詳細）'!$F$87*投入係数表_A!CD19</f>
        <v>0</v>
      </c>
      <c r="CE19" s="276">
        <f>'結果（詳細）'!$F$88*投入係数表_A!CE19</f>
        <v>0</v>
      </c>
      <c r="CF19" s="276">
        <f>'結果（詳細）'!$F$89*投入係数表_A!CF19</f>
        <v>0</v>
      </c>
      <c r="CG19" s="276">
        <f>'結果（詳細）'!$F$90*投入係数表_A!CG19</f>
        <v>0</v>
      </c>
      <c r="CH19" s="276">
        <f>'結果（詳細）'!$F$91*投入係数表_A!CH19</f>
        <v>0</v>
      </c>
      <c r="CI19" s="276">
        <f>'結果（詳細）'!$F$92*投入係数表_A!CI19</f>
        <v>0</v>
      </c>
      <c r="CJ19" s="276">
        <f>'結果（詳細）'!$F$93*投入係数表_A!CJ19</f>
        <v>0</v>
      </c>
      <c r="CK19" s="276">
        <f>'結果（詳細）'!$F$94*投入係数表_A!CK19</f>
        <v>0</v>
      </c>
      <c r="CL19" s="276">
        <f>'結果（詳細）'!$F$95*投入係数表_A!CL19</f>
        <v>0</v>
      </c>
      <c r="CM19" s="276">
        <f>'結果（詳細）'!$F$96*投入係数表_A!CM19</f>
        <v>0</v>
      </c>
      <c r="CN19" s="276">
        <f>'結果（詳細）'!$F$97*投入係数表_A!CN19</f>
        <v>0</v>
      </c>
      <c r="CO19" s="276">
        <f>'結果（詳細）'!$F$98*投入係数表_A!CO19</f>
        <v>0</v>
      </c>
      <c r="CP19" s="276">
        <f>'結果（詳細）'!$F$99*投入係数表_A!CP19</f>
        <v>0</v>
      </c>
      <c r="CQ19" s="276">
        <f>'結果（詳細）'!$F$100*投入係数表_A!CQ19</f>
        <v>0</v>
      </c>
      <c r="CR19" s="276">
        <f>'結果（詳細）'!$F$101*投入係数表_A!CR19</f>
        <v>0</v>
      </c>
      <c r="CS19" s="276">
        <f>'結果（詳細）'!$F$102*投入係数表_A!CS19</f>
        <v>0</v>
      </c>
      <c r="CT19" s="276">
        <f>'結果（詳細）'!$F$103*投入係数表_A!CT19</f>
        <v>0</v>
      </c>
      <c r="CU19" s="276">
        <f>'結果（詳細）'!$F$104*投入係数表_A!CU19</f>
        <v>0</v>
      </c>
      <c r="CV19" s="276">
        <f>'結果（詳細）'!$F$105*投入係数表_A!CV19</f>
        <v>0</v>
      </c>
      <c r="CW19" s="276">
        <f>'結果（詳細）'!$F$106*投入係数表_A!CW19</f>
        <v>0</v>
      </c>
      <c r="CX19" s="276">
        <f>'結果（詳細）'!$F$107*投入係数表_A!CX19</f>
        <v>0</v>
      </c>
      <c r="CY19" s="276">
        <f>'結果（詳細）'!$F$108*投入係数表_A!CY19</f>
        <v>0</v>
      </c>
      <c r="CZ19" s="276">
        <f>'結果（詳細）'!$F$109*投入係数表_A!CZ19</f>
        <v>0</v>
      </c>
      <c r="DA19" s="276">
        <f>'結果（詳細）'!$F$110*投入係数表_A!DA19</f>
        <v>0</v>
      </c>
      <c r="DB19" s="276">
        <f>'結果（詳細）'!$F$111*投入係数表_A!DB19</f>
        <v>0</v>
      </c>
      <c r="DC19" s="276">
        <f>'結果（詳細）'!$F$112*投入係数表_A!DC19</f>
        <v>0</v>
      </c>
      <c r="DD19" s="276">
        <f>'結果（詳細）'!$F$113*投入係数表_A!DD19</f>
        <v>0</v>
      </c>
      <c r="DE19" s="276">
        <f>'結果（詳細）'!$F$114*投入係数表_A!DE19</f>
        <v>0</v>
      </c>
      <c r="DF19" s="276">
        <f>'結果（詳細）'!$F$115*投入係数表_A!DF19</f>
        <v>0</v>
      </c>
      <c r="DG19" s="276">
        <f>'結果（詳細）'!$F$115*投入係数表_A!DG19</f>
        <v>0</v>
      </c>
      <c r="DH19" s="276">
        <f>'結果（詳細）'!$F$115*投入係数表_A!DH19</f>
        <v>0</v>
      </c>
      <c r="DI19" s="279">
        <f t="shared" si="0"/>
        <v>0</v>
      </c>
    </row>
    <row r="20" spans="3:113" ht="13.5" customHeight="1" x14ac:dyDescent="0.15">
      <c r="C20" s="402" t="s">
        <v>642</v>
      </c>
      <c r="D20" s="403" t="s">
        <v>643</v>
      </c>
      <c r="E20" s="275">
        <f>'結果（詳細）'!F$10*投入係数表_A!E20</f>
        <v>0</v>
      </c>
      <c r="F20" s="276">
        <f>'結果（詳細）'!F$11*投入係数表_A!F20</f>
        <v>0</v>
      </c>
      <c r="G20" s="276">
        <f>'結果（詳細）'!F$12*投入係数表_A!G20</f>
        <v>0</v>
      </c>
      <c r="H20" s="276">
        <f>'結果（詳細）'!F$13*投入係数表_A!H20</f>
        <v>0</v>
      </c>
      <c r="I20" s="276">
        <f>'結果（詳細）'!F$14*投入係数表_A!I20</f>
        <v>0</v>
      </c>
      <c r="J20" s="276">
        <f>'結果（詳細）'!F$15*投入係数表_A!J20</f>
        <v>0</v>
      </c>
      <c r="K20" s="276">
        <f>'結果（詳細）'!F$16*投入係数表_A!K20</f>
        <v>0</v>
      </c>
      <c r="L20" s="276">
        <f>'結果（詳細）'!F$17*投入係数表_A!L20</f>
        <v>0</v>
      </c>
      <c r="M20" s="276">
        <f>'結果（詳細）'!F$18*投入係数表_A!M20</f>
        <v>0</v>
      </c>
      <c r="N20" s="277">
        <f>'結果（詳細）'!F$19*投入係数表_A!N20</f>
        <v>0</v>
      </c>
      <c r="O20" s="276">
        <f>'結果（詳細）'!F$20*投入係数表_A!O20</f>
        <v>0</v>
      </c>
      <c r="P20" s="276">
        <f>'結果（詳細）'!F$21*投入係数表_A!P20</f>
        <v>0</v>
      </c>
      <c r="Q20" s="276">
        <f>'結果（詳細）'!F$22*投入係数表_A!Q20</f>
        <v>0</v>
      </c>
      <c r="R20" s="276">
        <f>'結果（詳細）'!F$23*投入係数表_A!R20</f>
        <v>0</v>
      </c>
      <c r="S20" s="276">
        <f>'結果（詳細）'!F$24*投入係数表_A!S20</f>
        <v>0</v>
      </c>
      <c r="T20" s="276">
        <f>'結果（詳細）'!F$25*投入係数表_A!T20</f>
        <v>0</v>
      </c>
      <c r="U20" s="276">
        <f>'結果（詳細）'!F$26*投入係数表_A!U20</f>
        <v>0</v>
      </c>
      <c r="V20" s="276">
        <f>'結果（詳細）'!F$27*投入係数表_A!V20</f>
        <v>0</v>
      </c>
      <c r="W20" s="278">
        <f>'結果（詳細）'!F$28*投入係数表_A!W20</f>
        <v>0</v>
      </c>
      <c r="X20" s="276">
        <f>'結果（詳細）'!F$29*投入係数表_A!X20</f>
        <v>0</v>
      </c>
      <c r="Y20" s="276">
        <f>'結果（詳細）'!F$30*投入係数表_A!Y20</f>
        <v>0</v>
      </c>
      <c r="Z20" s="276">
        <f>'結果（詳細）'!F$31*投入係数表_A!Z20</f>
        <v>0</v>
      </c>
      <c r="AA20" s="276">
        <f>'結果（詳細）'!F$32*投入係数表_A!AA20</f>
        <v>0</v>
      </c>
      <c r="AB20" s="276">
        <f>'結果（詳細）'!F$33*投入係数表_A!AB20</f>
        <v>0</v>
      </c>
      <c r="AC20" s="276">
        <f>'結果（詳細）'!F$34*投入係数表_A!AC20</f>
        <v>0</v>
      </c>
      <c r="AD20" s="276">
        <f>'結果（詳細）'!F$35*投入係数表_A!AD20</f>
        <v>0</v>
      </c>
      <c r="AE20" s="276">
        <f>'結果（詳細）'!F$36*投入係数表_A!AE20</f>
        <v>0</v>
      </c>
      <c r="AF20" s="276">
        <f>'結果（詳細）'!F$37*投入係数表_A!AF20</f>
        <v>0</v>
      </c>
      <c r="AG20" s="276">
        <f>'結果（詳細）'!F$38*投入係数表_A!AG20</f>
        <v>0</v>
      </c>
      <c r="AH20" s="277">
        <f>'結果（詳細）'!F$39*投入係数表_A!AH20</f>
        <v>0</v>
      </c>
      <c r="AI20" s="276">
        <f>'結果（詳細）'!F$40*投入係数表_A!AI20</f>
        <v>0</v>
      </c>
      <c r="AJ20" s="276">
        <f>'結果（詳細）'!$F$41*投入係数表_A!AJ20</f>
        <v>0</v>
      </c>
      <c r="AK20" s="276">
        <f>'結果（詳細）'!$F$42*投入係数表_A!AK20</f>
        <v>0</v>
      </c>
      <c r="AL20" s="276">
        <f>'結果（詳細）'!$F$43*投入係数表_A!AL20</f>
        <v>0</v>
      </c>
      <c r="AM20" s="276">
        <f>'結果（詳細）'!$F$44*投入係数表_A!AM20</f>
        <v>0</v>
      </c>
      <c r="AN20" s="276">
        <f>'結果（詳細）'!$F$45*投入係数表_A!AN20</f>
        <v>0</v>
      </c>
      <c r="AO20" s="276">
        <f>'結果（詳細）'!$F$46*投入係数表_A!AO20</f>
        <v>0</v>
      </c>
      <c r="AP20" s="276">
        <f>'結果（詳細）'!$F$47*投入係数表_A!AP20</f>
        <v>0</v>
      </c>
      <c r="AQ20" s="276">
        <f>'結果（詳細）'!$F$48*投入係数表_A!AQ20</f>
        <v>0</v>
      </c>
      <c r="AR20" s="276">
        <f>'結果（詳細）'!$F$49*投入係数表_A!AR20</f>
        <v>0</v>
      </c>
      <c r="AS20" s="276">
        <f>'結果（詳細）'!$F$50*投入係数表_A!AS20</f>
        <v>0</v>
      </c>
      <c r="AT20" s="276">
        <f>'結果（詳細）'!$F$51*投入係数表_A!AT20</f>
        <v>0</v>
      </c>
      <c r="AU20" s="276">
        <f>'結果（詳細）'!$F$52*投入係数表_A!AU20</f>
        <v>0</v>
      </c>
      <c r="AV20" s="276">
        <f>'結果（詳細）'!$F$53*投入係数表_A!AV20</f>
        <v>0</v>
      </c>
      <c r="AW20" s="276">
        <f>'結果（詳細）'!$F$54*投入係数表_A!AW20</f>
        <v>0</v>
      </c>
      <c r="AX20" s="276">
        <f>'結果（詳細）'!$F$55*投入係数表_A!AX20</f>
        <v>0</v>
      </c>
      <c r="AY20" s="276">
        <f>'結果（詳細）'!$F$56*投入係数表_A!AY20</f>
        <v>0</v>
      </c>
      <c r="AZ20" s="276">
        <f>'結果（詳細）'!$F$57*投入係数表_A!AZ20</f>
        <v>0</v>
      </c>
      <c r="BA20" s="276">
        <f>'結果（詳細）'!$F$58*投入係数表_A!BA20</f>
        <v>0</v>
      </c>
      <c r="BB20" s="276">
        <f>'結果（詳細）'!$F$59*投入係数表_A!BB20</f>
        <v>0</v>
      </c>
      <c r="BC20" s="276">
        <f>'結果（詳細）'!$F$60*投入係数表_A!BC20</f>
        <v>0</v>
      </c>
      <c r="BD20" s="276">
        <f>'結果（詳細）'!$F$61*投入係数表_A!BD20</f>
        <v>0</v>
      </c>
      <c r="BE20" s="276">
        <f>'結果（詳細）'!$F$62*投入係数表_A!BE20</f>
        <v>0</v>
      </c>
      <c r="BF20" s="276">
        <f>'結果（詳細）'!$F$63*投入係数表_A!BF20</f>
        <v>0</v>
      </c>
      <c r="BG20" s="276">
        <f>'結果（詳細）'!$F$64*投入係数表_A!BG20</f>
        <v>0</v>
      </c>
      <c r="BH20" s="276">
        <f>'結果（詳細）'!$F$65*投入係数表_A!BH20</f>
        <v>0</v>
      </c>
      <c r="BI20" s="276">
        <f>'結果（詳細）'!$F$66*投入係数表_A!BI20</f>
        <v>0</v>
      </c>
      <c r="BJ20" s="276">
        <f>'結果（詳細）'!$F$67*投入係数表_A!BJ20</f>
        <v>0</v>
      </c>
      <c r="BK20" s="276">
        <f>'結果（詳細）'!$F$68*投入係数表_A!BK20</f>
        <v>0</v>
      </c>
      <c r="BL20" s="276">
        <f>'結果（詳細）'!$F$69*投入係数表_A!BL20</f>
        <v>0</v>
      </c>
      <c r="BM20" s="276">
        <f>'結果（詳細）'!$F$70*投入係数表_A!BM20</f>
        <v>0</v>
      </c>
      <c r="BN20" s="276">
        <f>'結果（詳細）'!$F$71*投入係数表_A!BN20</f>
        <v>0</v>
      </c>
      <c r="BO20" s="276">
        <f>'結果（詳細）'!$F$72*投入係数表_A!BO20</f>
        <v>0</v>
      </c>
      <c r="BP20" s="276">
        <f>'結果（詳細）'!$F$73*投入係数表_A!BP20</f>
        <v>0</v>
      </c>
      <c r="BQ20" s="276">
        <f>'結果（詳細）'!$F$74*投入係数表_A!BQ20</f>
        <v>0</v>
      </c>
      <c r="BR20" s="276">
        <f>'結果（詳細）'!$F$75*投入係数表_A!BR20</f>
        <v>0</v>
      </c>
      <c r="BS20" s="276">
        <f>'結果（詳細）'!$F$76*投入係数表_A!BS20</f>
        <v>0</v>
      </c>
      <c r="BT20" s="276">
        <f>'結果（詳細）'!$F$77*投入係数表_A!BT20</f>
        <v>0</v>
      </c>
      <c r="BU20" s="276">
        <f>'結果（詳細）'!$F$78*投入係数表_A!BU20</f>
        <v>0</v>
      </c>
      <c r="BV20" s="276">
        <f>'結果（詳細）'!$F$79*投入係数表_A!BV20</f>
        <v>0</v>
      </c>
      <c r="BW20" s="276">
        <f>'結果（詳細）'!$F$80*投入係数表_A!BW20</f>
        <v>0</v>
      </c>
      <c r="BX20" s="276">
        <f>'結果（詳細）'!$F$81*投入係数表_A!BX20</f>
        <v>0</v>
      </c>
      <c r="BY20" s="276">
        <f>'結果（詳細）'!$F$82*投入係数表_A!BY20</f>
        <v>0</v>
      </c>
      <c r="BZ20" s="276">
        <f>'結果（詳細）'!$F$83*投入係数表_A!BZ20</f>
        <v>0</v>
      </c>
      <c r="CA20" s="276">
        <f>'結果（詳細）'!$F$84*投入係数表_A!CA20</f>
        <v>0</v>
      </c>
      <c r="CB20" s="276">
        <f>'結果（詳細）'!$F$85*投入係数表_A!CB20</f>
        <v>0</v>
      </c>
      <c r="CC20" s="276">
        <f>'結果（詳細）'!$F$86*投入係数表_A!CC20</f>
        <v>0</v>
      </c>
      <c r="CD20" s="276">
        <f>'結果（詳細）'!$F$87*投入係数表_A!CD20</f>
        <v>0</v>
      </c>
      <c r="CE20" s="276">
        <f>'結果（詳細）'!$F$88*投入係数表_A!CE20</f>
        <v>0</v>
      </c>
      <c r="CF20" s="276">
        <f>'結果（詳細）'!$F$89*投入係数表_A!CF20</f>
        <v>0</v>
      </c>
      <c r="CG20" s="276">
        <f>'結果（詳細）'!$F$90*投入係数表_A!CG20</f>
        <v>0</v>
      </c>
      <c r="CH20" s="276">
        <f>'結果（詳細）'!$F$91*投入係数表_A!CH20</f>
        <v>0</v>
      </c>
      <c r="CI20" s="276">
        <f>'結果（詳細）'!$F$92*投入係数表_A!CI20</f>
        <v>0</v>
      </c>
      <c r="CJ20" s="276">
        <f>'結果（詳細）'!$F$93*投入係数表_A!CJ20</f>
        <v>0</v>
      </c>
      <c r="CK20" s="276">
        <f>'結果（詳細）'!$F$94*投入係数表_A!CK20</f>
        <v>0</v>
      </c>
      <c r="CL20" s="276">
        <f>'結果（詳細）'!$F$95*投入係数表_A!CL20</f>
        <v>0</v>
      </c>
      <c r="CM20" s="276">
        <f>'結果（詳細）'!$F$96*投入係数表_A!CM20</f>
        <v>0</v>
      </c>
      <c r="CN20" s="276">
        <f>'結果（詳細）'!$F$97*投入係数表_A!CN20</f>
        <v>0</v>
      </c>
      <c r="CO20" s="276">
        <f>'結果（詳細）'!$F$98*投入係数表_A!CO20</f>
        <v>0</v>
      </c>
      <c r="CP20" s="276">
        <f>'結果（詳細）'!$F$99*投入係数表_A!CP20</f>
        <v>0</v>
      </c>
      <c r="CQ20" s="276">
        <f>'結果（詳細）'!$F$100*投入係数表_A!CQ20</f>
        <v>0</v>
      </c>
      <c r="CR20" s="276">
        <f>'結果（詳細）'!$F$101*投入係数表_A!CR20</f>
        <v>0</v>
      </c>
      <c r="CS20" s="276">
        <f>'結果（詳細）'!$F$102*投入係数表_A!CS20</f>
        <v>0</v>
      </c>
      <c r="CT20" s="276">
        <f>'結果（詳細）'!$F$103*投入係数表_A!CT20</f>
        <v>0</v>
      </c>
      <c r="CU20" s="276">
        <f>'結果（詳細）'!$F$104*投入係数表_A!CU20</f>
        <v>0</v>
      </c>
      <c r="CV20" s="276">
        <f>'結果（詳細）'!$F$105*投入係数表_A!CV20</f>
        <v>0</v>
      </c>
      <c r="CW20" s="276">
        <f>'結果（詳細）'!$F$106*投入係数表_A!CW20</f>
        <v>0</v>
      </c>
      <c r="CX20" s="276">
        <f>'結果（詳細）'!$F$107*投入係数表_A!CX20</f>
        <v>0</v>
      </c>
      <c r="CY20" s="276">
        <f>'結果（詳細）'!$F$108*投入係数表_A!CY20</f>
        <v>0</v>
      </c>
      <c r="CZ20" s="276">
        <f>'結果（詳細）'!$F$109*投入係数表_A!CZ20</f>
        <v>0</v>
      </c>
      <c r="DA20" s="276">
        <f>'結果（詳細）'!$F$110*投入係数表_A!DA20</f>
        <v>0</v>
      </c>
      <c r="DB20" s="276">
        <f>'結果（詳細）'!$F$111*投入係数表_A!DB20</f>
        <v>0</v>
      </c>
      <c r="DC20" s="276">
        <f>'結果（詳細）'!$F$112*投入係数表_A!DC20</f>
        <v>0</v>
      </c>
      <c r="DD20" s="276">
        <f>'結果（詳細）'!$F$113*投入係数表_A!DD20</f>
        <v>0</v>
      </c>
      <c r="DE20" s="276">
        <f>'結果（詳細）'!$F$114*投入係数表_A!DE20</f>
        <v>0</v>
      </c>
      <c r="DF20" s="276">
        <f>'結果（詳細）'!$F$115*投入係数表_A!DF20</f>
        <v>0</v>
      </c>
      <c r="DG20" s="276">
        <f>'結果（詳細）'!$F$115*投入係数表_A!DG20</f>
        <v>0</v>
      </c>
      <c r="DH20" s="276">
        <f>'結果（詳細）'!$F$115*投入係数表_A!DH20</f>
        <v>0</v>
      </c>
      <c r="DI20" s="279">
        <f t="shared" si="0"/>
        <v>0</v>
      </c>
    </row>
    <row r="21" spans="3:113" ht="13.5" customHeight="1" x14ac:dyDescent="0.15">
      <c r="C21" s="402" t="s">
        <v>644</v>
      </c>
      <c r="D21" s="403" t="s">
        <v>134</v>
      </c>
      <c r="E21" s="275">
        <f>'結果（詳細）'!F$10*投入係数表_A!E21</f>
        <v>0</v>
      </c>
      <c r="F21" s="276">
        <f>'結果（詳細）'!F$11*投入係数表_A!F21</f>
        <v>0</v>
      </c>
      <c r="G21" s="276">
        <f>'結果（詳細）'!F$12*投入係数表_A!G21</f>
        <v>0</v>
      </c>
      <c r="H21" s="276">
        <f>'結果（詳細）'!F$13*投入係数表_A!H21</f>
        <v>0</v>
      </c>
      <c r="I21" s="276">
        <f>'結果（詳細）'!F$14*投入係数表_A!I21</f>
        <v>0</v>
      </c>
      <c r="J21" s="276">
        <f>'結果（詳細）'!F$15*投入係数表_A!J21</f>
        <v>0</v>
      </c>
      <c r="K21" s="276">
        <f>'結果（詳細）'!F$16*投入係数表_A!K21</f>
        <v>0</v>
      </c>
      <c r="L21" s="276">
        <f>'結果（詳細）'!F$17*投入係数表_A!L21</f>
        <v>0</v>
      </c>
      <c r="M21" s="276">
        <f>'結果（詳細）'!F$18*投入係数表_A!M21</f>
        <v>0</v>
      </c>
      <c r="N21" s="277">
        <f>'結果（詳細）'!F$19*投入係数表_A!N21</f>
        <v>0</v>
      </c>
      <c r="O21" s="276">
        <f>'結果（詳細）'!F$20*投入係数表_A!O21</f>
        <v>0</v>
      </c>
      <c r="P21" s="276">
        <f>'結果（詳細）'!F$21*投入係数表_A!P21</f>
        <v>0</v>
      </c>
      <c r="Q21" s="276">
        <f>'結果（詳細）'!F$22*投入係数表_A!Q21</f>
        <v>0</v>
      </c>
      <c r="R21" s="276">
        <f>'結果（詳細）'!F$23*投入係数表_A!R21</f>
        <v>0</v>
      </c>
      <c r="S21" s="276">
        <f>'結果（詳細）'!F$24*投入係数表_A!S21</f>
        <v>0</v>
      </c>
      <c r="T21" s="276">
        <f>'結果（詳細）'!F$25*投入係数表_A!T21</f>
        <v>0</v>
      </c>
      <c r="U21" s="276">
        <f>'結果（詳細）'!F$26*投入係数表_A!U21</f>
        <v>0</v>
      </c>
      <c r="V21" s="276">
        <f>'結果（詳細）'!F$27*投入係数表_A!V21</f>
        <v>0</v>
      </c>
      <c r="W21" s="278">
        <f>'結果（詳細）'!F$28*投入係数表_A!W21</f>
        <v>0</v>
      </c>
      <c r="X21" s="276">
        <f>'結果（詳細）'!F$29*投入係数表_A!X21</f>
        <v>0</v>
      </c>
      <c r="Y21" s="276">
        <f>'結果（詳細）'!F$30*投入係数表_A!Y21</f>
        <v>0</v>
      </c>
      <c r="Z21" s="276">
        <f>'結果（詳細）'!F$31*投入係数表_A!Z21</f>
        <v>0</v>
      </c>
      <c r="AA21" s="276">
        <f>'結果（詳細）'!F$32*投入係数表_A!AA21</f>
        <v>0</v>
      </c>
      <c r="AB21" s="276">
        <f>'結果（詳細）'!F$33*投入係数表_A!AB21</f>
        <v>0</v>
      </c>
      <c r="AC21" s="276">
        <f>'結果（詳細）'!F$34*投入係数表_A!AC21</f>
        <v>0</v>
      </c>
      <c r="AD21" s="276">
        <f>'結果（詳細）'!F$35*投入係数表_A!AD21</f>
        <v>0</v>
      </c>
      <c r="AE21" s="276">
        <f>'結果（詳細）'!F$36*投入係数表_A!AE21</f>
        <v>0</v>
      </c>
      <c r="AF21" s="276">
        <f>'結果（詳細）'!F$37*投入係数表_A!AF21</f>
        <v>0</v>
      </c>
      <c r="AG21" s="276">
        <f>'結果（詳細）'!F$38*投入係数表_A!AG21</f>
        <v>0</v>
      </c>
      <c r="AH21" s="277">
        <f>'結果（詳細）'!F$39*投入係数表_A!AH21</f>
        <v>0</v>
      </c>
      <c r="AI21" s="276">
        <f>'結果（詳細）'!F$40*投入係数表_A!AI21</f>
        <v>0</v>
      </c>
      <c r="AJ21" s="276">
        <f>'結果（詳細）'!$F$41*投入係数表_A!AJ21</f>
        <v>0</v>
      </c>
      <c r="AK21" s="276">
        <f>'結果（詳細）'!$F$42*投入係数表_A!AK21</f>
        <v>0</v>
      </c>
      <c r="AL21" s="276">
        <f>'結果（詳細）'!$F$43*投入係数表_A!AL21</f>
        <v>0</v>
      </c>
      <c r="AM21" s="276">
        <f>'結果（詳細）'!$F$44*投入係数表_A!AM21</f>
        <v>0</v>
      </c>
      <c r="AN21" s="276">
        <f>'結果（詳細）'!$F$45*投入係数表_A!AN21</f>
        <v>0</v>
      </c>
      <c r="AO21" s="276">
        <f>'結果（詳細）'!$F$46*投入係数表_A!AO21</f>
        <v>0</v>
      </c>
      <c r="AP21" s="276">
        <f>'結果（詳細）'!$F$47*投入係数表_A!AP21</f>
        <v>0</v>
      </c>
      <c r="AQ21" s="276">
        <f>'結果（詳細）'!$F$48*投入係数表_A!AQ21</f>
        <v>0</v>
      </c>
      <c r="AR21" s="276">
        <f>'結果（詳細）'!$F$49*投入係数表_A!AR21</f>
        <v>0</v>
      </c>
      <c r="AS21" s="276">
        <f>'結果（詳細）'!$F$50*投入係数表_A!AS21</f>
        <v>0</v>
      </c>
      <c r="AT21" s="276">
        <f>'結果（詳細）'!$F$51*投入係数表_A!AT21</f>
        <v>0</v>
      </c>
      <c r="AU21" s="276">
        <f>'結果（詳細）'!$F$52*投入係数表_A!AU21</f>
        <v>0</v>
      </c>
      <c r="AV21" s="276">
        <f>'結果（詳細）'!$F$53*投入係数表_A!AV21</f>
        <v>0</v>
      </c>
      <c r="AW21" s="276">
        <f>'結果（詳細）'!$F$54*投入係数表_A!AW21</f>
        <v>0</v>
      </c>
      <c r="AX21" s="276">
        <f>'結果（詳細）'!$F$55*投入係数表_A!AX21</f>
        <v>0</v>
      </c>
      <c r="AY21" s="276">
        <f>'結果（詳細）'!$F$56*投入係数表_A!AY21</f>
        <v>0</v>
      </c>
      <c r="AZ21" s="276">
        <f>'結果（詳細）'!$F$57*投入係数表_A!AZ21</f>
        <v>0</v>
      </c>
      <c r="BA21" s="276">
        <f>'結果（詳細）'!$F$58*投入係数表_A!BA21</f>
        <v>0</v>
      </c>
      <c r="BB21" s="276">
        <f>'結果（詳細）'!$F$59*投入係数表_A!BB21</f>
        <v>0</v>
      </c>
      <c r="BC21" s="276">
        <f>'結果（詳細）'!$F$60*投入係数表_A!BC21</f>
        <v>0</v>
      </c>
      <c r="BD21" s="276">
        <f>'結果（詳細）'!$F$61*投入係数表_A!BD21</f>
        <v>0</v>
      </c>
      <c r="BE21" s="276">
        <f>'結果（詳細）'!$F$62*投入係数表_A!BE21</f>
        <v>0</v>
      </c>
      <c r="BF21" s="276">
        <f>'結果（詳細）'!$F$63*投入係数表_A!BF21</f>
        <v>0</v>
      </c>
      <c r="BG21" s="276">
        <f>'結果（詳細）'!$F$64*投入係数表_A!BG21</f>
        <v>0</v>
      </c>
      <c r="BH21" s="276">
        <f>'結果（詳細）'!$F$65*投入係数表_A!BH21</f>
        <v>0</v>
      </c>
      <c r="BI21" s="276">
        <f>'結果（詳細）'!$F$66*投入係数表_A!BI21</f>
        <v>0</v>
      </c>
      <c r="BJ21" s="276">
        <f>'結果（詳細）'!$F$67*投入係数表_A!BJ21</f>
        <v>0</v>
      </c>
      <c r="BK21" s="276">
        <f>'結果（詳細）'!$F$68*投入係数表_A!BK21</f>
        <v>0</v>
      </c>
      <c r="BL21" s="276">
        <f>'結果（詳細）'!$F$69*投入係数表_A!BL21</f>
        <v>0</v>
      </c>
      <c r="BM21" s="276">
        <f>'結果（詳細）'!$F$70*投入係数表_A!BM21</f>
        <v>0</v>
      </c>
      <c r="BN21" s="276">
        <f>'結果（詳細）'!$F$71*投入係数表_A!BN21</f>
        <v>0</v>
      </c>
      <c r="BO21" s="276">
        <f>'結果（詳細）'!$F$72*投入係数表_A!BO21</f>
        <v>0</v>
      </c>
      <c r="BP21" s="276">
        <f>'結果（詳細）'!$F$73*投入係数表_A!BP21</f>
        <v>0</v>
      </c>
      <c r="BQ21" s="276">
        <f>'結果（詳細）'!$F$74*投入係数表_A!BQ21</f>
        <v>0</v>
      </c>
      <c r="BR21" s="276">
        <f>'結果（詳細）'!$F$75*投入係数表_A!BR21</f>
        <v>0</v>
      </c>
      <c r="BS21" s="276">
        <f>'結果（詳細）'!$F$76*投入係数表_A!BS21</f>
        <v>0</v>
      </c>
      <c r="BT21" s="276">
        <f>'結果（詳細）'!$F$77*投入係数表_A!BT21</f>
        <v>0</v>
      </c>
      <c r="BU21" s="276">
        <f>'結果（詳細）'!$F$78*投入係数表_A!BU21</f>
        <v>0</v>
      </c>
      <c r="BV21" s="276">
        <f>'結果（詳細）'!$F$79*投入係数表_A!BV21</f>
        <v>0</v>
      </c>
      <c r="BW21" s="276">
        <f>'結果（詳細）'!$F$80*投入係数表_A!BW21</f>
        <v>0</v>
      </c>
      <c r="BX21" s="276">
        <f>'結果（詳細）'!$F$81*投入係数表_A!BX21</f>
        <v>0</v>
      </c>
      <c r="BY21" s="276">
        <f>'結果（詳細）'!$F$82*投入係数表_A!BY21</f>
        <v>0</v>
      </c>
      <c r="BZ21" s="276">
        <f>'結果（詳細）'!$F$83*投入係数表_A!BZ21</f>
        <v>0</v>
      </c>
      <c r="CA21" s="276">
        <f>'結果（詳細）'!$F$84*投入係数表_A!CA21</f>
        <v>0</v>
      </c>
      <c r="CB21" s="276">
        <f>'結果（詳細）'!$F$85*投入係数表_A!CB21</f>
        <v>0</v>
      </c>
      <c r="CC21" s="276">
        <f>'結果（詳細）'!$F$86*投入係数表_A!CC21</f>
        <v>0</v>
      </c>
      <c r="CD21" s="276">
        <f>'結果（詳細）'!$F$87*投入係数表_A!CD21</f>
        <v>0</v>
      </c>
      <c r="CE21" s="276">
        <f>'結果（詳細）'!$F$88*投入係数表_A!CE21</f>
        <v>0</v>
      </c>
      <c r="CF21" s="276">
        <f>'結果（詳細）'!$F$89*投入係数表_A!CF21</f>
        <v>0</v>
      </c>
      <c r="CG21" s="276">
        <f>'結果（詳細）'!$F$90*投入係数表_A!CG21</f>
        <v>0</v>
      </c>
      <c r="CH21" s="276">
        <f>'結果（詳細）'!$F$91*投入係数表_A!CH21</f>
        <v>0</v>
      </c>
      <c r="CI21" s="276">
        <f>'結果（詳細）'!$F$92*投入係数表_A!CI21</f>
        <v>0</v>
      </c>
      <c r="CJ21" s="276">
        <f>'結果（詳細）'!$F$93*投入係数表_A!CJ21</f>
        <v>0</v>
      </c>
      <c r="CK21" s="276">
        <f>'結果（詳細）'!$F$94*投入係数表_A!CK21</f>
        <v>0</v>
      </c>
      <c r="CL21" s="276">
        <f>'結果（詳細）'!$F$95*投入係数表_A!CL21</f>
        <v>0</v>
      </c>
      <c r="CM21" s="276">
        <f>'結果（詳細）'!$F$96*投入係数表_A!CM21</f>
        <v>0</v>
      </c>
      <c r="CN21" s="276">
        <f>'結果（詳細）'!$F$97*投入係数表_A!CN21</f>
        <v>0</v>
      </c>
      <c r="CO21" s="276">
        <f>'結果（詳細）'!$F$98*投入係数表_A!CO21</f>
        <v>0</v>
      </c>
      <c r="CP21" s="276">
        <f>'結果（詳細）'!$F$99*投入係数表_A!CP21</f>
        <v>0</v>
      </c>
      <c r="CQ21" s="276">
        <f>'結果（詳細）'!$F$100*投入係数表_A!CQ21</f>
        <v>0</v>
      </c>
      <c r="CR21" s="276">
        <f>'結果（詳細）'!$F$101*投入係数表_A!CR21</f>
        <v>0</v>
      </c>
      <c r="CS21" s="276">
        <f>'結果（詳細）'!$F$102*投入係数表_A!CS21</f>
        <v>0</v>
      </c>
      <c r="CT21" s="276">
        <f>'結果（詳細）'!$F$103*投入係数表_A!CT21</f>
        <v>0</v>
      </c>
      <c r="CU21" s="276">
        <f>'結果（詳細）'!$F$104*投入係数表_A!CU21</f>
        <v>0</v>
      </c>
      <c r="CV21" s="276">
        <f>'結果（詳細）'!$F$105*投入係数表_A!CV21</f>
        <v>0</v>
      </c>
      <c r="CW21" s="276">
        <f>'結果（詳細）'!$F$106*投入係数表_A!CW21</f>
        <v>0</v>
      </c>
      <c r="CX21" s="276">
        <f>'結果（詳細）'!$F$107*投入係数表_A!CX21</f>
        <v>0</v>
      </c>
      <c r="CY21" s="276">
        <f>'結果（詳細）'!$F$108*投入係数表_A!CY21</f>
        <v>0</v>
      </c>
      <c r="CZ21" s="276">
        <f>'結果（詳細）'!$F$109*投入係数表_A!CZ21</f>
        <v>0</v>
      </c>
      <c r="DA21" s="276">
        <f>'結果（詳細）'!$F$110*投入係数表_A!DA21</f>
        <v>0</v>
      </c>
      <c r="DB21" s="276">
        <f>'結果（詳細）'!$F$111*投入係数表_A!DB21</f>
        <v>0</v>
      </c>
      <c r="DC21" s="276">
        <f>'結果（詳細）'!$F$112*投入係数表_A!DC21</f>
        <v>0</v>
      </c>
      <c r="DD21" s="276">
        <f>'結果（詳細）'!$F$113*投入係数表_A!DD21</f>
        <v>0</v>
      </c>
      <c r="DE21" s="276">
        <f>'結果（詳細）'!$F$114*投入係数表_A!DE21</f>
        <v>0</v>
      </c>
      <c r="DF21" s="276">
        <f>'結果（詳細）'!$F$115*投入係数表_A!DF21</f>
        <v>0</v>
      </c>
      <c r="DG21" s="276">
        <f>'結果（詳細）'!$F$115*投入係数表_A!DG21</f>
        <v>0</v>
      </c>
      <c r="DH21" s="276">
        <f>'結果（詳細）'!$F$115*投入係数表_A!DH21</f>
        <v>0</v>
      </c>
      <c r="DI21" s="279">
        <f t="shared" si="0"/>
        <v>0</v>
      </c>
    </row>
    <row r="22" spans="3:113" ht="13.5" customHeight="1" x14ac:dyDescent="0.15">
      <c r="C22" s="402" t="s">
        <v>645</v>
      </c>
      <c r="D22" s="403" t="s">
        <v>137</v>
      </c>
      <c r="E22" s="275">
        <f>'結果（詳細）'!F$10*投入係数表_A!E22</f>
        <v>0</v>
      </c>
      <c r="F22" s="276">
        <f>'結果（詳細）'!F$11*投入係数表_A!F22</f>
        <v>0</v>
      </c>
      <c r="G22" s="276">
        <f>'結果（詳細）'!F$12*投入係数表_A!G22</f>
        <v>0</v>
      </c>
      <c r="H22" s="276">
        <f>'結果（詳細）'!F$13*投入係数表_A!H22</f>
        <v>0</v>
      </c>
      <c r="I22" s="276">
        <f>'結果（詳細）'!F$14*投入係数表_A!I22</f>
        <v>0</v>
      </c>
      <c r="J22" s="276">
        <f>'結果（詳細）'!F$15*投入係数表_A!J22</f>
        <v>0</v>
      </c>
      <c r="K22" s="276">
        <f>'結果（詳細）'!F$16*投入係数表_A!K22</f>
        <v>0</v>
      </c>
      <c r="L22" s="276">
        <f>'結果（詳細）'!F$17*投入係数表_A!L22</f>
        <v>0</v>
      </c>
      <c r="M22" s="276">
        <f>'結果（詳細）'!F$18*投入係数表_A!M22</f>
        <v>0</v>
      </c>
      <c r="N22" s="277">
        <f>'結果（詳細）'!F$19*投入係数表_A!N22</f>
        <v>0</v>
      </c>
      <c r="O22" s="276">
        <f>'結果（詳細）'!F$20*投入係数表_A!O22</f>
        <v>0</v>
      </c>
      <c r="P22" s="276">
        <f>'結果（詳細）'!F$21*投入係数表_A!P22</f>
        <v>0</v>
      </c>
      <c r="Q22" s="276">
        <f>'結果（詳細）'!F$22*投入係数表_A!Q22</f>
        <v>0</v>
      </c>
      <c r="R22" s="276">
        <f>'結果（詳細）'!F$23*投入係数表_A!R22</f>
        <v>0</v>
      </c>
      <c r="S22" s="276">
        <f>'結果（詳細）'!F$24*投入係数表_A!S22</f>
        <v>0</v>
      </c>
      <c r="T22" s="276">
        <f>'結果（詳細）'!F$25*投入係数表_A!T22</f>
        <v>0</v>
      </c>
      <c r="U22" s="276">
        <f>'結果（詳細）'!F$26*投入係数表_A!U22</f>
        <v>0</v>
      </c>
      <c r="V22" s="276">
        <f>'結果（詳細）'!F$27*投入係数表_A!V22</f>
        <v>0</v>
      </c>
      <c r="W22" s="278">
        <f>'結果（詳細）'!F$28*投入係数表_A!W22</f>
        <v>0</v>
      </c>
      <c r="X22" s="276">
        <f>'結果（詳細）'!F$29*投入係数表_A!X22</f>
        <v>0</v>
      </c>
      <c r="Y22" s="276">
        <f>'結果（詳細）'!F$30*投入係数表_A!Y22</f>
        <v>0</v>
      </c>
      <c r="Z22" s="276">
        <f>'結果（詳細）'!F$31*投入係数表_A!Z22</f>
        <v>0</v>
      </c>
      <c r="AA22" s="276">
        <f>'結果（詳細）'!F$32*投入係数表_A!AA22</f>
        <v>0</v>
      </c>
      <c r="AB22" s="276">
        <f>'結果（詳細）'!F$33*投入係数表_A!AB22</f>
        <v>0</v>
      </c>
      <c r="AC22" s="276">
        <f>'結果（詳細）'!F$34*投入係数表_A!AC22</f>
        <v>0</v>
      </c>
      <c r="AD22" s="276">
        <f>'結果（詳細）'!F$35*投入係数表_A!AD22</f>
        <v>0</v>
      </c>
      <c r="AE22" s="276">
        <f>'結果（詳細）'!F$36*投入係数表_A!AE22</f>
        <v>0</v>
      </c>
      <c r="AF22" s="276">
        <f>'結果（詳細）'!F$37*投入係数表_A!AF22</f>
        <v>0</v>
      </c>
      <c r="AG22" s="276">
        <f>'結果（詳細）'!F$38*投入係数表_A!AG22</f>
        <v>0</v>
      </c>
      <c r="AH22" s="277">
        <f>'結果（詳細）'!F$39*投入係数表_A!AH22</f>
        <v>0</v>
      </c>
      <c r="AI22" s="276">
        <f>'結果（詳細）'!F$40*投入係数表_A!AI22</f>
        <v>0</v>
      </c>
      <c r="AJ22" s="276">
        <f>'結果（詳細）'!$F$41*投入係数表_A!AJ22</f>
        <v>0</v>
      </c>
      <c r="AK22" s="276">
        <f>'結果（詳細）'!$F$42*投入係数表_A!AK22</f>
        <v>0</v>
      </c>
      <c r="AL22" s="276">
        <f>'結果（詳細）'!$F$43*投入係数表_A!AL22</f>
        <v>0</v>
      </c>
      <c r="AM22" s="276">
        <f>'結果（詳細）'!$F$44*投入係数表_A!AM22</f>
        <v>0</v>
      </c>
      <c r="AN22" s="276">
        <f>'結果（詳細）'!$F$45*投入係数表_A!AN22</f>
        <v>0</v>
      </c>
      <c r="AO22" s="276">
        <f>'結果（詳細）'!$F$46*投入係数表_A!AO22</f>
        <v>0</v>
      </c>
      <c r="AP22" s="276">
        <f>'結果（詳細）'!$F$47*投入係数表_A!AP22</f>
        <v>0</v>
      </c>
      <c r="AQ22" s="276">
        <f>'結果（詳細）'!$F$48*投入係数表_A!AQ22</f>
        <v>0</v>
      </c>
      <c r="AR22" s="276">
        <f>'結果（詳細）'!$F$49*投入係数表_A!AR22</f>
        <v>0</v>
      </c>
      <c r="AS22" s="276">
        <f>'結果（詳細）'!$F$50*投入係数表_A!AS22</f>
        <v>0</v>
      </c>
      <c r="AT22" s="276">
        <f>'結果（詳細）'!$F$51*投入係数表_A!AT22</f>
        <v>0</v>
      </c>
      <c r="AU22" s="276">
        <f>'結果（詳細）'!$F$52*投入係数表_A!AU22</f>
        <v>0</v>
      </c>
      <c r="AV22" s="276">
        <f>'結果（詳細）'!$F$53*投入係数表_A!AV22</f>
        <v>0</v>
      </c>
      <c r="AW22" s="276">
        <f>'結果（詳細）'!$F$54*投入係数表_A!AW22</f>
        <v>0</v>
      </c>
      <c r="AX22" s="276">
        <f>'結果（詳細）'!$F$55*投入係数表_A!AX22</f>
        <v>0</v>
      </c>
      <c r="AY22" s="276">
        <f>'結果（詳細）'!$F$56*投入係数表_A!AY22</f>
        <v>0</v>
      </c>
      <c r="AZ22" s="276">
        <f>'結果（詳細）'!$F$57*投入係数表_A!AZ22</f>
        <v>0</v>
      </c>
      <c r="BA22" s="276">
        <f>'結果（詳細）'!$F$58*投入係数表_A!BA22</f>
        <v>0</v>
      </c>
      <c r="BB22" s="276">
        <f>'結果（詳細）'!$F$59*投入係数表_A!BB22</f>
        <v>0</v>
      </c>
      <c r="BC22" s="276">
        <f>'結果（詳細）'!$F$60*投入係数表_A!BC22</f>
        <v>0</v>
      </c>
      <c r="BD22" s="276">
        <f>'結果（詳細）'!$F$61*投入係数表_A!BD22</f>
        <v>0</v>
      </c>
      <c r="BE22" s="276">
        <f>'結果（詳細）'!$F$62*投入係数表_A!BE22</f>
        <v>0</v>
      </c>
      <c r="BF22" s="276">
        <f>'結果（詳細）'!$F$63*投入係数表_A!BF22</f>
        <v>0</v>
      </c>
      <c r="BG22" s="276">
        <f>'結果（詳細）'!$F$64*投入係数表_A!BG22</f>
        <v>0</v>
      </c>
      <c r="BH22" s="276">
        <f>'結果（詳細）'!$F$65*投入係数表_A!BH22</f>
        <v>0</v>
      </c>
      <c r="BI22" s="276">
        <f>'結果（詳細）'!$F$66*投入係数表_A!BI22</f>
        <v>0</v>
      </c>
      <c r="BJ22" s="276">
        <f>'結果（詳細）'!$F$67*投入係数表_A!BJ22</f>
        <v>0</v>
      </c>
      <c r="BK22" s="276">
        <f>'結果（詳細）'!$F$68*投入係数表_A!BK22</f>
        <v>0</v>
      </c>
      <c r="BL22" s="276">
        <f>'結果（詳細）'!$F$69*投入係数表_A!BL22</f>
        <v>0</v>
      </c>
      <c r="BM22" s="276">
        <f>'結果（詳細）'!$F$70*投入係数表_A!BM22</f>
        <v>0</v>
      </c>
      <c r="BN22" s="276">
        <f>'結果（詳細）'!$F$71*投入係数表_A!BN22</f>
        <v>0</v>
      </c>
      <c r="BO22" s="276">
        <f>'結果（詳細）'!$F$72*投入係数表_A!BO22</f>
        <v>0</v>
      </c>
      <c r="BP22" s="276">
        <f>'結果（詳細）'!$F$73*投入係数表_A!BP22</f>
        <v>0</v>
      </c>
      <c r="BQ22" s="276">
        <f>'結果（詳細）'!$F$74*投入係数表_A!BQ22</f>
        <v>0</v>
      </c>
      <c r="BR22" s="276">
        <f>'結果（詳細）'!$F$75*投入係数表_A!BR22</f>
        <v>0</v>
      </c>
      <c r="BS22" s="276">
        <f>'結果（詳細）'!$F$76*投入係数表_A!BS22</f>
        <v>0</v>
      </c>
      <c r="BT22" s="276">
        <f>'結果（詳細）'!$F$77*投入係数表_A!BT22</f>
        <v>0</v>
      </c>
      <c r="BU22" s="276">
        <f>'結果（詳細）'!$F$78*投入係数表_A!BU22</f>
        <v>0</v>
      </c>
      <c r="BV22" s="276">
        <f>'結果（詳細）'!$F$79*投入係数表_A!BV22</f>
        <v>0</v>
      </c>
      <c r="BW22" s="276">
        <f>'結果（詳細）'!$F$80*投入係数表_A!BW22</f>
        <v>0</v>
      </c>
      <c r="BX22" s="276">
        <f>'結果（詳細）'!$F$81*投入係数表_A!BX22</f>
        <v>0</v>
      </c>
      <c r="BY22" s="276">
        <f>'結果（詳細）'!$F$82*投入係数表_A!BY22</f>
        <v>0</v>
      </c>
      <c r="BZ22" s="276">
        <f>'結果（詳細）'!$F$83*投入係数表_A!BZ22</f>
        <v>0</v>
      </c>
      <c r="CA22" s="276">
        <f>'結果（詳細）'!$F$84*投入係数表_A!CA22</f>
        <v>0</v>
      </c>
      <c r="CB22" s="276">
        <f>'結果（詳細）'!$F$85*投入係数表_A!CB22</f>
        <v>0</v>
      </c>
      <c r="CC22" s="276">
        <f>'結果（詳細）'!$F$86*投入係数表_A!CC22</f>
        <v>0</v>
      </c>
      <c r="CD22" s="276">
        <f>'結果（詳細）'!$F$87*投入係数表_A!CD22</f>
        <v>0</v>
      </c>
      <c r="CE22" s="276">
        <f>'結果（詳細）'!$F$88*投入係数表_A!CE22</f>
        <v>0</v>
      </c>
      <c r="CF22" s="276">
        <f>'結果（詳細）'!$F$89*投入係数表_A!CF22</f>
        <v>0</v>
      </c>
      <c r="CG22" s="276">
        <f>'結果（詳細）'!$F$90*投入係数表_A!CG22</f>
        <v>0</v>
      </c>
      <c r="CH22" s="276">
        <f>'結果（詳細）'!$F$91*投入係数表_A!CH22</f>
        <v>0</v>
      </c>
      <c r="CI22" s="276">
        <f>'結果（詳細）'!$F$92*投入係数表_A!CI22</f>
        <v>0</v>
      </c>
      <c r="CJ22" s="276">
        <f>'結果（詳細）'!$F$93*投入係数表_A!CJ22</f>
        <v>0</v>
      </c>
      <c r="CK22" s="276">
        <f>'結果（詳細）'!$F$94*投入係数表_A!CK22</f>
        <v>0</v>
      </c>
      <c r="CL22" s="276">
        <f>'結果（詳細）'!$F$95*投入係数表_A!CL22</f>
        <v>0</v>
      </c>
      <c r="CM22" s="276">
        <f>'結果（詳細）'!$F$96*投入係数表_A!CM22</f>
        <v>0</v>
      </c>
      <c r="CN22" s="276">
        <f>'結果（詳細）'!$F$97*投入係数表_A!CN22</f>
        <v>0</v>
      </c>
      <c r="CO22" s="276">
        <f>'結果（詳細）'!$F$98*投入係数表_A!CO22</f>
        <v>0</v>
      </c>
      <c r="CP22" s="276">
        <f>'結果（詳細）'!$F$99*投入係数表_A!CP22</f>
        <v>0</v>
      </c>
      <c r="CQ22" s="276">
        <f>'結果（詳細）'!$F$100*投入係数表_A!CQ22</f>
        <v>0</v>
      </c>
      <c r="CR22" s="276">
        <f>'結果（詳細）'!$F$101*投入係数表_A!CR22</f>
        <v>0</v>
      </c>
      <c r="CS22" s="276">
        <f>'結果（詳細）'!$F$102*投入係数表_A!CS22</f>
        <v>0</v>
      </c>
      <c r="CT22" s="276">
        <f>'結果（詳細）'!$F$103*投入係数表_A!CT22</f>
        <v>0</v>
      </c>
      <c r="CU22" s="276">
        <f>'結果（詳細）'!$F$104*投入係数表_A!CU22</f>
        <v>0</v>
      </c>
      <c r="CV22" s="276">
        <f>'結果（詳細）'!$F$105*投入係数表_A!CV22</f>
        <v>0</v>
      </c>
      <c r="CW22" s="276">
        <f>'結果（詳細）'!$F$106*投入係数表_A!CW22</f>
        <v>0</v>
      </c>
      <c r="CX22" s="276">
        <f>'結果（詳細）'!$F$107*投入係数表_A!CX22</f>
        <v>0</v>
      </c>
      <c r="CY22" s="276">
        <f>'結果（詳細）'!$F$108*投入係数表_A!CY22</f>
        <v>0</v>
      </c>
      <c r="CZ22" s="276">
        <f>'結果（詳細）'!$F$109*投入係数表_A!CZ22</f>
        <v>0</v>
      </c>
      <c r="DA22" s="276">
        <f>'結果（詳細）'!$F$110*投入係数表_A!DA22</f>
        <v>0</v>
      </c>
      <c r="DB22" s="276">
        <f>'結果（詳細）'!$F$111*投入係数表_A!DB22</f>
        <v>0</v>
      </c>
      <c r="DC22" s="276">
        <f>'結果（詳細）'!$F$112*投入係数表_A!DC22</f>
        <v>0</v>
      </c>
      <c r="DD22" s="276">
        <f>'結果（詳細）'!$F$113*投入係数表_A!DD22</f>
        <v>0</v>
      </c>
      <c r="DE22" s="276">
        <f>'結果（詳細）'!$F$114*投入係数表_A!DE22</f>
        <v>0</v>
      </c>
      <c r="DF22" s="276">
        <f>'結果（詳細）'!$F$115*投入係数表_A!DF22</f>
        <v>0</v>
      </c>
      <c r="DG22" s="276">
        <f>'結果（詳細）'!$F$115*投入係数表_A!DG22</f>
        <v>0</v>
      </c>
      <c r="DH22" s="276">
        <f>'結果（詳細）'!$F$115*投入係数表_A!DH22</f>
        <v>0</v>
      </c>
      <c r="DI22" s="279">
        <f t="shared" si="0"/>
        <v>0</v>
      </c>
    </row>
    <row r="23" spans="3:113" ht="13.5" customHeight="1" x14ac:dyDescent="0.15">
      <c r="C23" s="402" t="s">
        <v>646</v>
      </c>
      <c r="D23" s="403" t="s">
        <v>145</v>
      </c>
      <c r="E23" s="275">
        <f>'結果（詳細）'!F$10*投入係数表_A!E23</f>
        <v>0</v>
      </c>
      <c r="F23" s="276">
        <f>'結果（詳細）'!F$11*投入係数表_A!F23</f>
        <v>0</v>
      </c>
      <c r="G23" s="276">
        <f>'結果（詳細）'!F$12*投入係数表_A!G23</f>
        <v>0</v>
      </c>
      <c r="H23" s="276">
        <f>'結果（詳細）'!F$13*投入係数表_A!H23</f>
        <v>0</v>
      </c>
      <c r="I23" s="276">
        <f>'結果（詳細）'!F$14*投入係数表_A!I23</f>
        <v>0</v>
      </c>
      <c r="J23" s="276">
        <f>'結果（詳細）'!F$15*投入係数表_A!J23</f>
        <v>0</v>
      </c>
      <c r="K23" s="276">
        <f>'結果（詳細）'!F$16*投入係数表_A!K23</f>
        <v>0</v>
      </c>
      <c r="L23" s="276">
        <f>'結果（詳細）'!F$17*投入係数表_A!L23</f>
        <v>0</v>
      </c>
      <c r="M23" s="276">
        <f>'結果（詳細）'!F$18*投入係数表_A!M23</f>
        <v>0</v>
      </c>
      <c r="N23" s="277">
        <f>'結果（詳細）'!F$19*投入係数表_A!N23</f>
        <v>0</v>
      </c>
      <c r="O23" s="276">
        <f>'結果（詳細）'!F$20*投入係数表_A!O23</f>
        <v>0</v>
      </c>
      <c r="P23" s="276">
        <f>'結果（詳細）'!F$21*投入係数表_A!P23</f>
        <v>0</v>
      </c>
      <c r="Q23" s="276">
        <f>'結果（詳細）'!F$22*投入係数表_A!Q23</f>
        <v>0</v>
      </c>
      <c r="R23" s="276">
        <f>'結果（詳細）'!F$23*投入係数表_A!R23</f>
        <v>0</v>
      </c>
      <c r="S23" s="276">
        <f>'結果（詳細）'!F$24*投入係数表_A!S23</f>
        <v>0</v>
      </c>
      <c r="T23" s="276">
        <f>'結果（詳細）'!F$25*投入係数表_A!T23</f>
        <v>0</v>
      </c>
      <c r="U23" s="276">
        <f>'結果（詳細）'!F$26*投入係数表_A!U23</f>
        <v>0</v>
      </c>
      <c r="V23" s="276">
        <f>'結果（詳細）'!F$27*投入係数表_A!V23</f>
        <v>0</v>
      </c>
      <c r="W23" s="278">
        <f>'結果（詳細）'!F$28*投入係数表_A!W23</f>
        <v>0</v>
      </c>
      <c r="X23" s="276">
        <f>'結果（詳細）'!F$29*投入係数表_A!X23</f>
        <v>0</v>
      </c>
      <c r="Y23" s="276">
        <f>'結果（詳細）'!F$30*投入係数表_A!Y23</f>
        <v>0</v>
      </c>
      <c r="Z23" s="276">
        <f>'結果（詳細）'!F$31*投入係数表_A!Z23</f>
        <v>0</v>
      </c>
      <c r="AA23" s="276">
        <f>'結果（詳細）'!F$32*投入係数表_A!AA23</f>
        <v>0</v>
      </c>
      <c r="AB23" s="276">
        <f>'結果（詳細）'!F$33*投入係数表_A!AB23</f>
        <v>0</v>
      </c>
      <c r="AC23" s="276">
        <f>'結果（詳細）'!F$34*投入係数表_A!AC23</f>
        <v>0</v>
      </c>
      <c r="AD23" s="276">
        <f>'結果（詳細）'!F$35*投入係数表_A!AD23</f>
        <v>0</v>
      </c>
      <c r="AE23" s="276">
        <f>'結果（詳細）'!F$36*投入係数表_A!AE23</f>
        <v>0</v>
      </c>
      <c r="AF23" s="276">
        <f>'結果（詳細）'!F$37*投入係数表_A!AF23</f>
        <v>0</v>
      </c>
      <c r="AG23" s="276">
        <f>'結果（詳細）'!F$38*投入係数表_A!AG23</f>
        <v>0</v>
      </c>
      <c r="AH23" s="277">
        <f>'結果（詳細）'!F$39*投入係数表_A!AH23</f>
        <v>0</v>
      </c>
      <c r="AI23" s="276">
        <f>'結果（詳細）'!F$40*投入係数表_A!AI23</f>
        <v>0</v>
      </c>
      <c r="AJ23" s="276">
        <f>'結果（詳細）'!$F$41*投入係数表_A!AJ23</f>
        <v>0</v>
      </c>
      <c r="AK23" s="276">
        <f>'結果（詳細）'!$F$42*投入係数表_A!AK23</f>
        <v>0</v>
      </c>
      <c r="AL23" s="276">
        <f>'結果（詳細）'!$F$43*投入係数表_A!AL23</f>
        <v>0</v>
      </c>
      <c r="AM23" s="276">
        <f>'結果（詳細）'!$F$44*投入係数表_A!AM23</f>
        <v>0</v>
      </c>
      <c r="AN23" s="276">
        <f>'結果（詳細）'!$F$45*投入係数表_A!AN23</f>
        <v>0</v>
      </c>
      <c r="AO23" s="276">
        <f>'結果（詳細）'!$F$46*投入係数表_A!AO23</f>
        <v>0</v>
      </c>
      <c r="AP23" s="276">
        <f>'結果（詳細）'!$F$47*投入係数表_A!AP23</f>
        <v>0</v>
      </c>
      <c r="AQ23" s="276">
        <f>'結果（詳細）'!$F$48*投入係数表_A!AQ23</f>
        <v>0</v>
      </c>
      <c r="AR23" s="276">
        <f>'結果（詳細）'!$F$49*投入係数表_A!AR23</f>
        <v>0</v>
      </c>
      <c r="AS23" s="276">
        <f>'結果（詳細）'!$F$50*投入係数表_A!AS23</f>
        <v>0</v>
      </c>
      <c r="AT23" s="276">
        <f>'結果（詳細）'!$F$51*投入係数表_A!AT23</f>
        <v>0</v>
      </c>
      <c r="AU23" s="276">
        <f>'結果（詳細）'!$F$52*投入係数表_A!AU23</f>
        <v>0</v>
      </c>
      <c r="AV23" s="276">
        <f>'結果（詳細）'!$F$53*投入係数表_A!AV23</f>
        <v>0</v>
      </c>
      <c r="AW23" s="276">
        <f>'結果（詳細）'!$F$54*投入係数表_A!AW23</f>
        <v>0</v>
      </c>
      <c r="AX23" s="276">
        <f>'結果（詳細）'!$F$55*投入係数表_A!AX23</f>
        <v>0</v>
      </c>
      <c r="AY23" s="276">
        <f>'結果（詳細）'!$F$56*投入係数表_A!AY23</f>
        <v>0</v>
      </c>
      <c r="AZ23" s="276">
        <f>'結果（詳細）'!$F$57*投入係数表_A!AZ23</f>
        <v>0</v>
      </c>
      <c r="BA23" s="276">
        <f>'結果（詳細）'!$F$58*投入係数表_A!BA23</f>
        <v>0</v>
      </c>
      <c r="BB23" s="276">
        <f>'結果（詳細）'!$F$59*投入係数表_A!BB23</f>
        <v>0</v>
      </c>
      <c r="BC23" s="276">
        <f>'結果（詳細）'!$F$60*投入係数表_A!BC23</f>
        <v>0</v>
      </c>
      <c r="BD23" s="276">
        <f>'結果（詳細）'!$F$61*投入係数表_A!BD23</f>
        <v>0</v>
      </c>
      <c r="BE23" s="276">
        <f>'結果（詳細）'!$F$62*投入係数表_A!BE23</f>
        <v>0</v>
      </c>
      <c r="BF23" s="276">
        <f>'結果（詳細）'!$F$63*投入係数表_A!BF23</f>
        <v>0</v>
      </c>
      <c r="BG23" s="276">
        <f>'結果（詳細）'!$F$64*投入係数表_A!BG23</f>
        <v>0</v>
      </c>
      <c r="BH23" s="276">
        <f>'結果（詳細）'!$F$65*投入係数表_A!BH23</f>
        <v>0</v>
      </c>
      <c r="BI23" s="276">
        <f>'結果（詳細）'!$F$66*投入係数表_A!BI23</f>
        <v>0</v>
      </c>
      <c r="BJ23" s="276">
        <f>'結果（詳細）'!$F$67*投入係数表_A!BJ23</f>
        <v>0</v>
      </c>
      <c r="BK23" s="276">
        <f>'結果（詳細）'!$F$68*投入係数表_A!BK23</f>
        <v>0</v>
      </c>
      <c r="BL23" s="276">
        <f>'結果（詳細）'!$F$69*投入係数表_A!BL23</f>
        <v>0</v>
      </c>
      <c r="BM23" s="276">
        <f>'結果（詳細）'!$F$70*投入係数表_A!BM23</f>
        <v>0</v>
      </c>
      <c r="BN23" s="276">
        <f>'結果（詳細）'!$F$71*投入係数表_A!BN23</f>
        <v>0</v>
      </c>
      <c r="BO23" s="276">
        <f>'結果（詳細）'!$F$72*投入係数表_A!BO23</f>
        <v>0</v>
      </c>
      <c r="BP23" s="276">
        <f>'結果（詳細）'!$F$73*投入係数表_A!BP23</f>
        <v>0</v>
      </c>
      <c r="BQ23" s="276">
        <f>'結果（詳細）'!$F$74*投入係数表_A!BQ23</f>
        <v>0</v>
      </c>
      <c r="BR23" s="276">
        <f>'結果（詳細）'!$F$75*投入係数表_A!BR23</f>
        <v>0</v>
      </c>
      <c r="BS23" s="276">
        <f>'結果（詳細）'!$F$76*投入係数表_A!BS23</f>
        <v>0</v>
      </c>
      <c r="BT23" s="276">
        <f>'結果（詳細）'!$F$77*投入係数表_A!BT23</f>
        <v>0</v>
      </c>
      <c r="BU23" s="276">
        <f>'結果（詳細）'!$F$78*投入係数表_A!BU23</f>
        <v>0</v>
      </c>
      <c r="BV23" s="276">
        <f>'結果（詳細）'!$F$79*投入係数表_A!BV23</f>
        <v>0</v>
      </c>
      <c r="BW23" s="276">
        <f>'結果（詳細）'!$F$80*投入係数表_A!BW23</f>
        <v>0</v>
      </c>
      <c r="BX23" s="276">
        <f>'結果（詳細）'!$F$81*投入係数表_A!BX23</f>
        <v>0</v>
      </c>
      <c r="BY23" s="276">
        <f>'結果（詳細）'!$F$82*投入係数表_A!BY23</f>
        <v>0</v>
      </c>
      <c r="BZ23" s="276">
        <f>'結果（詳細）'!$F$83*投入係数表_A!BZ23</f>
        <v>0</v>
      </c>
      <c r="CA23" s="276">
        <f>'結果（詳細）'!$F$84*投入係数表_A!CA23</f>
        <v>0</v>
      </c>
      <c r="CB23" s="276">
        <f>'結果（詳細）'!$F$85*投入係数表_A!CB23</f>
        <v>0</v>
      </c>
      <c r="CC23" s="276">
        <f>'結果（詳細）'!$F$86*投入係数表_A!CC23</f>
        <v>0</v>
      </c>
      <c r="CD23" s="276">
        <f>'結果（詳細）'!$F$87*投入係数表_A!CD23</f>
        <v>0</v>
      </c>
      <c r="CE23" s="276">
        <f>'結果（詳細）'!$F$88*投入係数表_A!CE23</f>
        <v>0</v>
      </c>
      <c r="CF23" s="276">
        <f>'結果（詳細）'!$F$89*投入係数表_A!CF23</f>
        <v>0</v>
      </c>
      <c r="CG23" s="276">
        <f>'結果（詳細）'!$F$90*投入係数表_A!CG23</f>
        <v>0</v>
      </c>
      <c r="CH23" s="276">
        <f>'結果（詳細）'!$F$91*投入係数表_A!CH23</f>
        <v>0</v>
      </c>
      <c r="CI23" s="276">
        <f>'結果（詳細）'!$F$92*投入係数表_A!CI23</f>
        <v>0</v>
      </c>
      <c r="CJ23" s="276">
        <f>'結果（詳細）'!$F$93*投入係数表_A!CJ23</f>
        <v>0</v>
      </c>
      <c r="CK23" s="276">
        <f>'結果（詳細）'!$F$94*投入係数表_A!CK23</f>
        <v>0</v>
      </c>
      <c r="CL23" s="276">
        <f>'結果（詳細）'!$F$95*投入係数表_A!CL23</f>
        <v>0</v>
      </c>
      <c r="CM23" s="276">
        <f>'結果（詳細）'!$F$96*投入係数表_A!CM23</f>
        <v>0</v>
      </c>
      <c r="CN23" s="276">
        <f>'結果（詳細）'!$F$97*投入係数表_A!CN23</f>
        <v>0</v>
      </c>
      <c r="CO23" s="276">
        <f>'結果（詳細）'!$F$98*投入係数表_A!CO23</f>
        <v>0</v>
      </c>
      <c r="CP23" s="276">
        <f>'結果（詳細）'!$F$99*投入係数表_A!CP23</f>
        <v>0</v>
      </c>
      <c r="CQ23" s="276">
        <f>'結果（詳細）'!$F$100*投入係数表_A!CQ23</f>
        <v>0</v>
      </c>
      <c r="CR23" s="276">
        <f>'結果（詳細）'!$F$101*投入係数表_A!CR23</f>
        <v>0</v>
      </c>
      <c r="CS23" s="276">
        <f>'結果（詳細）'!$F$102*投入係数表_A!CS23</f>
        <v>0</v>
      </c>
      <c r="CT23" s="276">
        <f>'結果（詳細）'!$F$103*投入係数表_A!CT23</f>
        <v>0</v>
      </c>
      <c r="CU23" s="276">
        <f>'結果（詳細）'!$F$104*投入係数表_A!CU23</f>
        <v>0</v>
      </c>
      <c r="CV23" s="276">
        <f>'結果（詳細）'!$F$105*投入係数表_A!CV23</f>
        <v>0</v>
      </c>
      <c r="CW23" s="276">
        <f>'結果（詳細）'!$F$106*投入係数表_A!CW23</f>
        <v>0</v>
      </c>
      <c r="CX23" s="276">
        <f>'結果（詳細）'!$F$107*投入係数表_A!CX23</f>
        <v>0</v>
      </c>
      <c r="CY23" s="276">
        <f>'結果（詳細）'!$F$108*投入係数表_A!CY23</f>
        <v>0</v>
      </c>
      <c r="CZ23" s="276">
        <f>'結果（詳細）'!$F$109*投入係数表_A!CZ23</f>
        <v>0</v>
      </c>
      <c r="DA23" s="276">
        <f>'結果（詳細）'!$F$110*投入係数表_A!DA23</f>
        <v>0</v>
      </c>
      <c r="DB23" s="276">
        <f>'結果（詳細）'!$F$111*投入係数表_A!DB23</f>
        <v>0</v>
      </c>
      <c r="DC23" s="276">
        <f>'結果（詳細）'!$F$112*投入係数表_A!DC23</f>
        <v>0</v>
      </c>
      <c r="DD23" s="276">
        <f>'結果（詳細）'!$F$113*投入係数表_A!DD23</f>
        <v>0</v>
      </c>
      <c r="DE23" s="276">
        <f>'結果（詳細）'!$F$114*投入係数表_A!DE23</f>
        <v>0</v>
      </c>
      <c r="DF23" s="276">
        <f>'結果（詳細）'!$F$115*投入係数表_A!DF23</f>
        <v>0</v>
      </c>
      <c r="DG23" s="276">
        <f>'結果（詳細）'!$F$115*投入係数表_A!DG23</f>
        <v>0</v>
      </c>
      <c r="DH23" s="276">
        <f>'結果（詳細）'!$F$115*投入係数表_A!DH23</f>
        <v>0</v>
      </c>
      <c r="DI23" s="279">
        <f t="shared" si="0"/>
        <v>0</v>
      </c>
    </row>
    <row r="24" spans="3:113" ht="13.5" customHeight="1" x14ac:dyDescent="0.15">
      <c r="C24" s="402" t="s">
        <v>647</v>
      </c>
      <c r="D24" s="403" t="s">
        <v>149</v>
      </c>
      <c r="E24" s="275">
        <f>'結果（詳細）'!F$10*投入係数表_A!E24</f>
        <v>0</v>
      </c>
      <c r="F24" s="276">
        <f>'結果（詳細）'!F$11*投入係数表_A!F24</f>
        <v>0</v>
      </c>
      <c r="G24" s="276">
        <f>'結果（詳細）'!F$12*投入係数表_A!G24</f>
        <v>0</v>
      </c>
      <c r="H24" s="276">
        <f>'結果（詳細）'!F$13*投入係数表_A!H24</f>
        <v>0</v>
      </c>
      <c r="I24" s="276">
        <f>'結果（詳細）'!F$14*投入係数表_A!I24</f>
        <v>0</v>
      </c>
      <c r="J24" s="276">
        <f>'結果（詳細）'!F$15*投入係数表_A!J24</f>
        <v>0</v>
      </c>
      <c r="K24" s="276">
        <f>'結果（詳細）'!F$16*投入係数表_A!K24</f>
        <v>0</v>
      </c>
      <c r="L24" s="276">
        <f>'結果（詳細）'!F$17*投入係数表_A!L24</f>
        <v>0</v>
      </c>
      <c r="M24" s="276">
        <f>'結果（詳細）'!F$18*投入係数表_A!M24</f>
        <v>0</v>
      </c>
      <c r="N24" s="277">
        <f>'結果（詳細）'!F$19*投入係数表_A!N24</f>
        <v>0</v>
      </c>
      <c r="O24" s="276">
        <f>'結果（詳細）'!F$20*投入係数表_A!O24</f>
        <v>0</v>
      </c>
      <c r="P24" s="276">
        <f>'結果（詳細）'!F$21*投入係数表_A!P24</f>
        <v>0</v>
      </c>
      <c r="Q24" s="276">
        <f>'結果（詳細）'!F$22*投入係数表_A!Q24</f>
        <v>0</v>
      </c>
      <c r="R24" s="276">
        <f>'結果（詳細）'!F$23*投入係数表_A!R24</f>
        <v>0</v>
      </c>
      <c r="S24" s="276">
        <f>'結果（詳細）'!F$24*投入係数表_A!S24</f>
        <v>0</v>
      </c>
      <c r="T24" s="276">
        <f>'結果（詳細）'!F$25*投入係数表_A!T24</f>
        <v>0</v>
      </c>
      <c r="U24" s="276">
        <f>'結果（詳細）'!F$26*投入係数表_A!U24</f>
        <v>0</v>
      </c>
      <c r="V24" s="276">
        <f>'結果（詳細）'!F$27*投入係数表_A!V24</f>
        <v>0</v>
      </c>
      <c r="W24" s="278">
        <f>'結果（詳細）'!F$28*投入係数表_A!W24</f>
        <v>0</v>
      </c>
      <c r="X24" s="276">
        <f>'結果（詳細）'!F$29*投入係数表_A!X24</f>
        <v>0</v>
      </c>
      <c r="Y24" s="276">
        <f>'結果（詳細）'!F$30*投入係数表_A!Y24</f>
        <v>0</v>
      </c>
      <c r="Z24" s="276">
        <f>'結果（詳細）'!F$31*投入係数表_A!Z24</f>
        <v>0</v>
      </c>
      <c r="AA24" s="276">
        <f>'結果（詳細）'!F$32*投入係数表_A!AA24</f>
        <v>0</v>
      </c>
      <c r="AB24" s="276">
        <f>'結果（詳細）'!F$33*投入係数表_A!AB24</f>
        <v>0</v>
      </c>
      <c r="AC24" s="276">
        <f>'結果（詳細）'!F$34*投入係数表_A!AC24</f>
        <v>0</v>
      </c>
      <c r="AD24" s="276">
        <f>'結果（詳細）'!F$35*投入係数表_A!AD24</f>
        <v>0</v>
      </c>
      <c r="AE24" s="276">
        <f>'結果（詳細）'!F$36*投入係数表_A!AE24</f>
        <v>0</v>
      </c>
      <c r="AF24" s="276">
        <f>'結果（詳細）'!F$37*投入係数表_A!AF24</f>
        <v>0</v>
      </c>
      <c r="AG24" s="276">
        <f>'結果（詳細）'!F$38*投入係数表_A!AG24</f>
        <v>0</v>
      </c>
      <c r="AH24" s="277">
        <f>'結果（詳細）'!F$39*投入係数表_A!AH24</f>
        <v>0</v>
      </c>
      <c r="AI24" s="276">
        <f>'結果（詳細）'!F$40*投入係数表_A!AI24</f>
        <v>0</v>
      </c>
      <c r="AJ24" s="276">
        <f>'結果（詳細）'!$F$41*投入係数表_A!AJ24</f>
        <v>0</v>
      </c>
      <c r="AK24" s="276">
        <f>'結果（詳細）'!$F$42*投入係数表_A!AK24</f>
        <v>0</v>
      </c>
      <c r="AL24" s="276">
        <f>'結果（詳細）'!$F$43*投入係数表_A!AL24</f>
        <v>0</v>
      </c>
      <c r="AM24" s="276">
        <f>'結果（詳細）'!$F$44*投入係数表_A!AM24</f>
        <v>0</v>
      </c>
      <c r="AN24" s="276">
        <f>'結果（詳細）'!$F$45*投入係数表_A!AN24</f>
        <v>0</v>
      </c>
      <c r="AO24" s="276">
        <f>'結果（詳細）'!$F$46*投入係数表_A!AO24</f>
        <v>0</v>
      </c>
      <c r="AP24" s="276">
        <f>'結果（詳細）'!$F$47*投入係数表_A!AP24</f>
        <v>0</v>
      </c>
      <c r="AQ24" s="276">
        <f>'結果（詳細）'!$F$48*投入係数表_A!AQ24</f>
        <v>0</v>
      </c>
      <c r="AR24" s="276">
        <f>'結果（詳細）'!$F$49*投入係数表_A!AR24</f>
        <v>0</v>
      </c>
      <c r="AS24" s="276">
        <f>'結果（詳細）'!$F$50*投入係数表_A!AS24</f>
        <v>0</v>
      </c>
      <c r="AT24" s="276">
        <f>'結果（詳細）'!$F$51*投入係数表_A!AT24</f>
        <v>0</v>
      </c>
      <c r="AU24" s="276">
        <f>'結果（詳細）'!$F$52*投入係数表_A!AU24</f>
        <v>0</v>
      </c>
      <c r="AV24" s="276">
        <f>'結果（詳細）'!$F$53*投入係数表_A!AV24</f>
        <v>0</v>
      </c>
      <c r="AW24" s="276">
        <f>'結果（詳細）'!$F$54*投入係数表_A!AW24</f>
        <v>0</v>
      </c>
      <c r="AX24" s="276">
        <f>'結果（詳細）'!$F$55*投入係数表_A!AX24</f>
        <v>0</v>
      </c>
      <c r="AY24" s="276">
        <f>'結果（詳細）'!$F$56*投入係数表_A!AY24</f>
        <v>0</v>
      </c>
      <c r="AZ24" s="276">
        <f>'結果（詳細）'!$F$57*投入係数表_A!AZ24</f>
        <v>0</v>
      </c>
      <c r="BA24" s="276">
        <f>'結果（詳細）'!$F$58*投入係数表_A!BA24</f>
        <v>0</v>
      </c>
      <c r="BB24" s="276">
        <f>'結果（詳細）'!$F$59*投入係数表_A!BB24</f>
        <v>0</v>
      </c>
      <c r="BC24" s="276">
        <f>'結果（詳細）'!$F$60*投入係数表_A!BC24</f>
        <v>0</v>
      </c>
      <c r="BD24" s="276">
        <f>'結果（詳細）'!$F$61*投入係数表_A!BD24</f>
        <v>0</v>
      </c>
      <c r="BE24" s="276">
        <f>'結果（詳細）'!$F$62*投入係数表_A!BE24</f>
        <v>0</v>
      </c>
      <c r="BF24" s="276">
        <f>'結果（詳細）'!$F$63*投入係数表_A!BF24</f>
        <v>0</v>
      </c>
      <c r="BG24" s="276">
        <f>'結果（詳細）'!$F$64*投入係数表_A!BG24</f>
        <v>0</v>
      </c>
      <c r="BH24" s="276">
        <f>'結果（詳細）'!$F$65*投入係数表_A!BH24</f>
        <v>0</v>
      </c>
      <c r="BI24" s="276">
        <f>'結果（詳細）'!$F$66*投入係数表_A!BI24</f>
        <v>0</v>
      </c>
      <c r="BJ24" s="276">
        <f>'結果（詳細）'!$F$67*投入係数表_A!BJ24</f>
        <v>0</v>
      </c>
      <c r="BK24" s="276">
        <f>'結果（詳細）'!$F$68*投入係数表_A!BK24</f>
        <v>0</v>
      </c>
      <c r="BL24" s="276">
        <f>'結果（詳細）'!$F$69*投入係数表_A!BL24</f>
        <v>0</v>
      </c>
      <c r="BM24" s="276">
        <f>'結果（詳細）'!$F$70*投入係数表_A!BM24</f>
        <v>0</v>
      </c>
      <c r="BN24" s="276">
        <f>'結果（詳細）'!$F$71*投入係数表_A!BN24</f>
        <v>0</v>
      </c>
      <c r="BO24" s="276">
        <f>'結果（詳細）'!$F$72*投入係数表_A!BO24</f>
        <v>0</v>
      </c>
      <c r="BP24" s="276">
        <f>'結果（詳細）'!$F$73*投入係数表_A!BP24</f>
        <v>0</v>
      </c>
      <c r="BQ24" s="276">
        <f>'結果（詳細）'!$F$74*投入係数表_A!BQ24</f>
        <v>0</v>
      </c>
      <c r="BR24" s="276">
        <f>'結果（詳細）'!$F$75*投入係数表_A!BR24</f>
        <v>0</v>
      </c>
      <c r="BS24" s="276">
        <f>'結果（詳細）'!$F$76*投入係数表_A!BS24</f>
        <v>0</v>
      </c>
      <c r="BT24" s="276">
        <f>'結果（詳細）'!$F$77*投入係数表_A!BT24</f>
        <v>0</v>
      </c>
      <c r="BU24" s="276">
        <f>'結果（詳細）'!$F$78*投入係数表_A!BU24</f>
        <v>0</v>
      </c>
      <c r="BV24" s="276">
        <f>'結果（詳細）'!$F$79*投入係数表_A!BV24</f>
        <v>0</v>
      </c>
      <c r="BW24" s="276">
        <f>'結果（詳細）'!$F$80*投入係数表_A!BW24</f>
        <v>0</v>
      </c>
      <c r="BX24" s="276">
        <f>'結果（詳細）'!$F$81*投入係数表_A!BX24</f>
        <v>0</v>
      </c>
      <c r="BY24" s="276">
        <f>'結果（詳細）'!$F$82*投入係数表_A!BY24</f>
        <v>0</v>
      </c>
      <c r="BZ24" s="276">
        <f>'結果（詳細）'!$F$83*投入係数表_A!BZ24</f>
        <v>0</v>
      </c>
      <c r="CA24" s="276">
        <f>'結果（詳細）'!$F$84*投入係数表_A!CA24</f>
        <v>0</v>
      </c>
      <c r="CB24" s="276">
        <f>'結果（詳細）'!$F$85*投入係数表_A!CB24</f>
        <v>0</v>
      </c>
      <c r="CC24" s="276">
        <f>'結果（詳細）'!$F$86*投入係数表_A!CC24</f>
        <v>0</v>
      </c>
      <c r="CD24" s="276">
        <f>'結果（詳細）'!$F$87*投入係数表_A!CD24</f>
        <v>0</v>
      </c>
      <c r="CE24" s="276">
        <f>'結果（詳細）'!$F$88*投入係数表_A!CE24</f>
        <v>0</v>
      </c>
      <c r="CF24" s="276">
        <f>'結果（詳細）'!$F$89*投入係数表_A!CF24</f>
        <v>0</v>
      </c>
      <c r="CG24" s="276">
        <f>'結果（詳細）'!$F$90*投入係数表_A!CG24</f>
        <v>0</v>
      </c>
      <c r="CH24" s="276">
        <f>'結果（詳細）'!$F$91*投入係数表_A!CH24</f>
        <v>0</v>
      </c>
      <c r="CI24" s="276">
        <f>'結果（詳細）'!$F$92*投入係数表_A!CI24</f>
        <v>0</v>
      </c>
      <c r="CJ24" s="276">
        <f>'結果（詳細）'!$F$93*投入係数表_A!CJ24</f>
        <v>0</v>
      </c>
      <c r="CK24" s="276">
        <f>'結果（詳細）'!$F$94*投入係数表_A!CK24</f>
        <v>0</v>
      </c>
      <c r="CL24" s="276">
        <f>'結果（詳細）'!$F$95*投入係数表_A!CL24</f>
        <v>0</v>
      </c>
      <c r="CM24" s="276">
        <f>'結果（詳細）'!$F$96*投入係数表_A!CM24</f>
        <v>0</v>
      </c>
      <c r="CN24" s="276">
        <f>'結果（詳細）'!$F$97*投入係数表_A!CN24</f>
        <v>0</v>
      </c>
      <c r="CO24" s="276">
        <f>'結果（詳細）'!$F$98*投入係数表_A!CO24</f>
        <v>0</v>
      </c>
      <c r="CP24" s="276">
        <f>'結果（詳細）'!$F$99*投入係数表_A!CP24</f>
        <v>0</v>
      </c>
      <c r="CQ24" s="276">
        <f>'結果（詳細）'!$F$100*投入係数表_A!CQ24</f>
        <v>0</v>
      </c>
      <c r="CR24" s="276">
        <f>'結果（詳細）'!$F$101*投入係数表_A!CR24</f>
        <v>0</v>
      </c>
      <c r="CS24" s="276">
        <f>'結果（詳細）'!$F$102*投入係数表_A!CS24</f>
        <v>0</v>
      </c>
      <c r="CT24" s="276">
        <f>'結果（詳細）'!$F$103*投入係数表_A!CT24</f>
        <v>0</v>
      </c>
      <c r="CU24" s="276">
        <f>'結果（詳細）'!$F$104*投入係数表_A!CU24</f>
        <v>0</v>
      </c>
      <c r="CV24" s="276">
        <f>'結果（詳細）'!$F$105*投入係数表_A!CV24</f>
        <v>0</v>
      </c>
      <c r="CW24" s="276">
        <f>'結果（詳細）'!$F$106*投入係数表_A!CW24</f>
        <v>0</v>
      </c>
      <c r="CX24" s="276">
        <f>'結果（詳細）'!$F$107*投入係数表_A!CX24</f>
        <v>0</v>
      </c>
      <c r="CY24" s="276">
        <f>'結果（詳細）'!$F$108*投入係数表_A!CY24</f>
        <v>0</v>
      </c>
      <c r="CZ24" s="276">
        <f>'結果（詳細）'!$F$109*投入係数表_A!CZ24</f>
        <v>0</v>
      </c>
      <c r="DA24" s="276">
        <f>'結果（詳細）'!$F$110*投入係数表_A!DA24</f>
        <v>0</v>
      </c>
      <c r="DB24" s="276">
        <f>'結果（詳細）'!$F$111*投入係数表_A!DB24</f>
        <v>0</v>
      </c>
      <c r="DC24" s="276">
        <f>'結果（詳細）'!$F$112*投入係数表_A!DC24</f>
        <v>0</v>
      </c>
      <c r="DD24" s="276">
        <f>'結果（詳細）'!$F$113*投入係数表_A!DD24</f>
        <v>0</v>
      </c>
      <c r="DE24" s="276">
        <f>'結果（詳細）'!$F$114*投入係数表_A!DE24</f>
        <v>0</v>
      </c>
      <c r="DF24" s="276">
        <f>'結果（詳細）'!$F$115*投入係数表_A!DF24</f>
        <v>0</v>
      </c>
      <c r="DG24" s="276">
        <f>'結果（詳細）'!$F$115*投入係数表_A!DG24</f>
        <v>0</v>
      </c>
      <c r="DH24" s="276">
        <f>'結果（詳細）'!$F$115*投入係数表_A!DH24</f>
        <v>0</v>
      </c>
      <c r="DI24" s="279">
        <f t="shared" si="0"/>
        <v>0</v>
      </c>
    </row>
    <row r="25" spans="3:113" ht="13.5" customHeight="1" x14ac:dyDescent="0.15">
      <c r="C25" s="406" t="s">
        <v>648</v>
      </c>
      <c r="D25" s="407" t="s">
        <v>151</v>
      </c>
      <c r="E25" s="275">
        <f>'結果（詳細）'!F$10*投入係数表_A!E25</f>
        <v>0</v>
      </c>
      <c r="F25" s="276">
        <f>'結果（詳細）'!F$11*投入係数表_A!F25</f>
        <v>0</v>
      </c>
      <c r="G25" s="276">
        <f>'結果（詳細）'!F$12*投入係数表_A!G25</f>
        <v>0</v>
      </c>
      <c r="H25" s="276">
        <f>'結果（詳細）'!F$13*投入係数表_A!H25</f>
        <v>0</v>
      </c>
      <c r="I25" s="276">
        <f>'結果（詳細）'!F$14*投入係数表_A!I25</f>
        <v>0</v>
      </c>
      <c r="J25" s="276">
        <f>'結果（詳細）'!F$15*投入係数表_A!J25</f>
        <v>0</v>
      </c>
      <c r="K25" s="276">
        <f>'結果（詳細）'!F$16*投入係数表_A!K25</f>
        <v>0</v>
      </c>
      <c r="L25" s="276">
        <f>'結果（詳細）'!F$17*投入係数表_A!L25</f>
        <v>0</v>
      </c>
      <c r="M25" s="276">
        <f>'結果（詳細）'!F$18*投入係数表_A!M25</f>
        <v>0</v>
      </c>
      <c r="N25" s="277">
        <f>'結果（詳細）'!F$19*投入係数表_A!N25</f>
        <v>0</v>
      </c>
      <c r="O25" s="276">
        <f>'結果（詳細）'!F$20*投入係数表_A!O25</f>
        <v>0</v>
      </c>
      <c r="P25" s="276">
        <f>'結果（詳細）'!F$21*投入係数表_A!P25</f>
        <v>0</v>
      </c>
      <c r="Q25" s="276">
        <f>'結果（詳細）'!F$22*投入係数表_A!Q25</f>
        <v>0</v>
      </c>
      <c r="R25" s="276">
        <f>'結果（詳細）'!F$23*投入係数表_A!R25</f>
        <v>0</v>
      </c>
      <c r="S25" s="276">
        <f>'結果（詳細）'!F$24*投入係数表_A!S25</f>
        <v>0</v>
      </c>
      <c r="T25" s="276">
        <f>'結果（詳細）'!F$25*投入係数表_A!T25</f>
        <v>0</v>
      </c>
      <c r="U25" s="276">
        <f>'結果（詳細）'!F$26*投入係数表_A!U25</f>
        <v>0</v>
      </c>
      <c r="V25" s="276">
        <f>'結果（詳細）'!F$27*投入係数表_A!V25</f>
        <v>0</v>
      </c>
      <c r="W25" s="278">
        <f>'結果（詳細）'!F$28*投入係数表_A!W25</f>
        <v>0</v>
      </c>
      <c r="X25" s="276">
        <f>'結果（詳細）'!F$29*投入係数表_A!X25</f>
        <v>0</v>
      </c>
      <c r="Y25" s="276">
        <f>'結果（詳細）'!F$30*投入係数表_A!Y25</f>
        <v>0</v>
      </c>
      <c r="Z25" s="276">
        <f>'結果（詳細）'!F$31*投入係数表_A!Z25</f>
        <v>0</v>
      </c>
      <c r="AA25" s="276">
        <f>'結果（詳細）'!F$32*投入係数表_A!AA25</f>
        <v>0</v>
      </c>
      <c r="AB25" s="276">
        <f>'結果（詳細）'!F$33*投入係数表_A!AB25</f>
        <v>0</v>
      </c>
      <c r="AC25" s="276">
        <f>'結果（詳細）'!F$34*投入係数表_A!AC25</f>
        <v>0</v>
      </c>
      <c r="AD25" s="276">
        <f>'結果（詳細）'!F$35*投入係数表_A!AD25</f>
        <v>0</v>
      </c>
      <c r="AE25" s="276">
        <f>'結果（詳細）'!F$36*投入係数表_A!AE25</f>
        <v>0</v>
      </c>
      <c r="AF25" s="276">
        <f>'結果（詳細）'!F$37*投入係数表_A!AF25</f>
        <v>0</v>
      </c>
      <c r="AG25" s="276">
        <f>'結果（詳細）'!F$38*投入係数表_A!AG25</f>
        <v>0</v>
      </c>
      <c r="AH25" s="277">
        <f>'結果（詳細）'!F$39*投入係数表_A!AH25</f>
        <v>0</v>
      </c>
      <c r="AI25" s="276">
        <f>'結果（詳細）'!F$40*投入係数表_A!AI25</f>
        <v>0</v>
      </c>
      <c r="AJ25" s="276">
        <f>'結果（詳細）'!$F$41*投入係数表_A!AJ25</f>
        <v>0</v>
      </c>
      <c r="AK25" s="276">
        <f>'結果（詳細）'!$F$42*投入係数表_A!AK25</f>
        <v>0</v>
      </c>
      <c r="AL25" s="276">
        <f>'結果（詳細）'!$F$43*投入係数表_A!AL25</f>
        <v>0</v>
      </c>
      <c r="AM25" s="276">
        <f>'結果（詳細）'!$F$44*投入係数表_A!AM25</f>
        <v>0</v>
      </c>
      <c r="AN25" s="276">
        <f>'結果（詳細）'!$F$45*投入係数表_A!AN25</f>
        <v>0</v>
      </c>
      <c r="AO25" s="276">
        <f>'結果（詳細）'!$F$46*投入係数表_A!AO25</f>
        <v>0</v>
      </c>
      <c r="AP25" s="276">
        <f>'結果（詳細）'!$F$47*投入係数表_A!AP25</f>
        <v>0</v>
      </c>
      <c r="AQ25" s="276">
        <f>'結果（詳細）'!$F$48*投入係数表_A!AQ25</f>
        <v>0</v>
      </c>
      <c r="AR25" s="276">
        <f>'結果（詳細）'!$F$49*投入係数表_A!AR25</f>
        <v>0</v>
      </c>
      <c r="AS25" s="276">
        <f>'結果（詳細）'!$F$50*投入係数表_A!AS25</f>
        <v>0</v>
      </c>
      <c r="AT25" s="276">
        <f>'結果（詳細）'!$F$51*投入係数表_A!AT25</f>
        <v>0</v>
      </c>
      <c r="AU25" s="276">
        <f>'結果（詳細）'!$F$52*投入係数表_A!AU25</f>
        <v>0</v>
      </c>
      <c r="AV25" s="276">
        <f>'結果（詳細）'!$F$53*投入係数表_A!AV25</f>
        <v>0</v>
      </c>
      <c r="AW25" s="276">
        <f>'結果（詳細）'!$F$54*投入係数表_A!AW25</f>
        <v>0</v>
      </c>
      <c r="AX25" s="276">
        <f>'結果（詳細）'!$F$55*投入係数表_A!AX25</f>
        <v>0</v>
      </c>
      <c r="AY25" s="276">
        <f>'結果（詳細）'!$F$56*投入係数表_A!AY25</f>
        <v>0</v>
      </c>
      <c r="AZ25" s="276">
        <f>'結果（詳細）'!$F$57*投入係数表_A!AZ25</f>
        <v>0</v>
      </c>
      <c r="BA25" s="276">
        <f>'結果（詳細）'!$F$58*投入係数表_A!BA25</f>
        <v>0</v>
      </c>
      <c r="BB25" s="276">
        <f>'結果（詳細）'!$F$59*投入係数表_A!BB25</f>
        <v>0</v>
      </c>
      <c r="BC25" s="276">
        <f>'結果（詳細）'!$F$60*投入係数表_A!BC25</f>
        <v>0</v>
      </c>
      <c r="BD25" s="276">
        <f>'結果（詳細）'!$F$61*投入係数表_A!BD25</f>
        <v>0</v>
      </c>
      <c r="BE25" s="276">
        <f>'結果（詳細）'!$F$62*投入係数表_A!BE25</f>
        <v>0</v>
      </c>
      <c r="BF25" s="276">
        <f>'結果（詳細）'!$F$63*投入係数表_A!BF25</f>
        <v>0</v>
      </c>
      <c r="BG25" s="276">
        <f>'結果（詳細）'!$F$64*投入係数表_A!BG25</f>
        <v>0</v>
      </c>
      <c r="BH25" s="276">
        <f>'結果（詳細）'!$F$65*投入係数表_A!BH25</f>
        <v>0</v>
      </c>
      <c r="BI25" s="276">
        <f>'結果（詳細）'!$F$66*投入係数表_A!BI25</f>
        <v>0</v>
      </c>
      <c r="BJ25" s="276">
        <f>'結果（詳細）'!$F$67*投入係数表_A!BJ25</f>
        <v>0</v>
      </c>
      <c r="BK25" s="276">
        <f>'結果（詳細）'!$F$68*投入係数表_A!BK25</f>
        <v>0</v>
      </c>
      <c r="BL25" s="276">
        <f>'結果（詳細）'!$F$69*投入係数表_A!BL25</f>
        <v>0</v>
      </c>
      <c r="BM25" s="276">
        <f>'結果（詳細）'!$F$70*投入係数表_A!BM25</f>
        <v>0</v>
      </c>
      <c r="BN25" s="276">
        <f>'結果（詳細）'!$F$71*投入係数表_A!BN25</f>
        <v>0</v>
      </c>
      <c r="BO25" s="276">
        <f>'結果（詳細）'!$F$72*投入係数表_A!BO25</f>
        <v>0</v>
      </c>
      <c r="BP25" s="276">
        <f>'結果（詳細）'!$F$73*投入係数表_A!BP25</f>
        <v>0</v>
      </c>
      <c r="BQ25" s="276">
        <f>'結果（詳細）'!$F$74*投入係数表_A!BQ25</f>
        <v>0</v>
      </c>
      <c r="BR25" s="276">
        <f>'結果（詳細）'!$F$75*投入係数表_A!BR25</f>
        <v>0</v>
      </c>
      <c r="BS25" s="276">
        <f>'結果（詳細）'!$F$76*投入係数表_A!BS25</f>
        <v>0</v>
      </c>
      <c r="BT25" s="276">
        <f>'結果（詳細）'!$F$77*投入係数表_A!BT25</f>
        <v>0</v>
      </c>
      <c r="BU25" s="276">
        <f>'結果（詳細）'!$F$78*投入係数表_A!BU25</f>
        <v>0</v>
      </c>
      <c r="BV25" s="276">
        <f>'結果（詳細）'!$F$79*投入係数表_A!BV25</f>
        <v>0</v>
      </c>
      <c r="BW25" s="276">
        <f>'結果（詳細）'!$F$80*投入係数表_A!BW25</f>
        <v>0</v>
      </c>
      <c r="BX25" s="276">
        <f>'結果（詳細）'!$F$81*投入係数表_A!BX25</f>
        <v>0</v>
      </c>
      <c r="BY25" s="276">
        <f>'結果（詳細）'!$F$82*投入係数表_A!BY25</f>
        <v>0</v>
      </c>
      <c r="BZ25" s="276">
        <f>'結果（詳細）'!$F$83*投入係数表_A!BZ25</f>
        <v>0</v>
      </c>
      <c r="CA25" s="276">
        <f>'結果（詳細）'!$F$84*投入係数表_A!CA25</f>
        <v>0</v>
      </c>
      <c r="CB25" s="276">
        <f>'結果（詳細）'!$F$85*投入係数表_A!CB25</f>
        <v>0</v>
      </c>
      <c r="CC25" s="276">
        <f>'結果（詳細）'!$F$86*投入係数表_A!CC25</f>
        <v>0</v>
      </c>
      <c r="CD25" s="276">
        <f>'結果（詳細）'!$F$87*投入係数表_A!CD25</f>
        <v>0</v>
      </c>
      <c r="CE25" s="276">
        <f>'結果（詳細）'!$F$88*投入係数表_A!CE25</f>
        <v>0</v>
      </c>
      <c r="CF25" s="276">
        <f>'結果（詳細）'!$F$89*投入係数表_A!CF25</f>
        <v>0</v>
      </c>
      <c r="CG25" s="276">
        <f>'結果（詳細）'!$F$90*投入係数表_A!CG25</f>
        <v>0</v>
      </c>
      <c r="CH25" s="276">
        <f>'結果（詳細）'!$F$91*投入係数表_A!CH25</f>
        <v>0</v>
      </c>
      <c r="CI25" s="276">
        <f>'結果（詳細）'!$F$92*投入係数表_A!CI25</f>
        <v>0</v>
      </c>
      <c r="CJ25" s="276">
        <f>'結果（詳細）'!$F$93*投入係数表_A!CJ25</f>
        <v>0</v>
      </c>
      <c r="CK25" s="276">
        <f>'結果（詳細）'!$F$94*投入係数表_A!CK25</f>
        <v>0</v>
      </c>
      <c r="CL25" s="276">
        <f>'結果（詳細）'!$F$95*投入係数表_A!CL25</f>
        <v>0</v>
      </c>
      <c r="CM25" s="276">
        <f>'結果（詳細）'!$F$96*投入係数表_A!CM25</f>
        <v>0</v>
      </c>
      <c r="CN25" s="276">
        <f>'結果（詳細）'!$F$97*投入係数表_A!CN25</f>
        <v>0</v>
      </c>
      <c r="CO25" s="276">
        <f>'結果（詳細）'!$F$98*投入係数表_A!CO25</f>
        <v>0</v>
      </c>
      <c r="CP25" s="276">
        <f>'結果（詳細）'!$F$99*投入係数表_A!CP25</f>
        <v>0</v>
      </c>
      <c r="CQ25" s="276">
        <f>'結果（詳細）'!$F$100*投入係数表_A!CQ25</f>
        <v>0</v>
      </c>
      <c r="CR25" s="276">
        <f>'結果（詳細）'!$F$101*投入係数表_A!CR25</f>
        <v>0</v>
      </c>
      <c r="CS25" s="276">
        <f>'結果（詳細）'!$F$102*投入係数表_A!CS25</f>
        <v>0</v>
      </c>
      <c r="CT25" s="276">
        <f>'結果（詳細）'!$F$103*投入係数表_A!CT25</f>
        <v>0</v>
      </c>
      <c r="CU25" s="276">
        <f>'結果（詳細）'!$F$104*投入係数表_A!CU25</f>
        <v>0</v>
      </c>
      <c r="CV25" s="276">
        <f>'結果（詳細）'!$F$105*投入係数表_A!CV25</f>
        <v>0</v>
      </c>
      <c r="CW25" s="276">
        <f>'結果（詳細）'!$F$106*投入係数表_A!CW25</f>
        <v>0</v>
      </c>
      <c r="CX25" s="276">
        <f>'結果（詳細）'!$F$107*投入係数表_A!CX25</f>
        <v>0</v>
      </c>
      <c r="CY25" s="276">
        <f>'結果（詳細）'!$F$108*投入係数表_A!CY25</f>
        <v>0</v>
      </c>
      <c r="CZ25" s="276">
        <f>'結果（詳細）'!$F$109*投入係数表_A!CZ25</f>
        <v>0</v>
      </c>
      <c r="DA25" s="276">
        <f>'結果（詳細）'!$F$110*投入係数表_A!DA25</f>
        <v>0</v>
      </c>
      <c r="DB25" s="276">
        <f>'結果（詳細）'!$F$111*投入係数表_A!DB25</f>
        <v>0</v>
      </c>
      <c r="DC25" s="276">
        <f>'結果（詳細）'!$F$112*投入係数表_A!DC25</f>
        <v>0</v>
      </c>
      <c r="DD25" s="276">
        <f>'結果（詳細）'!$F$113*投入係数表_A!DD25</f>
        <v>0</v>
      </c>
      <c r="DE25" s="276">
        <f>'結果（詳細）'!$F$114*投入係数表_A!DE25</f>
        <v>0</v>
      </c>
      <c r="DF25" s="276">
        <f>'結果（詳細）'!$F$115*投入係数表_A!DF25</f>
        <v>0</v>
      </c>
      <c r="DG25" s="276">
        <f>'結果（詳細）'!$F$115*投入係数表_A!DG25</f>
        <v>0</v>
      </c>
      <c r="DH25" s="276">
        <f>'結果（詳細）'!$F$115*投入係数表_A!DH25</f>
        <v>0</v>
      </c>
      <c r="DI25" s="281">
        <f t="shared" si="0"/>
        <v>0</v>
      </c>
    </row>
    <row r="26" spans="3:113" ht="13.5" customHeight="1" x14ac:dyDescent="0.15">
      <c r="C26" s="402" t="s">
        <v>649</v>
      </c>
      <c r="D26" s="403" t="s">
        <v>650</v>
      </c>
      <c r="E26" s="275">
        <f>'結果（詳細）'!F$10*投入係数表_A!E26</f>
        <v>0</v>
      </c>
      <c r="F26" s="276">
        <f>'結果（詳細）'!F$11*投入係数表_A!F26</f>
        <v>0</v>
      </c>
      <c r="G26" s="276">
        <f>'結果（詳細）'!F$12*投入係数表_A!G26</f>
        <v>0</v>
      </c>
      <c r="H26" s="276">
        <f>'結果（詳細）'!F$13*投入係数表_A!H26</f>
        <v>0</v>
      </c>
      <c r="I26" s="276">
        <f>'結果（詳細）'!F$14*投入係数表_A!I26</f>
        <v>0</v>
      </c>
      <c r="J26" s="276">
        <f>'結果（詳細）'!F$15*投入係数表_A!J26</f>
        <v>0</v>
      </c>
      <c r="K26" s="276">
        <f>'結果（詳細）'!F$16*投入係数表_A!K26</f>
        <v>0</v>
      </c>
      <c r="L26" s="276">
        <f>'結果（詳細）'!F$17*投入係数表_A!L26</f>
        <v>0</v>
      </c>
      <c r="M26" s="276">
        <f>'結果（詳細）'!F$18*投入係数表_A!M26</f>
        <v>0</v>
      </c>
      <c r="N26" s="277">
        <f>'結果（詳細）'!F$19*投入係数表_A!N26</f>
        <v>0</v>
      </c>
      <c r="O26" s="276">
        <f>'結果（詳細）'!F$20*投入係数表_A!O26</f>
        <v>0</v>
      </c>
      <c r="P26" s="276">
        <f>'結果（詳細）'!F$21*投入係数表_A!P26</f>
        <v>0</v>
      </c>
      <c r="Q26" s="276">
        <f>'結果（詳細）'!F$22*投入係数表_A!Q26</f>
        <v>0</v>
      </c>
      <c r="R26" s="276">
        <f>'結果（詳細）'!F$23*投入係数表_A!R26</f>
        <v>0</v>
      </c>
      <c r="S26" s="276">
        <f>'結果（詳細）'!F$24*投入係数表_A!S26</f>
        <v>0</v>
      </c>
      <c r="T26" s="276">
        <f>'結果（詳細）'!F$25*投入係数表_A!T26</f>
        <v>0</v>
      </c>
      <c r="U26" s="276">
        <f>'結果（詳細）'!F$26*投入係数表_A!U26</f>
        <v>0</v>
      </c>
      <c r="V26" s="276">
        <f>'結果（詳細）'!F$27*投入係数表_A!V26</f>
        <v>0</v>
      </c>
      <c r="W26" s="278">
        <f>'結果（詳細）'!F$28*投入係数表_A!W26</f>
        <v>0</v>
      </c>
      <c r="X26" s="276">
        <f>'結果（詳細）'!F$29*投入係数表_A!X26</f>
        <v>0</v>
      </c>
      <c r="Y26" s="276">
        <f>'結果（詳細）'!F$30*投入係数表_A!Y26</f>
        <v>0</v>
      </c>
      <c r="Z26" s="276">
        <f>'結果（詳細）'!F$31*投入係数表_A!Z26</f>
        <v>0</v>
      </c>
      <c r="AA26" s="276">
        <f>'結果（詳細）'!F$32*投入係数表_A!AA26</f>
        <v>0</v>
      </c>
      <c r="AB26" s="276">
        <f>'結果（詳細）'!F$33*投入係数表_A!AB26</f>
        <v>0</v>
      </c>
      <c r="AC26" s="276">
        <f>'結果（詳細）'!F$34*投入係数表_A!AC26</f>
        <v>0</v>
      </c>
      <c r="AD26" s="276">
        <f>'結果（詳細）'!F$35*投入係数表_A!AD26</f>
        <v>0</v>
      </c>
      <c r="AE26" s="276">
        <f>'結果（詳細）'!F$36*投入係数表_A!AE26</f>
        <v>0</v>
      </c>
      <c r="AF26" s="276">
        <f>'結果（詳細）'!F$37*投入係数表_A!AF26</f>
        <v>0</v>
      </c>
      <c r="AG26" s="276">
        <f>'結果（詳細）'!F$38*投入係数表_A!AG26</f>
        <v>0</v>
      </c>
      <c r="AH26" s="277">
        <f>'結果（詳細）'!F$39*投入係数表_A!AH26</f>
        <v>0</v>
      </c>
      <c r="AI26" s="276">
        <f>'結果（詳細）'!F$40*投入係数表_A!AI26</f>
        <v>0</v>
      </c>
      <c r="AJ26" s="276">
        <f>'結果（詳細）'!$F$41*投入係数表_A!AJ26</f>
        <v>0</v>
      </c>
      <c r="AK26" s="276">
        <f>'結果（詳細）'!$F$42*投入係数表_A!AK26</f>
        <v>0</v>
      </c>
      <c r="AL26" s="276">
        <f>'結果（詳細）'!$F$43*投入係数表_A!AL26</f>
        <v>0</v>
      </c>
      <c r="AM26" s="276">
        <f>'結果（詳細）'!$F$44*投入係数表_A!AM26</f>
        <v>0</v>
      </c>
      <c r="AN26" s="276">
        <f>'結果（詳細）'!$F$45*投入係数表_A!AN26</f>
        <v>0</v>
      </c>
      <c r="AO26" s="276">
        <f>'結果（詳細）'!$F$46*投入係数表_A!AO26</f>
        <v>0</v>
      </c>
      <c r="AP26" s="276">
        <f>'結果（詳細）'!$F$47*投入係数表_A!AP26</f>
        <v>0</v>
      </c>
      <c r="AQ26" s="276">
        <f>'結果（詳細）'!$F$48*投入係数表_A!AQ26</f>
        <v>0</v>
      </c>
      <c r="AR26" s="276">
        <f>'結果（詳細）'!$F$49*投入係数表_A!AR26</f>
        <v>0</v>
      </c>
      <c r="AS26" s="276">
        <f>'結果（詳細）'!$F$50*投入係数表_A!AS26</f>
        <v>0</v>
      </c>
      <c r="AT26" s="276">
        <f>'結果（詳細）'!$F$51*投入係数表_A!AT26</f>
        <v>0</v>
      </c>
      <c r="AU26" s="276">
        <f>'結果（詳細）'!$F$52*投入係数表_A!AU26</f>
        <v>0</v>
      </c>
      <c r="AV26" s="276">
        <f>'結果（詳細）'!$F$53*投入係数表_A!AV26</f>
        <v>0</v>
      </c>
      <c r="AW26" s="276">
        <f>'結果（詳細）'!$F$54*投入係数表_A!AW26</f>
        <v>0</v>
      </c>
      <c r="AX26" s="276">
        <f>'結果（詳細）'!$F$55*投入係数表_A!AX26</f>
        <v>0</v>
      </c>
      <c r="AY26" s="276">
        <f>'結果（詳細）'!$F$56*投入係数表_A!AY26</f>
        <v>0</v>
      </c>
      <c r="AZ26" s="276">
        <f>'結果（詳細）'!$F$57*投入係数表_A!AZ26</f>
        <v>0</v>
      </c>
      <c r="BA26" s="276">
        <f>'結果（詳細）'!$F$58*投入係数表_A!BA26</f>
        <v>0</v>
      </c>
      <c r="BB26" s="276">
        <f>'結果（詳細）'!$F$59*投入係数表_A!BB26</f>
        <v>0</v>
      </c>
      <c r="BC26" s="276">
        <f>'結果（詳細）'!$F$60*投入係数表_A!BC26</f>
        <v>0</v>
      </c>
      <c r="BD26" s="276">
        <f>'結果（詳細）'!$F$61*投入係数表_A!BD26</f>
        <v>0</v>
      </c>
      <c r="BE26" s="276">
        <f>'結果（詳細）'!$F$62*投入係数表_A!BE26</f>
        <v>0</v>
      </c>
      <c r="BF26" s="276">
        <f>'結果（詳細）'!$F$63*投入係数表_A!BF26</f>
        <v>0</v>
      </c>
      <c r="BG26" s="276">
        <f>'結果（詳細）'!$F$64*投入係数表_A!BG26</f>
        <v>0</v>
      </c>
      <c r="BH26" s="276">
        <f>'結果（詳細）'!$F$65*投入係数表_A!BH26</f>
        <v>0</v>
      </c>
      <c r="BI26" s="276">
        <f>'結果（詳細）'!$F$66*投入係数表_A!BI26</f>
        <v>0</v>
      </c>
      <c r="BJ26" s="276">
        <f>'結果（詳細）'!$F$67*投入係数表_A!BJ26</f>
        <v>0</v>
      </c>
      <c r="BK26" s="276">
        <f>'結果（詳細）'!$F$68*投入係数表_A!BK26</f>
        <v>0</v>
      </c>
      <c r="BL26" s="276">
        <f>'結果（詳細）'!$F$69*投入係数表_A!BL26</f>
        <v>0</v>
      </c>
      <c r="BM26" s="276">
        <f>'結果（詳細）'!$F$70*投入係数表_A!BM26</f>
        <v>0</v>
      </c>
      <c r="BN26" s="276">
        <f>'結果（詳細）'!$F$71*投入係数表_A!BN26</f>
        <v>0</v>
      </c>
      <c r="BO26" s="276">
        <f>'結果（詳細）'!$F$72*投入係数表_A!BO26</f>
        <v>0</v>
      </c>
      <c r="BP26" s="276">
        <f>'結果（詳細）'!$F$73*投入係数表_A!BP26</f>
        <v>0</v>
      </c>
      <c r="BQ26" s="276">
        <f>'結果（詳細）'!$F$74*投入係数表_A!BQ26</f>
        <v>0</v>
      </c>
      <c r="BR26" s="276">
        <f>'結果（詳細）'!$F$75*投入係数表_A!BR26</f>
        <v>0</v>
      </c>
      <c r="BS26" s="276">
        <f>'結果（詳細）'!$F$76*投入係数表_A!BS26</f>
        <v>0</v>
      </c>
      <c r="BT26" s="276">
        <f>'結果（詳細）'!$F$77*投入係数表_A!BT26</f>
        <v>0</v>
      </c>
      <c r="BU26" s="276">
        <f>'結果（詳細）'!$F$78*投入係数表_A!BU26</f>
        <v>0</v>
      </c>
      <c r="BV26" s="276">
        <f>'結果（詳細）'!$F$79*投入係数表_A!BV26</f>
        <v>0</v>
      </c>
      <c r="BW26" s="276">
        <f>'結果（詳細）'!$F$80*投入係数表_A!BW26</f>
        <v>0</v>
      </c>
      <c r="BX26" s="276">
        <f>'結果（詳細）'!$F$81*投入係数表_A!BX26</f>
        <v>0</v>
      </c>
      <c r="BY26" s="276">
        <f>'結果（詳細）'!$F$82*投入係数表_A!BY26</f>
        <v>0</v>
      </c>
      <c r="BZ26" s="276">
        <f>'結果（詳細）'!$F$83*投入係数表_A!BZ26</f>
        <v>0</v>
      </c>
      <c r="CA26" s="276">
        <f>'結果（詳細）'!$F$84*投入係数表_A!CA26</f>
        <v>0</v>
      </c>
      <c r="CB26" s="276">
        <f>'結果（詳細）'!$F$85*投入係数表_A!CB26</f>
        <v>0</v>
      </c>
      <c r="CC26" s="276">
        <f>'結果（詳細）'!$F$86*投入係数表_A!CC26</f>
        <v>0</v>
      </c>
      <c r="CD26" s="276">
        <f>'結果（詳細）'!$F$87*投入係数表_A!CD26</f>
        <v>0</v>
      </c>
      <c r="CE26" s="276">
        <f>'結果（詳細）'!$F$88*投入係数表_A!CE26</f>
        <v>0</v>
      </c>
      <c r="CF26" s="276">
        <f>'結果（詳細）'!$F$89*投入係数表_A!CF26</f>
        <v>0</v>
      </c>
      <c r="CG26" s="276">
        <f>'結果（詳細）'!$F$90*投入係数表_A!CG26</f>
        <v>0</v>
      </c>
      <c r="CH26" s="276">
        <f>'結果（詳細）'!$F$91*投入係数表_A!CH26</f>
        <v>0</v>
      </c>
      <c r="CI26" s="276">
        <f>'結果（詳細）'!$F$92*投入係数表_A!CI26</f>
        <v>0</v>
      </c>
      <c r="CJ26" s="276">
        <f>'結果（詳細）'!$F$93*投入係数表_A!CJ26</f>
        <v>0</v>
      </c>
      <c r="CK26" s="276">
        <f>'結果（詳細）'!$F$94*投入係数表_A!CK26</f>
        <v>0</v>
      </c>
      <c r="CL26" s="276">
        <f>'結果（詳細）'!$F$95*投入係数表_A!CL26</f>
        <v>0</v>
      </c>
      <c r="CM26" s="276">
        <f>'結果（詳細）'!$F$96*投入係数表_A!CM26</f>
        <v>0</v>
      </c>
      <c r="CN26" s="276">
        <f>'結果（詳細）'!$F$97*投入係数表_A!CN26</f>
        <v>0</v>
      </c>
      <c r="CO26" s="276">
        <f>'結果（詳細）'!$F$98*投入係数表_A!CO26</f>
        <v>0</v>
      </c>
      <c r="CP26" s="276">
        <f>'結果（詳細）'!$F$99*投入係数表_A!CP26</f>
        <v>0</v>
      </c>
      <c r="CQ26" s="276">
        <f>'結果（詳細）'!$F$100*投入係数表_A!CQ26</f>
        <v>0</v>
      </c>
      <c r="CR26" s="276">
        <f>'結果（詳細）'!$F$101*投入係数表_A!CR26</f>
        <v>0</v>
      </c>
      <c r="CS26" s="276">
        <f>'結果（詳細）'!$F$102*投入係数表_A!CS26</f>
        <v>0</v>
      </c>
      <c r="CT26" s="276">
        <f>'結果（詳細）'!$F$103*投入係数表_A!CT26</f>
        <v>0</v>
      </c>
      <c r="CU26" s="276">
        <f>'結果（詳細）'!$F$104*投入係数表_A!CU26</f>
        <v>0</v>
      </c>
      <c r="CV26" s="276">
        <f>'結果（詳細）'!$F$105*投入係数表_A!CV26</f>
        <v>0</v>
      </c>
      <c r="CW26" s="276">
        <f>'結果（詳細）'!$F$106*投入係数表_A!CW26</f>
        <v>0</v>
      </c>
      <c r="CX26" s="276">
        <f>'結果（詳細）'!$F$107*投入係数表_A!CX26</f>
        <v>0</v>
      </c>
      <c r="CY26" s="276">
        <f>'結果（詳細）'!$F$108*投入係数表_A!CY26</f>
        <v>0</v>
      </c>
      <c r="CZ26" s="276">
        <f>'結果（詳細）'!$F$109*投入係数表_A!CZ26</f>
        <v>0</v>
      </c>
      <c r="DA26" s="276">
        <f>'結果（詳細）'!$F$110*投入係数表_A!DA26</f>
        <v>0</v>
      </c>
      <c r="DB26" s="276">
        <f>'結果（詳細）'!$F$111*投入係数表_A!DB26</f>
        <v>0</v>
      </c>
      <c r="DC26" s="276">
        <f>'結果（詳細）'!$F$112*投入係数表_A!DC26</f>
        <v>0</v>
      </c>
      <c r="DD26" s="276">
        <f>'結果（詳細）'!$F$113*投入係数表_A!DD26</f>
        <v>0</v>
      </c>
      <c r="DE26" s="276">
        <f>'結果（詳細）'!$F$114*投入係数表_A!DE26</f>
        <v>0</v>
      </c>
      <c r="DF26" s="276">
        <f>'結果（詳細）'!$F$115*投入係数表_A!DF26</f>
        <v>0</v>
      </c>
      <c r="DG26" s="276">
        <f>'結果（詳細）'!$F$115*投入係数表_A!DG26</f>
        <v>0</v>
      </c>
      <c r="DH26" s="276">
        <f>'結果（詳細）'!$F$115*投入係数表_A!DH26</f>
        <v>0</v>
      </c>
      <c r="DI26" s="279">
        <f t="shared" si="0"/>
        <v>0</v>
      </c>
    </row>
    <row r="27" spans="3:113" ht="13.5" customHeight="1" x14ac:dyDescent="0.15">
      <c r="C27" s="402" t="s">
        <v>651</v>
      </c>
      <c r="D27" s="403" t="s">
        <v>954</v>
      </c>
      <c r="E27" s="275">
        <f>'結果（詳細）'!F$10*投入係数表_A!E27</f>
        <v>0</v>
      </c>
      <c r="F27" s="276">
        <f>'結果（詳細）'!F$11*投入係数表_A!F27</f>
        <v>0</v>
      </c>
      <c r="G27" s="276">
        <f>'結果（詳細）'!F$12*投入係数表_A!G27</f>
        <v>0</v>
      </c>
      <c r="H27" s="276">
        <f>'結果（詳細）'!F$13*投入係数表_A!H27</f>
        <v>0</v>
      </c>
      <c r="I27" s="276">
        <f>'結果（詳細）'!F$14*投入係数表_A!I27</f>
        <v>0</v>
      </c>
      <c r="J27" s="276">
        <f>'結果（詳細）'!F$15*投入係数表_A!J27</f>
        <v>0</v>
      </c>
      <c r="K27" s="276">
        <f>'結果（詳細）'!F$16*投入係数表_A!K27</f>
        <v>0</v>
      </c>
      <c r="L27" s="276">
        <f>'結果（詳細）'!F$17*投入係数表_A!L27</f>
        <v>0</v>
      </c>
      <c r="M27" s="276">
        <f>'結果（詳細）'!F$18*投入係数表_A!M27</f>
        <v>0</v>
      </c>
      <c r="N27" s="277">
        <f>'結果（詳細）'!F$19*投入係数表_A!N27</f>
        <v>0</v>
      </c>
      <c r="O27" s="276">
        <f>'結果（詳細）'!F$20*投入係数表_A!O27</f>
        <v>0</v>
      </c>
      <c r="P27" s="276">
        <f>'結果（詳細）'!F$21*投入係数表_A!P27</f>
        <v>0</v>
      </c>
      <c r="Q27" s="276">
        <f>'結果（詳細）'!F$22*投入係数表_A!Q27</f>
        <v>0</v>
      </c>
      <c r="R27" s="276">
        <f>'結果（詳細）'!F$23*投入係数表_A!R27</f>
        <v>0</v>
      </c>
      <c r="S27" s="276">
        <f>'結果（詳細）'!F$24*投入係数表_A!S27</f>
        <v>0</v>
      </c>
      <c r="T27" s="276">
        <f>'結果（詳細）'!F$25*投入係数表_A!T27</f>
        <v>0</v>
      </c>
      <c r="U27" s="276">
        <f>'結果（詳細）'!F$26*投入係数表_A!U27</f>
        <v>0</v>
      </c>
      <c r="V27" s="276">
        <f>'結果（詳細）'!F$27*投入係数表_A!V27</f>
        <v>0</v>
      </c>
      <c r="W27" s="278">
        <f>'結果（詳細）'!F$28*投入係数表_A!W27</f>
        <v>0</v>
      </c>
      <c r="X27" s="276">
        <f>'結果（詳細）'!F$29*投入係数表_A!X27</f>
        <v>0</v>
      </c>
      <c r="Y27" s="276">
        <f>'結果（詳細）'!F$30*投入係数表_A!Y27</f>
        <v>0</v>
      </c>
      <c r="Z27" s="276">
        <f>'結果（詳細）'!F$31*投入係数表_A!Z27</f>
        <v>0</v>
      </c>
      <c r="AA27" s="276">
        <f>'結果（詳細）'!F$32*投入係数表_A!AA27</f>
        <v>0</v>
      </c>
      <c r="AB27" s="276">
        <f>'結果（詳細）'!F$33*投入係数表_A!AB27</f>
        <v>0</v>
      </c>
      <c r="AC27" s="276">
        <f>'結果（詳細）'!F$34*投入係数表_A!AC27</f>
        <v>0</v>
      </c>
      <c r="AD27" s="276">
        <f>'結果（詳細）'!F$35*投入係数表_A!AD27</f>
        <v>0</v>
      </c>
      <c r="AE27" s="276">
        <f>'結果（詳細）'!F$36*投入係数表_A!AE27</f>
        <v>0</v>
      </c>
      <c r="AF27" s="276">
        <f>'結果（詳細）'!F$37*投入係数表_A!AF27</f>
        <v>0</v>
      </c>
      <c r="AG27" s="276">
        <f>'結果（詳細）'!F$38*投入係数表_A!AG27</f>
        <v>0</v>
      </c>
      <c r="AH27" s="277">
        <f>'結果（詳細）'!F$39*投入係数表_A!AH27</f>
        <v>0</v>
      </c>
      <c r="AI27" s="276">
        <f>'結果（詳細）'!F$40*投入係数表_A!AI27</f>
        <v>0</v>
      </c>
      <c r="AJ27" s="276">
        <f>'結果（詳細）'!$F$41*投入係数表_A!AJ27</f>
        <v>0</v>
      </c>
      <c r="AK27" s="276">
        <f>'結果（詳細）'!$F$42*投入係数表_A!AK27</f>
        <v>0</v>
      </c>
      <c r="AL27" s="276">
        <f>'結果（詳細）'!$F$43*投入係数表_A!AL27</f>
        <v>0</v>
      </c>
      <c r="AM27" s="276">
        <f>'結果（詳細）'!$F$44*投入係数表_A!AM27</f>
        <v>0</v>
      </c>
      <c r="AN27" s="276">
        <f>'結果（詳細）'!$F$45*投入係数表_A!AN27</f>
        <v>0</v>
      </c>
      <c r="AO27" s="276">
        <f>'結果（詳細）'!$F$46*投入係数表_A!AO27</f>
        <v>0</v>
      </c>
      <c r="AP27" s="276">
        <f>'結果（詳細）'!$F$47*投入係数表_A!AP27</f>
        <v>0</v>
      </c>
      <c r="AQ27" s="276">
        <f>'結果（詳細）'!$F$48*投入係数表_A!AQ27</f>
        <v>0</v>
      </c>
      <c r="AR27" s="276">
        <f>'結果（詳細）'!$F$49*投入係数表_A!AR27</f>
        <v>0</v>
      </c>
      <c r="AS27" s="276">
        <f>'結果（詳細）'!$F$50*投入係数表_A!AS27</f>
        <v>0</v>
      </c>
      <c r="AT27" s="276">
        <f>'結果（詳細）'!$F$51*投入係数表_A!AT27</f>
        <v>0</v>
      </c>
      <c r="AU27" s="276">
        <f>'結果（詳細）'!$F$52*投入係数表_A!AU27</f>
        <v>0</v>
      </c>
      <c r="AV27" s="276">
        <f>'結果（詳細）'!$F$53*投入係数表_A!AV27</f>
        <v>0</v>
      </c>
      <c r="AW27" s="276">
        <f>'結果（詳細）'!$F$54*投入係数表_A!AW27</f>
        <v>0</v>
      </c>
      <c r="AX27" s="276">
        <f>'結果（詳細）'!$F$55*投入係数表_A!AX27</f>
        <v>0</v>
      </c>
      <c r="AY27" s="276">
        <f>'結果（詳細）'!$F$56*投入係数表_A!AY27</f>
        <v>0</v>
      </c>
      <c r="AZ27" s="276">
        <f>'結果（詳細）'!$F$57*投入係数表_A!AZ27</f>
        <v>0</v>
      </c>
      <c r="BA27" s="276">
        <f>'結果（詳細）'!$F$58*投入係数表_A!BA27</f>
        <v>0</v>
      </c>
      <c r="BB27" s="276">
        <f>'結果（詳細）'!$F$59*投入係数表_A!BB27</f>
        <v>0</v>
      </c>
      <c r="BC27" s="276">
        <f>'結果（詳細）'!$F$60*投入係数表_A!BC27</f>
        <v>0</v>
      </c>
      <c r="BD27" s="276">
        <f>'結果（詳細）'!$F$61*投入係数表_A!BD27</f>
        <v>0</v>
      </c>
      <c r="BE27" s="276">
        <f>'結果（詳細）'!$F$62*投入係数表_A!BE27</f>
        <v>0</v>
      </c>
      <c r="BF27" s="276">
        <f>'結果（詳細）'!$F$63*投入係数表_A!BF27</f>
        <v>0</v>
      </c>
      <c r="BG27" s="276">
        <f>'結果（詳細）'!$F$64*投入係数表_A!BG27</f>
        <v>0</v>
      </c>
      <c r="BH27" s="276">
        <f>'結果（詳細）'!$F$65*投入係数表_A!BH27</f>
        <v>0</v>
      </c>
      <c r="BI27" s="276">
        <f>'結果（詳細）'!$F$66*投入係数表_A!BI27</f>
        <v>0</v>
      </c>
      <c r="BJ27" s="276">
        <f>'結果（詳細）'!$F$67*投入係数表_A!BJ27</f>
        <v>0</v>
      </c>
      <c r="BK27" s="276">
        <f>'結果（詳細）'!$F$68*投入係数表_A!BK27</f>
        <v>0</v>
      </c>
      <c r="BL27" s="276">
        <f>'結果（詳細）'!$F$69*投入係数表_A!BL27</f>
        <v>0</v>
      </c>
      <c r="BM27" s="276">
        <f>'結果（詳細）'!$F$70*投入係数表_A!BM27</f>
        <v>0</v>
      </c>
      <c r="BN27" s="276">
        <f>'結果（詳細）'!$F$71*投入係数表_A!BN27</f>
        <v>0</v>
      </c>
      <c r="BO27" s="276">
        <f>'結果（詳細）'!$F$72*投入係数表_A!BO27</f>
        <v>0</v>
      </c>
      <c r="BP27" s="276">
        <f>'結果（詳細）'!$F$73*投入係数表_A!BP27</f>
        <v>0</v>
      </c>
      <c r="BQ27" s="276">
        <f>'結果（詳細）'!$F$74*投入係数表_A!BQ27</f>
        <v>0</v>
      </c>
      <c r="BR27" s="276">
        <f>'結果（詳細）'!$F$75*投入係数表_A!BR27</f>
        <v>0</v>
      </c>
      <c r="BS27" s="276">
        <f>'結果（詳細）'!$F$76*投入係数表_A!BS27</f>
        <v>0</v>
      </c>
      <c r="BT27" s="276">
        <f>'結果（詳細）'!$F$77*投入係数表_A!BT27</f>
        <v>0</v>
      </c>
      <c r="BU27" s="276">
        <f>'結果（詳細）'!$F$78*投入係数表_A!BU27</f>
        <v>0</v>
      </c>
      <c r="BV27" s="276">
        <f>'結果（詳細）'!$F$79*投入係数表_A!BV27</f>
        <v>0</v>
      </c>
      <c r="BW27" s="276">
        <f>'結果（詳細）'!$F$80*投入係数表_A!BW27</f>
        <v>0</v>
      </c>
      <c r="BX27" s="276">
        <f>'結果（詳細）'!$F$81*投入係数表_A!BX27</f>
        <v>0</v>
      </c>
      <c r="BY27" s="276">
        <f>'結果（詳細）'!$F$82*投入係数表_A!BY27</f>
        <v>0</v>
      </c>
      <c r="BZ27" s="276">
        <f>'結果（詳細）'!$F$83*投入係数表_A!BZ27</f>
        <v>0</v>
      </c>
      <c r="CA27" s="276">
        <f>'結果（詳細）'!$F$84*投入係数表_A!CA27</f>
        <v>0</v>
      </c>
      <c r="CB27" s="276">
        <f>'結果（詳細）'!$F$85*投入係数表_A!CB27</f>
        <v>0</v>
      </c>
      <c r="CC27" s="276">
        <f>'結果（詳細）'!$F$86*投入係数表_A!CC27</f>
        <v>0</v>
      </c>
      <c r="CD27" s="276">
        <f>'結果（詳細）'!$F$87*投入係数表_A!CD27</f>
        <v>0</v>
      </c>
      <c r="CE27" s="276">
        <f>'結果（詳細）'!$F$88*投入係数表_A!CE27</f>
        <v>0</v>
      </c>
      <c r="CF27" s="276">
        <f>'結果（詳細）'!$F$89*投入係数表_A!CF27</f>
        <v>0</v>
      </c>
      <c r="CG27" s="276">
        <f>'結果（詳細）'!$F$90*投入係数表_A!CG27</f>
        <v>0</v>
      </c>
      <c r="CH27" s="276">
        <f>'結果（詳細）'!$F$91*投入係数表_A!CH27</f>
        <v>0</v>
      </c>
      <c r="CI27" s="276">
        <f>'結果（詳細）'!$F$92*投入係数表_A!CI27</f>
        <v>0</v>
      </c>
      <c r="CJ27" s="276">
        <f>'結果（詳細）'!$F$93*投入係数表_A!CJ27</f>
        <v>0</v>
      </c>
      <c r="CK27" s="276">
        <f>'結果（詳細）'!$F$94*投入係数表_A!CK27</f>
        <v>0</v>
      </c>
      <c r="CL27" s="276">
        <f>'結果（詳細）'!$F$95*投入係数表_A!CL27</f>
        <v>0</v>
      </c>
      <c r="CM27" s="276">
        <f>'結果（詳細）'!$F$96*投入係数表_A!CM27</f>
        <v>0</v>
      </c>
      <c r="CN27" s="276">
        <f>'結果（詳細）'!$F$97*投入係数表_A!CN27</f>
        <v>0</v>
      </c>
      <c r="CO27" s="276">
        <f>'結果（詳細）'!$F$98*投入係数表_A!CO27</f>
        <v>0</v>
      </c>
      <c r="CP27" s="276">
        <f>'結果（詳細）'!$F$99*投入係数表_A!CP27</f>
        <v>0</v>
      </c>
      <c r="CQ27" s="276">
        <f>'結果（詳細）'!$F$100*投入係数表_A!CQ27</f>
        <v>0</v>
      </c>
      <c r="CR27" s="276">
        <f>'結果（詳細）'!$F$101*投入係数表_A!CR27</f>
        <v>0</v>
      </c>
      <c r="CS27" s="276">
        <f>'結果（詳細）'!$F$102*投入係数表_A!CS27</f>
        <v>0</v>
      </c>
      <c r="CT27" s="276">
        <f>'結果（詳細）'!$F$103*投入係数表_A!CT27</f>
        <v>0</v>
      </c>
      <c r="CU27" s="276">
        <f>'結果（詳細）'!$F$104*投入係数表_A!CU27</f>
        <v>0</v>
      </c>
      <c r="CV27" s="276">
        <f>'結果（詳細）'!$F$105*投入係数表_A!CV27</f>
        <v>0</v>
      </c>
      <c r="CW27" s="276">
        <f>'結果（詳細）'!$F$106*投入係数表_A!CW27</f>
        <v>0</v>
      </c>
      <c r="CX27" s="276">
        <f>'結果（詳細）'!$F$107*投入係数表_A!CX27</f>
        <v>0</v>
      </c>
      <c r="CY27" s="276">
        <f>'結果（詳細）'!$F$108*投入係数表_A!CY27</f>
        <v>0</v>
      </c>
      <c r="CZ27" s="276">
        <f>'結果（詳細）'!$F$109*投入係数表_A!CZ27</f>
        <v>0</v>
      </c>
      <c r="DA27" s="276">
        <f>'結果（詳細）'!$F$110*投入係数表_A!DA27</f>
        <v>0</v>
      </c>
      <c r="DB27" s="276">
        <f>'結果（詳細）'!$F$111*投入係数表_A!DB27</f>
        <v>0</v>
      </c>
      <c r="DC27" s="276">
        <f>'結果（詳細）'!$F$112*投入係数表_A!DC27</f>
        <v>0</v>
      </c>
      <c r="DD27" s="276">
        <f>'結果（詳細）'!$F$113*投入係数表_A!DD27</f>
        <v>0</v>
      </c>
      <c r="DE27" s="276">
        <f>'結果（詳細）'!$F$114*投入係数表_A!DE27</f>
        <v>0</v>
      </c>
      <c r="DF27" s="276">
        <f>'結果（詳細）'!$F$115*投入係数表_A!DF27</f>
        <v>0</v>
      </c>
      <c r="DG27" s="276">
        <f>'結果（詳細）'!$F$115*投入係数表_A!DG27</f>
        <v>0</v>
      </c>
      <c r="DH27" s="276">
        <f>'結果（詳細）'!$F$115*投入係数表_A!DH27</f>
        <v>0</v>
      </c>
      <c r="DI27" s="279">
        <f t="shared" si="0"/>
        <v>0</v>
      </c>
    </row>
    <row r="28" spans="3:113" ht="21" x14ac:dyDescent="0.15">
      <c r="C28" s="402" t="s">
        <v>652</v>
      </c>
      <c r="D28" s="408" t="s">
        <v>955</v>
      </c>
      <c r="E28" s="275">
        <f>'結果（詳細）'!F$10*投入係数表_A!E28</f>
        <v>0</v>
      </c>
      <c r="F28" s="276">
        <f>'結果（詳細）'!F$11*投入係数表_A!F28</f>
        <v>0</v>
      </c>
      <c r="G28" s="276">
        <f>'結果（詳細）'!F$12*投入係数表_A!G28</f>
        <v>0</v>
      </c>
      <c r="H28" s="276">
        <f>'結果（詳細）'!F$13*投入係数表_A!H28</f>
        <v>0</v>
      </c>
      <c r="I28" s="276">
        <f>'結果（詳細）'!F$14*投入係数表_A!I28</f>
        <v>0</v>
      </c>
      <c r="J28" s="276">
        <f>'結果（詳細）'!F$15*投入係数表_A!J28</f>
        <v>0</v>
      </c>
      <c r="K28" s="276">
        <f>'結果（詳細）'!F$16*投入係数表_A!K28</f>
        <v>0</v>
      </c>
      <c r="L28" s="276">
        <f>'結果（詳細）'!F$17*投入係数表_A!L28</f>
        <v>0</v>
      </c>
      <c r="M28" s="276">
        <f>'結果（詳細）'!F$18*投入係数表_A!M28</f>
        <v>0</v>
      </c>
      <c r="N28" s="277">
        <f>'結果（詳細）'!F$19*投入係数表_A!N28</f>
        <v>0</v>
      </c>
      <c r="O28" s="276">
        <f>'結果（詳細）'!F$20*投入係数表_A!O28</f>
        <v>0</v>
      </c>
      <c r="P28" s="276">
        <f>'結果（詳細）'!F$21*投入係数表_A!P28</f>
        <v>0</v>
      </c>
      <c r="Q28" s="276">
        <f>'結果（詳細）'!F$22*投入係数表_A!Q28</f>
        <v>0</v>
      </c>
      <c r="R28" s="276">
        <f>'結果（詳細）'!F$23*投入係数表_A!R28</f>
        <v>0</v>
      </c>
      <c r="S28" s="276">
        <f>'結果（詳細）'!F$24*投入係数表_A!S28</f>
        <v>0</v>
      </c>
      <c r="T28" s="276">
        <f>'結果（詳細）'!F$25*投入係数表_A!T28</f>
        <v>0</v>
      </c>
      <c r="U28" s="276">
        <f>'結果（詳細）'!F$26*投入係数表_A!U28</f>
        <v>0</v>
      </c>
      <c r="V28" s="276">
        <f>'結果（詳細）'!F$27*投入係数表_A!V28</f>
        <v>0</v>
      </c>
      <c r="W28" s="278">
        <f>'結果（詳細）'!F$28*投入係数表_A!W28</f>
        <v>0</v>
      </c>
      <c r="X28" s="276">
        <f>'結果（詳細）'!F$29*投入係数表_A!X28</f>
        <v>0</v>
      </c>
      <c r="Y28" s="276">
        <f>'結果（詳細）'!F$30*投入係数表_A!Y28</f>
        <v>0</v>
      </c>
      <c r="Z28" s="276">
        <f>'結果（詳細）'!F$31*投入係数表_A!Z28</f>
        <v>0</v>
      </c>
      <c r="AA28" s="276">
        <f>'結果（詳細）'!F$32*投入係数表_A!AA28</f>
        <v>0</v>
      </c>
      <c r="AB28" s="276">
        <f>'結果（詳細）'!F$33*投入係数表_A!AB28</f>
        <v>0</v>
      </c>
      <c r="AC28" s="276">
        <f>'結果（詳細）'!F$34*投入係数表_A!AC28</f>
        <v>0</v>
      </c>
      <c r="AD28" s="276">
        <f>'結果（詳細）'!F$35*投入係数表_A!AD28</f>
        <v>0</v>
      </c>
      <c r="AE28" s="276">
        <f>'結果（詳細）'!F$36*投入係数表_A!AE28</f>
        <v>0</v>
      </c>
      <c r="AF28" s="276">
        <f>'結果（詳細）'!F$37*投入係数表_A!AF28</f>
        <v>0</v>
      </c>
      <c r="AG28" s="276">
        <f>'結果（詳細）'!F$38*投入係数表_A!AG28</f>
        <v>0</v>
      </c>
      <c r="AH28" s="277">
        <f>'結果（詳細）'!F$39*投入係数表_A!AH28</f>
        <v>0</v>
      </c>
      <c r="AI28" s="276">
        <f>'結果（詳細）'!F$40*投入係数表_A!AI28</f>
        <v>0</v>
      </c>
      <c r="AJ28" s="276">
        <f>'結果（詳細）'!$F$41*投入係数表_A!AJ28</f>
        <v>0</v>
      </c>
      <c r="AK28" s="276">
        <f>'結果（詳細）'!$F$42*投入係数表_A!AK28</f>
        <v>0</v>
      </c>
      <c r="AL28" s="276">
        <f>'結果（詳細）'!$F$43*投入係数表_A!AL28</f>
        <v>0</v>
      </c>
      <c r="AM28" s="276">
        <f>'結果（詳細）'!$F$44*投入係数表_A!AM28</f>
        <v>0</v>
      </c>
      <c r="AN28" s="276">
        <f>'結果（詳細）'!$F$45*投入係数表_A!AN28</f>
        <v>0</v>
      </c>
      <c r="AO28" s="276">
        <f>'結果（詳細）'!$F$46*投入係数表_A!AO28</f>
        <v>0</v>
      </c>
      <c r="AP28" s="276">
        <f>'結果（詳細）'!$F$47*投入係数表_A!AP28</f>
        <v>0</v>
      </c>
      <c r="AQ28" s="276">
        <f>'結果（詳細）'!$F$48*投入係数表_A!AQ28</f>
        <v>0</v>
      </c>
      <c r="AR28" s="276">
        <f>'結果（詳細）'!$F$49*投入係数表_A!AR28</f>
        <v>0</v>
      </c>
      <c r="AS28" s="276">
        <f>'結果（詳細）'!$F$50*投入係数表_A!AS28</f>
        <v>0</v>
      </c>
      <c r="AT28" s="276">
        <f>'結果（詳細）'!$F$51*投入係数表_A!AT28</f>
        <v>0</v>
      </c>
      <c r="AU28" s="276">
        <f>'結果（詳細）'!$F$52*投入係数表_A!AU28</f>
        <v>0</v>
      </c>
      <c r="AV28" s="276">
        <f>'結果（詳細）'!$F$53*投入係数表_A!AV28</f>
        <v>0</v>
      </c>
      <c r="AW28" s="276">
        <f>'結果（詳細）'!$F$54*投入係数表_A!AW28</f>
        <v>0</v>
      </c>
      <c r="AX28" s="276">
        <f>'結果（詳細）'!$F$55*投入係数表_A!AX28</f>
        <v>0</v>
      </c>
      <c r="AY28" s="276">
        <f>'結果（詳細）'!$F$56*投入係数表_A!AY28</f>
        <v>0</v>
      </c>
      <c r="AZ28" s="276">
        <f>'結果（詳細）'!$F$57*投入係数表_A!AZ28</f>
        <v>0</v>
      </c>
      <c r="BA28" s="276">
        <f>'結果（詳細）'!$F$58*投入係数表_A!BA28</f>
        <v>0</v>
      </c>
      <c r="BB28" s="276">
        <f>'結果（詳細）'!$F$59*投入係数表_A!BB28</f>
        <v>0</v>
      </c>
      <c r="BC28" s="276">
        <f>'結果（詳細）'!$F$60*投入係数表_A!BC28</f>
        <v>0</v>
      </c>
      <c r="BD28" s="276">
        <f>'結果（詳細）'!$F$61*投入係数表_A!BD28</f>
        <v>0</v>
      </c>
      <c r="BE28" s="276">
        <f>'結果（詳細）'!$F$62*投入係数表_A!BE28</f>
        <v>0</v>
      </c>
      <c r="BF28" s="276">
        <f>'結果（詳細）'!$F$63*投入係数表_A!BF28</f>
        <v>0</v>
      </c>
      <c r="BG28" s="276">
        <f>'結果（詳細）'!$F$64*投入係数表_A!BG28</f>
        <v>0</v>
      </c>
      <c r="BH28" s="276">
        <f>'結果（詳細）'!$F$65*投入係数表_A!BH28</f>
        <v>0</v>
      </c>
      <c r="BI28" s="276">
        <f>'結果（詳細）'!$F$66*投入係数表_A!BI28</f>
        <v>0</v>
      </c>
      <c r="BJ28" s="276">
        <f>'結果（詳細）'!$F$67*投入係数表_A!BJ28</f>
        <v>0</v>
      </c>
      <c r="BK28" s="276">
        <f>'結果（詳細）'!$F$68*投入係数表_A!BK28</f>
        <v>0</v>
      </c>
      <c r="BL28" s="276">
        <f>'結果（詳細）'!$F$69*投入係数表_A!BL28</f>
        <v>0</v>
      </c>
      <c r="BM28" s="276">
        <f>'結果（詳細）'!$F$70*投入係数表_A!BM28</f>
        <v>0</v>
      </c>
      <c r="BN28" s="276">
        <f>'結果（詳細）'!$F$71*投入係数表_A!BN28</f>
        <v>0</v>
      </c>
      <c r="BO28" s="276">
        <f>'結果（詳細）'!$F$72*投入係数表_A!BO28</f>
        <v>0</v>
      </c>
      <c r="BP28" s="276">
        <f>'結果（詳細）'!$F$73*投入係数表_A!BP28</f>
        <v>0</v>
      </c>
      <c r="BQ28" s="276">
        <f>'結果（詳細）'!$F$74*投入係数表_A!BQ28</f>
        <v>0</v>
      </c>
      <c r="BR28" s="276">
        <f>'結果（詳細）'!$F$75*投入係数表_A!BR28</f>
        <v>0</v>
      </c>
      <c r="BS28" s="276">
        <f>'結果（詳細）'!$F$76*投入係数表_A!BS28</f>
        <v>0</v>
      </c>
      <c r="BT28" s="276">
        <f>'結果（詳細）'!$F$77*投入係数表_A!BT28</f>
        <v>0</v>
      </c>
      <c r="BU28" s="276">
        <f>'結果（詳細）'!$F$78*投入係数表_A!BU28</f>
        <v>0</v>
      </c>
      <c r="BV28" s="276">
        <f>'結果（詳細）'!$F$79*投入係数表_A!BV28</f>
        <v>0</v>
      </c>
      <c r="BW28" s="276">
        <f>'結果（詳細）'!$F$80*投入係数表_A!BW28</f>
        <v>0</v>
      </c>
      <c r="BX28" s="276">
        <f>'結果（詳細）'!$F$81*投入係数表_A!BX28</f>
        <v>0</v>
      </c>
      <c r="BY28" s="276">
        <f>'結果（詳細）'!$F$82*投入係数表_A!BY28</f>
        <v>0</v>
      </c>
      <c r="BZ28" s="276">
        <f>'結果（詳細）'!$F$83*投入係数表_A!BZ28</f>
        <v>0</v>
      </c>
      <c r="CA28" s="276">
        <f>'結果（詳細）'!$F$84*投入係数表_A!CA28</f>
        <v>0</v>
      </c>
      <c r="CB28" s="276">
        <f>'結果（詳細）'!$F$85*投入係数表_A!CB28</f>
        <v>0</v>
      </c>
      <c r="CC28" s="276">
        <f>'結果（詳細）'!$F$86*投入係数表_A!CC28</f>
        <v>0</v>
      </c>
      <c r="CD28" s="276">
        <f>'結果（詳細）'!$F$87*投入係数表_A!CD28</f>
        <v>0</v>
      </c>
      <c r="CE28" s="276">
        <f>'結果（詳細）'!$F$88*投入係数表_A!CE28</f>
        <v>0</v>
      </c>
      <c r="CF28" s="276">
        <f>'結果（詳細）'!$F$89*投入係数表_A!CF28</f>
        <v>0</v>
      </c>
      <c r="CG28" s="276">
        <f>'結果（詳細）'!$F$90*投入係数表_A!CG28</f>
        <v>0</v>
      </c>
      <c r="CH28" s="276">
        <f>'結果（詳細）'!$F$91*投入係数表_A!CH28</f>
        <v>0</v>
      </c>
      <c r="CI28" s="276">
        <f>'結果（詳細）'!$F$92*投入係数表_A!CI28</f>
        <v>0</v>
      </c>
      <c r="CJ28" s="276">
        <f>'結果（詳細）'!$F$93*投入係数表_A!CJ28</f>
        <v>0</v>
      </c>
      <c r="CK28" s="276">
        <f>'結果（詳細）'!$F$94*投入係数表_A!CK28</f>
        <v>0</v>
      </c>
      <c r="CL28" s="276">
        <f>'結果（詳細）'!$F$95*投入係数表_A!CL28</f>
        <v>0</v>
      </c>
      <c r="CM28" s="276">
        <f>'結果（詳細）'!$F$96*投入係数表_A!CM28</f>
        <v>0</v>
      </c>
      <c r="CN28" s="276">
        <f>'結果（詳細）'!$F$97*投入係数表_A!CN28</f>
        <v>0</v>
      </c>
      <c r="CO28" s="276">
        <f>'結果（詳細）'!$F$98*投入係数表_A!CO28</f>
        <v>0</v>
      </c>
      <c r="CP28" s="276">
        <f>'結果（詳細）'!$F$99*投入係数表_A!CP28</f>
        <v>0</v>
      </c>
      <c r="CQ28" s="276">
        <f>'結果（詳細）'!$F$100*投入係数表_A!CQ28</f>
        <v>0</v>
      </c>
      <c r="CR28" s="276">
        <f>'結果（詳細）'!$F$101*投入係数表_A!CR28</f>
        <v>0</v>
      </c>
      <c r="CS28" s="276">
        <f>'結果（詳細）'!$F$102*投入係数表_A!CS28</f>
        <v>0</v>
      </c>
      <c r="CT28" s="276">
        <f>'結果（詳細）'!$F$103*投入係数表_A!CT28</f>
        <v>0</v>
      </c>
      <c r="CU28" s="276">
        <f>'結果（詳細）'!$F$104*投入係数表_A!CU28</f>
        <v>0</v>
      </c>
      <c r="CV28" s="276">
        <f>'結果（詳細）'!$F$105*投入係数表_A!CV28</f>
        <v>0</v>
      </c>
      <c r="CW28" s="276">
        <f>'結果（詳細）'!$F$106*投入係数表_A!CW28</f>
        <v>0</v>
      </c>
      <c r="CX28" s="276">
        <f>'結果（詳細）'!$F$107*投入係数表_A!CX28</f>
        <v>0</v>
      </c>
      <c r="CY28" s="276">
        <f>'結果（詳細）'!$F$108*投入係数表_A!CY28</f>
        <v>0</v>
      </c>
      <c r="CZ28" s="276">
        <f>'結果（詳細）'!$F$109*投入係数表_A!CZ28</f>
        <v>0</v>
      </c>
      <c r="DA28" s="276">
        <f>'結果（詳細）'!$F$110*投入係数表_A!DA28</f>
        <v>0</v>
      </c>
      <c r="DB28" s="276">
        <f>'結果（詳細）'!$F$111*投入係数表_A!DB28</f>
        <v>0</v>
      </c>
      <c r="DC28" s="276">
        <f>'結果（詳細）'!$F$112*投入係数表_A!DC28</f>
        <v>0</v>
      </c>
      <c r="DD28" s="276">
        <f>'結果（詳細）'!$F$113*投入係数表_A!DD28</f>
        <v>0</v>
      </c>
      <c r="DE28" s="276">
        <f>'結果（詳細）'!$F$114*投入係数表_A!DE28</f>
        <v>0</v>
      </c>
      <c r="DF28" s="276">
        <f>'結果（詳細）'!$F$115*投入係数表_A!DF28</f>
        <v>0</v>
      </c>
      <c r="DG28" s="276">
        <f>'結果（詳細）'!$F$115*投入係数表_A!DG28</f>
        <v>0</v>
      </c>
      <c r="DH28" s="276">
        <f>'結果（詳細）'!$F$115*投入係数表_A!DH28</f>
        <v>0</v>
      </c>
      <c r="DI28" s="279">
        <f t="shared" si="0"/>
        <v>0</v>
      </c>
    </row>
    <row r="29" spans="3:113" ht="13.5" customHeight="1" x14ac:dyDescent="0.15">
      <c r="C29" s="402" t="s">
        <v>653</v>
      </c>
      <c r="D29" s="403" t="s">
        <v>172</v>
      </c>
      <c r="E29" s="275">
        <f>'結果（詳細）'!F$10*投入係数表_A!E29</f>
        <v>0</v>
      </c>
      <c r="F29" s="276">
        <f>'結果（詳細）'!F$11*投入係数表_A!F29</f>
        <v>0</v>
      </c>
      <c r="G29" s="276">
        <f>'結果（詳細）'!F$12*投入係数表_A!G29</f>
        <v>0</v>
      </c>
      <c r="H29" s="276">
        <f>'結果（詳細）'!F$13*投入係数表_A!H29</f>
        <v>0</v>
      </c>
      <c r="I29" s="276">
        <f>'結果（詳細）'!F$14*投入係数表_A!I29</f>
        <v>0</v>
      </c>
      <c r="J29" s="276">
        <f>'結果（詳細）'!F$15*投入係数表_A!J29</f>
        <v>0</v>
      </c>
      <c r="K29" s="276">
        <f>'結果（詳細）'!F$16*投入係数表_A!K29</f>
        <v>0</v>
      </c>
      <c r="L29" s="276">
        <f>'結果（詳細）'!F$17*投入係数表_A!L29</f>
        <v>0</v>
      </c>
      <c r="M29" s="276">
        <f>'結果（詳細）'!F$18*投入係数表_A!M29</f>
        <v>0</v>
      </c>
      <c r="N29" s="277">
        <f>'結果（詳細）'!F$19*投入係数表_A!N29</f>
        <v>0</v>
      </c>
      <c r="O29" s="276">
        <f>'結果（詳細）'!F$20*投入係数表_A!O29</f>
        <v>0</v>
      </c>
      <c r="P29" s="276">
        <f>'結果（詳細）'!F$21*投入係数表_A!P29</f>
        <v>0</v>
      </c>
      <c r="Q29" s="276">
        <f>'結果（詳細）'!F$22*投入係数表_A!Q29</f>
        <v>0</v>
      </c>
      <c r="R29" s="276">
        <f>'結果（詳細）'!F$23*投入係数表_A!R29</f>
        <v>0</v>
      </c>
      <c r="S29" s="276">
        <f>'結果（詳細）'!F$24*投入係数表_A!S29</f>
        <v>0</v>
      </c>
      <c r="T29" s="276">
        <f>'結果（詳細）'!F$25*投入係数表_A!T29</f>
        <v>0</v>
      </c>
      <c r="U29" s="276">
        <f>'結果（詳細）'!F$26*投入係数表_A!U29</f>
        <v>0</v>
      </c>
      <c r="V29" s="276">
        <f>'結果（詳細）'!F$27*投入係数表_A!V29</f>
        <v>0</v>
      </c>
      <c r="W29" s="278">
        <f>'結果（詳細）'!F$28*投入係数表_A!W29</f>
        <v>0</v>
      </c>
      <c r="X29" s="276">
        <f>'結果（詳細）'!F$29*投入係数表_A!X29</f>
        <v>0</v>
      </c>
      <c r="Y29" s="276">
        <f>'結果（詳細）'!F$30*投入係数表_A!Y29</f>
        <v>0</v>
      </c>
      <c r="Z29" s="276">
        <f>'結果（詳細）'!F$31*投入係数表_A!Z29</f>
        <v>0</v>
      </c>
      <c r="AA29" s="276">
        <f>'結果（詳細）'!F$32*投入係数表_A!AA29</f>
        <v>0</v>
      </c>
      <c r="AB29" s="276">
        <f>'結果（詳細）'!F$33*投入係数表_A!AB29</f>
        <v>0</v>
      </c>
      <c r="AC29" s="276">
        <f>'結果（詳細）'!F$34*投入係数表_A!AC29</f>
        <v>0</v>
      </c>
      <c r="AD29" s="276">
        <f>'結果（詳細）'!F$35*投入係数表_A!AD29</f>
        <v>0</v>
      </c>
      <c r="AE29" s="276">
        <f>'結果（詳細）'!F$36*投入係数表_A!AE29</f>
        <v>0</v>
      </c>
      <c r="AF29" s="276">
        <f>'結果（詳細）'!F$37*投入係数表_A!AF29</f>
        <v>0</v>
      </c>
      <c r="AG29" s="276">
        <f>'結果（詳細）'!F$38*投入係数表_A!AG29</f>
        <v>0</v>
      </c>
      <c r="AH29" s="277">
        <f>'結果（詳細）'!F$39*投入係数表_A!AH29</f>
        <v>0</v>
      </c>
      <c r="AI29" s="276">
        <f>'結果（詳細）'!F$40*投入係数表_A!AI29</f>
        <v>0</v>
      </c>
      <c r="AJ29" s="276">
        <f>'結果（詳細）'!$F$41*投入係数表_A!AJ29</f>
        <v>0</v>
      </c>
      <c r="AK29" s="276">
        <f>'結果（詳細）'!$F$42*投入係数表_A!AK29</f>
        <v>0</v>
      </c>
      <c r="AL29" s="276">
        <f>'結果（詳細）'!$F$43*投入係数表_A!AL29</f>
        <v>0</v>
      </c>
      <c r="AM29" s="276">
        <f>'結果（詳細）'!$F$44*投入係数表_A!AM29</f>
        <v>0</v>
      </c>
      <c r="AN29" s="276">
        <f>'結果（詳細）'!$F$45*投入係数表_A!AN29</f>
        <v>0</v>
      </c>
      <c r="AO29" s="276">
        <f>'結果（詳細）'!$F$46*投入係数表_A!AO29</f>
        <v>0</v>
      </c>
      <c r="AP29" s="276">
        <f>'結果（詳細）'!$F$47*投入係数表_A!AP29</f>
        <v>0</v>
      </c>
      <c r="AQ29" s="276">
        <f>'結果（詳細）'!$F$48*投入係数表_A!AQ29</f>
        <v>0</v>
      </c>
      <c r="AR29" s="276">
        <f>'結果（詳細）'!$F$49*投入係数表_A!AR29</f>
        <v>0</v>
      </c>
      <c r="AS29" s="276">
        <f>'結果（詳細）'!$F$50*投入係数表_A!AS29</f>
        <v>0</v>
      </c>
      <c r="AT29" s="276">
        <f>'結果（詳細）'!$F$51*投入係数表_A!AT29</f>
        <v>0</v>
      </c>
      <c r="AU29" s="276">
        <f>'結果（詳細）'!$F$52*投入係数表_A!AU29</f>
        <v>0</v>
      </c>
      <c r="AV29" s="276">
        <f>'結果（詳細）'!$F$53*投入係数表_A!AV29</f>
        <v>0</v>
      </c>
      <c r="AW29" s="276">
        <f>'結果（詳細）'!$F$54*投入係数表_A!AW29</f>
        <v>0</v>
      </c>
      <c r="AX29" s="276">
        <f>'結果（詳細）'!$F$55*投入係数表_A!AX29</f>
        <v>0</v>
      </c>
      <c r="AY29" s="276">
        <f>'結果（詳細）'!$F$56*投入係数表_A!AY29</f>
        <v>0</v>
      </c>
      <c r="AZ29" s="276">
        <f>'結果（詳細）'!$F$57*投入係数表_A!AZ29</f>
        <v>0</v>
      </c>
      <c r="BA29" s="276">
        <f>'結果（詳細）'!$F$58*投入係数表_A!BA29</f>
        <v>0</v>
      </c>
      <c r="BB29" s="276">
        <f>'結果（詳細）'!$F$59*投入係数表_A!BB29</f>
        <v>0</v>
      </c>
      <c r="BC29" s="276">
        <f>'結果（詳細）'!$F$60*投入係数表_A!BC29</f>
        <v>0</v>
      </c>
      <c r="BD29" s="276">
        <f>'結果（詳細）'!$F$61*投入係数表_A!BD29</f>
        <v>0</v>
      </c>
      <c r="BE29" s="276">
        <f>'結果（詳細）'!$F$62*投入係数表_A!BE29</f>
        <v>0</v>
      </c>
      <c r="BF29" s="276">
        <f>'結果（詳細）'!$F$63*投入係数表_A!BF29</f>
        <v>0</v>
      </c>
      <c r="BG29" s="276">
        <f>'結果（詳細）'!$F$64*投入係数表_A!BG29</f>
        <v>0</v>
      </c>
      <c r="BH29" s="276">
        <f>'結果（詳細）'!$F$65*投入係数表_A!BH29</f>
        <v>0</v>
      </c>
      <c r="BI29" s="276">
        <f>'結果（詳細）'!$F$66*投入係数表_A!BI29</f>
        <v>0</v>
      </c>
      <c r="BJ29" s="276">
        <f>'結果（詳細）'!$F$67*投入係数表_A!BJ29</f>
        <v>0</v>
      </c>
      <c r="BK29" s="276">
        <f>'結果（詳細）'!$F$68*投入係数表_A!BK29</f>
        <v>0</v>
      </c>
      <c r="BL29" s="276">
        <f>'結果（詳細）'!$F$69*投入係数表_A!BL29</f>
        <v>0</v>
      </c>
      <c r="BM29" s="276">
        <f>'結果（詳細）'!$F$70*投入係数表_A!BM29</f>
        <v>0</v>
      </c>
      <c r="BN29" s="276">
        <f>'結果（詳細）'!$F$71*投入係数表_A!BN29</f>
        <v>0</v>
      </c>
      <c r="BO29" s="276">
        <f>'結果（詳細）'!$F$72*投入係数表_A!BO29</f>
        <v>0</v>
      </c>
      <c r="BP29" s="276">
        <f>'結果（詳細）'!$F$73*投入係数表_A!BP29</f>
        <v>0</v>
      </c>
      <c r="BQ29" s="276">
        <f>'結果（詳細）'!$F$74*投入係数表_A!BQ29</f>
        <v>0</v>
      </c>
      <c r="BR29" s="276">
        <f>'結果（詳細）'!$F$75*投入係数表_A!BR29</f>
        <v>0</v>
      </c>
      <c r="BS29" s="276">
        <f>'結果（詳細）'!$F$76*投入係数表_A!BS29</f>
        <v>0</v>
      </c>
      <c r="BT29" s="276">
        <f>'結果（詳細）'!$F$77*投入係数表_A!BT29</f>
        <v>0</v>
      </c>
      <c r="BU29" s="276">
        <f>'結果（詳細）'!$F$78*投入係数表_A!BU29</f>
        <v>0</v>
      </c>
      <c r="BV29" s="276">
        <f>'結果（詳細）'!$F$79*投入係数表_A!BV29</f>
        <v>0</v>
      </c>
      <c r="BW29" s="276">
        <f>'結果（詳細）'!$F$80*投入係数表_A!BW29</f>
        <v>0</v>
      </c>
      <c r="BX29" s="276">
        <f>'結果（詳細）'!$F$81*投入係数表_A!BX29</f>
        <v>0</v>
      </c>
      <c r="BY29" s="276">
        <f>'結果（詳細）'!$F$82*投入係数表_A!BY29</f>
        <v>0</v>
      </c>
      <c r="BZ29" s="276">
        <f>'結果（詳細）'!$F$83*投入係数表_A!BZ29</f>
        <v>0</v>
      </c>
      <c r="CA29" s="276">
        <f>'結果（詳細）'!$F$84*投入係数表_A!CA29</f>
        <v>0</v>
      </c>
      <c r="CB29" s="276">
        <f>'結果（詳細）'!$F$85*投入係数表_A!CB29</f>
        <v>0</v>
      </c>
      <c r="CC29" s="276">
        <f>'結果（詳細）'!$F$86*投入係数表_A!CC29</f>
        <v>0</v>
      </c>
      <c r="CD29" s="276">
        <f>'結果（詳細）'!$F$87*投入係数表_A!CD29</f>
        <v>0</v>
      </c>
      <c r="CE29" s="276">
        <f>'結果（詳細）'!$F$88*投入係数表_A!CE29</f>
        <v>0</v>
      </c>
      <c r="CF29" s="276">
        <f>'結果（詳細）'!$F$89*投入係数表_A!CF29</f>
        <v>0</v>
      </c>
      <c r="CG29" s="276">
        <f>'結果（詳細）'!$F$90*投入係数表_A!CG29</f>
        <v>0</v>
      </c>
      <c r="CH29" s="276">
        <f>'結果（詳細）'!$F$91*投入係数表_A!CH29</f>
        <v>0</v>
      </c>
      <c r="CI29" s="276">
        <f>'結果（詳細）'!$F$92*投入係数表_A!CI29</f>
        <v>0</v>
      </c>
      <c r="CJ29" s="276">
        <f>'結果（詳細）'!$F$93*投入係数表_A!CJ29</f>
        <v>0</v>
      </c>
      <c r="CK29" s="276">
        <f>'結果（詳細）'!$F$94*投入係数表_A!CK29</f>
        <v>0</v>
      </c>
      <c r="CL29" s="276">
        <f>'結果（詳細）'!$F$95*投入係数表_A!CL29</f>
        <v>0</v>
      </c>
      <c r="CM29" s="276">
        <f>'結果（詳細）'!$F$96*投入係数表_A!CM29</f>
        <v>0</v>
      </c>
      <c r="CN29" s="276">
        <f>'結果（詳細）'!$F$97*投入係数表_A!CN29</f>
        <v>0</v>
      </c>
      <c r="CO29" s="276">
        <f>'結果（詳細）'!$F$98*投入係数表_A!CO29</f>
        <v>0</v>
      </c>
      <c r="CP29" s="276">
        <f>'結果（詳細）'!$F$99*投入係数表_A!CP29</f>
        <v>0</v>
      </c>
      <c r="CQ29" s="276">
        <f>'結果（詳細）'!$F$100*投入係数表_A!CQ29</f>
        <v>0</v>
      </c>
      <c r="CR29" s="276">
        <f>'結果（詳細）'!$F$101*投入係数表_A!CR29</f>
        <v>0</v>
      </c>
      <c r="CS29" s="276">
        <f>'結果（詳細）'!$F$102*投入係数表_A!CS29</f>
        <v>0</v>
      </c>
      <c r="CT29" s="276">
        <f>'結果（詳細）'!$F$103*投入係数表_A!CT29</f>
        <v>0</v>
      </c>
      <c r="CU29" s="276">
        <f>'結果（詳細）'!$F$104*投入係数表_A!CU29</f>
        <v>0</v>
      </c>
      <c r="CV29" s="276">
        <f>'結果（詳細）'!$F$105*投入係数表_A!CV29</f>
        <v>0</v>
      </c>
      <c r="CW29" s="276">
        <f>'結果（詳細）'!$F$106*投入係数表_A!CW29</f>
        <v>0</v>
      </c>
      <c r="CX29" s="276">
        <f>'結果（詳細）'!$F$107*投入係数表_A!CX29</f>
        <v>0</v>
      </c>
      <c r="CY29" s="276">
        <f>'結果（詳細）'!$F$108*投入係数表_A!CY29</f>
        <v>0</v>
      </c>
      <c r="CZ29" s="276">
        <f>'結果（詳細）'!$F$109*投入係数表_A!CZ29</f>
        <v>0</v>
      </c>
      <c r="DA29" s="276">
        <f>'結果（詳細）'!$F$110*投入係数表_A!DA29</f>
        <v>0</v>
      </c>
      <c r="DB29" s="276">
        <f>'結果（詳細）'!$F$111*投入係数表_A!DB29</f>
        <v>0</v>
      </c>
      <c r="DC29" s="276">
        <f>'結果（詳細）'!$F$112*投入係数表_A!DC29</f>
        <v>0</v>
      </c>
      <c r="DD29" s="276">
        <f>'結果（詳細）'!$F$113*投入係数表_A!DD29</f>
        <v>0</v>
      </c>
      <c r="DE29" s="276">
        <f>'結果（詳細）'!$F$114*投入係数表_A!DE29</f>
        <v>0</v>
      </c>
      <c r="DF29" s="276">
        <f>'結果（詳細）'!$F$115*投入係数表_A!DF29</f>
        <v>0</v>
      </c>
      <c r="DG29" s="276">
        <f>'結果（詳細）'!$F$115*投入係数表_A!DG29</f>
        <v>0</v>
      </c>
      <c r="DH29" s="276">
        <f>'結果（詳細）'!$F$115*投入係数表_A!DH29</f>
        <v>0</v>
      </c>
      <c r="DI29" s="279">
        <f t="shared" si="0"/>
        <v>0</v>
      </c>
    </row>
    <row r="30" spans="3:113" ht="13.5" customHeight="1" x14ac:dyDescent="0.15">
      <c r="C30" s="402" t="s">
        <v>654</v>
      </c>
      <c r="D30" s="403" t="s">
        <v>177</v>
      </c>
      <c r="E30" s="275">
        <f>'結果（詳細）'!F$10*投入係数表_A!E30</f>
        <v>0</v>
      </c>
      <c r="F30" s="276">
        <f>'結果（詳細）'!F$11*投入係数表_A!F30</f>
        <v>0</v>
      </c>
      <c r="G30" s="276">
        <f>'結果（詳細）'!F$12*投入係数表_A!G30</f>
        <v>0</v>
      </c>
      <c r="H30" s="276">
        <f>'結果（詳細）'!F$13*投入係数表_A!H30</f>
        <v>0</v>
      </c>
      <c r="I30" s="276">
        <f>'結果（詳細）'!F$14*投入係数表_A!I30</f>
        <v>0</v>
      </c>
      <c r="J30" s="276">
        <f>'結果（詳細）'!F$15*投入係数表_A!J30</f>
        <v>0</v>
      </c>
      <c r="K30" s="276">
        <f>'結果（詳細）'!F$16*投入係数表_A!K30</f>
        <v>0</v>
      </c>
      <c r="L30" s="276">
        <f>'結果（詳細）'!F$17*投入係数表_A!L30</f>
        <v>0</v>
      </c>
      <c r="M30" s="276">
        <f>'結果（詳細）'!F$18*投入係数表_A!M30</f>
        <v>0</v>
      </c>
      <c r="N30" s="277">
        <f>'結果（詳細）'!F$19*投入係数表_A!N30</f>
        <v>0</v>
      </c>
      <c r="O30" s="276">
        <f>'結果（詳細）'!F$20*投入係数表_A!O30</f>
        <v>0</v>
      </c>
      <c r="P30" s="276">
        <f>'結果（詳細）'!F$21*投入係数表_A!P30</f>
        <v>0</v>
      </c>
      <c r="Q30" s="276">
        <f>'結果（詳細）'!F$22*投入係数表_A!Q30</f>
        <v>0</v>
      </c>
      <c r="R30" s="276">
        <f>'結果（詳細）'!F$23*投入係数表_A!R30</f>
        <v>0</v>
      </c>
      <c r="S30" s="276">
        <f>'結果（詳細）'!F$24*投入係数表_A!S30</f>
        <v>0</v>
      </c>
      <c r="T30" s="276">
        <f>'結果（詳細）'!F$25*投入係数表_A!T30</f>
        <v>0</v>
      </c>
      <c r="U30" s="276">
        <f>'結果（詳細）'!F$26*投入係数表_A!U30</f>
        <v>0</v>
      </c>
      <c r="V30" s="276">
        <f>'結果（詳細）'!F$27*投入係数表_A!V30</f>
        <v>0</v>
      </c>
      <c r="W30" s="278">
        <f>'結果（詳細）'!F$28*投入係数表_A!W30</f>
        <v>0</v>
      </c>
      <c r="X30" s="276">
        <f>'結果（詳細）'!F$29*投入係数表_A!X30</f>
        <v>0</v>
      </c>
      <c r="Y30" s="276">
        <f>'結果（詳細）'!F$30*投入係数表_A!Y30</f>
        <v>0</v>
      </c>
      <c r="Z30" s="276">
        <f>'結果（詳細）'!F$31*投入係数表_A!Z30</f>
        <v>0</v>
      </c>
      <c r="AA30" s="276">
        <f>'結果（詳細）'!F$32*投入係数表_A!AA30</f>
        <v>0</v>
      </c>
      <c r="AB30" s="276">
        <f>'結果（詳細）'!F$33*投入係数表_A!AB30</f>
        <v>0</v>
      </c>
      <c r="AC30" s="276">
        <f>'結果（詳細）'!F$34*投入係数表_A!AC30</f>
        <v>0</v>
      </c>
      <c r="AD30" s="276">
        <f>'結果（詳細）'!F$35*投入係数表_A!AD30</f>
        <v>0</v>
      </c>
      <c r="AE30" s="276">
        <f>'結果（詳細）'!F$36*投入係数表_A!AE30</f>
        <v>0</v>
      </c>
      <c r="AF30" s="276">
        <f>'結果（詳細）'!F$37*投入係数表_A!AF30</f>
        <v>0</v>
      </c>
      <c r="AG30" s="276">
        <f>'結果（詳細）'!F$38*投入係数表_A!AG30</f>
        <v>0</v>
      </c>
      <c r="AH30" s="277">
        <f>'結果（詳細）'!F$39*投入係数表_A!AH30</f>
        <v>0</v>
      </c>
      <c r="AI30" s="276">
        <f>'結果（詳細）'!F$40*投入係数表_A!AI30</f>
        <v>0</v>
      </c>
      <c r="AJ30" s="276">
        <f>'結果（詳細）'!$F$41*投入係数表_A!AJ30</f>
        <v>0</v>
      </c>
      <c r="AK30" s="276">
        <f>'結果（詳細）'!$F$42*投入係数表_A!AK30</f>
        <v>0</v>
      </c>
      <c r="AL30" s="276">
        <f>'結果（詳細）'!$F$43*投入係数表_A!AL30</f>
        <v>0</v>
      </c>
      <c r="AM30" s="276">
        <f>'結果（詳細）'!$F$44*投入係数表_A!AM30</f>
        <v>0</v>
      </c>
      <c r="AN30" s="276">
        <f>'結果（詳細）'!$F$45*投入係数表_A!AN30</f>
        <v>0</v>
      </c>
      <c r="AO30" s="276">
        <f>'結果（詳細）'!$F$46*投入係数表_A!AO30</f>
        <v>0</v>
      </c>
      <c r="AP30" s="276">
        <f>'結果（詳細）'!$F$47*投入係数表_A!AP30</f>
        <v>0</v>
      </c>
      <c r="AQ30" s="276">
        <f>'結果（詳細）'!$F$48*投入係数表_A!AQ30</f>
        <v>0</v>
      </c>
      <c r="AR30" s="276">
        <f>'結果（詳細）'!$F$49*投入係数表_A!AR30</f>
        <v>0</v>
      </c>
      <c r="AS30" s="276">
        <f>'結果（詳細）'!$F$50*投入係数表_A!AS30</f>
        <v>0</v>
      </c>
      <c r="AT30" s="276">
        <f>'結果（詳細）'!$F$51*投入係数表_A!AT30</f>
        <v>0</v>
      </c>
      <c r="AU30" s="276">
        <f>'結果（詳細）'!$F$52*投入係数表_A!AU30</f>
        <v>0</v>
      </c>
      <c r="AV30" s="276">
        <f>'結果（詳細）'!$F$53*投入係数表_A!AV30</f>
        <v>0</v>
      </c>
      <c r="AW30" s="276">
        <f>'結果（詳細）'!$F$54*投入係数表_A!AW30</f>
        <v>0</v>
      </c>
      <c r="AX30" s="276">
        <f>'結果（詳細）'!$F$55*投入係数表_A!AX30</f>
        <v>0</v>
      </c>
      <c r="AY30" s="276">
        <f>'結果（詳細）'!$F$56*投入係数表_A!AY30</f>
        <v>0</v>
      </c>
      <c r="AZ30" s="276">
        <f>'結果（詳細）'!$F$57*投入係数表_A!AZ30</f>
        <v>0</v>
      </c>
      <c r="BA30" s="276">
        <f>'結果（詳細）'!$F$58*投入係数表_A!BA30</f>
        <v>0</v>
      </c>
      <c r="BB30" s="276">
        <f>'結果（詳細）'!$F$59*投入係数表_A!BB30</f>
        <v>0</v>
      </c>
      <c r="BC30" s="276">
        <f>'結果（詳細）'!$F$60*投入係数表_A!BC30</f>
        <v>0</v>
      </c>
      <c r="BD30" s="276">
        <f>'結果（詳細）'!$F$61*投入係数表_A!BD30</f>
        <v>0</v>
      </c>
      <c r="BE30" s="276">
        <f>'結果（詳細）'!$F$62*投入係数表_A!BE30</f>
        <v>0</v>
      </c>
      <c r="BF30" s="276">
        <f>'結果（詳細）'!$F$63*投入係数表_A!BF30</f>
        <v>0</v>
      </c>
      <c r="BG30" s="276">
        <f>'結果（詳細）'!$F$64*投入係数表_A!BG30</f>
        <v>0</v>
      </c>
      <c r="BH30" s="276">
        <f>'結果（詳細）'!$F$65*投入係数表_A!BH30</f>
        <v>0</v>
      </c>
      <c r="BI30" s="276">
        <f>'結果（詳細）'!$F$66*投入係数表_A!BI30</f>
        <v>0</v>
      </c>
      <c r="BJ30" s="276">
        <f>'結果（詳細）'!$F$67*投入係数表_A!BJ30</f>
        <v>0</v>
      </c>
      <c r="BK30" s="276">
        <f>'結果（詳細）'!$F$68*投入係数表_A!BK30</f>
        <v>0</v>
      </c>
      <c r="BL30" s="276">
        <f>'結果（詳細）'!$F$69*投入係数表_A!BL30</f>
        <v>0</v>
      </c>
      <c r="BM30" s="276">
        <f>'結果（詳細）'!$F$70*投入係数表_A!BM30</f>
        <v>0</v>
      </c>
      <c r="BN30" s="276">
        <f>'結果（詳細）'!$F$71*投入係数表_A!BN30</f>
        <v>0</v>
      </c>
      <c r="BO30" s="276">
        <f>'結果（詳細）'!$F$72*投入係数表_A!BO30</f>
        <v>0</v>
      </c>
      <c r="BP30" s="276">
        <f>'結果（詳細）'!$F$73*投入係数表_A!BP30</f>
        <v>0</v>
      </c>
      <c r="BQ30" s="276">
        <f>'結果（詳細）'!$F$74*投入係数表_A!BQ30</f>
        <v>0</v>
      </c>
      <c r="BR30" s="276">
        <f>'結果（詳細）'!$F$75*投入係数表_A!BR30</f>
        <v>0</v>
      </c>
      <c r="BS30" s="276">
        <f>'結果（詳細）'!$F$76*投入係数表_A!BS30</f>
        <v>0</v>
      </c>
      <c r="BT30" s="276">
        <f>'結果（詳細）'!$F$77*投入係数表_A!BT30</f>
        <v>0</v>
      </c>
      <c r="BU30" s="276">
        <f>'結果（詳細）'!$F$78*投入係数表_A!BU30</f>
        <v>0</v>
      </c>
      <c r="BV30" s="276">
        <f>'結果（詳細）'!$F$79*投入係数表_A!BV30</f>
        <v>0</v>
      </c>
      <c r="BW30" s="276">
        <f>'結果（詳細）'!$F$80*投入係数表_A!BW30</f>
        <v>0</v>
      </c>
      <c r="BX30" s="276">
        <f>'結果（詳細）'!$F$81*投入係数表_A!BX30</f>
        <v>0</v>
      </c>
      <c r="BY30" s="276">
        <f>'結果（詳細）'!$F$82*投入係数表_A!BY30</f>
        <v>0</v>
      </c>
      <c r="BZ30" s="276">
        <f>'結果（詳細）'!$F$83*投入係数表_A!BZ30</f>
        <v>0</v>
      </c>
      <c r="CA30" s="276">
        <f>'結果（詳細）'!$F$84*投入係数表_A!CA30</f>
        <v>0</v>
      </c>
      <c r="CB30" s="276">
        <f>'結果（詳細）'!$F$85*投入係数表_A!CB30</f>
        <v>0</v>
      </c>
      <c r="CC30" s="276">
        <f>'結果（詳細）'!$F$86*投入係数表_A!CC30</f>
        <v>0</v>
      </c>
      <c r="CD30" s="276">
        <f>'結果（詳細）'!$F$87*投入係数表_A!CD30</f>
        <v>0</v>
      </c>
      <c r="CE30" s="276">
        <f>'結果（詳細）'!$F$88*投入係数表_A!CE30</f>
        <v>0</v>
      </c>
      <c r="CF30" s="276">
        <f>'結果（詳細）'!$F$89*投入係数表_A!CF30</f>
        <v>0</v>
      </c>
      <c r="CG30" s="276">
        <f>'結果（詳細）'!$F$90*投入係数表_A!CG30</f>
        <v>0</v>
      </c>
      <c r="CH30" s="276">
        <f>'結果（詳細）'!$F$91*投入係数表_A!CH30</f>
        <v>0</v>
      </c>
      <c r="CI30" s="276">
        <f>'結果（詳細）'!$F$92*投入係数表_A!CI30</f>
        <v>0</v>
      </c>
      <c r="CJ30" s="276">
        <f>'結果（詳細）'!$F$93*投入係数表_A!CJ30</f>
        <v>0</v>
      </c>
      <c r="CK30" s="276">
        <f>'結果（詳細）'!$F$94*投入係数表_A!CK30</f>
        <v>0</v>
      </c>
      <c r="CL30" s="276">
        <f>'結果（詳細）'!$F$95*投入係数表_A!CL30</f>
        <v>0</v>
      </c>
      <c r="CM30" s="276">
        <f>'結果（詳細）'!$F$96*投入係数表_A!CM30</f>
        <v>0</v>
      </c>
      <c r="CN30" s="276">
        <f>'結果（詳細）'!$F$97*投入係数表_A!CN30</f>
        <v>0</v>
      </c>
      <c r="CO30" s="276">
        <f>'結果（詳細）'!$F$98*投入係数表_A!CO30</f>
        <v>0</v>
      </c>
      <c r="CP30" s="276">
        <f>'結果（詳細）'!$F$99*投入係数表_A!CP30</f>
        <v>0</v>
      </c>
      <c r="CQ30" s="276">
        <f>'結果（詳細）'!$F$100*投入係数表_A!CQ30</f>
        <v>0</v>
      </c>
      <c r="CR30" s="276">
        <f>'結果（詳細）'!$F$101*投入係数表_A!CR30</f>
        <v>0</v>
      </c>
      <c r="CS30" s="276">
        <f>'結果（詳細）'!$F$102*投入係数表_A!CS30</f>
        <v>0</v>
      </c>
      <c r="CT30" s="276">
        <f>'結果（詳細）'!$F$103*投入係数表_A!CT30</f>
        <v>0</v>
      </c>
      <c r="CU30" s="276">
        <f>'結果（詳細）'!$F$104*投入係数表_A!CU30</f>
        <v>0</v>
      </c>
      <c r="CV30" s="276">
        <f>'結果（詳細）'!$F$105*投入係数表_A!CV30</f>
        <v>0</v>
      </c>
      <c r="CW30" s="276">
        <f>'結果（詳細）'!$F$106*投入係数表_A!CW30</f>
        <v>0</v>
      </c>
      <c r="CX30" s="276">
        <f>'結果（詳細）'!$F$107*投入係数表_A!CX30</f>
        <v>0</v>
      </c>
      <c r="CY30" s="276">
        <f>'結果（詳細）'!$F$108*投入係数表_A!CY30</f>
        <v>0</v>
      </c>
      <c r="CZ30" s="276">
        <f>'結果（詳細）'!$F$109*投入係数表_A!CZ30</f>
        <v>0</v>
      </c>
      <c r="DA30" s="276">
        <f>'結果（詳細）'!$F$110*投入係数表_A!DA30</f>
        <v>0</v>
      </c>
      <c r="DB30" s="276">
        <f>'結果（詳細）'!$F$111*投入係数表_A!DB30</f>
        <v>0</v>
      </c>
      <c r="DC30" s="276">
        <f>'結果（詳細）'!$F$112*投入係数表_A!DC30</f>
        <v>0</v>
      </c>
      <c r="DD30" s="276">
        <f>'結果（詳細）'!$F$113*投入係数表_A!DD30</f>
        <v>0</v>
      </c>
      <c r="DE30" s="276">
        <f>'結果（詳細）'!$F$114*投入係数表_A!DE30</f>
        <v>0</v>
      </c>
      <c r="DF30" s="276">
        <f>'結果（詳細）'!$F$115*投入係数表_A!DF30</f>
        <v>0</v>
      </c>
      <c r="DG30" s="276">
        <f>'結果（詳細）'!$F$115*投入係数表_A!DG30</f>
        <v>0</v>
      </c>
      <c r="DH30" s="276">
        <f>'結果（詳細）'!$F$115*投入係数表_A!DH30</f>
        <v>0</v>
      </c>
      <c r="DI30" s="279">
        <f t="shared" si="0"/>
        <v>0</v>
      </c>
    </row>
    <row r="31" spans="3:113" ht="13.5" customHeight="1" x14ac:dyDescent="0.15">
      <c r="C31" s="402" t="s">
        <v>655</v>
      </c>
      <c r="D31" s="403" t="s">
        <v>178</v>
      </c>
      <c r="E31" s="275">
        <f>'結果（詳細）'!F$10*投入係数表_A!E31</f>
        <v>0</v>
      </c>
      <c r="F31" s="276">
        <f>'結果（詳細）'!F$11*投入係数表_A!F31</f>
        <v>0</v>
      </c>
      <c r="G31" s="276">
        <f>'結果（詳細）'!F$12*投入係数表_A!G31</f>
        <v>0</v>
      </c>
      <c r="H31" s="276">
        <f>'結果（詳細）'!F$13*投入係数表_A!H31</f>
        <v>0</v>
      </c>
      <c r="I31" s="276">
        <f>'結果（詳細）'!F$14*投入係数表_A!I31</f>
        <v>0</v>
      </c>
      <c r="J31" s="276">
        <f>'結果（詳細）'!F$15*投入係数表_A!J31</f>
        <v>0</v>
      </c>
      <c r="K31" s="276">
        <f>'結果（詳細）'!F$16*投入係数表_A!K31</f>
        <v>0</v>
      </c>
      <c r="L31" s="276">
        <f>'結果（詳細）'!F$17*投入係数表_A!L31</f>
        <v>0</v>
      </c>
      <c r="M31" s="276">
        <f>'結果（詳細）'!F$18*投入係数表_A!M31</f>
        <v>0</v>
      </c>
      <c r="N31" s="277">
        <f>'結果（詳細）'!F$19*投入係数表_A!N31</f>
        <v>0</v>
      </c>
      <c r="O31" s="276">
        <f>'結果（詳細）'!F$20*投入係数表_A!O31</f>
        <v>0</v>
      </c>
      <c r="P31" s="276">
        <f>'結果（詳細）'!F$21*投入係数表_A!P31</f>
        <v>0</v>
      </c>
      <c r="Q31" s="276">
        <f>'結果（詳細）'!F$22*投入係数表_A!Q31</f>
        <v>0</v>
      </c>
      <c r="R31" s="276">
        <f>'結果（詳細）'!F$23*投入係数表_A!R31</f>
        <v>0</v>
      </c>
      <c r="S31" s="276">
        <f>'結果（詳細）'!F$24*投入係数表_A!S31</f>
        <v>0</v>
      </c>
      <c r="T31" s="276">
        <f>'結果（詳細）'!F$25*投入係数表_A!T31</f>
        <v>0</v>
      </c>
      <c r="U31" s="276">
        <f>'結果（詳細）'!F$26*投入係数表_A!U31</f>
        <v>0</v>
      </c>
      <c r="V31" s="276">
        <f>'結果（詳細）'!F$27*投入係数表_A!V31</f>
        <v>0</v>
      </c>
      <c r="W31" s="278">
        <f>'結果（詳細）'!F$28*投入係数表_A!W31</f>
        <v>0</v>
      </c>
      <c r="X31" s="276">
        <f>'結果（詳細）'!F$29*投入係数表_A!X31</f>
        <v>0</v>
      </c>
      <c r="Y31" s="276">
        <f>'結果（詳細）'!F$30*投入係数表_A!Y31</f>
        <v>0</v>
      </c>
      <c r="Z31" s="276">
        <f>'結果（詳細）'!F$31*投入係数表_A!Z31</f>
        <v>0</v>
      </c>
      <c r="AA31" s="276">
        <f>'結果（詳細）'!F$32*投入係数表_A!AA31</f>
        <v>0</v>
      </c>
      <c r="AB31" s="276">
        <f>'結果（詳細）'!F$33*投入係数表_A!AB31</f>
        <v>0</v>
      </c>
      <c r="AC31" s="276">
        <f>'結果（詳細）'!F$34*投入係数表_A!AC31</f>
        <v>0</v>
      </c>
      <c r="AD31" s="276">
        <f>'結果（詳細）'!F$35*投入係数表_A!AD31</f>
        <v>0</v>
      </c>
      <c r="AE31" s="276">
        <f>'結果（詳細）'!F$36*投入係数表_A!AE31</f>
        <v>0</v>
      </c>
      <c r="AF31" s="276">
        <f>'結果（詳細）'!F$37*投入係数表_A!AF31</f>
        <v>0</v>
      </c>
      <c r="AG31" s="276">
        <f>'結果（詳細）'!F$38*投入係数表_A!AG31</f>
        <v>0</v>
      </c>
      <c r="AH31" s="277">
        <f>'結果（詳細）'!F$39*投入係数表_A!AH31</f>
        <v>0</v>
      </c>
      <c r="AI31" s="276">
        <f>'結果（詳細）'!F$40*投入係数表_A!AI31</f>
        <v>0</v>
      </c>
      <c r="AJ31" s="276">
        <f>'結果（詳細）'!$F$41*投入係数表_A!AJ31</f>
        <v>0</v>
      </c>
      <c r="AK31" s="276">
        <f>'結果（詳細）'!$F$42*投入係数表_A!AK31</f>
        <v>0</v>
      </c>
      <c r="AL31" s="276">
        <f>'結果（詳細）'!$F$43*投入係数表_A!AL31</f>
        <v>0</v>
      </c>
      <c r="AM31" s="276">
        <f>'結果（詳細）'!$F$44*投入係数表_A!AM31</f>
        <v>0</v>
      </c>
      <c r="AN31" s="276">
        <f>'結果（詳細）'!$F$45*投入係数表_A!AN31</f>
        <v>0</v>
      </c>
      <c r="AO31" s="276">
        <f>'結果（詳細）'!$F$46*投入係数表_A!AO31</f>
        <v>0</v>
      </c>
      <c r="AP31" s="276">
        <f>'結果（詳細）'!$F$47*投入係数表_A!AP31</f>
        <v>0</v>
      </c>
      <c r="AQ31" s="276">
        <f>'結果（詳細）'!$F$48*投入係数表_A!AQ31</f>
        <v>0</v>
      </c>
      <c r="AR31" s="276">
        <f>'結果（詳細）'!$F$49*投入係数表_A!AR31</f>
        <v>0</v>
      </c>
      <c r="AS31" s="276">
        <f>'結果（詳細）'!$F$50*投入係数表_A!AS31</f>
        <v>0</v>
      </c>
      <c r="AT31" s="276">
        <f>'結果（詳細）'!$F$51*投入係数表_A!AT31</f>
        <v>0</v>
      </c>
      <c r="AU31" s="276">
        <f>'結果（詳細）'!$F$52*投入係数表_A!AU31</f>
        <v>0</v>
      </c>
      <c r="AV31" s="276">
        <f>'結果（詳細）'!$F$53*投入係数表_A!AV31</f>
        <v>0</v>
      </c>
      <c r="AW31" s="276">
        <f>'結果（詳細）'!$F$54*投入係数表_A!AW31</f>
        <v>0</v>
      </c>
      <c r="AX31" s="276">
        <f>'結果（詳細）'!$F$55*投入係数表_A!AX31</f>
        <v>0</v>
      </c>
      <c r="AY31" s="276">
        <f>'結果（詳細）'!$F$56*投入係数表_A!AY31</f>
        <v>0</v>
      </c>
      <c r="AZ31" s="276">
        <f>'結果（詳細）'!$F$57*投入係数表_A!AZ31</f>
        <v>0</v>
      </c>
      <c r="BA31" s="276">
        <f>'結果（詳細）'!$F$58*投入係数表_A!BA31</f>
        <v>0</v>
      </c>
      <c r="BB31" s="276">
        <f>'結果（詳細）'!$F$59*投入係数表_A!BB31</f>
        <v>0</v>
      </c>
      <c r="BC31" s="276">
        <f>'結果（詳細）'!$F$60*投入係数表_A!BC31</f>
        <v>0</v>
      </c>
      <c r="BD31" s="276">
        <f>'結果（詳細）'!$F$61*投入係数表_A!BD31</f>
        <v>0</v>
      </c>
      <c r="BE31" s="276">
        <f>'結果（詳細）'!$F$62*投入係数表_A!BE31</f>
        <v>0</v>
      </c>
      <c r="BF31" s="276">
        <f>'結果（詳細）'!$F$63*投入係数表_A!BF31</f>
        <v>0</v>
      </c>
      <c r="BG31" s="276">
        <f>'結果（詳細）'!$F$64*投入係数表_A!BG31</f>
        <v>0</v>
      </c>
      <c r="BH31" s="276">
        <f>'結果（詳細）'!$F$65*投入係数表_A!BH31</f>
        <v>0</v>
      </c>
      <c r="BI31" s="276">
        <f>'結果（詳細）'!$F$66*投入係数表_A!BI31</f>
        <v>0</v>
      </c>
      <c r="BJ31" s="276">
        <f>'結果（詳細）'!$F$67*投入係数表_A!BJ31</f>
        <v>0</v>
      </c>
      <c r="BK31" s="276">
        <f>'結果（詳細）'!$F$68*投入係数表_A!BK31</f>
        <v>0</v>
      </c>
      <c r="BL31" s="276">
        <f>'結果（詳細）'!$F$69*投入係数表_A!BL31</f>
        <v>0</v>
      </c>
      <c r="BM31" s="276">
        <f>'結果（詳細）'!$F$70*投入係数表_A!BM31</f>
        <v>0</v>
      </c>
      <c r="BN31" s="276">
        <f>'結果（詳細）'!$F$71*投入係数表_A!BN31</f>
        <v>0</v>
      </c>
      <c r="BO31" s="276">
        <f>'結果（詳細）'!$F$72*投入係数表_A!BO31</f>
        <v>0</v>
      </c>
      <c r="BP31" s="276">
        <f>'結果（詳細）'!$F$73*投入係数表_A!BP31</f>
        <v>0</v>
      </c>
      <c r="BQ31" s="276">
        <f>'結果（詳細）'!$F$74*投入係数表_A!BQ31</f>
        <v>0</v>
      </c>
      <c r="BR31" s="276">
        <f>'結果（詳細）'!$F$75*投入係数表_A!BR31</f>
        <v>0</v>
      </c>
      <c r="BS31" s="276">
        <f>'結果（詳細）'!$F$76*投入係数表_A!BS31</f>
        <v>0</v>
      </c>
      <c r="BT31" s="276">
        <f>'結果（詳細）'!$F$77*投入係数表_A!BT31</f>
        <v>0</v>
      </c>
      <c r="BU31" s="276">
        <f>'結果（詳細）'!$F$78*投入係数表_A!BU31</f>
        <v>0</v>
      </c>
      <c r="BV31" s="276">
        <f>'結果（詳細）'!$F$79*投入係数表_A!BV31</f>
        <v>0</v>
      </c>
      <c r="BW31" s="276">
        <f>'結果（詳細）'!$F$80*投入係数表_A!BW31</f>
        <v>0</v>
      </c>
      <c r="BX31" s="276">
        <f>'結果（詳細）'!$F$81*投入係数表_A!BX31</f>
        <v>0</v>
      </c>
      <c r="BY31" s="276">
        <f>'結果（詳細）'!$F$82*投入係数表_A!BY31</f>
        <v>0</v>
      </c>
      <c r="BZ31" s="276">
        <f>'結果（詳細）'!$F$83*投入係数表_A!BZ31</f>
        <v>0</v>
      </c>
      <c r="CA31" s="276">
        <f>'結果（詳細）'!$F$84*投入係数表_A!CA31</f>
        <v>0</v>
      </c>
      <c r="CB31" s="276">
        <f>'結果（詳細）'!$F$85*投入係数表_A!CB31</f>
        <v>0</v>
      </c>
      <c r="CC31" s="276">
        <f>'結果（詳細）'!$F$86*投入係数表_A!CC31</f>
        <v>0</v>
      </c>
      <c r="CD31" s="276">
        <f>'結果（詳細）'!$F$87*投入係数表_A!CD31</f>
        <v>0</v>
      </c>
      <c r="CE31" s="276">
        <f>'結果（詳細）'!$F$88*投入係数表_A!CE31</f>
        <v>0</v>
      </c>
      <c r="CF31" s="276">
        <f>'結果（詳細）'!$F$89*投入係数表_A!CF31</f>
        <v>0</v>
      </c>
      <c r="CG31" s="276">
        <f>'結果（詳細）'!$F$90*投入係数表_A!CG31</f>
        <v>0</v>
      </c>
      <c r="CH31" s="276">
        <f>'結果（詳細）'!$F$91*投入係数表_A!CH31</f>
        <v>0</v>
      </c>
      <c r="CI31" s="276">
        <f>'結果（詳細）'!$F$92*投入係数表_A!CI31</f>
        <v>0</v>
      </c>
      <c r="CJ31" s="276">
        <f>'結果（詳細）'!$F$93*投入係数表_A!CJ31</f>
        <v>0</v>
      </c>
      <c r="CK31" s="276">
        <f>'結果（詳細）'!$F$94*投入係数表_A!CK31</f>
        <v>0</v>
      </c>
      <c r="CL31" s="276">
        <f>'結果（詳細）'!$F$95*投入係数表_A!CL31</f>
        <v>0</v>
      </c>
      <c r="CM31" s="276">
        <f>'結果（詳細）'!$F$96*投入係数表_A!CM31</f>
        <v>0</v>
      </c>
      <c r="CN31" s="276">
        <f>'結果（詳細）'!$F$97*投入係数表_A!CN31</f>
        <v>0</v>
      </c>
      <c r="CO31" s="276">
        <f>'結果（詳細）'!$F$98*投入係数表_A!CO31</f>
        <v>0</v>
      </c>
      <c r="CP31" s="276">
        <f>'結果（詳細）'!$F$99*投入係数表_A!CP31</f>
        <v>0</v>
      </c>
      <c r="CQ31" s="276">
        <f>'結果（詳細）'!$F$100*投入係数表_A!CQ31</f>
        <v>0</v>
      </c>
      <c r="CR31" s="276">
        <f>'結果（詳細）'!$F$101*投入係数表_A!CR31</f>
        <v>0</v>
      </c>
      <c r="CS31" s="276">
        <f>'結果（詳細）'!$F$102*投入係数表_A!CS31</f>
        <v>0</v>
      </c>
      <c r="CT31" s="276">
        <f>'結果（詳細）'!$F$103*投入係数表_A!CT31</f>
        <v>0</v>
      </c>
      <c r="CU31" s="276">
        <f>'結果（詳細）'!$F$104*投入係数表_A!CU31</f>
        <v>0</v>
      </c>
      <c r="CV31" s="276">
        <f>'結果（詳細）'!$F$105*投入係数表_A!CV31</f>
        <v>0</v>
      </c>
      <c r="CW31" s="276">
        <f>'結果（詳細）'!$F$106*投入係数表_A!CW31</f>
        <v>0</v>
      </c>
      <c r="CX31" s="276">
        <f>'結果（詳細）'!$F$107*投入係数表_A!CX31</f>
        <v>0</v>
      </c>
      <c r="CY31" s="276">
        <f>'結果（詳細）'!$F$108*投入係数表_A!CY31</f>
        <v>0</v>
      </c>
      <c r="CZ31" s="276">
        <f>'結果（詳細）'!$F$109*投入係数表_A!CZ31</f>
        <v>0</v>
      </c>
      <c r="DA31" s="276">
        <f>'結果（詳細）'!$F$110*投入係数表_A!DA31</f>
        <v>0</v>
      </c>
      <c r="DB31" s="276">
        <f>'結果（詳細）'!$F$111*投入係数表_A!DB31</f>
        <v>0</v>
      </c>
      <c r="DC31" s="276">
        <f>'結果（詳細）'!$F$112*投入係数表_A!DC31</f>
        <v>0</v>
      </c>
      <c r="DD31" s="276">
        <f>'結果（詳細）'!$F$113*投入係数表_A!DD31</f>
        <v>0</v>
      </c>
      <c r="DE31" s="276">
        <f>'結果（詳細）'!$F$114*投入係数表_A!DE31</f>
        <v>0</v>
      </c>
      <c r="DF31" s="276">
        <f>'結果（詳細）'!$F$115*投入係数表_A!DF31</f>
        <v>0</v>
      </c>
      <c r="DG31" s="276">
        <f>'結果（詳細）'!$F$115*投入係数表_A!DG31</f>
        <v>0</v>
      </c>
      <c r="DH31" s="276">
        <f>'結果（詳細）'!$F$115*投入係数表_A!DH31</f>
        <v>0</v>
      </c>
      <c r="DI31" s="279">
        <f t="shared" si="0"/>
        <v>0</v>
      </c>
    </row>
    <row r="32" spans="3:113" ht="13.5" customHeight="1" x14ac:dyDescent="0.15">
      <c r="C32" s="402" t="s">
        <v>656</v>
      </c>
      <c r="D32" s="403" t="s">
        <v>657</v>
      </c>
      <c r="E32" s="275">
        <f>'結果（詳細）'!F$10*投入係数表_A!E32</f>
        <v>0</v>
      </c>
      <c r="F32" s="276">
        <f>'結果（詳細）'!F$11*投入係数表_A!F32</f>
        <v>0</v>
      </c>
      <c r="G32" s="276">
        <f>'結果（詳細）'!F$12*投入係数表_A!G32</f>
        <v>0</v>
      </c>
      <c r="H32" s="276">
        <f>'結果（詳細）'!F$13*投入係数表_A!H32</f>
        <v>0</v>
      </c>
      <c r="I32" s="276">
        <f>'結果（詳細）'!F$14*投入係数表_A!I32</f>
        <v>0</v>
      </c>
      <c r="J32" s="276">
        <f>'結果（詳細）'!F$15*投入係数表_A!J32</f>
        <v>0</v>
      </c>
      <c r="K32" s="276">
        <f>'結果（詳細）'!F$16*投入係数表_A!K32</f>
        <v>0</v>
      </c>
      <c r="L32" s="276">
        <f>'結果（詳細）'!F$17*投入係数表_A!L32</f>
        <v>0</v>
      </c>
      <c r="M32" s="276">
        <f>'結果（詳細）'!F$18*投入係数表_A!M32</f>
        <v>0</v>
      </c>
      <c r="N32" s="277">
        <f>'結果（詳細）'!F$19*投入係数表_A!N32</f>
        <v>0</v>
      </c>
      <c r="O32" s="276">
        <f>'結果（詳細）'!F$20*投入係数表_A!O32</f>
        <v>0</v>
      </c>
      <c r="P32" s="276">
        <f>'結果（詳細）'!F$21*投入係数表_A!P32</f>
        <v>0</v>
      </c>
      <c r="Q32" s="276">
        <f>'結果（詳細）'!F$22*投入係数表_A!Q32</f>
        <v>0</v>
      </c>
      <c r="R32" s="276">
        <f>'結果（詳細）'!F$23*投入係数表_A!R32</f>
        <v>0</v>
      </c>
      <c r="S32" s="276">
        <f>'結果（詳細）'!F$24*投入係数表_A!S32</f>
        <v>0</v>
      </c>
      <c r="T32" s="276">
        <f>'結果（詳細）'!F$25*投入係数表_A!T32</f>
        <v>0</v>
      </c>
      <c r="U32" s="276">
        <f>'結果（詳細）'!F$26*投入係数表_A!U32</f>
        <v>0</v>
      </c>
      <c r="V32" s="276">
        <f>'結果（詳細）'!F$27*投入係数表_A!V32</f>
        <v>0</v>
      </c>
      <c r="W32" s="278">
        <f>'結果（詳細）'!F$28*投入係数表_A!W32</f>
        <v>0</v>
      </c>
      <c r="X32" s="276">
        <f>'結果（詳細）'!F$29*投入係数表_A!X32</f>
        <v>0</v>
      </c>
      <c r="Y32" s="276">
        <f>'結果（詳細）'!F$30*投入係数表_A!Y32</f>
        <v>0</v>
      </c>
      <c r="Z32" s="276">
        <f>'結果（詳細）'!F$31*投入係数表_A!Z32</f>
        <v>0</v>
      </c>
      <c r="AA32" s="276">
        <f>'結果（詳細）'!F$32*投入係数表_A!AA32</f>
        <v>0</v>
      </c>
      <c r="AB32" s="276">
        <f>'結果（詳細）'!F$33*投入係数表_A!AB32</f>
        <v>0</v>
      </c>
      <c r="AC32" s="276">
        <f>'結果（詳細）'!F$34*投入係数表_A!AC32</f>
        <v>0</v>
      </c>
      <c r="AD32" s="276">
        <f>'結果（詳細）'!F$35*投入係数表_A!AD32</f>
        <v>0</v>
      </c>
      <c r="AE32" s="276">
        <f>'結果（詳細）'!F$36*投入係数表_A!AE32</f>
        <v>0</v>
      </c>
      <c r="AF32" s="276">
        <f>'結果（詳細）'!F$37*投入係数表_A!AF32</f>
        <v>0</v>
      </c>
      <c r="AG32" s="276">
        <f>'結果（詳細）'!F$38*投入係数表_A!AG32</f>
        <v>0</v>
      </c>
      <c r="AH32" s="277">
        <f>'結果（詳細）'!F$39*投入係数表_A!AH32</f>
        <v>0</v>
      </c>
      <c r="AI32" s="276">
        <f>'結果（詳細）'!F$40*投入係数表_A!AI32</f>
        <v>0</v>
      </c>
      <c r="AJ32" s="276">
        <f>'結果（詳細）'!$F$41*投入係数表_A!AJ32</f>
        <v>0</v>
      </c>
      <c r="AK32" s="276">
        <f>'結果（詳細）'!$F$42*投入係数表_A!AK32</f>
        <v>0</v>
      </c>
      <c r="AL32" s="276">
        <f>'結果（詳細）'!$F$43*投入係数表_A!AL32</f>
        <v>0</v>
      </c>
      <c r="AM32" s="276">
        <f>'結果（詳細）'!$F$44*投入係数表_A!AM32</f>
        <v>0</v>
      </c>
      <c r="AN32" s="276">
        <f>'結果（詳細）'!$F$45*投入係数表_A!AN32</f>
        <v>0</v>
      </c>
      <c r="AO32" s="276">
        <f>'結果（詳細）'!$F$46*投入係数表_A!AO32</f>
        <v>0</v>
      </c>
      <c r="AP32" s="276">
        <f>'結果（詳細）'!$F$47*投入係数表_A!AP32</f>
        <v>0</v>
      </c>
      <c r="AQ32" s="276">
        <f>'結果（詳細）'!$F$48*投入係数表_A!AQ32</f>
        <v>0</v>
      </c>
      <c r="AR32" s="276">
        <f>'結果（詳細）'!$F$49*投入係数表_A!AR32</f>
        <v>0</v>
      </c>
      <c r="AS32" s="276">
        <f>'結果（詳細）'!$F$50*投入係数表_A!AS32</f>
        <v>0</v>
      </c>
      <c r="AT32" s="276">
        <f>'結果（詳細）'!$F$51*投入係数表_A!AT32</f>
        <v>0</v>
      </c>
      <c r="AU32" s="276">
        <f>'結果（詳細）'!$F$52*投入係数表_A!AU32</f>
        <v>0</v>
      </c>
      <c r="AV32" s="276">
        <f>'結果（詳細）'!$F$53*投入係数表_A!AV32</f>
        <v>0</v>
      </c>
      <c r="AW32" s="276">
        <f>'結果（詳細）'!$F$54*投入係数表_A!AW32</f>
        <v>0</v>
      </c>
      <c r="AX32" s="276">
        <f>'結果（詳細）'!$F$55*投入係数表_A!AX32</f>
        <v>0</v>
      </c>
      <c r="AY32" s="276">
        <f>'結果（詳細）'!$F$56*投入係数表_A!AY32</f>
        <v>0</v>
      </c>
      <c r="AZ32" s="276">
        <f>'結果（詳細）'!$F$57*投入係数表_A!AZ32</f>
        <v>0</v>
      </c>
      <c r="BA32" s="276">
        <f>'結果（詳細）'!$F$58*投入係数表_A!BA32</f>
        <v>0</v>
      </c>
      <c r="BB32" s="276">
        <f>'結果（詳細）'!$F$59*投入係数表_A!BB32</f>
        <v>0</v>
      </c>
      <c r="BC32" s="276">
        <f>'結果（詳細）'!$F$60*投入係数表_A!BC32</f>
        <v>0</v>
      </c>
      <c r="BD32" s="276">
        <f>'結果（詳細）'!$F$61*投入係数表_A!BD32</f>
        <v>0</v>
      </c>
      <c r="BE32" s="276">
        <f>'結果（詳細）'!$F$62*投入係数表_A!BE32</f>
        <v>0</v>
      </c>
      <c r="BF32" s="276">
        <f>'結果（詳細）'!$F$63*投入係数表_A!BF32</f>
        <v>0</v>
      </c>
      <c r="BG32" s="276">
        <f>'結果（詳細）'!$F$64*投入係数表_A!BG32</f>
        <v>0</v>
      </c>
      <c r="BH32" s="276">
        <f>'結果（詳細）'!$F$65*投入係数表_A!BH32</f>
        <v>0</v>
      </c>
      <c r="BI32" s="276">
        <f>'結果（詳細）'!$F$66*投入係数表_A!BI32</f>
        <v>0</v>
      </c>
      <c r="BJ32" s="276">
        <f>'結果（詳細）'!$F$67*投入係数表_A!BJ32</f>
        <v>0</v>
      </c>
      <c r="BK32" s="276">
        <f>'結果（詳細）'!$F$68*投入係数表_A!BK32</f>
        <v>0</v>
      </c>
      <c r="BL32" s="276">
        <f>'結果（詳細）'!$F$69*投入係数表_A!BL32</f>
        <v>0</v>
      </c>
      <c r="BM32" s="276">
        <f>'結果（詳細）'!$F$70*投入係数表_A!BM32</f>
        <v>0</v>
      </c>
      <c r="BN32" s="276">
        <f>'結果（詳細）'!$F$71*投入係数表_A!BN32</f>
        <v>0</v>
      </c>
      <c r="BO32" s="276">
        <f>'結果（詳細）'!$F$72*投入係数表_A!BO32</f>
        <v>0</v>
      </c>
      <c r="BP32" s="276">
        <f>'結果（詳細）'!$F$73*投入係数表_A!BP32</f>
        <v>0</v>
      </c>
      <c r="BQ32" s="276">
        <f>'結果（詳細）'!$F$74*投入係数表_A!BQ32</f>
        <v>0</v>
      </c>
      <c r="BR32" s="276">
        <f>'結果（詳細）'!$F$75*投入係数表_A!BR32</f>
        <v>0</v>
      </c>
      <c r="BS32" s="276">
        <f>'結果（詳細）'!$F$76*投入係数表_A!BS32</f>
        <v>0</v>
      </c>
      <c r="BT32" s="276">
        <f>'結果（詳細）'!$F$77*投入係数表_A!BT32</f>
        <v>0</v>
      </c>
      <c r="BU32" s="276">
        <f>'結果（詳細）'!$F$78*投入係数表_A!BU32</f>
        <v>0</v>
      </c>
      <c r="BV32" s="276">
        <f>'結果（詳細）'!$F$79*投入係数表_A!BV32</f>
        <v>0</v>
      </c>
      <c r="BW32" s="276">
        <f>'結果（詳細）'!$F$80*投入係数表_A!BW32</f>
        <v>0</v>
      </c>
      <c r="BX32" s="276">
        <f>'結果（詳細）'!$F$81*投入係数表_A!BX32</f>
        <v>0</v>
      </c>
      <c r="BY32" s="276">
        <f>'結果（詳細）'!$F$82*投入係数表_A!BY32</f>
        <v>0</v>
      </c>
      <c r="BZ32" s="276">
        <f>'結果（詳細）'!$F$83*投入係数表_A!BZ32</f>
        <v>0</v>
      </c>
      <c r="CA32" s="276">
        <f>'結果（詳細）'!$F$84*投入係数表_A!CA32</f>
        <v>0</v>
      </c>
      <c r="CB32" s="276">
        <f>'結果（詳細）'!$F$85*投入係数表_A!CB32</f>
        <v>0</v>
      </c>
      <c r="CC32" s="276">
        <f>'結果（詳細）'!$F$86*投入係数表_A!CC32</f>
        <v>0</v>
      </c>
      <c r="CD32" s="276">
        <f>'結果（詳細）'!$F$87*投入係数表_A!CD32</f>
        <v>0</v>
      </c>
      <c r="CE32" s="276">
        <f>'結果（詳細）'!$F$88*投入係数表_A!CE32</f>
        <v>0</v>
      </c>
      <c r="CF32" s="276">
        <f>'結果（詳細）'!$F$89*投入係数表_A!CF32</f>
        <v>0</v>
      </c>
      <c r="CG32" s="276">
        <f>'結果（詳細）'!$F$90*投入係数表_A!CG32</f>
        <v>0</v>
      </c>
      <c r="CH32" s="276">
        <f>'結果（詳細）'!$F$91*投入係数表_A!CH32</f>
        <v>0</v>
      </c>
      <c r="CI32" s="276">
        <f>'結果（詳細）'!$F$92*投入係数表_A!CI32</f>
        <v>0</v>
      </c>
      <c r="CJ32" s="276">
        <f>'結果（詳細）'!$F$93*投入係数表_A!CJ32</f>
        <v>0</v>
      </c>
      <c r="CK32" s="276">
        <f>'結果（詳細）'!$F$94*投入係数表_A!CK32</f>
        <v>0</v>
      </c>
      <c r="CL32" s="276">
        <f>'結果（詳細）'!$F$95*投入係数表_A!CL32</f>
        <v>0</v>
      </c>
      <c r="CM32" s="276">
        <f>'結果（詳細）'!$F$96*投入係数表_A!CM32</f>
        <v>0</v>
      </c>
      <c r="CN32" s="276">
        <f>'結果（詳細）'!$F$97*投入係数表_A!CN32</f>
        <v>0</v>
      </c>
      <c r="CO32" s="276">
        <f>'結果（詳細）'!$F$98*投入係数表_A!CO32</f>
        <v>0</v>
      </c>
      <c r="CP32" s="276">
        <f>'結果（詳細）'!$F$99*投入係数表_A!CP32</f>
        <v>0</v>
      </c>
      <c r="CQ32" s="276">
        <f>'結果（詳細）'!$F$100*投入係数表_A!CQ32</f>
        <v>0</v>
      </c>
      <c r="CR32" s="276">
        <f>'結果（詳細）'!$F$101*投入係数表_A!CR32</f>
        <v>0</v>
      </c>
      <c r="CS32" s="276">
        <f>'結果（詳細）'!$F$102*投入係数表_A!CS32</f>
        <v>0</v>
      </c>
      <c r="CT32" s="276">
        <f>'結果（詳細）'!$F$103*投入係数表_A!CT32</f>
        <v>0</v>
      </c>
      <c r="CU32" s="276">
        <f>'結果（詳細）'!$F$104*投入係数表_A!CU32</f>
        <v>0</v>
      </c>
      <c r="CV32" s="276">
        <f>'結果（詳細）'!$F$105*投入係数表_A!CV32</f>
        <v>0</v>
      </c>
      <c r="CW32" s="276">
        <f>'結果（詳細）'!$F$106*投入係数表_A!CW32</f>
        <v>0</v>
      </c>
      <c r="CX32" s="276">
        <f>'結果（詳細）'!$F$107*投入係数表_A!CX32</f>
        <v>0</v>
      </c>
      <c r="CY32" s="276">
        <f>'結果（詳細）'!$F$108*投入係数表_A!CY32</f>
        <v>0</v>
      </c>
      <c r="CZ32" s="276">
        <f>'結果（詳細）'!$F$109*投入係数表_A!CZ32</f>
        <v>0</v>
      </c>
      <c r="DA32" s="276">
        <f>'結果（詳細）'!$F$110*投入係数表_A!DA32</f>
        <v>0</v>
      </c>
      <c r="DB32" s="276">
        <f>'結果（詳細）'!$F$111*投入係数表_A!DB32</f>
        <v>0</v>
      </c>
      <c r="DC32" s="276">
        <f>'結果（詳細）'!$F$112*投入係数表_A!DC32</f>
        <v>0</v>
      </c>
      <c r="DD32" s="276">
        <f>'結果（詳細）'!$F$113*投入係数表_A!DD32</f>
        <v>0</v>
      </c>
      <c r="DE32" s="276">
        <f>'結果（詳細）'!$F$114*投入係数表_A!DE32</f>
        <v>0</v>
      </c>
      <c r="DF32" s="276">
        <f>'結果（詳細）'!$F$115*投入係数表_A!DF32</f>
        <v>0</v>
      </c>
      <c r="DG32" s="276">
        <f>'結果（詳細）'!$F$115*投入係数表_A!DG32</f>
        <v>0</v>
      </c>
      <c r="DH32" s="276">
        <f>'結果（詳細）'!$F$115*投入係数表_A!DH32</f>
        <v>0</v>
      </c>
      <c r="DI32" s="279">
        <f t="shared" si="0"/>
        <v>0</v>
      </c>
    </row>
    <row r="33" spans="3:113" ht="13.5" customHeight="1" x14ac:dyDescent="0.15">
      <c r="C33" s="402" t="s">
        <v>658</v>
      </c>
      <c r="D33" s="403" t="s">
        <v>189</v>
      </c>
      <c r="E33" s="275">
        <f>'結果（詳細）'!F$10*投入係数表_A!E33</f>
        <v>0</v>
      </c>
      <c r="F33" s="276">
        <f>'結果（詳細）'!F$11*投入係数表_A!F33</f>
        <v>0</v>
      </c>
      <c r="G33" s="276">
        <f>'結果（詳細）'!F$12*投入係数表_A!G33</f>
        <v>0</v>
      </c>
      <c r="H33" s="276">
        <f>'結果（詳細）'!F$13*投入係数表_A!H33</f>
        <v>0</v>
      </c>
      <c r="I33" s="276">
        <f>'結果（詳細）'!F$14*投入係数表_A!I33</f>
        <v>0</v>
      </c>
      <c r="J33" s="276">
        <f>'結果（詳細）'!F$15*投入係数表_A!J33</f>
        <v>0</v>
      </c>
      <c r="K33" s="276">
        <f>'結果（詳細）'!F$16*投入係数表_A!K33</f>
        <v>0</v>
      </c>
      <c r="L33" s="276">
        <f>'結果（詳細）'!F$17*投入係数表_A!L33</f>
        <v>0</v>
      </c>
      <c r="M33" s="276">
        <f>'結果（詳細）'!F$18*投入係数表_A!M33</f>
        <v>0</v>
      </c>
      <c r="N33" s="277">
        <f>'結果（詳細）'!F$19*投入係数表_A!N33</f>
        <v>0</v>
      </c>
      <c r="O33" s="276">
        <f>'結果（詳細）'!F$20*投入係数表_A!O33</f>
        <v>0</v>
      </c>
      <c r="P33" s="276">
        <f>'結果（詳細）'!F$21*投入係数表_A!P33</f>
        <v>0</v>
      </c>
      <c r="Q33" s="276">
        <f>'結果（詳細）'!F$22*投入係数表_A!Q33</f>
        <v>0</v>
      </c>
      <c r="R33" s="276">
        <f>'結果（詳細）'!F$23*投入係数表_A!R33</f>
        <v>0</v>
      </c>
      <c r="S33" s="276">
        <f>'結果（詳細）'!F$24*投入係数表_A!S33</f>
        <v>0</v>
      </c>
      <c r="T33" s="276">
        <f>'結果（詳細）'!F$25*投入係数表_A!T33</f>
        <v>0</v>
      </c>
      <c r="U33" s="276">
        <f>'結果（詳細）'!F$26*投入係数表_A!U33</f>
        <v>0</v>
      </c>
      <c r="V33" s="276">
        <f>'結果（詳細）'!F$27*投入係数表_A!V33</f>
        <v>0</v>
      </c>
      <c r="W33" s="278">
        <f>'結果（詳細）'!F$28*投入係数表_A!W33</f>
        <v>0</v>
      </c>
      <c r="X33" s="276">
        <f>'結果（詳細）'!F$29*投入係数表_A!X33</f>
        <v>0</v>
      </c>
      <c r="Y33" s="276">
        <f>'結果（詳細）'!F$30*投入係数表_A!Y33</f>
        <v>0</v>
      </c>
      <c r="Z33" s="276">
        <f>'結果（詳細）'!F$31*投入係数表_A!Z33</f>
        <v>0</v>
      </c>
      <c r="AA33" s="276">
        <f>'結果（詳細）'!F$32*投入係数表_A!AA33</f>
        <v>0</v>
      </c>
      <c r="AB33" s="276">
        <f>'結果（詳細）'!F$33*投入係数表_A!AB33</f>
        <v>0</v>
      </c>
      <c r="AC33" s="276">
        <f>'結果（詳細）'!F$34*投入係数表_A!AC33</f>
        <v>0</v>
      </c>
      <c r="AD33" s="276">
        <f>'結果（詳細）'!F$35*投入係数表_A!AD33</f>
        <v>0</v>
      </c>
      <c r="AE33" s="276">
        <f>'結果（詳細）'!F$36*投入係数表_A!AE33</f>
        <v>0</v>
      </c>
      <c r="AF33" s="276">
        <f>'結果（詳細）'!F$37*投入係数表_A!AF33</f>
        <v>0</v>
      </c>
      <c r="AG33" s="276">
        <f>'結果（詳細）'!F$38*投入係数表_A!AG33</f>
        <v>0</v>
      </c>
      <c r="AH33" s="277">
        <f>'結果（詳細）'!F$39*投入係数表_A!AH33</f>
        <v>0</v>
      </c>
      <c r="AI33" s="276">
        <f>'結果（詳細）'!F$40*投入係数表_A!AI33</f>
        <v>0</v>
      </c>
      <c r="AJ33" s="276">
        <f>'結果（詳細）'!$F$41*投入係数表_A!AJ33</f>
        <v>0</v>
      </c>
      <c r="AK33" s="276">
        <f>'結果（詳細）'!$F$42*投入係数表_A!AK33</f>
        <v>0</v>
      </c>
      <c r="AL33" s="276">
        <f>'結果（詳細）'!$F$43*投入係数表_A!AL33</f>
        <v>0</v>
      </c>
      <c r="AM33" s="276">
        <f>'結果（詳細）'!$F$44*投入係数表_A!AM33</f>
        <v>0</v>
      </c>
      <c r="AN33" s="276">
        <f>'結果（詳細）'!$F$45*投入係数表_A!AN33</f>
        <v>0</v>
      </c>
      <c r="AO33" s="276">
        <f>'結果（詳細）'!$F$46*投入係数表_A!AO33</f>
        <v>0</v>
      </c>
      <c r="AP33" s="276">
        <f>'結果（詳細）'!$F$47*投入係数表_A!AP33</f>
        <v>0</v>
      </c>
      <c r="AQ33" s="276">
        <f>'結果（詳細）'!$F$48*投入係数表_A!AQ33</f>
        <v>0</v>
      </c>
      <c r="AR33" s="276">
        <f>'結果（詳細）'!$F$49*投入係数表_A!AR33</f>
        <v>0</v>
      </c>
      <c r="AS33" s="276">
        <f>'結果（詳細）'!$F$50*投入係数表_A!AS33</f>
        <v>0</v>
      </c>
      <c r="AT33" s="276">
        <f>'結果（詳細）'!$F$51*投入係数表_A!AT33</f>
        <v>0</v>
      </c>
      <c r="AU33" s="276">
        <f>'結果（詳細）'!$F$52*投入係数表_A!AU33</f>
        <v>0</v>
      </c>
      <c r="AV33" s="276">
        <f>'結果（詳細）'!$F$53*投入係数表_A!AV33</f>
        <v>0</v>
      </c>
      <c r="AW33" s="276">
        <f>'結果（詳細）'!$F$54*投入係数表_A!AW33</f>
        <v>0</v>
      </c>
      <c r="AX33" s="276">
        <f>'結果（詳細）'!$F$55*投入係数表_A!AX33</f>
        <v>0</v>
      </c>
      <c r="AY33" s="276">
        <f>'結果（詳細）'!$F$56*投入係数表_A!AY33</f>
        <v>0</v>
      </c>
      <c r="AZ33" s="276">
        <f>'結果（詳細）'!$F$57*投入係数表_A!AZ33</f>
        <v>0</v>
      </c>
      <c r="BA33" s="276">
        <f>'結果（詳細）'!$F$58*投入係数表_A!BA33</f>
        <v>0</v>
      </c>
      <c r="BB33" s="276">
        <f>'結果（詳細）'!$F$59*投入係数表_A!BB33</f>
        <v>0</v>
      </c>
      <c r="BC33" s="276">
        <f>'結果（詳細）'!$F$60*投入係数表_A!BC33</f>
        <v>0</v>
      </c>
      <c r="BD33" s="276">
        <f>'結果（詳細）'!$F$61*投入係数表_A!BD33</f>
        <v>0</v>
      </c>
      <c r="BE33" s="276">
        <f>'結果（詳細）'!$F$62*投入係数表_A!BE33</f>
        <v>0</v>
      </c>
      <c r="BF33" s="276">
        <f>'結果（詳細）'!$F$63*投入係数表_A!BF33</f>
        <v>0</v>
      </c>
      <c r="BG33" s="276">
        <f>'結果（詳細）'!$F$64*投入係数表_A!BG33</f>
        <v>0</v>
      </c>
      <c r="BH33" s="276">
        <f>'結果（詳細）'!$F$65*投入係数表_A!BH33</f>
        <v>0</v>
      </c>
      <c r="BI33" s="276">
        <f>'結果（詳細）'!$F$66*投入係数表_A!BI33</f>
        <v>0</v>
      </c>
      <c r="BJ33" s="276">
        <f>'結果（詳細）'!$F$67*投入係数表_A!BJ33</f>
        <v>0</v>
      </c>
      <c r="BK33" s="276">
        <f>'結果（詳細）'!$F$68*投入係数表_A!BK33</f>
        <v>0</v>
      </c>
      <c r="BL33" s="276">
        <f>'結果（詳細）'!$F$69*投入係数表_A!BL33</f>
        <v>0</v>
      </c>
      <c r="BM33" s="276">
        <f>'結果（詳細）'!$F$70*投入係数表_A!BM33</f>
        <v>0</v>
      </c>
      <c r="BN33" s="276">
        <f>'結果（詳細）'!$F$71*投入係数表_A!BN33</f>
        <v>0</v>
      </c>
      <c r="BO33" s="276">
        <f>'結果（詳細）'!$F$72*投入係数表_A!BO33</f>
        <v>0</v>
      </c>
      <c r="BP33" s="276">
        <f>'結果（詳細）'!$F$73*投入係数表_A!BP33</f>
        <v>0</v>
      </c>
      <c r="BQ33" s="276">
        <f>'結果（詳細）'!$F$74*投入係数表_A!BQ33</f>
        <v>0</v>
      </c>
      <c r="BR33" s="276">
        <f>'結果（詳細）'!$F$75*投入係数表_A!BR33</f>
        <v>0</v>
      </c>
      <c r="BS33" s="276">
        <f>'結果（詳細）'!$F$76*投入係数表_A!BS33</f>
        <v>0</v>
      </c>
      <c r="BT33" s="276">
        <f>'結果（詳細）'!$F$77*投入係数表_A!BT33</f>
        <v>0</v>
      </c>
      <c r="BU33" s="276">
        <f>'結果（詳細）'!$F$78*投入係数表_A!BU33</f>
        <v>0</v>
      </c>
      <c r="BV33" s="276">
        <f>'結果（詳細）'!$F$79*投入係数表_A!BV33</f>
        <v>0</v>
      </c>
      <c r="BW33" s="276">
        <f>'結果（詳細）'!$F$80*投入係数表_A!BW33</f>
        <v>0</v>
      </c>
      <c r="BX33" s="276">
        <f>'結果（詳細）'!$F$81*投入係数表_A!BX33</f>
        <v>0</v>
      </c>
      <c r="BY33" s="276">
        <f>'結果（詳細）'!$F$82*投入係数表_A!BY33</f>
        <v>0</v>
      </c>
      <c r="BZ33" s="276">
        <f>'結果（詳細）'!$F$83*投入係数表_A!BZ33</f>
        <v>0</v>
      </c>
      <c r="CA33" s="276">
        <f>'結果（詳細）'!$F$84*投入係数表_A!CA33</f>
        <v>0</v>
      </c>
      <c r="CB33" s="276">
        <f>'結果（詳細）'!$F$85*投入係数表_A!CB33</f>
        <v>0</v>
      </c>
      <c r="CC33" s="276">
        <f>'結果（詳細）'!$F$86*投入係数表_A!CC33</f>
        <v>0</v>
      </c>
      <c r="CD33" s="276">
        <f>'結果（詳細）'!$F$87*投入係数表_A!CD33</f>
        <v>0</v>
      </c>
      <c r="CE33" s="276">
        <f>'結果（詳細）'!$F$88*投入係数表_A!CE33</f>
        <v>0</v>
      </c>
      <c r="CF33" s="276">
        <f>'結果（詳細）'!$F$89*投入係数表_A!CF33</f>
        <v>0</v>
      </c>
      <c r="CG33" s="276">
        <f>'結果（詳細）'!$F$90*投入係数表_A!CG33</f>
        <v>0</v>
      </c>
      <c r="CH33" s="276">
        <f>'結果（詳細）'!$F$91*投入係数表_A!CH33</f>
        <v>0</v>
      </c>
      <c r="CI33" s="276">
        <f>'結果（詳細）'!$F$92*投入係数表_A!CI33</f>
        <v>0</v>
      </c>
      <c r="CJ33" s="276">
        <f>'結果（詳細）'!$F$93*投入係数表_A!CJ33</f>
        <v>0</v>
      </c>
      <c r="CK33" s="276">
        <f>'結果（詳細）'!$F$94*投入係数表_A!CK33</f>
        <v>0</v>
      </c>
      <c r="CL33" s="276">
        <f>'結果（詳細）'!$F$95*投入係数表_A!CL33</f>
        <v>0</v>
      </c>
      <c r="CM33" s="276">
        <f>'結果（詳細）'!$F$96*投入係数表_A!CM33</f>
        <v>0</v>
      </c>
      <c r="CN33" s="276">
        <f>'結果（詳細）'!$F$97*投入係数表_A!CN33</f>
        <v>0</v>
      </c>
      <c r="CO33" s="276">
        <f>'結果（詳細）'!$F$98*投入係数表_A!CO33</f>
        <v>0</v>
      </c>
      <c r="CP33" s="276">
        <f>'結果（詳細）'!$F$99*投入係数表_A!CP33</f>
        <v>0</v>
      </c>
      <c r="CQ33" s="276">
        <f>'結果（詳細）'!$F$100*投入係数表_A!CQ33</f>
        <v>0</v>
      </c>
      <c r="CR33" s="276">
        <f>'結果（詳細）'!$F$101*投入係数表_A!CR33</f>
        <v>0</v>
      </c>
      <c r="CS33" s="276">
        <f>'結果（詳細）'!$F$102*投入係数表_A!CS33</f>
        <v>0</v>
      </c>
      <c r="CT33" s="276">
        <f>'結果（詳細）'!$F$103*投入係数表_A!CT33</f>
        <v>0</v>
      </c>
      <c r="CU33" s="276">
        <f>'結果（詳細）'!$F$104*投入係数表_A!CU33</f>
        <v>0</v>
      </c>
      <c r="CV33" s="276">
        <f>'結果（詳細）'!$F$105*投入係数表_A!CV33</f>
        <v>0</v>
      </c>
      <c r="CW33" s="276">
        <f>'結果（詳細）'!$F$106*投入係数表_A!CW33</f>
        <v>0</v>
      </c>
      <c r="CX33" s="276">
        <f>'結果（詳細）'!$F$107*投入係数表_A!CX33</f>
        <v>0</v>
      </c>
      <c r="CY33" s="276">
        <f>'結果（詳細）'!$F$108*投入係数表_A!CY33</f>
        <v>0</v>
      </c>
      <c r="CZ33" s="276">
        <f>'結果（詳細）'!$F$109*投入係数表_A!CZ33</f>
        <v>0</v>
      </c>
      <c r="DA33" s="276">
        <f>'結果（詳細）'!$F$110*投入係数表_A!DA33</f>
        <v>0</v>
      </c>
      <c r="DB33" s="276">
        <f>'結果（詳細）'!$F$111*投入係数表_A!DB33</f>
        <v>0</v>
      </c>
      <c r="DC33" s="276">
        <f>'結果（詳細）'!$F$112*投入係数表_A!DC33</f>
        <v>0</v>
      </c>
      <c r="DD33" s="276">
        <f>'結果（詳細）'!$F$113*投入係数表_A!DD33</f>
        <v>0</v>
      </c>
      <c r="DE33" s="276">
        <f>'結果（詳細）'!$F$114*投入係数表_A!DE33</f>
        <v>0</v>
      </c>
      <c r="DF33" s="276">
        <f>'結果（詳細）'!$F$115*投入係数表_A!DF33</f>
        <v>0</v>
      </c>
      <c r="DG33" s="276">
        <f>'結果（詳細）'!$F$115*投入係数表_A!DG33</f>
        <v>0</v>
      </c>
      <c r="DH33" s="276">
        <f>'結果（詳細）'!$F$115*投入係数表_A!DH33</f>
        <v>0</v>
      </c>
      <c r="DI33" s="279">
        <f t="shared" si="0"/>
        <v>0</v>
      </c>
    </row>
    <row r="34" spans="3:113" ht="13.5" customHeight="1" x14ac:dyDescent="0.15">
      <c r="C34" s="402" t="s">
        <v>659</v>
      </c>
      <c r="D34" s="403" t="s">
        <v>201</v>
      </c>
      <c r="E34" s="275">
        <f>'結果（詳細）'!F$10*投入係数表_A!E34</f>
        <v>0</v>
      </c>
      <c r="F34" s="276">
        <f>'結果（詳細）'!F$11*投入係数表_A!F34</f>
        <v>0</v>
      </c>
      <c r="G34" s="276">
        <f>'結果（詳細）'!F$12*投入係数表_A!G34</f>
        <v>0</v>
      </c>
      <c r="H34" s="276">
        <f>'結果（詳細）'!F$13*投入係数表_A!H34</f>
        <v>0</v>
      </c>
      <c r="I34" s="276">
        <f>'結果（詳細）'!F$14*投入係数表_A!I34</f>
        <v>0</v>
      </c>
      <c r="J34" s="276">
        <f>'結果（詳細）'!F$15*投入係数表_A!J34</f>
        <v>0</v>
      </c>
      <c r="K34" s="276">
        <f>'結果（詳細）'!F$16*投入係数表_A!K34</f>
        <v>0</v>
      </c>
      <c r="L34" s="276">
        <f>'結果（詳細）'!F$17*投入係数表_A!L34</f>
        <v>0</v>
      </c>
      <c r="M34" s="276">
        <f>'結果（詳細）'!F$18*投入係数表_A!M34</f>
        <v>0</v>
      </c>
      <c r="N34" s="277">
        <f>'結果（詳細）'!F$19*投入係数表_A!N34</f>
        <v>0</v>
      </c>
      <c r="O34" s="276">
        <f>'結果（詳細）'!F$20*投入係数表_A!O34</f>
        <v>0</v>
      </c>
      <c r="P34" s="276">
        <f>'結果（詳細）'!F$21*投入係数表_A!P34</f>
        <v>0</v>
      </c>
      <c r="Q34" s="276">
        <f>'結果（詳細）'!F$22*投入係数表_A!Q34</f>
        <v>0</v>
      </c>
      <c r="R34" s="276">
        <f>'結果（詳細）'!F$23*投入係数表_A!R34</f>
        <v>0</v>
      </c>
      <c r="S34" s="276">
        <f>'結果（詳細）'!F$24*投入係数表_A!S34</f>
        <v>0</v>
      </c>
      <c r="T34" s="276">
        <f>'結果（詳細）'!F$25*投入係数表_A!T34</f>
        <v>0</v>
      </c>
      <c r="U34" s="276">
        <f>'結果（詳細）'!F$26*投入係数表_A!U34</f>
        <v>0</v>
      </c>
      <c r="V34" s="276">
        <f>'結果（詳細）'!F$27*投入係数表_A!V34</f>
        <v>0</v>
      </c>
      <c r="W34" s="278">
        <f>'結果（詳細）'!F$28*投入係数表_A!W34</f>
        <v>0</v>
      </c>
      <c r="X34" s="276">
        <f>'結果（詳細）'!F$29*投入係数表_A!X34</f>
        <v>0</v>
      </c>
      <c r="Y34" s="276">
        <f>'結果（詳細）'!F$30*投入係数表_A!Y34</f>
        <v>0</v>
      </c>
      <c r="Z34" s="276">
        <f>'結果（詳細）'!F$31*投入係数表_A!Z34</f>
        <v>0</v>
      </c>
      <c r="AA34" s="276">
        <f>'結果（詳細）'!F$32*投入係数表_A!AA34</f>
        <v>0</v>
      </c>
      <c r="AB34" s="276">
        <f>'結果（詳細）'!F$33*投入係数表_A!AB34</f>
        <v>0</v>
      </c>
      <c r="AC34" s="276">
        <f>'結果（詳細）'!F$34*投入係数表_A!AC34</f>
        <v>0</v>
      </c>
      <c r="AD34" s="276">
        <f>'結果（詳細）'!F$35*投入係数表_A!AD34</f>
        <v>0</v>
      </c>
      <c r="AE34" s="276">
        <f>'結果（詳細）'!F$36*投入係数表_A!AE34</f>
        <v>0</v>
      </c>
      <c r="AF34" s="276">
        <f>'結果（詳細）'!F$37*投入係数表_A!AF34</f>
        <v>0</v>
      </c>
      <c r="AG34" s="276">
        <f>'結果（詳細）'!F$38*投入係数表_A!AG34</f>
        <v>0</v>
      </c>
      <c r="AH34" s="277">
        <f>'結果（詳細）'!F$39*投入係数表_A!AH34</f>
        <v>0</v>
      </c>
      <c r="AI34" s="276">
        <f>'結果（詳細）'!F$40*投入係数表_A!AI34</f>
        <v>0</v>
      </c>
      <c r="AJ34" s="276">
        <f>'結果（詳細）'!$F$41*投入係数表_A!AJ34</f>
        <v>0</v>
      </c>
      <c r="AK34" s="276">
        <f>'結果（詳細）'!$F$42*投入係数表_A!AK34</f>
        <v>0</v>
      </c>
      <c r="AL34" s="276">
        <f>'結果（詳細）'!$F$43*投入係数表_A!AL34</f>
        <v>0</v>
      </c>
      <c r="AM34" s="276">
        <f>'結果（詳細）'!$F$44*投入係数表_A!AM34</f>
        <v>0</v>
      </c>
      <c r="AN34" s="276">
        <f>'結果（詳細）'!$F$45*投入係数表_A!AN34</f>
        <v>0</v>
      </c>
      <c r="AO34" s="276">
        <f>'結果（詳細）'!$F$46*投入係数表_A!AO34</f>
        <v>0</v>
      </c>
      <c r="AP34" s="276">
        <f>'結果（詳細）'!$F$47*投入係数表_A!AP34</f>
        <v>0</v>
      </c>
      <c r="AQ34" s="276">
        <f>'結果（詳細）'!$F$48*投入係数表_A!AQ34</f>
        <v>0</v>
      </c>
      <c r="AR34" s="276">
        <f>'結果（詳細）'!$F$49*投入係数表_A!AR34</f>
        <v>0</v>
      </c>
      <c r="AS34" s="276">
        <f>'結果（詳細）'!$F$50*投入係数表_A!AS34</f>
        <v>0</v>
      </c>
      <c r="AT34" s="276">
        <f>'結果（詳細）'!$F$51*投入係数表_A!AT34</f>
        <v>0</v>
      </c>
      <c r="AU34" s="276">
        <f>'結果（詳細）'!$F$52*投入係数表_A!AU34</f>
        <v>0</v>
      </c>
      <c r="AV34" s="276">
        <f>'結果（詳細）'!$F$53*投入係数表_A!AV34</f>
        <v>0</v>
      </c>
      <c r="AW34" s="276">
        <f>'結果（詳細）'!$F$54*投入係数表_A!AW34</f>
        <v>0</v>
      </c>
      <c r="AX34" s="276">
        <f>'結果（詳細）'!$F$55*投入係数表_A!AX34</f>
        <v>0</v>
      </c>
      <c r="AY34" s="276">
        <f>'結果（詳細）'!$F$56*投入係数表_A!AY34</f>
        <v>0</v>
      </c>
      <c r="AZ34" s="276">
        <f>'結果（詳細）'!$F$57*投入係数表_A!AZ34</f>
        <v>0</v>
      </c>
      <c r="BA34" s="276">
        <f>'結果（詳細）'!$F$58*投入係数表_A!BA34</f>
        <v>0</v>
      </c>
      <c r="BB34" s="276">
        <f>'結果（詳細）'!$F$59*投入係数表_A!BB34</f>
        <v>0</v>
      </c>
      <c r="BC34" s="276">
        <f>'結果（詳細）'!$F$60*投入係数表_A!BC34</f>
        <v>0</v>
      </c>
      <c r="BD34" s="276">
        <f>'結果（詳細）'!$F$61*投入係数表_A!BD34</f>
        <v>0</v>
      </c>
      <c r="BE34" s="276">
        <f>'結果（詳細）'!$F$62*投入係数表_A!BE34</f>
        <v>0</v>
      </c>
      <c r="BF34" s="276">
        <f>'結果（詳細）'!$F$63*投入係数表_A!BF34</f>
        <v>0</v>
      </c>
      <c r="BG34" s="276">
        <f>'結果（詳細）'!$F$64*投入係数表_A!BG34</f>
        <v>0</v>
      </c>
      <c r="BH34" s="276">
        <f>'結果（詳細）'!$F$65*投入係数表_A!BH34</f>
        <v>0</v>
      </c>
      <c r="BI34" s="276">
        <f>'結果（詳細）'!$F$66*投入係数表_A!BI34</f>
        <v>0</v>
      </c>
      <c r="BJ34" s="276">
        <f>'結果（詳細）'!$F$67*投入係数表_A!BJ34</f>
        <v>0</v>
      </c>
      <c r="BK34" s="276">
        <f>'結果（詳細）'!$F$68*投入係数表_A!BK34</f>
        <v>0</v>
      </c>
      <c r="BL34" s="276">
        <f>'結果（詳細）'!$F$69*投入係数表_A!BL34</f>
        <v>0</v>
      </c>
      <c r="BM34" s="276">
        <f>'結果（詳細）'!$F$70*投入係数表_A!BM34</f>
        <v>0</v>
      </c>
      <c r="BN34" s="276">
        <f>'結果（詳細）'!$F$71*投入係数表_A!BN34</f>
        <v>0</v>
      </c>
      <c r="BO34" s="276">
        <f>'結果（詳細）'!$F$72*投入係数表_A!BO34</f>
        <v>0</v>
      </c>
      <c r="BP34" s="276">
        <f>'結果（詳細）'!$F$73*投入係数表_A!BP34</f>
        <v>0</v>
      </c>
      <c r="BQ34" s="276">
        <f>'結果（詳細）'!$F$74*投入係数表_A!BQ34</f>
        <v>0</v>
      </c>
      <c r="BR34" s="276">
        <f>'結果（詳細）'!$F$75*投入係数表_A!BR34</f>
        <v>0</v>
      </c>
      <c r="BS34" s="276">
        <f>'結果（詳細）'!$F$76*投入係数表_A!BS34</f>
        <v>0</v>
      </c>
      <c r="BT34" s="276">
        <f>'結果（詳細）'!$F$77*投入係数表_A!BT34</f>
        <v>0</v>
      </c>
      <c r="BU34" s="276">
        <f>'結果（詳細）'!$F$78*投入係数表_A!BU34</f>
        <v>0</v>
      </c>
      <c r="BV34" s="276">
        <f>'結果（詳細）'!$F$79*投入係数表_A!BV34</f>
        <v>0</v>
      </c>
      <c r="BW34" s="276">
        <f>'結果（詳細）'!$F$80*投入係数表_A!BW34</f>
        <v>0</v>
      </c>
      <c r="BX34" s="276">
        <f>'結果（詳細）'!$F$81*投入係数表_A!BX34</f>
        <v>0</v>
      </c>
      <c r="BY34" s="276">
        <f>'結果（詳細）'!$F$82*投入係数表_A!BY34</f>
        <v>0</v>
      </c>
      <c r="BZ34" s="276">
        <f>'結果（詳細）'!$F$83*投入係数表_A!BZ34</f>
        <v>0</v>
      </c>
      <c r="CA34" s="276">
        <f>'結果（詳細）'!$F$84*投入係数表_A!CA34</f>
        <v>0</v>
      </c>
      <c r="CB34" s="276">
        <f>'結果（詳細）'!$F$85*投入係数表_A!CB34</f>
        <v>0</v>
      </c>
      <c r="CC34" s="276">
        <f>'結果（詳細）'!$F$86*投入係数表_A!CC34</f>
        <v>0</v>
      </c>
      <c r="CD34" s="276">
        <f>'結果（詳細）'!$F$87*投入係数表_A!CD34</f>
        <v>0</v>
      </c>
      <c r="CE34" s="276">
        <f>'結果（詳細）'!$F$88*投入係数表_A!CE34</f>
        <v>0</v>
      </c>
      <c r="CF34" s="276">
        <f>'結果（詳細）'!$F$89*投入係数表_A!CF34</f>
        <v>0</v>
      </c>
      <c r="CG34" s="276">
        <f>'結果（詳細）'!$F$90*投入係数表_A!CG34</f>
        <v>0</v>
      </c>
      <c r="CH34" s="276">
        <f>'結果（詳細）'!$F$91*投入係数表_A!CH34</f>
        <v>0</v>
      </c>
      <c r="CI34" s="276">
        <f>'結果（詳細）'!$F$92*投入係数表_A!CI34</f>
        <v>0</v>
      </c>
      <c r="CJ34" s="276">
        <f>'結果（詳細）'!$F$93*投入係数表_A!CJ34</f>
        <v>0</v>
      </c>
      <c r="CK34" s="276">
        <f>'結果（詳細）'!$F$94*投入係数表_A!CK34</f>
        <v>0</v>
      </c>
      <c r="CL34" s="276">
        <f>'結果（詳細）'!$F$95*投入係数表_A!CL34</f>
        <v>0</v>
      </c>
      <c r="CM34" s="276">
        <f>'結果（詳細）'!$F$96*投入係数表_A!CM34</f>
        <v>0</v>
      </c>
      <c r="CN34" s="276">
        <f>'結果（詳細）'!$F$97*投入係数表_A!CN34</f>
        <v>0</v>
      </c>
      <c r="CO34" s="276">
        <f>'結果（詳細）'!$F$98*投入係数表_A!CO34</f>
        <v>0</v>
      </c>
      <c r="CP34" s="276">
        <f>'結果（詳細）'!$F$99*投入係数表_A!CP34</f>
        <v>0</v>
      </c>
      <c r="CQ34" s="276">
        <f>'結果（詳細）'!$F$100*投入係数表_A!CQ34</f>
        <v>0</v>
      </c>
      <c r="CR34" s="276">
        <f>'結果（詳細）'!$F$101*投入係数表_A!CR34</f>
        <v>0</v>
      </c>
      <c r="CS34" s="276">
        <f>'結果（詳細）'!$F$102*投入係数表_A!CS34</f>
        <v>0</v>
      </c>
      <c r="CT34" s="276">
        <f>'結果（詳細）'!$F$103*投入係数表_A!CT34</f>
        <v>0</v>
      </c>
      <c r="CU34" s="276">
        <f>'結果（詳細）'!$F$104*投入係数表_A!CU34</f>
        <v>0</v>
      </c>
      <c r="CV34" s="276">
        <f>'結果（詳細）'!$F$105*投入係数表_A!CV34</f>
        <v>0</v>
      </c>
      <c r="CW34" s="276">
        <f>'結果（詳細）'!$F$106*投入係数表_A!CW34</f>
        <v>0</v>
      </c>
      <c r="CX34" s="276">
        <f>'結果（詳細）'!$F$107*投入係数表_A!CX34</f>
        <v>0</v>
      </c>
      <c r="CY34" s="276">
        <f>'結果（詳細）'!$F$108*投入係数表_A!CY34</f>
        <v>0</v>
      </c>
      <c r="CZ34" s="276">
        <f>'結果（詳細）'!$F$109*投入係数表_A!CZ34</f>
        <v>0</v>
      </c>
      <c r="DA34" s="276">
        <f>'結果（詳細）'!$F$110*投入係数表_A!DA34</f>
        <v>0</v>
      </c>
      <c r="DB34" s="276">
        <f>'結果（詳細）'!$F$111*投入係数表_A!DB34</f>
        <v>0</v>
      </c>
      <c r="DC34" s="276">
        <f>'結果（詳細）'!$F$112*投入係数表_A!DC34</f>
        <v>0</v>
      </c>
      <c r="DD34" s="276">
        <f>'結果（詳細）'!$F$113*投入係数表_A!DD34</f>
        <v>0</v>
      </c>
      <c r="DE34" s="276">
        <f>'結果（詳細）'!$F$114*投入係数表_A!DE34</f>
        <v>0</v>
      </c>
      <c r="DF34" s="276">
        <f>'結果（詳細）'!$F$115*投入係数表_A!DF34</f>
        <v>0</v>
      </c>
      <c r="DG34" s="276">
        <f>'結果（詳細）'!$F$115*投入係数表_A!DG34</f>
        <v>0</v>
      </c>
      <c r="DH34" s="276">
        <f>'結果（詳細）'!$F$115*投入係数表_A!DH34</f>
        <v>0</v>
      </c>
      <c r="DI34" s="279">
        <f t="shared" si="0"/>
        <v>0</v>
      </c>
    </row>
    <row r="35" spans="3:113" ht="13.5" customHeight="1" x14ac:dyDescent="0.15">
      <c r="C35" s="402" t="s">
        <v>660</v>
      </c>
      <c r="D35" s="403" t="s">
        <v>206</v>
      </c>
      <c r="E35" s="275">
        <f>'結果（詳細）'!F$10*投入係数表_A!E35</f>
        <v>0</v>
      </c>
      <c r="F35" s="276">
        <f>'結果（詳細）'!F$11*投入係数表_A!F35</f>
        <v>0</v>
      </c>
      <c r="G35" s="276">
        <f>'結果（詳細）'!F$12*投入係数表_A!G35</f>
        <v>0</v>
      </c>
      <c r="H35" s="276">
        <f>'結果（詳細）'!F$13*投入係数表_A!H35</f>
        <v>0</v>
      </c>
      <c r="I35" s="276">
        <f>'結果（詳細）'!F$14*投入係数表_A!I35</f>
        <v>0</v>
      </c>
      <c r="J35" s="276">
        <f>'結果（詳細）'!F$15*投入係数表_A!J35</f>
        <v>0</v>
      </c>
      <c r="K35" s="276">
        <f>'結果（詳細）'!F$16*投入係数表_A!K35</f>
        <v>0</v>
      </c>
      <c r="L35" s="276">
        <f>'結果（詳細）'!F$17*投入係数表_A!L35</f>
        <v>0</v>
      </c>
      <c r="M35" s="276">
        <f>'結果（詳細）'!F$18*投入係数表_A!M35</f>
        <v>0</v>
      </c>
      <c r="N35" s="277">
        <f>'結果（詳細）'!F$19*投入係数表_A!N35</f>
        <v>0</v>
      </c>
      <c r="O35" s="276">
        <f>'結果（詳細）'!F$20*投入係数表_A!O35</f>
        <v>0</v>
      </c>
      <c r="P35" s="276">
        <f>'結果（詳細）'!F$21*投入係数表_A!P35</f>
        <v>0</v>
      </c>
      <c r="Q35" s="276">
        <f>'結果（詳細）'!F$22*投入係数表_A!Q35</f>
        <v>0</v>
      </c>
      <c r="R35" s="276">
        <f>'結果（詳細）'!F$23*投入係数表_A!R35</f>
        <v>0</v>
      </c>
      <c r="S35" s="276">
        <f>'結果（詳細）'!F$24*投入係数表_A!S35</f>
        <v>0</v>
      </c>
      <c r="T35" s="276">
        <f>'結果（詳細）'!F$25*投入係数表_A!T35</f>
        <v>0</v>
      </c>
      <c r="U35" s="276">
        <f>'結果（詳細）'!F$26*投入係数表_A!U35</f>
        <v>0</v>
      </c>
      <c r="V35" s="276">
        <f>'結果（詳細）'!F$27*投入係数表_A!V35</f>
        <v>0</v>
      </c>
      <c r="W35" s="278">
        <f>'結果（詳細）'!F$28*投入係数表_A!W35</f>
        <v>0</v>
      </c>
      <c r="X35" s="276">
        <f>'結果（詳細）'!F$29*投入係数表_A!X35</f>
        <v>0</v>
      </c>
      <c r="Y35" s="276">
        <f>'結果（詳細）'!F$30*投入係数表_A!Y35</f>
        <v>0</v>
      </c>
      <c r="Z35" s="276">
        <f>'結果（詳細）'!F$31*投入係数表_A!Z35</f>
        <v>0</v>
      </c>
      <c r="AA35" s="276">
        <f>'結果（詳細）'!F$32*投入係数表_A!AA35</f>
        <v>0</v>
      </c>
      <c r="AB35" s="276">
        <f>'結果（詳細）'!F$33*投入係数表_A!AB35</f>
        <v>0</v>
      </c>
      <c r="AC35" s="276">
        <f>'結果（詳細）'!F$34*投入係数表_A!AC35</f>
        <v>0</v>
      </c>
      <c r="AD35" s="276">
        <f>'結果（詳細）'!F$35*投入係数表_A!AD35</f>
        <v>0</v>
      </c>
      <c r="AE35" s="276">
        <f>'結果（詳細）'!F$36*投入係数表_A!AE35</f>
        <v>0</v>
      </c>
      <c r="AF35" s="276">
        <f>'結果（詳細）'!F$37*投入係数表_A!AF35</f>
        <v>0</v>
      </c>
      <c r="AG35" s="276">
        <f>'結果（詳細）'!F$38*投入係数表_A!AG35</f>
        <v>0</v>
      </c>
      <c r="AH35" s="277">
        <f>'結果（詳細）'!F$39*投入係数表_A!AH35</f>
        <v>0</v>
      </c>
      <c r="AI35" s="276">
        <f>'結果（詳細）'!F$40*投入係数表_A!AI35</f>
        <v>0</v>
      </c>
      <c r="AJ35" s="276">
        <f>'結果（詳細）'!$F$41*投入係数表_A!AJ35</f>
        <v>0</v>
      </c>
      <c r="AK35" s="276">
        <f>'結果（詳細）'!$F$42*投入係数表_A!AK35</f>
        <v>0</v>
      </c>
      <c r="AL35" s="276">
        <f>'結果（詳細）'!$F$43*投入係数表_A!AL35</f>
        <v>0</v>
      </c>
      <c r="AM35" s="276">
        <f>'結果（詳細）'!$F$44*投入係数表_A!AM35</f>
        <v>0</v>
      </c>
      <c r="AN35" s="276">
        <f>'結果（詳細）'!$F$45*投入係数表_A!AN35</f>
        <v>0</v>
      </c>
      <c r="AO35" s="276">
        <f>'結果（詳細）'!$F$46*投入係数表_A!AO35</f>
        <v>0</v>
      </c>
      <c r="AP35" s="276">
        <f>'結果（詳細）'!$F$47*投入係数表_A!AP35</f>
        <v>0</v>
      </c>
      <c r="AQ35" s="276">
        <f>'結果（詳細）'!$F$48*投入係数表_A!AQ35</f>
        <v>0</v>
      </c>
      <c r="AR35" s="276">
        <f>'結果（詳細）'!$F$49*投入係数表_A!AR35</f>
        <v>0</v>
      </c>
      <c r="AS35" s="276">
        <f>'結果（詳細）'!$F$50*投入係数表_A!AS35</f>
        <v>0</v>
      </c>
      <c r="AT35" s="276">
        <f>'結果（詳細）'!$F$51*投入係数表_A!AT35</f>
        <v>0</v>
      </c>
      <c r="AU35" s="276">
        <f>'結果（詳細）'!$F$52*投入係数表_A!AU35</f>
        <v>0</v>
      </c>
      <c r="AV35" s="276">
        <f>'結果（詳細）'!$F$53*投入係数表_A!AV35</f>
        <v>0</v>
      </c>
      <c r="AW35" s="276">
        <f>'結果（詳細）'!$F$54*投入係数表_A!AW35</f>
        <v>0</v>
      </c>
      <c r="AX35" s="276">
        <f>'結果（詳細）'!$F$55*投入係数表_A!AX35</f>
        <v>0</v>
      </c>
      <c r="AY35" s="276">
        <f>'結果（詳細）'!$F$56*投入係数表_A!AY35</f>
        <v>0</v>
      </c>
      <c r="AZ35" s="276">
        <f>'結果（詳細）'!$F$57*投入係数表_A!AZ35</f>
        <v>0</v>
      </c>
      <c r="BA35" s="276">
        <f>'結果（詳細）'!$F$58*投入係数表_A!BA35</f>
        <v>0</v>
      </c>
      <c r="BB35" s="276">
        <f>'結果（詳細）'!$F$59*投入係数表_A!BB35</f>
        <v>0</v>
      </c>
      <c r="BC35" s="276">
        <f>'結果（詳細）'!$F$60*投入係数表_A!BC35</f>
        <v>0</v>
      </c>
      <c r="BD35" s="276">
        <f>'結果（詳細）'!$F$61*投入係数表_A!BD35</f>
        <v>0</v>
      </c>
      <c r="BE35" s="276">
        <f>'結果（詳細）'!$F$62*投入係数表_A!BE35</f>
        <v>0</v>
      </c>
      <c r="BF35" s="276">
        <f>'結果（詳細）'!$F$63*投入係数表_A!BF35</f>
        <v>0</v>
      </c>
      <c r="BG35" s="276">
        <f>'結果（詳細）'!$F$64*投入係数表_A!BG35</f>
        <v>0</v>
      </c>
      <c r="BH35" s="276">
        <f>'結果（詳細）'!$F$65*投入係数表_A!BH35</f>
        <v>0</v>
      </c>
      <c r="BI35" s="276">
        <f>'結果（詳細）'!$F$66*投入係数表_A!BI35</f>
        <v>0</v>
      </c>
      <c r="BJ35" s="276">
        <f>'結果（詳細）'!$F$67*投入係数表_A!BJ35</f>
        <v>0</v>
      </c>
      <c r="BK35" s="276">
        <f>'結果（詳細）'!$F$68*投入係数表_A!BK35</f>
        <v>0</v>
      </c>
      <c r="BL35" s="276">
        <f>'結果（詳細）'!$F$69*投入係数表_A!BL35</f>
        <v>0</v>
      </c>
      <c r="BM35" s="276">
        <f>'結果（詳細）'!$F$70*投入係数表_A!BM35</f>
        <v>0</v>
      </c>
      <c r="BN35" s="276">
        <f>'結果（詳細）'!$F$71*投入係数表_A!BN35</f>
        <v>0</v>
      </c>
      <c r="BO35" s="276">
        <f>'結果（詳細）'!$F$72*投入係数表_A!BO35</f>
        <v>0</v>
      </c>
      <c r="BP35" s="276">
        <f>'結果（詳細）'!$F$73*投入係数表_A!BP35</f>
        <v>0</v>
      </c>
      <c r="BQ35" s="276">
        <f>'結果（詳細）'!$F$74*投入係数表_A!BQ35</f>
        <v>0</v>
      </c>
      <c r="BR35" s="276">
        <f>'結果（詳細）'!$F$75*投入係数表_A!BR35</f>
        <v>0</v>
      </c>
      <c r="BS35" s="276">
        <f>'結果（詳細）'!$F$76*投入係数表_A!BS35</f>
        <v>0</v>
      </c>
      <c r="BT35" s="276">
        <f>'結果（詳細）'!$F$77*投入係数表_A!BT35</f>
        <v>0</v>
      </c>
      <c r="BU35" s="276">
        <f>'結果（詳細）'!$F$78*投入係数表_A!BU35</f>
        <v>0</v>
      </c>
      <c r="BV35" s="276">
        <f>'結果（詳細）'!$F$79*投入係数表_A!BV35</f>
        <v>0</v>
      </c>
      <c r="BW35" s="276">
        <f>'結果（詳細）'!$F$80*投入係数表_A!BW35</f>
        <v>0</v>
      </c>
      <c r="BX35" s="276">
        <f>'結果（詳細）'!$F$81*投入係数表_A!BX35</f>
        <v>0</v>
      </c>
      <c r="BY35" s="276">
        <f>'結果（詳細）'!$F$82*投入係数表_A!BY35</f>
        <v>0</v>
      </c>
      <c r="BZ35" s="276">
        <f>'結果（詳細）'!$F$83*投入係数表_A!BZ35</f>
        <v>0</v>
      </c>
      <c r="CA35" s="276">
        <f>'結果（詳細）'!$F$84*投入係数表_A!CA35</f>
        <v>0</v>
      </c>
      <c r="CB35" s="276">
        <f>'結果（詳細）'!$F$85*投入係数表_A!CB35</f>
        <v>0</v>
      </c>
      <c r="CC35" s="276">
        <f>'結果（詳細）'!$F$86*投入係数表_A!CC35</f>
        <v>0</v>
      </c>
      <c r="CD35" s="276">
        <f>'結果（詳細）'!$F$87*投入係数表_A!CD35</f>
        <v>0</v>
      </c>
      <c r="CE35" s="276">
        <f>'結果（詳細）'!$F$88*投入係数表_A!CE35</f>
        <v>0</v>
      </c>
      <c r="CF35" s="276">
        <f>'結果（詳細）'!$F$89*投入係数表_A!CF35</f>
        <v>0</v>
      </c>
      <c r="CG35" s="276">
        <f>'結果（詳細）'!$F$90*投入係数表_A!CG35</f>
        <v>0</v>
      </c>
      <c r="CH35" s="276">
        <f>'結果（詳細）'!$F$91*投入係数表_A!CH35</f>
        <v>0</v>
      </c>
      <c r="CI35" s="276">
        <f>'結果（詳細）'!$F$92*投入係数表_A!CI35</f>
        <v>0</v>
      </c>
      <c r="CJ35" s="276">
        <f>'結果（詳細）'!$F$93*投入係数表_A!CJ35</f>
        <v>0</v>
      </c>
      <c r="CK35" s="276">
        <f>'結果（詳細）'!$F$94*投入係数表_A!CK35</f>
        <v>0</v>
      </c>
      <c r="CL35" s="276">
        <f>'結果（詳細）'!$F$95*投入係数表_A!CL35</f>
        <v>0</v>
      </c>
      <c r="CM35" s="276">
        <f>'結果（詳細）'!$F$96*投入係数表_A!CM35</f>
        <v>0</v>
      </c>
      <c r="CN35" s="276">
        <f>'結果（詳細）'!$F$97*投入係数表_A!CN35</f>
        <v>0</v>
      </c>
      <c r="CO35" s="276">
        <f>'結果（詳細）'!$F$98*投入係数表_A!CO35</f>
        <v>0</v>
      </c>
      <c r="CP35" s="276">
        <f>'結果（詳細）'!$F$99*投入係数表_A!CP35</f>
        <v>0</v>
      </c>
      <c r="CQ35" s="276">
        <f>'結果（詳細）'!$F$100*投入係数表_A!CQ35</f>
        <v>0</v>
      </c>
      <c r="CR35" s="276">
        <f>'結果（詳細）'!$F$101*投入係数表_A!CR35</f>
        <v>0</v>
      </c>
      <c r="CS35" s="276">
        <f>'結果（詳細）'!$F$102*投入係数表_A!CS35</f>
        <v>0</v>
      </c>
      <c r="CT35" s="276">
        <f>'結果（詳細）'!$F$103*投入係数表_A!CT35</f>
        <v>0</v>
      </c>
      <c r="CU35" s="276">
        <f>'結果（詳細）'!$F$104*投入係数表_A!CU35</f>
        <v>0</v>
      </c>
      <c r="CV35" s="276">
        <f>'結果（詳細）'!$F$105*投入係数表_A!CV35</f>
        <v>0</v>
      </c>
      <c r="CW35" s="276">
        <f>'結果（詳細）'!$F$106*投入係数表_A!CW35</f>
        <v>0</v>
      </c>
      <c r="CX35" s="276">
        <f>'結果（詳細）'!$F$107*投入係数表_A!CX35</f>
        <v>0</v>
      </c>
      <c r="CY35" s="276">
        <f>'結果（詳細）'!$F$108*投入係数表_A!CY35</f>
        <v>0</v>
      </c>
      <c r="CZ35" s="276">
        <f>'結果（詳細）'!$F$109*投入係数表_A!CZ35</f>
        <v>0</v>
      </c>
      <c r="DA35" s="276">
        <f>'結果（詳細）'!$F$110*投入係数表_A!DA35</f>
        <v>0</v>
      </c>
      <c r="DB35" s="276">
        <f>'結果（詳細）'!$F$111*投入係数表_A!DB35</f>
        <v>0</v>
      </c>
      <c r="DC35" s="276">
        <f>'結果（詳細）'!$F$112*投入係数表_A!DC35</f>
        <v>0</v>
      </c>
      <c r="DD35" s="276">
        <f>'結果（詳細）'!$F$113*投入係数表_A!DD35</f>
        <v>0</v>
      </c>
      <c r="DE35" s="276">
        <f>'結果（詳細）'!$F$114*投入係数表_A!DE35</f>
        <v>0</v>
      </c>
      <c r="DF35" s="276">
        <f>'結果（詳細）'!$F$115*投入係数表_A!DF35</f>
        <v>0</v>
      </c>
      <c r="DG35" s="276">
        <f>'結果（詳細）'!$F$115*投入係数表_A!DG35</f>
        <v>0</v>
      </c>
      <c r="DH35" s="276">
        <f>'結果（詳細）'!$F$115*投入係数表_A!DH35</f>
        <v>0</v>
      </c>
      <c r="DI35" s="279">
        <f t="shared" si="0"/>
        <v>0</v>
      </c>
    </row>
    <row r="36" spans="3:113" ht="13.5" customHeight="1" x14ac:dyDescent="0.15">
      <c r="C36" s="404" t="s">
        <v>661</v>
      </c>
      <c r="D36" s="409" t="s">
        <v>216</v>
      </c>
      <c r="E36" s="275">
        <f>'結果（詳細）'!F$10*投入係数表_A!E36</f>
        <v>0</v>
      </c>
      <c r="F36" s="276">
        <f>'結果（詳細）'!F$11*投入係数表_A!F36</f>
        <v>0</v>
      </c>
      <c r="G36" s="276">
        <f>'結果（詳細）'!F$12*投入係数表_A!G36</f>
        <v>0</v>
      </c>
      <c r="H36" s="276">
        <f>'結果（詳細）'!F$13*投入係数表_A!H36</f>
        <v>0</v>
      </c>
      <c r="I36" s="276">
        <f>'結果（詳細）'!F$14*投入係数表_A!I36</f>
        <v>0</v>
      </c>
      <c r="J36" s="276">
        <f>'結果（詳細）'!F$15*投入係数表_A!J36</f>
        <v>0</v>
      </c>
      <c r="K36" s="276">
        <f>'結果（詳細）'!F$16*投入係数表_A!K36</f>
        <v>0</v>
      </c>
      <c r="L36" s="276">
        <f>'結果（詳細）'!F$17*投入係数表_A!L36</f>
        <v>0</v>
      </c>
      <c r="M36" s="276">
        <f>'結果（詳細）'!F$18*投入係数表_A!M36</f>
        <v>0</v>
      </c>
      <c r="N36" s="277">
        <f>'結果（詳細）'!F$19*投入係数表_A!N36</f>
        <v>0</v>
      </c>
      <c r="O36" s="276">
        <f>'結果（詳細）'!F$20*投入係数表_A!O36</f>
        <v>0</v>
      </c>
      <c r="P36" s="276">
        <f>'結果（詳細）'!F$21*投入係数表_A!P36</f>
        <v>0</v>
      </c>
      <c r="Q36" s="276">
        <f>'結果（詳細）'!F$22*投入係数表_A!Q36</f>
        <v>0</v>
      </c>
      <c r="R36" s="276">
        <f>'結果（詳細）'!F$23*投入係数表_A!R36</f>
        <v>0</v>
      </c>
      <c r="S36" s="276">
        <f>'結果（詳細）'!F$24*投入係数表_A!S36</f>
        <v>0</v>
      </c>
      <c r="T36" s="276">
        <f>'結果（詳細）'!F$25*投入係数表_A!T36</f>
        <v>0</v>
      </c>
      <c r="U36" s="276">
        <f>'結果（詳細）'!F$26*投入係数表_A!U36</f>
        <v>0</v>
      </c>
      <c r="V36" s="276">
        <f>'結果（詳細）'!F$27*投入係数表_A!V36</f>
        <v>0</v>
      </c>
      <c r="W36" s="278">
        <f>'結果（詳細）'!F$28*投入係数表_A!W36</f>
        <v>0</v>
      </c>
      <c r="X36" s="276">
        <f>'結果（詳細）'!F$29*投入係数表_A!X36</f>
        <v>0</v>
      </c>
      <c r="Y36" s="276">
        <f>'結果（詳細）'!F$30*投入係数表_A!Y36</f>
        <v>0</v>
      </c>
      <c r="Z36" s="276">
        <f>'結果（詳細）'!F$31*投入係数表_A!Z36</f>
        <v>0</v>
      </c>
      <c r="AA36" s="276">
        <f>'結果（詳細）'!F$32*投入係数表_A!AA36</f>
        <v>0</v>
      </c>
      <c r="AB36" s="276">
        <f>'結果（詳細）'!F$33*投入係数表_A!AB36</f>
        <v>0</v>
      </c>
      <c r="AC36" s="276">
        <f>'結果（詳細）'!F$34*投入係数表_A!AC36</f>
        <v>0</v>
      </c>
      <c r="AD36" s="276">
        <f>'結果（詳細）'!F$35*投入係数表_A!AD36</f>
        <v>0</v>
      </c>
      <c r="AE36" s="276">
        <f>'結果（詳細）'!F$36*投入係数表_A!AE36</f>
        <v>0</v>
      </c>
      <c r="AF36" s="276">
        <f>'結果（詳細）'!F$37*投入係数表_A!AF36</f>
        <v>0</v>
      </c>
      <c r="AG36" s="276">
        <f>'結果（詳細）'!F$38*投入係数表_A!AG36</f>
        <v>0</v>
      </c>
      <c r="AH36" s="277">
        <f>'結果（詳細）'!F$39*投入係数表_A!AH36</f>
        <v>0</v>
      </c>
      <c r="AI36" s="276">
        <f>'結果（詳細）'!F$40*投入係数表_A!AI36</f>
        <v>0</v>
      </c>
      <c r="AJ36" s="276">
        <f>'結果（詳細）'!$F$41*投入係数表_A!AJ36</f>
        <v>0</v>
      </c>
      <c r="AK36" s="276">
        <f>'結果（詳細）'!$F$42*投入係数表_A!AK36</f>
        <v>0</v>
      </c>
      <c r="AL36" s="276">
        <f>'結果（詳細）'!$F$43*投入係数表_A!AL36</f>
        <v>0</v>
      </c>
      <c r="AM36" s="276">
        <f>'結果（詳細）'!$F$44*投入係数表_A!AM36</f>
        <v>0</v>
      </c>
      <c r="AN36" s="276">
        <f>'結果（詳細）'!$F$45*投入係数表_A!AN36</f>
        <v>0</v>
      </c>
      <c r="AO36" s="276">
        <f>'結果（詳細）'!$F$46*投入係数表_A!AO36</f>
        <v>0</v>
      </c>
      <c r="AP36" s="276">
        <f>'結果（詳細）'!$F$47*投入係数表_A!AP36</f>
        <v>0</v>
      </c>
      <c r="AQ36" s="276">
        <f>'結果（詳細）'!$F$48*投入係数表_A!AQ36</f>
        <v>0</v>
      </c>
      <c r="AR36" s="276">
        <f>'結果（詳細）'!$F$49*投入係数表_A!AR36</f>
        <v>0</v>
      </c>
      <c r="AS36" s="276">
        <f>'結果（詳細）'!$F$50*投入係数表_A!AS36</f>
        <v>0</v>
      </c>
      <c r="AT36" s="276">
        <f>'結果（詳細）'!$F$51*投入係数表_A!AT36</f>
        <v>0</v>
      </c>
      <c r="AU36" s="276">
        <f>'結果（詳細）'!$F$52*投入係数表_A!AU36</f>
        <v>0</v>
      </c>
      <c r="AV36" s="276">
        <f>'結果（詳細）'!$F$53*投入係数表_A!AV36</f>
        <v>0</v>
      </c>
      <c r="AW36" s="276">
        <f>'結果（詳細）'!$F$54*投入係数表_A!AW36</f>
        <v>0</v>
      </c>
      <c r="AX36" s="276">
        <f>'結果（詳細）'!$F$55*投入係数表_A!AX36</f>
        <v>0</v>
      </c>
      <c r="AY36" s="276">
        <f>'結果（詳細）'!$F$56*投入係数表_A!AY36</f>
        <v>0</v>
      </c>
      <c r="AZ36" s="276">
        <f>'結果（詳細）'!$F$57*投入係数表_A!AZ36</f>
        <v>0</v>
      </c>
      <c r="BA36" s="276">
        <f>'結果（詳細）'!$F$58*投入係数表_A!BA36</f>
        <v>0</v>
      </c>
      <c r="BB36" s="276">
        <f>'結果（詳細）'!$F$59*投入係数表_A!BB36</f>
        <v>0</v>
      </c>
      <c r="BC36" s="276">
        <f>'結果（詳細）'!$F$60*投入係数表_A!BC36</f>
        <v>0</v>
      </c>
      <c r="BD36" s="276">
        <f>'結果（詳細）'!$F$61*投入係数表_A!BD36</f>
        <v>0</v>
      </c>
      <c r="BE36" s="276">
        <f>'結果（詳細）'!$F$62*投入係数表_A!BE36</f>
        <v>0</v>
      </c>
      <c r="BF36" s="276">
        <f>'結果（詳細）'!$F$63*投入係数表_A!BF36</f>
        <v>0</v>
      </c>
      <c r="BG36" s="276">
        <f>'結果（詳細）'!$F$64*投入係数表_A!BG36</f>
        <v>0</v>
      </c>
      <c r="BH36" s="276">
        <f>'結果（詳細）'!$F$65*投入係数表_A!BH36</f>
        <v>0</v>
      </c>
      <c r="BI36" s="276">
        <f>'結果（詳細）'!$F$66*投入係数表_A!BI36</f>
        <v>0</v>
      </c>
      <c r="BJ36" s="276">
        <f>'結果（詳細）'!$F$67*投入係数表_A!BJ36</f>
        <v>0</v>
      </c>
      <c r="BK36" s="276">
        <f>'結果（詳細）'!$F$68*投入係数表_A!BK36</f>
        <v>0</v>
      </c>
      <c r="BL36" s="276">
        <f>'結果（詳細）'!$F$69*投入係数表_A!BL36</f>
        <v>0</v>
      </c>
      <c r="BM36" s="276">
        <f>'結果（詳細）'!$F$70*投入係数表_A!BM36</f>
        <v>0</v>
      </c>
      <c r="BN36" s="276">
        <f>'結果（詳細）'!$F$71*投入係数表_A!BN36</f>
        <v>0</v>
      </c>
      <c r="BO36" s="276">
        <f>'結果（詳細）'!$F$72*投入係数表_A!BO36</f>
        <v>0</v>
      </c>
      <c r="BP36" s="276">
        <f>'結果（詳細）'!$F$73*投入係数表_A!BP36</f>
        <v>0</v>
      </c>
      <c r="BQ36" s="276">
        <f>'結果（詳細）'!$F$74*投入係数表_A!BQ36</f>
        <v>0</v>
      </c>
      <c r="BR36" s="276">
        <f>'結果（詳細）'!$F$75*投入係数表_A!BR36</f>
        <v>0</v>
      </c>
      <c r="BS36" s="276">
        <f>'結果（詳細）'!$F$76*投入係数表_A!BS36</f>
        <v>0</v>
      </c>
      <c r="BT36" s="276">
        <f>'結果（詳細）'!$F$77*投入係数表_A!BT36</f>
        <v>0</v>
      </c>
      <c r="BU36" s="276">
        <f>'結果（詳細）'!$F$78*投入係数表_A!BU36</f>
        <v>0</v>
      </c>
      <c r="BV36" s="276">
        <f>'結果（詳細）'!$F$79*投入係数表_A!BV36</f>
        <v>0</v>
      </c>
      <c r="BW36" s="276">
        <f>'結果（詳細）'!$F$80*投入係数表_A!BW36</f>
        <v>0</v>
      </c>
      <c r="BX36" s="276">
        <f>'結果（詳細）'!$F$81*投入係数表_A!BX36</f>
        <v>0</v>
      </c>
      <c r="BY36" s="276">
        <f>'結果（詳細）'!$F$82*投入係数表_A!BY36</f>
        <v>0</v>
      </c>
      <c r="BZ36" s="276">
        <f>'結果（詳細）'!$F$83*投入係数表_A!BZ36</f>
        <v>0</v>
      </c>
      <c r="CA36" s="276">
        <f>'結果（詳細）'!$F$84*投入係数表_A!CA36</f>
        <v>0</v>
      </c>
      <c r="CB36" s="276">
        <f>'結果（詳細）'!$F$85*投入係数表_A!CB36</f>
        <v>0</v>
      </c>
      <c r="CC36" s="276">
        <f>'結果（詳細）'!$F$86*投入係数表_A!CC36</f>
        <v>0</v>
      </c>
      <c r="CD36" s="276">
        <f>'結果（詳細）'!$F$87*投入係数表_A!CD36</f>
        <v>0</v>
      </c>
      <c r="CE36" s="276">
        <f>'結果（詳細）'!$F$88*投入係数表_A!CE36</f>
        <v>0</v>
      </c>
      <c r="CF36" s="276">
        <f>'結果（詳細）'!$F$89*投入係数表_A!CF36</f>
        <v>0</v>
      </c>
      <c r="CG36" s="276">
        <f>'結果（詳細）'!$F$90*投入係数表_A!CG36</f>
        <v>0</v>
      </c>
      <c r="CH36" s="276">
        <f>'結果（詳細）'!$F$91*投入係数表_A!CH36</f>
        <v>0</v>
      </c>
      <c r="CI36" s="276">
        <f>'結果（詳細）'!$F$92*投入係数表_A!CI36</f>
        <v>0</v>
      </c>
      <c r="CJ36" s="276">
        <f>'結果（詳細）'!$F$93*投入係数表_A!CJ36</f>
        <v>0</v>
      </c>
      <c r="CK36" s="276">
        <f>'結果（詳細）'!$F$94*投入係数表_A!CK36</f>
        <v>0</v>
      </c>
      <c r="CL36" s="276">
        <f>'結果（詳細）'!$F$95*投入係数表_A!CL36</f>
        <v>0</v>
      </c>
      <c r="CM36" s="276">
        <f>'結果（詳細）'!$F$96*投入係数表_A!CM36</f>
        <v>0</v>
      </c>
      <c r="CN36" s="276">
        <f>'結果（詳細）'!$F$97*投入係数表_A!CN36</f>
        <v>0</v>
      </c>
      <c r="CO36" s="276">
        <f>'結果（詳細）'!$F$98*投入係数表_A!CO36</f>
        <v>0</v>
      </c>
      <c r="CP36" s="276">
        <f>'結果（詳細）'!$F$99*投入係数表_A!CP36</f>
        <v>0</v>
      </c>
      <c r="CQ36" s="276">
        <f>'結果（詳細）'!$F$100*投入係数表_A!CQ36</f>
        <v>0</v>
      </c>
      <c r="CR36" s="276">
        <f>'結果（詳細）'!$F$101*投入係数表_A!CR36</f>
        <v>0</v>
      </c>
      <c r="CS36" s="276">
        <f>'結果（詳細）'!$F$102*投入係数表_A!CS36</f>
        <v>0</v>
      </c>
      <c r="CT36" s="276">
        <f>'結果（詳細）'!$F$103*投入係数表_A!CT36</f>
        <v>0</v>
      </c>
      <c r="CU36" s="276">
        <f>'結果（詳細）'!$F$104*投入係数表_A!CU36</f>
        <v>0</v>
      </c>
      <c r="CV36" s="276">
        <f>'結果（詳細）'!$F$105*投入係数表_A!CV36</f>
        <v>0</v>
      </c>
      <c r="CW36" s="276">
        <f>'結果（詳細）'!$F$106*投入係数表_A!CW36</f>
        <v>0</v>
      </c>
      <c r="CX36" s="276">
        <f>'結果（詳細）'!$F$107*投入係数表_A!CX36</f>
        <v>0</v>
      </c>
      <c r="CY36" s="276">
        <f>'結果（詳細）'!$F$108*投入係数表_A!CY36</f>
        <v>0</v>
      </c>
      <c r="CZ36" s="276">
        <f>'結果（詳細）'!$F$109*投入係数表_A!CZ36</f>
        <v>0</v>
      </c>
      <c r="DA36" s="276">
        <f>'結果（詳細）'!$F$110*投入係数表_A!DA36</f>
        <v>0</v>
      </c>
      <c r="DB36" s="276">
        <f>'結果（詳細）'!$F$111*投入係数表_A!DB36</f>
        <v>0</v>
      </c>
      <c r="DC36" s="276">
        <f>'結果（詳細）'!$F$112*投入係数表_A!DC36</f>
        <v>0</v>
      </c>
      <c r="DD36" s="276">
        <f>'結果（詳細）'!$F$113*投入係数表_A!DD36</f>
        <v>0</v>
      </c>
      <c r="DE36" s="276">
        <f>'結果（詳細）'!$F$114*投入係数表_A!DE36</f>
        <v>0</v>
      </c>
      <c r="DF36" s="276">
        <f>'結果（詳細）'!$F$115*投入係数表_A!DF36</f>
        <v>0</v>
      </c>
      <c r="DG36" s="276">
        <f>'結果（詳細）'!$F$115*投入係数表_A!DG36</f>
        <v>0</v>
      </c>
      <c r="DH36" s="276">
        <f>'結果（詳細）'!$F$115*投入係数表_A!DH36</f>
        <v>0</v>
      </c>
      <c r="DI36" s="280">
        <f t="shared" si="0"/>
        <v>0</v>
      </c>
    </row>
    <row r="37" spans="3:113" ht="13.5" customHeight="1" x14ac:dyDescent="0.15">
      <c r="C37" s="402" t="s">
        <v>662</v>
      </c>
      <c r="D37" s="403" t="s">
        <v>956</v>
      </c>
      <c r="E37" s="275">
        <f>'結果（詳細）'!F$10*投入係数表_A!E37</f>
        <v>0</v>
      </c>
      <c r="F37" s="276">
        <f>'結果（詳細）'!F$11*投入係数表_A!F37</f>
        <v>0</v>
      </c>
      <c r="G37" s="276">
        <f>'結果（詳細）'!F$12*投入係数表_A!G37</f>
        <v>0</v>
      </c>
      <c r="H37" s="276">
        <f>'結果（詳細）'!F$13*投入係数表_A!H37</f>
        <v>0</v>
      </c>
      <c r="I37" s="276">
        <f>'結果（詳細）'!F$14*投入係数表_A!I37</f>
        <v>0</v>
      </c>
      <c r="J37" s="276">
        <f>'結果（詳細）'!F$15*投入係数表_A!J37</f>
        <v>0</v>
      </c>
      <c r="K37" s="276">
        <f>'結果（詳細）'!F$16*投入係数表_A!K37</f>
        <v>0</v>
      </c>
      <c r="L37" s="276">
        <f>'結果（詳細）'!F$17*投入係数表_A!L37</f>
        <v>0</v>
      </c>
      <c r="M37" s="276">
        <f>'結果（詳細）'!F$18*投入係数表_A!M37</f>
        <v>0</v>
      </c>
      <c r="N37" s="277">
        <f>'結果（詳細）'!F$19*投入係数表_A!N37</f>
        <v>0</v>
      </c>
      <c r="O37" s="276">
        <f>'結果（詳細）'!F$20*投入係数表_A!O37</f>
        <v>0</v>
      </c>
      <c r="P37" s="276">
        <f>'結果（詳細）'!F$21*投入係数表_A!P37</f>
        <v>0</v>
      </c>
      <c r="Q37" s="276">
        <f>'結果（詳細）'!F$22*投入係数表_A!Q37</f>
        <v>0</v>
      </c>
      <c r="R37" s="276">
        <f>'結果（詳細）'!F$23*投入係数表_A!R37</f>
        <v>0</v>
      </c>
      <c r="S37" s="276">
        <f>'結果（詳細）'!F$24*投入係数表_A!S37</f>
        <v>0</v>
      </c>
      <c r="T37" s="276">
        <f>'結果（詳細）'!F$25*投入係数表_A!T37</f>
        <v>0</v>
      </c>
      <c r="U37" s="276">
        <f>'結果（詳細）'!F$26*投入係数表_A!U37</f>
        <v>0</v>
      </c>
      <c r="V37" s="276">
        <f>'結果（詳細）'!F$27*投入係数表_A!V37</f>
        <v>0</v>
      </c>
      <c r="W37" s="278">
        <f>'結果（詳細）'!F$28*投入係数表_A!W37</f>
        <v>0</v>
      </c>
      <c r="X37" s="276">
        <f>'結果（詳細）'!F$29*投入係数表_A!X37</f>
        <v>0</v>
      </c>
      <c r="Y37" s="276">
        <f>'結果（詳細）'!F$30*投入係数表_A!Y37</f>
        <v>0</v>
      </c>
      <c r="Z37" s="276">
        <f>'結果（詳細）'!F$31*投入係数表_A!Z37</f>
        <v>0</v>
      </c>
      <c r="AA37" s="276">
        <f>'結果（詳細）'!F$32*投入係数表_A!AA37</f>
        <v>0</v>
      </c>
      <c r="AB37" s="276">
        <f>'結果（詳細）'!F$33*投入係数表_A!AB37</f>
        <v>0</v>
      </c>
      <c r="AC37" s="276">
        <f>'結果（詳細）'!F$34*投入係数表_A!AC37</f>
        <v>0</v>
      </c>
      <c r="AD37" s="276">
        <f>'結果（詳細）'!F$35*投入係数表_A!AD37</f>
        <v>0</v>
      </c>
      <c r="AE37" s="276">
        <f>'結果（詳細）'!F$36*投入係数表_A!AE37</f>
        <v>0</v>
      </c>
      <c r="AF37" s="276">
        <f>'結果（詳細）'!F$37*投入係数表_A!AF37</f>
        <v>0</v>
      </c>
      <c r="AG37" s="276">
        <f>'結果（詳細）'!F$38*投入係数表_A!AG37</f>
        <v>0</v>
      </c>
      <c r="AH37" s="277">
        <f>'結果（詳細）'!F$39*投入係数表_A!AH37</f>
        <v>0</v>
      </c>
      <c r="AI37" s="276">
        <f>'結果（詳細）'!F$40*投入係数表_A!AI37</f>
        <v>0</v>
      </c>
      <c r="AJ37" s="276">
        <f>'結果（詳細）'!$F$41*投入係数表_A!AJ37</f>
        <v>0</v>
      </c>
      <c r="AK37" s="276">
        <f>'結果（詳細）'!$F$42*投入係数表_A!AK37</f>
        <v>0</v>
      </c>
      <c r="AL37" s="276">
        <f>'結果（詳細）'!$F$43*投入係数表_A!AL37</f>
        <v>0</v>
      </c>
      <c r="AM37" s="276">
        <f>'結果（詳細）'!$F$44*投入係数表_A!AM37</f>
        <v>0</v>
      </c>
      <c r="AN37" s="276">
        <f>'結果（詳細）'!$F$45*投入係数表_A!AN37</f>
        <v>0</v>
      </c>
      <c r="AO37" s="276">
        <f>'結果（詳細）'!$F$46*投入係数表_A!AO37</f>
        <v>0</v>
      </c>
      <c r="AP37" s="276">
        <f>'結果（詳細）'!$F$47*投入係数表_A!AP37</f>
        <v>0</v>
      </c>
      <c r="AQ37" s="276">
        <f>'結果（詳細）'!$F$48*投入係数表_A!AQ37</f>
        <v>0</v>
      </c>
      <c r="AR37" s="276">
        <f>'結果（詳細）'!$F$49*投入係数表_A!AR37</f>
        <v>0</v>
      </c>
      <c r="AS37" s="276">
        <f>'結果（詳細）'!$F$50*投入係数表_A!AS37</f>
        <v>0</v>
      </c>
      <c r="AT37" s="276">
        <f>'結果（詳細）'!$F$51*投入係数表_A!AT37</f>
        <v>0</v>
      </c>
      <c r="AU37" s="276">
        <f>'結果（詳細）'!$F$52*投入係数表_A!AU37</f>
        <v>0</v>
      </c>
      <c r="AV37" s="276">
        <f>'結果（詳細）'!$F$53*投入係数表_A!AV37</f>
        <v>0</v>
      </c>
      <c r="AW37" s="276">
        <f>'結果（詳細）'!$F$54*投入係数表_A!AW37</f>
        <v>0</v>
      </c>
      <c r="AX37" s="276">
        <f>'結果（詳細）'!$F$55*投入係数表_A!AX37</f>
        <v>0</v>
      </c>
      <c r="AY37" s="276">
        <f>'結果（詳細）'!$F$56*投入係数表_A!AY37</f>
        <v>0</v>
      </c>
      <c r="AZ37" s="276">
        <f>'結果（詳細）'!$F$57*投入係数表_A!AZ37</f>
        <v>0</v>
      </c>
      <c r="BA37" s="276">
        <f>'結果（詳細）'!$F$58*投入係数表_A!BA37</f>
        <v>0</v>
      </c>
      <c r="BB37" s="276">
        <f>'結果（詳細）'!$F$59*投入係数表_A!BB37</f>
        <v>0</v>
      </c>
      <c r="BC37" s="276">
        <f>'結果（詳細）'!$F$60*投入係数表_A!BC37</f>
        <v>0</v>
      </c>
      <c r="BD37" s="276">
        <f>'結果（詳細）'!$F$61*投入係数表_A!BD37</f>
        <v>0</v>
      </c>
      <c r="BE37" s="276">
        <f>'結果（詳細）'!$F$62*投入係数表_A!BE37</f>
        <v>0</v>
      </c>
      <c r="BF37" s="276">
        <f>'結果（詳細）'!$F$63*投入係数表_A!BF37</f>
        <v>0</v>
      </c>
      <c r="BG37" s="276">
        <f>'結果（詳細）'!$F$64*投入係数表_A!BG37</f>
        <v>0</v>
      </c>
      <c r="BH37" s="276">
        <f>'結果（詳細）'!$F$65*投入係数表_A!BH37</f>
        <v>0</v>
      </c>
      <c r="BI37" s="276">
        <f>'結果（詳細）'!$F$66*投入係数表_A!BI37</f>
        <v>0</v>
      </c>
      <c r="BJ37" s="276">
        <f>'結果（詳細）'!$F$67*投入係数表_A!BJ37</f>
        <v>0</v>
      </c>
      <c r="BK37" s="276">
        <f>'結果（詳細）'!$F$68*投入係数表_A!BK37</f>
        <v>0</v>
      </c>
      <c r="BL37" s="276">
        <f>'結果（詳細）'!$F$69*投入係数表_A!BL37</f>
        <v>0</v>
      </c>
      <c r="BM37" s="276">
        <f>'結果（詳細）'!$F$70*投入係数表_A!BM37</f>
        <v>0</v>
      </c>
      <c r="BN37" s="276">
        <f>'結果（詳細）'!$F$71*投入係数表_A!BN37</f>
        <v>0</v>
      </c>
      <c r="BO37" s="276">
        <f>'結果（詳細）'!$F$72*投入係数表_A!BO37</f>
        <v>0</v>
      </c>
      <c r="BP37" s="276">
        <f>'結果（詳細）'!$F$73*投入係数表_A!BP37</f>
        <v>0</v>
      </c>
      <c r="BQ37" s="276">
        <f>'結果（詳細）'!$F$74*投入係数表_A!BQ37</f>
        <v>0</v>
      </c>
      <c r="BR37" s="276">
        <f>'結果（詳細）'!$F$75*投入係数表_A!BR37</f>
        <v>0</v>
      </c>
      <c r="BS37" s="276">
        <f>'結果（詳細）'!$F$76*投入係数表_A!BS37</f>
        <v>0</v>
      </c>
      <c r="BT37" s="276">
        <f>'結果（詳細）'!$F$77*投入係数表_A!BT37</f>
        <v>0</v>
      </c>
      <c r="BU37" s="276">
        <f>'結果（詳細）'!$F$78*投入係数表_A!BU37</f>
        <v>0</v>
      </c>
      <c r="BV37" s="276">
        <f>'結果（詳細）'!$F$79*投入係数表_A!BV37</f>
        <v>0</v>
      </c>
      <c r="BW37" s="276">
        <f>'結果（詳細）'!$F$80*投入係数表_A!BW37</f>
        <v>0</v>
      </c>
      <c r="BX37" s="276">
        <f>'結果（詳細）'!$F$81*投入係数表_A!BX37</f>
        <v>0</v>
      </c>
      <c r="BY37" s="276">
        <f>'結果（詳細）'!$F$82*投入係数表_A!BY37</f>
        <v>0</v>
      </c>
      <c r="BZ37" s="276">
        <f>'結果（詳細）'!$F$83*投入係数表_A!BZ37</f>
        <v>0</v>
      </c>
      <c r="CA37" s="276">
        <f>'結果（詳細）'!$F$84*投入係数表_A!CA37</f>
        <v>0</v>
      </c>
      <c r="CB37" s="276">
        <f>'結果（詳細）'!$F$85*投入係数表_A!CB37</f>
        <v>0</v>
      </c>
      <c r="CC37" s="276">
        <f>'結果（詳細）'!$F$86*投入係数表_A!CC37</f>
        <v>0</v>
      </c>
      <c r="CD37" s="276">
        <f>'結果（詳細）'!$F$87*投入係数表_A!CD37</f>
        <v>0</v>
      </c>
      <c r="CE37" s="276">
        <f>'結果（詳細）'!$F$88*投入係数表_A!CE37</f>
        <v>0</v>
      </c>
      <c r="CF37" s="276">
        <f>'結果（詳細）'!$F$89*投入係数表_A!CF37</f>
        <v>0</v>
      </c>
      <c r="CG37" s="276">
        <f>'結果（詳細）'!$F$90*投入係数表_A!CG37</f>
        <v>0</v>
      </c>
      <c r="CH37" s="276">
        <f>'結果（詳細）'!$F$91*投入係数表_A!CH37</f>
        <v>0</v>
      </c>
      <c r="CI37" s="276">
        <f>'結果（詳細）'!$F$92*投入係数表_A!CI37</f>
        <v>0</v>
      </c>
      <c r="CJ37" s="276">
        <f>'結果（詳細）'!$F$93*投入係数表_A!CJ37</f>
        <v>0</v>
      </c>
      <c r="CK37" s="276">
        <f>'結果（詳細）'!$F$94*投入係数表_A!CK37</f>
        <v>0</v>
      </c>
      <c r="CL37" s="276">
        <f>'結果（詳細）'!$F$95*投入係数表_A!CL37</f>
        <v>0</v>
      </c>
      <c r="CM37" s="276">
        <f>'結果（詳細）'!$F$96*投入係数表_A!CM37</f>
        <v>0</v>
      </c>
      <c r="CN37" s="276">
        <f>'結果（詳細）'!$F$97*投入係数表_A!CN37</f>
        <v>0</v>
      </c>
      <c r="CO37" s="276">
        <f>'結果（詳細）'!$F$98*投入係数表_A!CO37</f>
        <v>0</v>
      </c>
      <c r="CP37" s="276">
        <f>'結果（詳細）'!$F$99*投入係数表_A!CP37</f>
        <v>0</v>
      </c>
      <c r="CQ37" s="276">
        <f>'結果（詳細）'!$F$100*投入係数表_A!CQ37</f>
        <v>0</v>
      </c>
      <c r="CR37" s="276">
        <f>'結果（詳細）'!$F$101*投入係数表_A!CR37</f>
        <v>0</v>
      </c>
      <c r="CS37" s="276">
        <f>'結果（詳細）'!$F$102*投入係数表_A!CS37</f>
        <v>0</v>
      </c>
      <c r="CT37" s="276">
        <f>'結果（詳細）'!$F$103*投入係数表_A!CT37</f>
        <v>0</v>
      </c>
      <c r="CU37" s="276">
        <f>'結果（詳細）'!$F$104*投入係数表_A!CU37</f>
        <v>0</v>
      </c>
      <c r="CV37" s="276">
        <f>'結果（詳細）'!$F$105*投入係数表_A!CV37</f>
        <v>0</v>
      </c>
      <c r="CW37" s="276">
        <f>'結果（詳細）'!$F$106*投入係数表_A!CW37</f>
        <v>0</v>
      </c>
      <c r="CX37" s="276">
        <f>'結果（詳細）'!$F$107*投入係数表_A!CX37</f>
        <v>0</v>
      </c>
      <c r="CY37" s="276">
        <f>'結果（詳細）'!$F$108*投入係数表_A!CY37</f>
        <v>0</v>
      </c>
      <c r="CZ37" s="276">
        <f>'結果（詳細）'!$F$109*投入係数表_A!CZ37</f>
        <v>0</v>
      </c>
      <c r="DA37" s="276">
        <f>'結果（詳細）'!$F$110*投入係数表_A!DA37</f>
        <v>0</v>
      </c>
      <c r="DB37" s="276">
        <f>'結果（詳細）'!$F$111*投入係数表_A!DB37</f>
        <v>0</v>
      </c>
      <c r="DC37" s="276">
        <f>'結果（詳細）'!$F$112*投入係数表_A!DC37</f>
        <v>0</v>
      </c>
      <c r="DD37" s="276">
        <f>'結果（詳細）'!$F$113*投入係数表_A!DD37</f>
        <v>0</v>
      </c>
      <c r="DE37" s="276">
        <f>'結果（詳細）'!$F$114*投入係数表_A!DE37</f>
        <v>0</v>
      </c>
      <c r="DF37" s="276">
        <f>'結果（詳細）'!$F$115*投入係数表_A!DF37</f>
        <v>0</v>
      </c>
      <c r="DG37" s="276">
        <f>'結果（詳細）'!$F$115*投入係数表_A!DG37</f>
        <v>0</v>
      </c>
      <c r="DH37" s="276">
        <f>'結果（詳細）'!$F$115*投入係数表_A!DH37</f>
        <v>0</v>
      </c>
      <c r="DI37" s="279">
        <f t="shared" si="0"/>
        <v>0</v>
      </c>
    </row>
    <row r="38" spans="3:113" ht="13.5" customHeight="1" x14ac:dyDescent="0.15">
      <c r="C38" s="402" t="s">
        <v>663</v>
      </c>
      <c r="D38" s="403" t="s">
        <v>221</v>
      </c>
      <c r="E38" s="275">
        <f>'結果（詳細）'!F$10*投入係数表_A!E38</f>
        <v>0</v>
      </c>
      <c r="F38" s="276">
        <f>'結果（詳細）'!F$11*投入係数表_A!F38</f>
        <v>0</v>
      </c>
      <c r="G38" s="276">
        <f>'結果（詳細）'!F$12*投入係数表_A!G38</f>
        <v>0</v>
      </c>
      <c r="H38" s="276">
        <f>'結果（詳細）'!F$13*投入係数表_A!H38</f>
        <v>0</v>
      </c>
      <c r="I38" s="276">
        <f>'結果（詳細）'!F$14*投入係数表_A!I38</f>
        <v>0</v>
      </c>
      <c r="J38" s="276">
        <f>'結果（詳細）'!F$15*投入係数表_A!J38</f>
        <v>0</v>
      </c>
      <c r="K38" s="276">
        <f>'結果（詳細）'!F$16*投入係数表_A!K38</f>
        <v>0</v>
      </c>
      <c r="L38" s="276">
        <f>'結果（詳細）'!F$17*投入係数表_A!L38</f>
        <v>0</v>
      </c>
      <c r="M38" s="276">
        <f>'結果（詳細）'!F$18*投入係数表_A!M38</f>
        <v>0</v>
      </c>
      <c r="N38" s="277">
        <f>'結果（詳細）'!F$19*投入係数表_A!N38</f>
        <v>0</v>
      </c>
      <c r="O38" s="276">
        <f>'結果（詳細）'!F$20*投入係数表_A!O38</f>
        <v>0</v>
      </c>
      <c r="P38" s="276">
        <f>'結果（詳細）'!F$21*投入係数表_A!P38</f>
        <v>0</v>
      </c>
      <c r="Q38" s="276">
        <f>'結果（詳細）'!F$22*投入係数表_A!Q38</f>
        <v>0</v>
      </c>
      <c r="R38" s="276">
        <f>'結果（詳細）'!F$23*投入係数表_A!R38</f>
        <v>0</v>
      </c>
      <c r="S38" s="276">
        <f>'結果（詳細）'!F$24*投入係数表_A!S38</f>
        <v>0</v>
      </c>
      <c r="T38" s="276">
        <f>'結果（詳細）'!F$25*投入係数表_A!T38</f>
        <v>0</v>
      </c>
      <c r="U38" s="276">
        <f>'結果（詳細）'!F$26*投入係数表_A!U38</f>
        <v>0</v>
      </c>
      <c r="V38" s="276">
        <f>'結果（詳細）'!F$27*投入係数表_A!V38</f>
        <v>0</v>
      </c>
      <c r="W38" s="278">
        <f>'結果（詳細）'!F$28*投入係数表_A!W38</f>
        <v>0</v>
      </c>
      <c r="X38" s="276">
        <f>'結果（詳細）'!F$29*投入係数表_A!X38</f>
        <v>0</v>
      </c>
      <c r="Y38" s="276">
        <f>'結果（詳細）'!F$30*投入係数表_A!Y38</f>
        <v>0</v>
      </c>
      <c r="Z38" s="276">
        <f>'結果（詳細）'!F$31*投入係数表_A!Z38</f>
        <v>0</v>
      </c>
      <c r="AA38" s="276">
        <f>'結果（詳細）'!F$32*投入係数表_A!AA38</f>
        <v>0</v>
      </c>
      <c r="AB38" s="276">
        <f>'結果（詳細）'!F$33*投入係数表_A!AB38</f>
        <v>0</v>
      </c>
      <c r="AC38" s="276">
        <f>'結果（詳細）'!F$34*投入係数表_A!AC38</f>
        <v>0</v>
      </c>
      <c r="AD38" s="276">
        <f>'結果（詳細）'!F$35*投入係数表_A!AD38</f>
        <v>0</v>
      </c>
      <c r="AE38" s="276">
        <f>'結果（詳細）'!F$36*投入係数表_A!AE38</f>
        <v>0</v>
      </c>
      <c r="AF38" s="276">
        <f>'結果（詳細）'!F$37*投入係数表_A!AF38</f>
        <v>0</v>
      </c>
      <c r="AG38" s="276">
        <f>'結果（詳細）'!F$38*投入係数表_A!AG38</f>
        <v>0</v>
      </c>
      <c r="AH38" s="277">
        <f>'結果（詳細）'!F$39*投入係数表_A!AH38</f>
        <v>0</v>
      </c>
      <c r="AI38" s="276">
        <f>'結果（詳細）'!F$40*投入係数表_A!AI38</f>
        <v>0</v>
      </c>
      <c r="AJ38" s="276">
        <f>'結果（詳細）'!$F$41*投入係数表_A!AJ38</f>
        <v>0</v>
      </c>
      <c r="AK38" s="276">
        <f>'結果（詳細）'!$F$42*投入係数表_A!AK38</f>
        <v>0</v>
      </c>
      <c r="AL38" s="276">
        <f>'結果（詳細）'!$F$43*投入係数表_A!AL38</f>
        <v>0</v>
      </c>
      <c r="AM38" s="276">
        <f>'結果（詳細）'!$F$44*投入係数表_A!AM38</f>
        <v>0</v>
      </c>
      <c r="AN38" s="276">
        <f>'結果（詳細）'!$F$45*投入係数表_A!AN38</f>
        <v>0</v>
      </c>
      <c r="AO38" s="276">
        <f>'結果（詳細）'!$F$46*投入係数表_A!AO38</f>
        <v>0</v>
      </c>
      <c r="AP38" s="276">
        <f>'結果（詳細）'!$F$47*投入係数表_A!AP38</f>
        <v>0</v>
      </c>
      <c r="AQ38" s="276">
        <f>'結果（詳細）'!$F$48*投入係数表_A!AQ38</f>
        <v>0</v>
      </c>
      <c r="AR38" s="276">
        <f>'結果（詳細）'!$F$49*投入係数表_A!AR38</f>
        <v>0</v>
      </c>
      <c r="AS38" s="276">
        <f>'結果（詳細）'!$F$50*投入係数表_A!AS38</f>
        <v>0</v>
      </c>
      <c r="AT38" s="276">
        <f>'結果（詳細）'!$F$51*投入係数表_A!AT38</f>
        <v>0</v>
      </c>
      <c r="AU38" s="276">
        <f>'結果（詳細）'!$F$52*投入係数表_A!AU38</f>
        <v>0</v>
      </c>
      <c r="AV38" s="276">
        <f>'結果（詳細）'!$F$53*投入係数表_A!AV38</f>
        <v>0</v>
      </c>
      <c r="AW38" s="276">
        <f>'結果（詳細）'!$F$54*投入係数表_A!AW38</f>
        <v>0</v>
      </c>
      <c r="AX38" s="276">
        <f>'結果（詳細）'!$F$55*投入係数表_A!AX38</f>
        <v>0</v>
      </c>
      <c r="AY38" s="276">
        <f>'結果（詳細）'!$F$56*投入係数表_A!AY38</f>
        <v>0</v>
      </c>
      <c r="AZ38" s="276">
        <f>'結果（詳細）'!$F$57*投入係数表_A!AZ38</f>
        <v>0</v>
      </c>
      <c r="BA38" s="276">
        <f>'結果（詳細）'!$F$58*投入係数表_A!BA38</f>
        <v>0</v>
      </c>
      <c r="BB38" s="276">
        <f>'結果（詳細）'!$F$59*投入係数表_A!BB38</f>
        <v>0</v>
      </c>
      <c r="BC38" s="276">
        <f>'結果（詳細）'!$F$60*投入係数表_A!BC38</f>
        <v>0</v>
      </c>
      <c r="BD38" s="276">
        <f>'結果（詳細）'!$F$61*投入係数表_A!BD38</f>
        <v>0</v>
      </c>
      <c r="BE38" s="276">
        <f>'結果（詳細）'!$F$62*投入係数表_A!BE38</f>
        <v>0</v>
      </c>
      <c r="BF38" s="276">
        <f>'結果（詳細）'!$F$63*投入係数表_A!BF38</f>
        <v>0</v>
      </c>
      <c r="BG38" s="276">
        <f>'結果（詳細）'!$F$64*投入係数表_A!BG38</f>
        <v>0</v>
      </c>
      <c r="BH38" s="276">
        <f>'結果（詳細）'!$F$65*投入係数表_A!BH38</f>
        <v>0</v>
      </c>
      <c r="BI38" s="276">
        <f>'結果（詳細）'!$F$66*投入係数表_A!BI38</f>
        <v>0</v>
      </c>
      <c r="BJ38" s="276">
        <f>'結果（詳細）'!$F$67*投入係数表_A!BJ38</f>
        <v>0</v>
      </c>
      <c r="BK38" s="276">
        <f>'結果（詳細）'!$F$68*投入係数表_A!BK38</f>
        <v>0</v>
      </c>
      <c r="BL38" s="276">
        <f>'結果（詳細）'!$F$69*投入係数表_A!BL38</f>
        <v>0</v>
      </c>
      <c r="BM38" s="276">
        <f>'結果（詳細）'!$F$70*投入係数表_A!BM38</f>
        <v>0</v>
      </c>
      <c r="BN38" s="276">
        <f>'結果（詳細）'!$F$71*投入係数表_A!BN38</f>
        <v>0</v>
      </c>
      <c r="BO38" s="276">
        <f>'結果（詳細）'!$F$72*投入係数表_A!BO38</f>
        <v>0</v>
      </c>
      <c r="BP38" s="276">
        <f>'結果（詳細）'!$F$73*投入係数表_A!BP38</f>
        <v>0</v>
      </c>
      <c r="BQ38" s="276">
        <f>'結果（詳細）'!$F$74*投入係数表_A!BQ38</f>
        <v>0</v>
      </c>
      <c r="BR38" s="276">
        <f>'結果（詳細）'!$F$75*投入係数表_A!BR38</f>
        <v>0</v>
      </c>
      <c r="BS38" s="276">
        <f>'結果（詳細）'!$F$76*投入係数表_A!BS38</f>
        <v>0</v>
      </c>
      <c r="BT38" s="276">
        <f>'結果（詳細）'!$F$77*投入係数表_A!BT38</f>
        <v>0</v>
      </c>
      <c r="BU38" s="276">
        <f>'結果（詳細）'!$F$78*投入係数表_A!BU38</f>
        <v>0</v>
      </c>
      <c r="BV38" s="276">
        <f>'結果（詳細）'!$F$79*投入係数表_A!BV38</f>
        <v>0</v>
      </c>
      <c r="BW38" s="276">
        <f>'結果（詳細）'!$F$80*投入係数表_A!BW38</f>
        <v>0</v>
      </c>
      <c r="BX38" s="276">
        <f>'結果（詳細）'!$F$81*投入係数表_A!BX38</f>
        <v>0</v>
      </c>
      <c r="BY38" s="276">
        <f>'結果（詳細）'!$F$82*投入係数表_A!BY38</f>
        <v>0</v>
      </c>
      <c r="BZ38" s="276">
        <f>'結果（詳細）'!$F$83*投入係数表_A!BZ38</f>
        <v>0</v>
      </c>
      <c r="CA38" s="276">
        <f>'結果（詳細）'!$F$84*投入係数表_A!CA38</f>
        <v>0</v>
      </c>
      <c r="CB38" s="276">
        <f>'結果（詳細）'!$F$85*投入係数表_A!CB38</f>
        <v>0</v>
      </c>
      <c r="CC38" s="276">
        <f>'結果（詳細）'!$F$86*投入係数表_A!CC38</f>
        <v>0</v>
      </c>
      <c r="CD38" s="276">
        <f>'結果（詳細）'!$F$87*投入係数表_A!CD38</f>
        <v>0</v>
      </c>
      <c r="CE38" s="276">
        <f>'結果（詳細）'!$F$88*投入係数表_A!CE38</f>
        <v>0</v>
      </c>
      <c r="CF38" s="276">
        <f>'結果（詳細）'!$F$89*投入係数表_A!CF38</f>
        <v>0</v>
      </c>
      <c r="CG38" s="276">
        <f>'結果（詳細）'!$F$90*投入係数表_A!CG38</f>
        <v>0</v>
      </c>
      <c r="CH38" s="276">
        <f>'結果（詳細）'!$F$91*投入係数表_A!CH38</f>
        <v>0</v>
      </c>
      <c r="CI38" s="276">
        <f>'結果（詳細）'!$F$92*投入係数表_A!CI38</f>
        <v>0</v>
      </c>
      <c r="CJ38" s="276">
        <f>'結果（詳細）'!$F$93*投入係数表_A!CJ38</f>
        <v>0</v>
      </c>
      <c r="CK38" s="276">
        <f>'結果（詳細）'!$F$94*投入係数表_A!CK38</f>
        <v>0</v>
      </c>
      <c r="CL38" s="276">
        <f>'結果（詳細）'!$F$95*投入係数表_A!CL38</f>
        <v>0</v>
      </c>
      <c r="CM38" s="276">
        <f>'結果（詳細）'!$F$96*投入係数表_A!CM38</f>
        <v>0</v>
      </c>
      <c r="CN38" s="276">
        <f>'結果（詳細）'!$F$97*投入係数表_A!CN38</f>
        <v>0</v>
      </c>
      <c r="CO38" s="276">
        <f>'結果（詳細）'!$F$98*投入係数表_A!CO38</f>
        <v>0</v>
      </c>
      <c r="CP38" s="276">
        <f>'結果（詳細）'!$F$99*投入係数表_A!CP38</f>
        <v>0</v>
      </c>
      <c r="CQ38" s="276">
        <f>'結果（詳細）'!$F$100*投入係数表_A!CQ38</f>
        <v>0</v>
      </c>
      <c r="CR38" s="276">
        <f>'結果（詳細）'!$F$101*投入係数表_A!CR38</f>
        <v>0</v>
      </c>
      <c r="CS38" s="276">
        <f>'結果（詳細）'!$F$102*投入係数表_A!CS38</f>
        <v>0</v>
      </c>
      <c r="CT38" s="276">
        <f>'結果（詳細）'!$F$103*投入係数表_A!CT38</f>
        <v>0</v>
      </c>
      <c r="CU38" s="276">
        <f>'結果（詳細）'!$F$104*投入係数表_A!CU38</f>
        <v>0</v>
      </c>
      <c r="CV38" s="276">
        <f>'結果（詳細）'!$F$105*投入係数表_A!CV38</f>
        <v>0</v>
      </c>
      <c r="CW38" s="276">
        <f>'結果（詳細）'!$F$106*投入係数表_A!CW38</f>
        <v>0</v>
      </c>
      <c r="CX38" s="276">
        <f>'結果（詳細）'!$F$107*投入係数表_A!CX38</f>
        <v>0</v>
      </c>
      <c r="CY38" s="276">
        <f>'結果（詳細）'!$F$108*投入係数表_A!CY38</f>
        <v>0</v>
      </c>
      <c r="CZ38" s="276">
        <f>'結果（詳細）'!$F$109*投入係数表_A!CZ38</f>
        <v>0</v>
      </c>
      <c r="DA38" s="276">
        <f>'結果（詳細）'!$F$110*投入係数表_A!DA38</f>
        <v>0</v>
      </c>
      <c r="DB38" s="276">
        <f>'結果（詳細）'!$F$111*投入係数表_A!DB38</f>
        <v>0</v>
      </c>
      <c r="DC38" s="276">
        <f>'結果（詳細）'!$F$112*投入係数表_A!DC38</f>
        <v>0</v>
      </c>
      <c r="DD38" s="276">
        <f>'結果（詳細）'!$F$113*投入係数表_A!DD38</f>
        <v>0</v>
      </c>
      <c r="DE38" s="276">
        <f>'結果（詳細）'!$F$114*投入係数表_A!DE38</f>
        <v>0</v>
      </c>
      <c r="DF38" s="276">
        <f>'結果（詳細）'!$F$115*投入係数表_A!DF38</f>
        <v>0</v>
      </c>
      <c r="DG38" s="276">
        <f>'結果（詳細）'!$F$115*投入係数表_A!DG38</f>
        <v>0</v>
      </c>
      <c r="DH38" s="276">
        <f>'結果（詳細）'!$F$115*投入係数表_A!DH38</f>
        <v>0</v>
      </c>
      <c r="DI38" s="279">
        <f t="shared" si="0"/>
        <v>0</v>
      </c>
    </row>
    <row r="39" spans="3:113" ht="13.5" customHeight="1" x14ac:dyDescent="0.15">
      <c r="C39" s="402" t="s">
        <v>664</v>
      </c>
      <c r="D39" s="403" t="s">
        <v>227</v>
      </c>
      <c r="E39" s="275">
        <f>'結果（詳細）'!F$10*投入係数表_A!E39</f>
        <v>0</v>
      </c>
      <c r="F39" s="276">
        <f>'結果（詳細）'!F$11*投入係数表_A!F39</f>
        <v>0</v>
      </c>
      <c r="G39" s="276">
        <f>'結果（詳細）'!F$12*投入係数表_A!G39</f>
        <v>0</v>
      </c>
      <c r="H39" s="276">
        <f>'結果（詳細）'!F$13*投入係数表_A!H39</f>
        <v>0</v>
      </c>
      <c r="I39" s="276">
        <f>'結果（詳細）'!F$14*投入係数表_A!I39</f>
        <v>0</v>
      </c>
      <c r="J39" s="276">
        <f>'結果（詳細）'!F$15*投入係数表_A!J39</f>
        <v>0</v>
      </c>
      <c r="K39" s="276">
        <f>'結果（詳細）'!F$16*投入係数表_A!K39</f>
        <v>0</v>
      </c>
      <c r="L39" s="276">
        <f>'結果（詳細）'!F$17*投入係数表_A!L39</f>
        <v>0</v>
      </c>
      <c r="M39" s="276">
        <f>'結果（詳細）'!F$18*投入係数表_A!M39</f>
        <v>0</v>
      </c>
      <c r="N39" s="277">
        <f>'結果（詳細）'!F$19*投入係数表_A!N39</f>
        <v>0</v>
      </c>
      <c r="O39" s="276">
        <f>'結果（詳細）'!F$20*投入係数表_A!O39</f>
        <v>0</v>
      </c>
      <c r="P39" s="276">
        <f>'結果（詳細）'!F$21*投入係数表_A!P39</f>
        <v>0</v>
      </c>
      <c r="Q39" s="276">
        <f>'結果（詳細）'!F$22*投入係数表_A!Q39</f>
        <v>0</v>
      </c>
      <c r="R39" s="276">
        <f>'結果（詳細）'!F$23*投入係数表_A!R39</f>
        <v>0</v>
      </c>
      <c r="S39" s="276">
        <f>'結果（詳細）'!F$24*投入係数表_A!S39</f>
        <v>0</v>
      </c>
      <c r="T39" s="276">
        <f>'結果（詳細）'!F$25*投入係数表_A!T39</f>
        <v>0</v>
      </c>
      <c r="U39" s="276">
        <f>'結果（詳細）'!F$26*投入係数表_A!U39</f>
        <v>0</v>
      </c>
      <c r="V39" s="276">
        <f>'結果（詳細）'!F$27*投入係数表_A!V39</f>
        <v>0</v>
      </c>
      <c r="W39" s="278">
        <f>'結果（詳細）'!F$28*投入係数表_A!W39</f>
        <v>0</v>
      </c>
      <c r="X39" s="276">
        <f>'結果（詳細）'!F$29*投入係数表_A!X39</f>
        <v>0</v>
      </c>
      <c r="Y39" s="276">
        <f>'結果（詳細）'!F$30*投入係数表_A!Y39</f>
        <v>0</v>
      </c>
      <c r="Z39" s="276">
        <f>'結果（詳細）'!F$31*投入係数表_A!Z39</f>
        <v>0</v>
      </c>
      <c r="AA39" s="276">
        <f>'結果（詳細）'!F$32*投入係数表_A!AA39</f>
        <v>0</v>
      </c>
      <c r="AB39" s="276">
        <f>'結果（詳細）'!F$33*投入係数表_A!AB39</f>
        <v>0</v>
      </c>
      <c r="AC39" s="276">
        <f>'結果（詳細）'!F$34*投入係数表_A!AC39</f>
        <v>0</v>
      </c>
      <c r="AD39" s="276">
        <f>'結果（詳細）'!F$35*投入係数表_A!AD39</f>
        <v>0</v>
      </c>
      <c r="AE39" s="276">
        <f>'結果（詳細）'!F$36*投入係数表_A!AE39</f>
        <v>0</v>
      </c>
      <c r="AF39" s="276">
        <f>'結果（詳細）'!F$37*投入係数表_A!AF39</f>
        <v>0</v>
      </c>
      <c r="AG39" s="276">
        <f>'結果（詳細）'!F$38*投入係数表_A!AG39</f>
        <v>0</v>
      </c>
      <c r="AH39" s="277">
        <f>'結果（詳細）'!F$39*投入係数表_A!AH39</f>
        <v>0</v>
      </c>
      <c r="AI39" s="276">
        <f>'結果（詳細）'!F$40*投入係数表_A!AI39</f>
        <v>0</v>
      </c>
      <c r="AJ39" s="276">
        <f>'結果（詳細）'!$F$41*投入係数表_A!AJ39</f>
        <v>0</v>
      </c>
      <c r="AK39" s="276">
        <f>'結果（詳細）'!$F$42*投入係数表_A!AK39</f>
        <v>0</v>
      </c>
      <c r="AL39" s="276">
        <f>'結果（詳細）'!$F$43*投入係数表_A!AL39</f>
        <v>0</v>
      </c>
      <c r="AM39" s="276">
        <f>'結果（詳細）'!$F$44*投入係数表_A!AM39</f>
        <v>0</v>
      </c>
      <c r="AN39" s="276">
        <f>'結果（詳細）'!$F$45*投入係数表_A!AN39</f>
        <v>0</v>
      </c>
      <c r="AO39" s="276">
        <f>'結果（詳細）'!$F$46*投入係数表_A!AO39</f>
        <v>0</v>
      </c>
      <c r="AP39" s="276">
        <f>'結果（詳細）'!$F$47*投入係数表_A!AP39</f>
        <v>0</v>
      </c>
      <c r="AQ39" s="276">
        <f>'結果（詳細）'!$F$48*投入係数表_A!AQ39</f>
        <v>0</v>
      </c>
      <c r="AR39" s="276">
        <f>'結果（詳細）'!$F$49*投入係数表_A!AR39</f>
        <v>0</v>
      </c>
      <c r="AS39" s="276">
        <f>'結果（詳細）'!$F$50*投入係数表_A!AS39</f>
        <v>0</v>
      </c>
      <c r="AT39" s="276">
        <f>'結果（詳細）'!$F$51*投入係数表_A!AT39</f>
        <v>0</v>
      </c>
      <c r="AU39" s="276">
        <f>'結果（詳細）'!$F$52*投入係数表_A!AU39</f>
        <v>0</v>
      </c>
      <c r="AV39" s="276">
        <f>'結果（詳細）'!$F$53*投入係数表_A!AV39</f>
        <v>0</v>
      </c>
      <c r="AW39" s="276">
        <f>'結果（詳細）'!$F$54*投入係数表_A!AW39</f>
        <v>0</v>
      </c>
      <c r="AX39" s="276">
        <f>'結果（詳細）'!$F$55*投入係数表_A!AX39</f>
        <v>0</v>
      </c>
      <c r="AY39" s="276">
        <f>'結果（詳細）'!$F$56*投入係数表_A!AY39</f>
        <v>0</v>
      </c>
      <c r="AZ39" s="276">
        <f>'結果（詳細）'!$F$57*投入係数表_A!AZ39</f>
        <v>0</v>
      </c>
      <c r="BA39" s="276">
        <f>'結果（詳細）'!$F$58*投入係数表_A!BA39</f>
        <v>0</v>
      </c>
      <c r="BB39" s="276">
        <f>'結果（詳細）'!$F$59*投入係数表_A!BB39</f>
        <v>0</v>
      </c>
      <c r="BC39" s="276">
        <f>'結果（詳細）'!$F$60*投入係数表_A!BC39</f>
        <v>0</v>
      </c>
      <c r="BD39" s="276">
        <f>'結果（詳細）'!$F$61*投入係数表_A!BD39</f>
        <v>0</v>
      </c>
      <c r="BE39" s="276">
        <f>'結果（詳細）'!$F$62*投入係数表_A!BE39</f>
        <v>0</v>
      </c>
      <c r="BF39" s="276">
        <f>'結果（詳細）'!$F$63*投入係数表_A!BF39</f>
        <v>0</v>
      </c>
      <c r="BG39" s="276">
        <f>'結果（詳細）'!$F$64*投入係数表_A!BG39</f>
        <v>0</v>
      </c>
      <c r="BH39" s="276">
        <f>'結果（詳細）'!$F$65*投入係数表_A!BH39</f>
        <v>0</v>
      </c>
      <c r="BI39" s="276">
        <f>'結果（詳細）'!$F$66*投入係数表_A!BI39</f>
        <v>0</v>
      </c>
      <c r="BJ39" s="276">
        <f>'結果（詳細）'!$F$67*投入係数表_A!BJ39</f>
        <v>0</v>
      </c>
      <c r="BK39" s="276">
        <f>'結果（詳細）'!$F$68*投入係数表_A!BK39</f>
        <v>0</v>
      </c>
      <c r="BL39" s="276">
        <f>'結果（詳細）'!$F$69*投入係数表_A!BL39</f>
        <v>0</v>
      </c>
      <c r="BM39" s="276">
        <f>'結果（詳細）'!$F$70*投入係数表_A!BM39</f>
        <v>0</v>
      </c>
      <c r="BN39" s="276">
        <f>'結果（詳細）'!$F$71*投入係数表_A!BN39</f>
        <v>0</v>
      </c>
      <c r="BO39" s="276">
        <f>'結果（詳細）'!$F$72*投入係数表_A!BO39</f>
        <v>0</v>
      </c>
      <c r="BP39" s="276">
        <f>'結果（詳細）'!$F$73*投入係数表_A!BP39</f>
        <v>0</v>
      </c>
      <c r="BQ39" s="276">
        <f>'結果（詳細）'!$F$74*投入係数表_A!BQ39</f>
        <v>0</v>
      </c>
      <c r="BR39" s="276">
        <f>'結果（詳細）'!$F$75*投入係数表_A!BR39</f>
        <v>0</v>
      </c>
      <c r="BS39" s="276">
        <f>'結果（詳細）'!$F$76*投入係数表_A!BS39</f>
        <v>0</v>
      </c>
      <c r="BT39" s="276">
        <f>'結果（詳細）'!$F$77*投入係数表_A!BT39</f>
        <v>0</v>
      </c>
      <c r="BU39" s="276">
        <f>'結果（詳細）'!$F$78*投入係数表_A!BU39</f>
        <v>0</v>
      </c>
      <c r="BV39" s="276">
        <f>'結果（詳細）'!$F$79*投入係数表_A!BV39</f>
        <v>0</v>
      </c>
      <c r="BW39" s="276">
        <f>'結果（詳細）'!$F$80*投入係数表_A!BW39</f>
        <v>0</v>
      </c>
      <c r="BX39" s="276">
        <f>'結果（詳細）'!$F$81*投入係数表_A!BX39</f>
        <v>0</v>
      </c>
      <c r="BY39" s="276">
        <f>'結果（詳細）'!$F$82*投入係数表_A!BY39</f>
        <v>0</v>
      </c>
      <c r="BZ39" s="276">
        <f>'結果（詳細）'!$F$83*投入係数表_A!BZ39</f>
        <v>0</v>
      </c>
      <c r="CA39" s="276">
        <f>'結果（詳細）'!$F$84*投入係数表_A!CA39</f>
        <v>0</v>
      </c>
      <c r="CB39" s="276">
        <f>'結果（詳細）'!$F$85*投入係数表_A!CB39</f>
        <v>0</v>
      </c>
      <c r="CC39" s="276">
        <f>'結果（詳細）'!$F$86*投入係数表_A!CC39</f>
        <v>0</v>
      </c>
      <c r="CD39" s="276">
        <f>'結果（詳細）'!$F$87*投入係数表_A!CD39</f>
        <v>0</v>
      </c>
      <c r="CE39" s="276">
        <f>'結果（詳細）'!$F$88*投入係数表_A!CE39</f>
        <v>0</v>
      </c>
      <c r="CF39" s="276">
        <f>'結果（詳細）'!$F$89*投入係数表_A!CF39</f>
        <v>0</v>
      </c>
      <c r="CG39" s="276">
        <f>'結果（詳細）'!$F$90*投入係数表_A!CG39</f>
        <v>0</v>
      </c>
      <c r="CH39" s="276">
        <f>'結果（詳細）'!$F$91*投入係数表_A!CH39</f>
        <v>0</v>
      </c>
      <c r="CI39" s="276">
        <f>'結果（詳細）'!$F$92*投入係数表_A!CI39</f>
        <v>0</v>
      </c>
      <c r="CJ39" s="276">
        <f>'結果（詳細）'!$F$93*投入係数表_A!CJ39</f>
        <v>0</v>
      </c>
      <c r="CK39" s="276">
        <f>'結果（詳細）'!$F$94*投入係数表_A!CK39</f>
        <v>0</v>
      </c>
      <c r="CL39" s="276">
        <f>'結果（詳細）'!$F$95*投入係数表_A!CL39</f>
        <v>0</v>
      </c>
      <c r="CM39" s="276">
        <f>'結果（詳細）'!$F$96*投入係数表_A!CM39</f>
        <v>0</v>
      </c>
      <c r="CN39" s="276">
        <f>'結果（詳細）'!$F$97*投入係数表_A!CN39</f>
        <v>0</v>
      </c>
      <c r="CO39" s="276">
        <f>'結果（詳細）'!$F$98*投入係数表_A!CO39</f>
        <v>0</v>
      </c>
      <c r="CP39" s="276">
        <f>'結果（詳細）'!$F$99*投入係数表_A!CP39</f>
        <v>0</v>
      </c>
      <c r="CQ39" s="276">
        <f>'結果（詳細）'!$F$100*投入係数表_A!CQ39</f>
        <v>0</v>
      </c>
      <c r="CR39" s="276">
        <f>'結果（詳細）'!$F$101*投入係数表_A!CR39</f>
        <v>0</v>
      </c>
      <c r="CS39" s="276">
        <f>'結果（詳細）'!$F$102*投入係数表_A!CS39</f>
        <v>0</v>
      </c>
      <c r="CT39" s="276">
        <f>'結果（詳細）'!$F$103*投入係数表_A!CT39</f>
        <v>0</v>
      </c>
      <c r="CU39" s="276">
        <f>'結果（詳細）'!$F$104*投入係数表_A!CU39</f>
        <v>0</v>
      </c>
      <c r="CV39" s="276">
        <f>'結果（詳細）'!$F$105*投入係数表_A!CV39</f>
        <v>0</v>
      </c>
      <c r="CW39" s="276">
        <f>'結果（詳細）'!$F$106*投入係数表_A!CW39</f>
        <v>0</v>
      </c>
      <c r="CX39" s="276">
        <f>'結果（詳細）'!$F$107*投入係数表_A!CX39</f>
        <v>0</v>
      </c>
      <c r="CY39" s="276">
        <f>'結果（詳細）'!$F$108*投入係数表_A!CY39</f>
        <v>0</v>
      </c>
      <c r="CZ39" s="276">
        <f>'結果（詳細）'!$F$109*投入係数表_A!CZ39</f>
        <v>0</v>
      </c>
      <c r="DA39" s="276">
        <f>'結果（詳細）'!$F$110*投入係数表_A!DA39</f>
        <v>0</v>
      </c>
      <c r="DB39" s="276">
        <f>'結果（詳細）'!$F$111*投入係数表_A!DB39</f>
        <v>0</v>
      </c>
      <c r="DC39" s="276">
        <f>'結果（詳細）'!$F$112*投入係数表_A!DC39</f>
        <v>0</v>
      </c>
      <c r="DD39" s="276">
        <f>'結果（詳細）'!$F$113*投入係数表_A!DD39</f>
        <v>0</v>
      </c>
      <c r="DE39" s="276">
        <f>'結果（詳細）'!$F$114*投入係数表_A!DE39</f>
        <v>0</v>
      </c>
      <c r="DF39" s="276">
        <f>'結果（詳細）'!$F$115*投入係数表_A!DF39</f>
        <v>0</v>
      </c>
      <c r="DG39" s="276">
        <f>'結果（詳細）'!$F$115*投入係数表_A!DG39</f>
        <v>0</v>
      </c>
      <c r="DH39" s="276">
        <f>'結果（詳細）'!$F$115*投入係数表_A!DH39</f>
        <v>0</v>
      </c>
      <c r="DI39" s="279">
        <f t="shared" ref="DI39:DI70" si="1">SUM(E39:DH39)</f>
        <v>0</v>
      </c>
    </row>
    <row r="40" spans="3:113" ht="13.5" customHeight="1" x14ac:dyDescent="0.15">
      <c r="C40" s="402" t="s">
        <v>665</v>
      </c>
      <c r="D40" s="403" t="s">
        <v>231</v>
      </c>
      <c r="E40" s="275">
        <f>'結果（詳細）'!F$10*投入係数表_A!E40</f>
        <v>0</v>
      </c>
      <c r="F40" s="276">
        <f>'結果（詳細）'!F$11*投入係数表_A!F40</f>
        <v>0</v>
      </c>
      <c r="G40" s="276">
        <f>'結果（詳細）'!F$12*投入係数表_A!G40</f>
        <v>0</v>
      </c>
      <c r="H40" s="276">
        <f>'結果（詳細）'!F$13*投入係数表_A!H40</f>
        <v>0</v>
      </c>
      <c r="I40" s="276">
        <f>'結果（詳細）'!F$14*投入係数表_A!I40</f>
        <v>0</v>
      </c>
      <c r="J40" s="276">
        <f>'結果（詳細）'!F$15*投入係数表_A!J40</f>
        <v>0</v>
      </c>
      <c r="K40" s="276">
        <f>'結果（詳細）'!F$16*投入係数表_A!K40</f>
        <v>0</v>
      </c>
      <c r="L40" s="276">
        <f>'結果（詳細）'!F$17*投入係数表_A!L40</f>
        <v>0</v>
      </c>
      <c r="M40" s="276">
        <f>'結果（詳細）'!F$18*投入係数表_A!M40</f>
        <v>0</v>
      </c>
      <c r="N40" s="277">
        <f>'結果（詳細）'!F$19*投入係数表_A!N40</f>
        <v>0</v>
      </c>
      <c r="O40" s="276">
        <f>'結果（詳細）'!F$20*投入係数表_A!O40</f>
        <v>0</v>
      </c>
      <c r="P40" s="276">
        <f>'結果（詳細）'!F$21*投入係数表_A!P40</f>
        <v>0</v>
      </c>
      <c r="Q40" s="276">
        <f>'結果（詳細）'!F$22*投入係数表_A!Q40</f>
        <v>0</v>
      </c>
      <c r="R40" s="276">
        <f>'結果（詳細）'!F$23*投入係数表_A!R40</f>
        <v>0</v>
      </c>
      <c r="S40" s="276">
        <f>'結果（詳細）'!F$24*投入係数表_A!S40</f>
        <v>0</v>
      </c>
      <c r="T40" s="276">
        <f>'結果（詳細）'!F$25*投入係数表_A!T40</f>
        <v>0</v>
      </c>
      <c r="U40" s="276">
        <f>'結果（詳細）'!F$26*投入係数表_A!U40</f>
        <v>0</v>
      </c>
      <c r="V40" s="276">
        <f>'結果（詳細）'!F$27*投入係数表_A!V40</f>
        <v>0</v>
      </c>
      <c r="W40" s="278">
        <f>'結果（詳細）'!F$28*投入係数表_A!W40</f>
        <v>0</v>
      </c>
      <c r="X40" s="276">
        <f>'結果（詳細）'!F$29*投入係数表_A!X40</f>
        <v>0</v>
      </c>
      <c r="Y40" s="276">
        <f>'結果（詳細）'!F$30*投入係数表_A!Y40</f>
        <v>0</v>
      </c>
      <c r="Z40" s="276">
        <f>'結果（詳細）'!F$31*投入係数表_A!Z40</f>
        <v>0</v>
      </c>
      <c r="AA40" s="276">
        <f>'結果（詳細）'!F$32*投入係数表_A!AA40</f>
        <v>0</v>
      </c>
      <c r="AB40" s="276">
        <f>'結果（詳細）'!F$33*投入係数表_A!AB40</f>
        <v>0</v>
      </c>
      <c r="AC40" s="276">
        <f>'結果（詳細）'!F$34*投入係数表_A!AC40</f>
        <v>0</v>
      </c>
      <c r="AD40" s="276">
        <f>'結果（詳細）'!F$35*投入係数表_A!AD40</f>
        <v>0</v>
      </c>
      <c r="AE40" s="276">
        <f>'結果（詳細）'!F$36*投入係数表_A!AE40</f>
        <v>0</v>
      </c>
      <c r="AF40" s="276">
        <f>'結果（詳細）'!F$37*投入係数表_A!AF40</f>
        <v>0</v>
      </c>
      <c r="AG40" s="276">
        <f>'結果（詳細）'!F$38*投入係数表_A!AG40</f>
        <v>0</v>
      </c>
      <c r="AH40" s="277">
        <f>'結果（詳細）'!F$39*投入係数表_A!AH40</f>
        <v>0</v>
      </c>
      <c r="AI40" s="276">
        <f>'結果（詳細）'!F$40*投入係数表_A!AI40</f>
        <v>0</v>
      </c>
      <c r="AJ40" s="276">
        <f>'結果（詳細）'!$F$41*投入係数表_A!AJ40</f>
        <v>0</v>
      </c>
      <c r="AK40" s="276">
        <f>'結果（詳細）'!$F$42*投入係数表_A!AK40</f>
        <v>0</v>
      </c>
      <c r="AL40" s="276">
        <f>'結果（詳細）'!$F$43*投入係数表_A!AL40</f>
        <v>0</v>
      </c>
      <c r="AM40" s="276">
        <f>'結果（詳細）'!$F$44*投入係数表_A!AM40</f>
        <v>0</v>
      </c>
      <c r="AN40" s="276">
        <f>'結果（詳細）'!$F$45*投入係数表_A!AN40</f>
        <v>0</v>
      </c>
      <c r="AO40" s="276">
        <f>'結果（詳細）'!$F$46*投入係数表_A!AO40</f>
        <v>0</v>
      </c>
      <c r="AP40" s="276">
        <f>'結果（詳細）'!$F$47*投入係数表_A!AP40</f>
        <v>0</v>
      </c>
      <c r="AQ40" s="276">
        <f>'結果（詳細）'!$F$48*投入係数表_A!AQ40</f>
        <v>0</v>
      </c>
      <c r="AR40" s="276">
        <f>'結果（詳細）'!$F$49*投入係数表_A!AR40</f>
        <v>0</v>
      </c>
      <c r="AS40" s="276">
        <f>'結果（詳細）'!$F$50*投入係数表_A!AS40</f>
        <v>0</v>
      </c>
      <c r="AT40" s="276">
        <f>'結果（詳細）'!$F$51*投入係数表_A!AT40</f>
        <v>0</v>
      </c>
      <c r="AU40" s="276">
        <f>'結果（詳細）'!$F$52*投入係数表_A!AU40</f>
        <v>0</v>
      </c>
      <c r="AV40" s="276">
        <f>'結果（詳細）'!$F$53*投入係数表_A!AV40</f>
        <v>0</v>
      </c>
      <c r="AW40" s="276">
        <f>'結果（詳細）'!$F$54*投入係数表_A!AW40</f>
        <v>0</v>
      </c>
      <c r="AX40" s="276">
        <f>'結果（詳細）'!$F$55*投入係数表_A!AX40</f>
        <v>0</v>
      </c>
      <c r="AY40" s="276">
        <f>'結果（詳細）'!$F$56*投入係数表_A!AY40</f>
        <v>0</v>
      </c>
      <c r="AZ40" s="276">
        <f>'結果（詳細）'!$F$57*投入係数表_A!AZ40</f>
        <v>0</v>
      </c>
      <c r="BA40" s="276">
        <f>'結果（詳細）'!$F$58*投入係数表_A!BA40</f>
        <v>0</v>
      </c>
      <c r="BB40" s="276">
        <f>'結果（詳細）'!$F$59*投入係数表_A!BB40</f>
        <v>0</v>
      </c>
      <c r="BC40" s="276">
        <f>'結果（詳細）'!$F$60*投入係数表_A!BC40</f>
        <v>0</v>
      </c>
      <c r="BD40" s="276">
        <f>'結果（詳細）'!$F$61*投入係数表_A!BD40</f>
        <v>0</v>
      </c>
      <c r="BE40" s="276">
        <f>'結果（詳細）'!$F$62*投入係数表_A!BE40</f>
        <v>0</v>
      </c>
      <c r="BF40" s="276">
        <f>'結果（詳細）'!$F$63*投入係数表_A!BF40</f>
        <v>0</v>
      </c>
      <c r="BG40" s="276">
        <f>'結果（詳細）'!$F$64*投入係数表_A!BG40</f>
        <v>0</v>
      </c>
      <c r="BH40" s="276">
        <f>'結果（詳細）'!$F$65*投入係数表_A!BH40</f>
        <v>0</v>
      </c>
      <c r="BI40" s="276">
        <f>'結果（詳細）'!$F$66*投入係数表_A!BI40</f>
        <v>0</v>
      </c>
      <c r="BJ40" s="276">
        <f>'結果（詳細）'!$F$67*投入係数表_A!BJ40</f>
        <v>0</v>
      </c>
      <c r="BK40" s="276">
        <f>'結果（詳細）'!$F$68*投入係数表_A!BK40</f>
        <v>0</v>
      </c>
      <c r="BL40" s="276">
        <f>'結果（詳細）'!$F$69*投入係数表_A!BL40</f>
        <v>0</v>
      </c>
      <c r="BM40" s="276">
        <f>'結果（詳細）'!$F$70*投入係数表_A!BM40</f>
        <v>0</v>
      </c>
      <c r="BN40" s="276">
        <f>'結果（詳細）'!$F$71*投入係数表_A!BN40</f>
        <v>0</v>
      </c>
      <c r="BO40" s="276">
        <f>'結果（詳細）'!$F$72*投入係数表_A!BO40</f>
        <v>0</v>
      </c>
      <c r="BP40" s="276">
        <f>'結果（詳細）'!$F$73*投入係数表_A!BP40</f>
        <v>0</v>
      </c>
      <c r="BQ40" s="276">
        <f>'結果（詳細）'!$F$74*投入係数表_A!BQ40</f>
        <v>0</v>
      </c>
      <c r="BR40" s="276">
        <f>'結果（詳細）'!$F$75*投入係数表_A!BR40</f>
        <v>0</v>
      </c>
      <c r="BS40" s="276">
        <f>'結果（詳細）'!$F$76*投入係数表_A!BS40</f>
        <v>0</v>
      </c>
      <c r="BT40" s="276">
        <f>'結果（詳細）'!$F$77*投入係数表_A!BT40</f>
        <v>0</v>
      </c>
      <c r="BU40" s="276">
        <f>'結果（詳細）'!$F$78*投入係数表_A!BU40</f>
        <v>0</v>
      </c>
      <c r="BV40" s="276">
        <f>'結果（詳細）'!$F$79*投入係数表_A!BV40</f>
        <v>0</v>
      </c>
      <c r="BW40" s="276">
        <f>'結果（詳細）'!$F$80*投入係数表_A!BW40</f>
        <v>0</v>
      </c>
      <c r="BX40" s="276">
        <f>'結果（詳細）'!$F$81*投入係数表_A!BX40</f>
        <v>0</v>
      </c>
      <c r="BY40" s="276">
        <f>'結果（詳細）'!$F$82*投入係数表_A!BY40</f>
        <v>0</v>
      </c>
      <c r="BZ40" s="276">
        <f>'結果（詳細）'!$F$83*投入係数表_A!BZ40</f>
        <v>0</v>
      </c>
      <c r="CA40" s="276">
        <f>'結果（詳細）'!$F$84*投入係数表_A!CA40</f>
        <v>0</v>
      </c>
      <c r="CB40" s="276">
        <f>'結果（詳細）'!$F$85*投入係数表_A!CB40</f>
        <v>0</v>
      </c>
      <c r="CC40" s="276">
        <f>'結果（詳細）'!$F$86*投入係数表_A!CC40</f>
        <v>0</v>
      </c>
      <c r="CD40" s="276">
        <f>'結果（詳細）'!$F$87*投入係数表_A!CD40</f>
        <v>0</v>
      </c>
      <c r="CE40" s="276">
        <f>'結果（詳細）'!$F$88*投入係数表_A!CE40</f>
        <v>0</v>
      </c>
      <c r="CF40" s="276">
        <f>'結果（詳細）'!$F$89*投入係数表_A!CF40</f>
        <v>0</v>
      </c>
      <c r="CG40" s="276">
        <f>'結果（詳細）'!$F$90*投入係数表_A!CG40</f>
        <v>0</v>
      </c>
      <c r="CH40" s="276">
        <f>'結果（詳細）'!$F$91*投入係数表_A!CH40</f>
        <v>0</v>
      </c>
      <c r="CI40" s="276">
        <f>'結果（詳細）'!$F$92*投入係数表_A!CI40</f>
        <v>0</v>
      </c>
      <c r="CJ40" s="276">
        <f>'結果（詳細）'!$F$93*投入係数表_A!CJ40</f>
        <v>0</v>
      </c>
      <c r="CK40" s="276">
        <f>'結果（詳細）'!$F$94*投入係数表_A!CK40</f>
        <v>0</v>
      </c>
      <c r="CL40" s="276">
        <f>'結果（詳細）'!$F$95*投入係数表_A!CL40</f>
        <v>0</v>
      </c>
      <c r="CM40" s="276">
        <f>'結果（詳細）'!$F$96*投入係数表_A!CM40</f>
        <v>0</v>
      </c>
      <c r="CN40" s="276">
        <f>'結果（詳細）'!$F$97*投入係数表_A!CN40</f>
        <v>0</v>
      </c>
      <c r="CO40" s="276">
        <f>'結果（詳細）'!$F$98*投入係数表_A!CO40</f>
        <v>0</v>
      </c>
      <c r="CP40" s="276">
        <f>'結果（詳細）'!$F$99*投入係数表_A!CP40</f>
        <v>0</v>
      </c>
      <c r="CQ40" s="276">
        <f>'結果（詳細）'!$F$100*投入係数表_A!CQ40</f>
        <v>0</v>
      </c>
      <c r="CR40" s="276">
        <f>'結果（詳細）'!$F$101*投入係数表_A!CR40</f>
        <v>0</v>
      </c>
      <c r="CS40" s="276">
        <f>'結果（詳細）'!$F$102*投入係数表_A!CS40</f>
        <v>0</v>
      </c>
      <c r="CT40" s="276">
        <f>'結果（詳細）'!$F$103*投入係数表_A!CT40</f>
        <v>0</v>
      </c>
      <c r="CU40" s="276">
        <f>'結果（詳細）'!$F$104*投入係数表_A!CU40</f>
        <v>0</v>
      </c>
      <c r="CV40" s="276">
        <f>'結果（詳細）'!$F$105*投入係数表_A!CV40</f>
        <v>0</v>
      </c>
      <c r="CW40" s="276">
        <f>'結果（詳細）'!$F$106*投入係数表_A!CW40</f>
        <v>0</v>
      </c>
      <c r="CX40" s="276">
        <f>'結果（詳細）'!$F$107*投入係数表_A!CX40</f>
        <v>0</v>
      </c>
      <c r="CY40" s="276">
        <f>'結果（詳細）'!$F$108*投入係数表_A!CY40</f>
        <v>0</v>
      </c>
      <c r="CZ40" s="276">
        <f>'結果（詳細）'!$F$109*投入係数表_A!CZ40</f>
        <v>0</v>
      </c>
      <c r="DA40" s="276">
        <f>'結果（詳細）'!$F$110*投入係数表_A!DA40</f>
        <v>0</v>
      </c>
      <c r="DB40" s="276">
        <f>'結果（詳細）'!$F$111*投入係数表_A!DB40</f>
        <v>0</v>
      </c>
      <c r="DC40" s="276">
        <f>'結果（詳細）'!$F$112*投入係数表_A!DC40</f>
        <v>0</v>
      </c>
      <c r="DD40" s="276">
        <f>'結果（詳細）'!$F$113*投入係数表_A!DD40</f>
        <v>0</v>
      </c>
      <c r="DE40" s="276">
        <f>'結果（詳細）'!$F$114*投入係数表_A!DE40</f>
        <v>0</v>
      </c>
      <c r="DF40" s="276">
        <f>'結果（詳細）'!$F$115*投入係数表_A!DF40</f>
        <v>0</v>
      </c>
      <c r="DG40" s="276">
        <f>'結果（詳細）'!$F$115*投入係数表_A!DG40</f>
        <v>0</v>
      </c>
      <c r="DH40" s="276">
        <f>'結果（詳細）'!$F$115*投入係数表_A!DH40</f>
        <v>0</v>
      </c>
      <c r="DI40" s="279">
        <f t="shared" si="1"/>
        <v>0</v>
      </c>
    </row>
    <row r="41" spans="3:113" ht="13.5" customHeight="1" x14ac:dyDescent="0.15">
      <c r="C41" s="402" t="s">
        <v>666</v>
      </c>
      <c r="D41" s="403" t="s">
        <v>239</v>
      </c>
      <c r="E41" s="275">
        <f>'結果（詳細）'!F$10*投入係数表_A!E41</f>
        <v>0</v>
      </c>
      <c r="F41" s="276">
        <f>'結果（詳細）'!F$11*投入係数表_A!F41</f>
        <v>0</v>
      </c>
      <c r="G41" s="276">
        <f>'結果（詳細）'!F$12*投入係数表_A!G41</f>
        <v>0</v>
      </c>
      <c r="H41" s="276">
        <f>'結果（詳細）'!F$13*投入係数表_A!H41</f>
        <v>0</v>
      </c>
      <c r="I41" s="276">
        <f>'結果（詳細）'!F$14*投入係数表_A!I41</f>
        <v>0</v>
      </c>
      <c r="J41" s="276">
        <f>'結果（詳細）'!F$15*投入係数表_A!J41</f>
        <v>0</v>
      </c>
      <c r="K41" s="276">
        <f>'結果（詳細）'!F$16*投入係数表_A!K41</f>
        <v>0</v>
      </c>
      <c r="L41" s="276">
        <f>'結果（詳細）'!F$17*投入係数表_A!L41</f>
        <v>0</v>
      </c>
      <c r="M41" s="276">
        <f>'結果（詳細）'!F$18*投入係数表_A!M41</f>
        <v>0</v>
      </c>
      <c r="N41" s="277">
        <f>'結果（詳細）'!F$19*投入係数表_A!N41</f>
        <v>0</v>
      </c>
      <c r="O41" s="276">
        <f>'結果（詳細）'!F$20*投入係数表_A!O41</f>
        <v>0</v>
      </c>
      <c r="P41" s="276">
        <f>'結果（詳細）'!F$21*投入係数表_A!P41</f>
        <v>0</v>
      </c>
      <c r="Q41" s="276">
        <f>'結果（詳細）'!F$22*投入係数表_A!Q41</f>
        <v>0</v>
      </c>
      <c r="R41" s="276">
        <f>'結果（詳細）'!F$23*投入係数表_A!R41</f>
        <v>0</v>
      </c>
      <c r="S41" s="276">
        <f>'結果（詳細）'!F$24*投入係数表_A!S41</f>
        <v>0</v>
      </c>
      <c r="T41" s="276">
        <f>'結果（詳細）'!F$25*投入係数表_A!T41</f>
        <v>0</v>
      </c>
      <c r="U41" s="276">
        <f>'結果（詳細）'!F$26*投入係数表_A!U41</f>
        <v>0</v>
      </c>
      <c r="V41" s="276">
        <f>'結果（詳細）'!F$27*投入係数表_A!V41</f>
        <v>0</v>
      </c>
      <c r="W41" s="278">
        <f>'結果（詳細）'!F$28*投入係数表_A!W41</f>
        <v>0</v>
      </c>
      <c r="X41" s="276">
        <f>'結果（詳細）'!F$29*投入係数表_A!X41</f>
        <v>0</v>
      </c>
      <c r="Y41" s="276">
        <f>'結果（詳細）'!F$30*投入係数表_A!Y41</f>
        <v>0</v>
      </c>
      <c r="Z41" s="276">
        <f>'結果（詳細）'!F$31*投入係数表_A!Z41</f>
        <v>0</v>
      </c>
      <c r="AA41" s="276">
        <f>'結果（詳細）'!F$32*投入係数表_A!AA41</f>
        <v>0</v>
      </c>
      <c r="AB41" s="276">
        <f>'結果（詳細）'!F$33*投入係数表_A!AB41</f>
        <v>0</v>
      </c>
      <c r="AC41" s="276">
        <f>'結果（詳細）'!F$34*投入係数表_A!AC41</f>
        <v>0</v>
      </c>
      <c r="AD41" s="276">
        <f>'結果（詳細）'!F$35*投入係数表_A!AD41</f>
        <v>0</v>
      </c>
      <c r="AE41" s="276">
        <f>'結果（詳細）'!F$36*投入係数表_A!AE41</f>
        <v>0</v>
      </c>
      <c r="AF41" s="276">
        <f>'結果（詳細）'!F$37*投入係数表_A!AF41</f>
        <v>0</v>
      </c>
      <c r="AG41" s="276">
        <f>'結果（詳細）'!F$38*投入係数表_A!AG41</f>
        <v>0</v>
      </c>
      <c r="AH41" s="277">
        <f>'結果（詳細）'!F$39*投入係数表_A!AH41</f>
        <v>0</v>
      </c>
      <c r="AI41" s="276">
        <f>'結果（詳細）'!F$40*投入係数表_A!AI41</f>
        <v>0</v>
      </c>
      <c r="AJ41" s="276">
        <f>'結果（詳細）'!$F$41*投入係数表_A!AJ41</f>
        <v>0</v>
      </c>
      <c r="AK41" s="276">
        <f>'結果（詳細）'!$F$42*投入係数表_A!AK41</f>
        <v>0</v>
      </c>
      <c r="AL41" s="276">
        <f>'結果（詳細）'!$F$43*投入係数表_A!AL41</f>
        <v>0</v>
      </c>
      <c r="AM41" s="276">
        <f>'結果（詳細）'!$F$44*投入係数表_A!AM41</f>
        <v>0</v>
      </c>
      <c r="AN41" s="276">
        <f>'結果（詳細）'!$F$45*投入係数表_A!AN41</f>
        <v>0</v>
      </c>
      <c r="AO41" s="276">
        <f>'結果（詳細）'!$F$46*投入係数表_A!AO41</f>
        <v>0</v>
      </c>
      <c r="AP41" s="276">
        <f>'結果（詳細）'!$F$47*投入係数表_A!AP41</f>
        <v>0</v>
      </c>
      <c r="AQ41" s="276">
        <f>'結果（詳細）'!$F$48*投入係数表_A!AQ41</f>
        <v>0</v>
      </c>
      <c r="AR41" s="276">
        <f>'結果（詳細）'!$F$49*投入係数表_A!AR41</f>
        <v>0</v>
      </c>
      <c r="AS41" s="276">
        <f>'結果（詳細）'!$F$50*投入係数表_A!AS41</f>
        <v>0</v>
      </c>
      <c r="AT41" s="276">
        <f>'結果（詳細）'!$F$51*投入係数表_A!AT41</f>
        <v>0</v>
      </c>
      <c r="AU41" s="276">
        <f>'結果（詳細）'!$F$52*投入係数表_A!AU41</f>
        <v>0</v>
      </c>
      <c r="AV41" s="276">
        <f>'結果（詳細）'!$F$53*投入係数表_A!AV41</f>
        <v>0</v>
      </c>
      <c r="AW41" s="276">
        <f>'結果（詳細）'!$F$54*投入係数表_A!AW41</f>
        <v>0</v>
      </c>
      <c r="AX41" s="276">
        <f>'結果（詳細）'!$F$55*投入係数表_A!AX41</f>
        <v>0</v>
      </c>
      <c r="AY41" s="276">
        <f>'結果（詳細）'!$F$56*投入係数表_A!AY41</f>
        <v>0</v>
      </c>
      <c r="AZ41" s="276">
        <f>'結果（詳細）'!$F$57*投入係数表_A!AZ41</f>
        <v>0</v>
      </c>
      <c r="BA41" s="276">
        <f>'結果（詳細）'!$F$58*投入係数表_A!BA41</f>
        <v>0</v>
      </c>
      <c r="BB41" s="276">
        <f>'結果（詳細）'!$F$59*投入係数表_A!BB41</f>
        <v>0</v>
      </c>
      <c r="BC41" s="276">
        <f>'結果（詳細）'!$F$60*投入係数表_A!BC41</f>
        <v>0</v>
      </c>
      <c r="BD41" s="276">
        <f>'結果（詳細）'!$F$61*投入係数表_A!BD41</f>
        <v>0</v>
      </c>
      <c r="BE41" s="276">
        <f>'結果（詳細）'!$F$62*投入係数表_A!BE41</f>
        <v>0</v>
      </c>
      <c r="BF41" s="276">
        <f>'結果（詳細）'!$F$63*投入係数表_A!BF41</f>
        <v>0</v>
      </c>
      <c r="BG41" s="276">
        <f>'結果（詳細）'!$F$64*投入係数表_A!BG41</f>
        <v>0</v>
      </c>
      <c r="BH41" s="276">
        <f>'結果（詳細）'!$F$65*投入係数表_A!BH41</f>
        <v>0</v>
      </c>
      <c r="BI41" s="276">
        <f>'結果（詳細）'!$F$66*投入係数表_A!BI41</f>
        <v>0</v>
      </c>
      <c r="BJ41" s="276">
        <f>'結果（詳細）'!$F$67*投入係数表_A!BJ41</f>
        <v>0</v>
      </c>
      <c r="BK41" s="276">
        <f>'結果（詳細）'!$F$68*投入係数表_A!BK41</f>
        <v>0</v>
      </c>
      <c r="BL41" s="276">
        <f>'結果（詳細）'!$F$69*投入係数表_A!BL41</f>
        <v>0</v>
      </c>
      <c r="BM41" s="276">
        <f>'結果（詳細）'!$F$70*投入係数表_A!BM41</f>
        <v>0</v>
      </c>
      <c r="BN41" s="276">
        <f>'結果（詳細）'!$F$71*投入係数表_A!BN41</f>
        <v>0</v>
      </c>
      <c r="BO41" s="276">
        <f>'結果（詳細）'!$F$72*投入係数表_A!BO41</f>
        <v>0</v>
      </c>
      <c r="BP41" s="276">
        <f>'結果（詳細）'!$F$73*投入係数表_A!BP41</f>
        <v>0</v>
      </c>
      <c r="BQ41" s="276">
        <f>'結果（詳細）'!$F$74*投入係数表_A!BQ41</f>
        <v>0</v>
      </c>
      <c r="BR41" s="276">
        <f>'結果（詳細）'!$F$75*投入係数表_A!BR41</f>
        <v>0</v>
      </c>
      <c r="BS41" s="276">
        <f>'結果（詳細）'!$F$76*投入係数表_A!BS41</f>
        <v>0</v>
      </c>
      <c r="BT41" s="276">
        <f>'結果（詳細）'!$F$77*投入係数表_A!BT41</f>
        <v>0</v>
      </c>
      <c r="BU41" s="276">
        <f>'結果（詳細）'!$F$78*投入係数表_A!BU41</f>
        <v>0</v>
      </c>
      <c r="BV41" s="276">
        <f>'結果（詳細）'!$F$79*投入係数表_A!BV41</f>
        <v>0</v>
      </c>
      <c r="BW41" s="276">
        <f>'結果（詳細）'!$F$80*投入係数表_A!BW41</f>
        <v>0</v>
      </c>
      <c r="BX41" s="276">
        <f>'結果（詳細）'!$F$81*投入係数表_A!BX41</f>
        <v>0</v>
      </c>
      <c r="BY41" s="276">
        <f>'結果（詳細）'!$F$82*投入係数表_A!BY41</f>
        <v>0</v>
      </c>
      <c r="BZ41" s="276">
        <f>'結果（詳細）'!$F$83*投入係数表_A!BZ41</f>
        <v>0</v>
      </c>
      <c r="CA41" s="276">
        <f>'結果（詳細）'!$F$84*投入係数表_A!CA41</f>
        <v>0</v>
      </c>
      <c r="CB41" s="276">
        <f>'結果（詳細）'!$F$85*投入係数表_A!CB41</f>
        <v>0</v>
      </c>
      <c r="CC41" s="276">
        <f>'結果（詳細）'!$F$86*投入係数表_A!CC41</f>
        <v>0</v>
      </c>
      <c r="CD41" s="276">
        <f>'結果（詳細）'!$F$87*投入係数表_A!CD41</f>
        <v>0</v>
      </c>
      <c r="CE41" s="276">
        <f>'結果（詳細）'!$F$88*投入係数表_A!CE41</f>
        <v>0</v>
      </c>
      <c r="CF41" s="276">
        <f>'結果（詳細）'!$F$89*投入係数表_A!CF41</f>
        <v>0</v>
      </c>
      <c r="CG41" s="276">
        <f>'結果（詳細）'!$F$90*投入係数表_A!CG41</f>
        <v>0</v>
      </c>
      <c r="CH41" s="276">
        <f>'結果（詳細）'!$F$91*投入係数表_A!CH41</f>
        <v>0</v>
      </c>
      <c r="CI41" s="276">
        <f>'結果（詳細）'!$F$92*投入係数表_A!CI41</f>
        <v>0</v>
      </c>
      <c r="CJ41" s="276">
        <f>'結果（詳細）'!$F$93*投入係数表_A!CJ41</f>
        <v>0</v>
      </c>
      <c r="CK41" s="276">
        <f>'結果（詳細）'!$F$94*投入係数表_A!CK41</f>
        <v>0</v>
      </c>
      <c r="CL41" s="276">
        <f>'結果（詳細）'!$F$95*投入係数表_A!CL41</f>
        <v>0</v>
      </c>
      <c r="CM41" s="276">
        <f>'結果（詳細）'!$F$96*投入係数表_A!CM41</f>
        <v>0</v>
      </c>
      <c r="CN41" s="276">
        <f>'結果（詳細）'!$F$97*投入係数表_A!CN41</f>
        <v>0</v>
      </c>
      <c r="CO41" s="276">
        <f>'結果（詳細）'!$F$98*投入係数表_A!CO41</f>
        <v>0</v>
      </c>
      <c r="CP41" s="276">
        <f>'結果（詳細）'!$F$99*投入係数表_A!CP41</f>
        <v>0</v>
      </c>
      <c r="CQ41" s="276">
        <f>'結果（詳細）'!$F$100*投入係数表_A!CQ41</f>
        <v>0</v>
      </c>
      <c r="CR41" s="276">
        <f>'結果（詳細）'!$F$101*投入係数表_A!CR41</f>
        <v>0</v>
      </c>
      <c r="CS41" s="276">
        <f>'結果（詳細）'!$F$102*投入係数表_A!CS41</f>
        <v>0</v>
      </c>
      <c r="CT41" s="276">
        <f>'結果（詳細）'!$F$103*投入係数表_A!CT41</f>
        <v>0</v>
      </c>
      <c r="CU41" s="276">
        <f>'結果（詳細）'!$F$104*投入係数表_A!CU41</f>
        <v>0</v>
      </c>
      <c r="CV41" s="276">
        <f>'結果（詳細）'!$F$105*投入係数表_A!CV41</f>
        <v>0</v>
      </c>
      <c r="CW41" s="276">
        <f>'結果（詳細）'!$F$106*投入係数表_A!CW41</f>
        <v>0</v>
      </c>
      <c r="CX41" s="276">
        <f>'結果（詳細）'!$F$107*投入係数表_A!CX41</f>
        <v>0</v>
      </c>
      <c r="CY41" s="276">
        <f>'結果（詳細）'!$F$108*投入係数表_A!CY41</f>
        <v>0</v>
      </c>
      <c r="CZ41" s="276">
        <f>'結果（詳細）'!$F$109*投入係数表_A!CZ41</f>
        <v>0</v>
      </c>
      <c r="DA41" s="276">
        <f>'結果（詳細）'!$F$110*投入係数表_A!DA41</f>
        <v>0</v>
      </c>
      <c r="DB41" s="276">
        <f>'結果（詳細）'!$F$111*投入係数表_A!DB41</f>
        <v>0</v>
      </c>
      <c r="DC41" s="276">
        <f>'結果（詳細）'!$F$112*投入係数表_A!DC41</f>
        <v>0</v>
      </c>
      <c r="DD41" s="276">
        <f>'結果（詳細）'!$F$113*投入係数表_A!DD41</f>
        <v>0</v>
      </c>
      <c r="DE41" s="276">
        <f>'結果（詳細）'!$F$114*投入係数表_A!DE41</f>
        <v>0</v>
      </c>
      <c r="DF41" s="276">
        <f>'結果（詳細）'!$F$115*投入係数表_A!DF41</f>
        <v>0</v>
      </c>
      <c r="DG41" s="276">
        <f>'結果（詳細）'!$F$115*投入係数表_A!DG41</f>
        <v>0</v>
      </c>
      <c r="DH41" s="276">
        <f>'結果（詳細）'!$F$115*投入係数表_A!DH41</f>
        <v>0</v>
      </c>
      <c r="DI41" s="279">
        <f t="shared" si="1"/>
        <v>0</v>
      </c>
    </row>
    <row r="42" spans="3:113" ht="13.5" customHeight="1" x14ac:dyDescent="0.15">
      <c r="C42" s="402" t="s">
        <v>667</v>
      </c>
      <c r="D42" s="403" t="s">
        <v>242</v>
      </c>
      <c r="E42" s="275">
        <f>'結果（詳細）'!F$10*投入係数表_A!E42</f>
        <v>0</v>
      </c>
      <c r="F42" s="276">
        <f>'結果（詳細）'!F$11*投入係数表_A!F42</f>
        <v>0</v>
      </c>
      <c r="G42" s="276">
        <f>'結果（詳細）'!F$12*投入係数表_A!G42</f>
        <v>0</v>
      </c>
      <c r="H42" s="276">
        <f>'結果（詳細）'!F$13*投入係数表_A!H42</f>
        <v>0</v>
      </c>
      <c r="I42" s="276">
        <f>'結果（詳細）'!F$14*投入係数表_A!I42</f>
        <v>0</v>
      </c>
      <c r="J42" s="276">
        <f>'結果（詳細）'!F$15*投入係数表_A!J42</f>
        <v>0</v>
      </c>
      <c r="K42" s="276">
        <f>'結果（詳細）'!F$16*投入係数表_A!K42</f>
        <v>0</v>
      </c>
      <c r="L42" s="276">
        <f>'結果（詳細）'!F$17*投入係数表_A!L42</f>
        <v>0</v>
      </c>
      <c r="M42" s="276">
        <f>'結果（詳細）'!F$18*投入係数表_A!M42</f>
        <v>0</v>
      </c>
      <c r="N42" s="277">
        <f>'結果（詳細）'!F$19*投入係数表_A!N42</f>
        <v>0</v>
      </c>
      <c r="O42" s="276">
        <f>'結果（詳細）'!F$20*投入係数表_A!O42</f>
        <v>0</v>
      </c>
      <c r="P42" s="276">
        <f>'結果（詳細）'!F$21*投入係数表_A!P42</f>
        <v>0</v>
      </c>
      <c r="Q42" s="276">
        <f>'結果（詳細）'!F$22*投入係数表_A!Q42</f>
        <v>0</v>
      </c>
      <c r="R42" s="276">
        <f>'結果（詳細）'!F$23*投入係数表_A!R42</f>
        <v>0</v>
      </c>
      <c r="S42" s="276">
        <f>'結果（詳細）'!F$24*投入係数表_A!S42</f>
        <v>0</v>
      </c>
      <c r="T42" s="276">
        <f>'結果（詳細）'!F$25*投入係数表_A!T42</f>
        <v>0</v>
      </c>
      <c r="U42" s="276">
        <f>'結果（詳細）'!F$26*投入係数表_A!U42</f>
        <v>0</v>
      </c>
      <c r="V42" s="276">
        <f>'結果（詳細）'!F$27*投入係数表_A!V42</f>
        <v>0</v>
      </c>
      <c r="W42" s="278">
        <f>'結果（詳細）'!F$28*投入係数表_A!W42</f>
        <v>0</v>
      </c>
      <c r="X42" s="276">
        <f>'結果（詳細）'!F$29*投入係数表_A!X42</f>
        <v>0</v>
      </c>
      <c r="Y42" s="276">
        <f>'結果（詳細）'!F$30*投入係数表_A!Y42</f>
        <v>0</v>
      </c>
      <c r="Z42" s="276">
        <f>'結果（詳細）'!F$31*投入係数表_A!Z42</f>
        <v>0</v>
      </c>
      <c r="AA42" s="276">
        <f>'結果（詳細）'!F$32*投入係数表_A!AA42</f>
        <v>0</v>
      </c>
      <c r="AB42" s="276">
        <f>'結果（詳細）'!F$33*投入係数表_A!AB42</f>
        <v>0</v>
      </c>
      <c r="AC42" s="276">
        <f>'結果（詳細）'!F$34*投入係数表_A!AC42</f>
        <v>0</v>
      </c>
      <c r="AD42" s="276">
        <f>'結果（詳細）'!F$35*投入係数表_A!AD42</f>
        <v>0</v>
      </c>
      <c r="AE42" s="276">
        <f>'結果（詳細）'!F$36*投入係数表_A!AE42</f>
        <v>0</v>
      </c>
      <c r="AF42" s="276">
        <f>'結果（詳細）'!F$37*投入係数表_A!AF42</f>
        <v>0</v>
      </c>
      <c r="AG42" s="276">
        <f>'結果（詳細）'!F$38*投入係数表_A!AG42</f>
        <v>0</v>
      </c>
      <c r="AH42" s="277">
        <f>'結果（詳細）'!F$39*投入係数表_A!AH42</f>
        <v>0</v>
      </c>
      <c r="AI42" s="276">
        <f>'結果（詳細）'!F$40*投入係数表_A!AI42</f>
        <v>0</v>
      </c>
      <c r="AJ42" s="276">
        <f>'結果（詳細）'!$F$41*投入係数表_A!AJ42</f>
        <v>0</v>
      </c>
      <c r="AK42" s="276">
        <f>'結果（詳細）'!$F$42*投入係数表_A!AK42</f>
        <v>0</v>
      </c>
      <c r="AL42" s="276">
        <f>'結果（詳細）'!$F$43*投入係数表_A!AL42</f>
        <v>0</v>
      </c>
      <c r="AM42" s="276">
        <f>'結果（詳細）'!$F$44*投入係数表_A!AM42</f>
        <v>0</v>
      </c>
      <c r="AN42" s="276">
        <f>'結果（詳細）'!$F$45*投入係数表_A!AN42</f>
        <v>0</v>
      </c>
      <c r="AO42" s="276">
        <f>'結果（詳細）'!$F$46*投入係数表_A!AO42</f>
        <v>0</v>
      </c>
      <c r="AP42" s="276">
        <f>'結果（詳細）'!$F$47*投入係数表_A!AP42</f>
        <v>0</v>
      </c>
      <c r="AQ42" s="276">
        <f>'結果（詳細）'!$F$48*投入係数表_A!AQ42</f>
        <v>0</v>
      </c>
      <c r="AR42" s="276">
        <f>'結果（詳細）'!$F$49*投入係数表_A!AR42</f>
        <v>0</v>
      </c>
      <c r="AS42" s="276">
        <f>'結果（詳細）'!$F$50*投入係数表_A!AS42</f>
        <v>0</v>
      </c>
      <c r="AT42" s="276">
        <f>'結果（詳細）'!$F$51*投入係数表_A!AT42</f>
        <v>0</v>
      </c>
      <c r="AU42" s="276">
        <f>'結果（詳細）'!$F$52*投入係数表_A!AU42</f>
        <v>0</v>
      </c>
      <c r="AV42" s="276">
        <f>'結果（詳細）'!$F$53*投入係数表_A!AV42</f>
        <v>0</v>
      </c>
      <c r="AW42" s="276">
        <f>'結果（詳細）'!$F$54*投入係数表_A!AW42</f>
        <v>0</v>
      </c>
      <c r="AX42" s="276">
        <f>'結果（詳細）'!$F$55*投入係数表_A!AX42</f>
        <v>0</v>
      </c>
      <c r="AY42" s="276">
        <f>'結果（詳細）'!$F$56*投入係数表_A!AY42</f>
        <v>0</v>
      </c>
      <c r="AZ42" s="276">
        <f>'結果（詳細）'!$F$57*投入係数表_A!AZ42</f>
        <v>0</v>
      </c>
      <c r="BA42" s="276">
        <f>'結果（詳細）'!$F$58*投入係数表_A!BA42</f>
        <v>0</v>
      </c>
      <c r="BB42" s="276">
        <f>'結果（詳細）'!$F$59*投入係数表_A!BB42</f>
        <v>0</v>
      </c>
      <c r="BC42" s="276">
        <f>'結果（詳細）'!$F$60*投入係数表_A!BC42</f>
        <v>0</v>
      </c>
      <c r="BD42" s="276">
        <f>'結果（詳細）'!$F$61*投入係数表_A!BD42</f>
        <v>0</v>
      </c>
      <c r="BE42" s="276">
        <f>'結果（詳細）'!$F$62*投入係数表_A!BE42</f>
        <v>0</v>
      </c>
      <c r="BF42" s="276">
        <f>'結果（詳細）'!$F$63*投入係数表_A!BF42</f>
        <v>0</v>
      </c>
      <c r="BG42" s="276">
        <f>'結果（詳細）'!$F$64*投入係数表_A!BG42</f>
        <v>0</v>
      </c>
      <c r="BH42" s="276">
        <f>'結果（詳細）'!$F$65*投入係数表_A!BH42</f>
        <v>0</v>
      </c>
      <c r="BI42" s="276">
        <f>'結果（詳細）'!$F$66*投入係数表_A!BI42</f>
        <v>0</v>
      </c>
      <c r="BJ42" s="276">
        <f>'結果（詳細）'!$F$67*投入係数表_A!BJ42</f>
        <v>0</v>
      </c>
      <c r="BK42" s="276">
        <f>'結果（詳細）'!$F$68*投入係数表_A!BK42</f>
        <v>0</v>
      </c>
      <c r="BL42" s="276">
        <f>'結果（詳細）'!$F$69*投入係数表_A!BL42</f>
        <v>0</v>
      </c>
      <c r="BM42" s="276">
        <f>'結果（詳細）'!$F$70*投入係数表_A!BM42</f>
        <v>0</v>
      </c>
      <c r="BN42" s="276">
        <f>'結果（詳細）'!$F$71*投入係数表_A!BN42</f>
        <v>0</v>
      </c>
      <c r="BO42" s="276">
        <f>'結果（詳細）'!$F$72*投入係数表_A!BO42</f>
        <v>0</v>
      </c>
      <c r="BP42" s="276">
        <f>'結果（詳細）'!$F$73*投入係数表_A!BP42</f>
        <v>0</v>
      </c>
      <c r="BQ42" s="276">
        <f>'結果（詳細）'!$F$74*投入係数表_A!BQ42</f>
        <v>0</v>
      </c>
      <c r="BR42" s="276">
        <f>'結果（詳細）'!$F$75*投入係数表_A!BR42</f>
        <v>0</v>
      </c>
      <c r="BS42" s="276">
        <f>'結果（詳細）'!$F$76*投入係数表_A!BS42</f>
        <v>0</v>
      </c>
      <c r="BT42" s="276">
        <f>'結果（詳細）'!$F$77*投入係数表_A!BT42</f>
        <v>0</v>
      </c>
      <c r="BU42" s="276">
        <f>'結果（詳細）'!$F$78*投入係数表_A!BU42</f>
        <v>0</v>
      </c>
      <c r="BV42" s="276">
        <f>'結果（詳細）'!$F$79*投入係数表_A!BV42</f>
        <v>0</v>
      </c>
      <c r="BW42" s="276">
        <f>'結果（詳細）'!$F$80*投入係数表_A!BW42</f>
        <v>0</v>
      </c>
      <c r="BX42" s="276">
        <f>'結果（詳細）'!$F$81*投入係数表_A!BX42</f>
        <v>0</v>
      </c>
      <c r="BY42" s="276">
        <f>'結果（詳細）'!$F$82*投入係数表_A!BY42</f>
        <v>0</v>
      </c>
      <c r="BZ42" s="276">
        <f>'結果（詳細）'!$F$83*投入係数表_A!BZ42</f>
        <v>0</v>
      </c>
      <c r="CA42" s="276">
        <f>'結果（詳細）'!$F$84*投入係数表_A!CA42</f>
        <v>0</v>
      </c>
      <c r="CB42" s="276">
        <f>'結果（詳細）'!$F$85*投入係数表_A!CB42</f>
        <v>0</v>
      </c>
      <c r="CC42" s="276">
        <f>'結果（詳細）'!$F$86*投入係数表_A!CC42</f>
        <v>0</v>
      </c>
      <c r="CD42" s="276">
        <f>'結果（詳細）'!$F$87*投入係数表_A!CD42</f>
        <v>0</v>
      </c>
      <c r="CE42" s="276">
        <f>'結果（詳細）'!$F$88*投入係数表_A!CE42</f>
        <v>0</v>
      </c>
      <c r="CF42" s="276">
        <f>'結果（詳細）'!$F$89*投入係数表_A!CF42</f>
        <v>0</v>
      </c>
      <c r="CG42" s="276">
        <f>'結果（詳細）'!$F$90*投入係数表_A!CG42</f>
        <v>0</v>
      </c>
      <c r="CH42" s="276">
        <f>'結果（詳細）'!$F$91*投入係数表_A!CH42</f>
        <v>0</v>
      </c>
      <c r="CI42" s="276">
        <f>'結果（詳細）'!$F$92*投入係数表_A!CI42</f>
        <v>0</v>
      </c>
      <c r="CJ42" s="276">
        <f>'結果（詳細）'!$F$93*投入係数表_A!CJ42</f>
        <v>0</v>
      </c>
      <c r="CK42" s="276">
        <f>'結果（詳細）'!$F$94*投入係数表_A!CK42</f>
        <v>0</v>
      </c>
      <c r="CL42" s="276">
        <f>'結果（詳細）'!$F$95*投入係数表_A!CL42</f>
        <v>0</v>
      </c>
      <c r="CM42" s="276">
        <f>'結果（詳細）'!$F$96*投入係数表_A!CM42</f>
        <v>0</v>
      </c>
      <c r="CN42" s="276">
        <f>'結果（詳細）'!$F$97*投入係数表_A!CN42</f>
        <v>0</v>
      </c>
      <c r="CO42" s="276">
        <f>'結果（詳細）'!$F$98*投入係数表_A!CO42</f>
        <v>0</v>
      </c>
      <c r="CP42" s="276">
        <f>'結果（詳細）'!$F$99*投入係数表_A!CP42</f>
        <v>0</v>
      </c>
      <c r="CQ42" s="276">
        <f>'結果（詳細）'!$F$100*投入係数表_A!CQ42</f>
        <v>0</v>
      </c>
      <c r="CR42" s="276">
        <f>'結果（詳細）'!$F$101*投入係数表_A!CR42</f>
        <v>0</v>
      </c>
      <c r="CS42" s="276">
        <f>'結果（詳細）'!$F$102*投入係数表_A!CS42</f>
        <v>0</v>
      </c>
      <c r="CT42" s="276">
        <f>'結果（詳細）'!$F$103*投入係数表_A!CT42</f>
        <v>0</v>
      </c>
      <c r="CU42" s="276">
        <f>'結果（詳細）'!$F$104*投入係数表_A!CU42</f>
        <v>0</v>
      </c>
      <c r="CV42" s="276">
        <f>'結果（詳細）'!$F$105*投入係数表_A!CV42</f>
        <v>0</v>
      </c>
      <c r="CW42" s="276">
        <f>'結果（詳細）'!$F$106*投入係数表_A!CW42</f>
        <v>0</v>
      </c>
      <c r="CX42" s="276">
        <f>'結果（詳細）'!$F$107*投入係数表_A!CX42</f>
        <v>0</v>
      </c>
      <c r="CY42" s="276">
        <f>'結果（詳細）'!$F$108*投入係数表_A!CY42</f>
        <v>0</v>
      </c>
      <c r="CZ42" s="276">
        <f>'結果（詳細）'!$F$109*投入係数表_A!CZ42</f>
        <v>0</v>
      </c>
      <c r="DA42" s="276">
        <f>'結果（詳細）'!$F$110*投入係数表_A!DA42</f>
        <v>0</v>
      </c>
      <c r="DB42" s="276">
        <f>'結果（詳細）'!$F$111*投入係数表_A!DB42</f>
        <v>0</v>
      </c>
      <c r="DC42" s="276">
        <f>'結果（詳細）'!$F$112*投入係数表_A!DC42</f>
        <v>0</v>
      </c>
      <c r="DD42" s="276">
        <f>'結果（詳細）'!$F$113*投入係数表_A!DD42</f>
        <v>0</v>
      </c>
      <c r="DE42" s="276">
        <f>'結果（詳細）'!$F$114*投入係数表_A!DE42</f>
        <v>0</v>
      </c>
      <c r="DF42" s="276">
        <f>'結果（詳細）'!$F$115*投入係数表_A!DF42</f>
        <v>0</v>
      </c>
      <c r="DG42" s="276">
        <f>'結果（詳細）'!$F$115*投入係数表_A!DG42</f>
        <v>0</v>
      </c>
      <c r="DH42" s="276">
        <f>'結果（詳細）'!$F$115*投入係数表_A!DH42</f>
        <v>0</v>
      </c>
      <c r="DI42" s="279">
        <f t="shared" si="1"/>
        <v>0</v>
      </c>
    </row>
    <row r="43" spans="3:113" ht="13.5" customHeight="1" x14ac:dyDescent="0.15">
      <c r="C43" s="402" t="s">
        <v>668</v>
      </c>
      <c r="D43" s="403" t="s">
        <v>248</v>
      </c>
      <c r="E43" s="275">
        <f>'結果（詳細）'!F$10*投入係数表_A!E43</f>
        <v>0</v>
      </c>
      <c r="F43" s="276">
        <f>'結果（詳細）'!F$11*投入係数表_A!F43</f>
        <v>0</v>
      </c>
      <c r="G43" s="276">
        <f>'結果（詳細）'!F$12*投入係数表_A!G43</f>
        <v>0</v>
      </c>
      <c r="H43" s="276">
        <f>'結果（詳細）'!F$13*投入係数表_A!H43</f>
        <v>0</v>
      </c>
      <c r="I43" s="276">
        <f>'結果（詳細）'!F$14*投入係数表_A!I43</f>
        <v>0</v>
      </c>
      <c r="J43" s="276">
        <f>'結果（詳細）'!F$15*投入係数表_A!J43</f>
        <v>0</v>
      </c>
      <c r="K43" s="276">
        <f>'結果（詳細）'!F$16*投入係数表_A!K43</f>
        <v>0</v>
      </c>
      <c r="L43" s="276">
        <f>'結果（詳細）'!F$17*投入係数表_A!L43</f>
        <v>0</v>
      </c>
      <c r="M43" s="276">
        <f>'結果（詳細）'!F$18*投入係数表_A!M43</f>
        <v>0</v>
      </c>
      <c r="N43" s="277">
        <f>'結果（詳細）'!F$19*投入係数表_A!N43</f>
        <v>0</v>
      </c>
      <c r="O43" s="276">
        <f>'結果（詳細）'!F$20*投入係数表_A!O43</f>
        <v>0</v>
      </c>
      <c r="P43" s="276">
        <f>'結果（詳細）'!F$21*投入係数表_A!P43</f>
        <v>0</v>
      </c>
      <c r="Q43" s="276">
        <f>'結果（詳細）'!F$22*投入係数表_A!Q43</f>
        <v>0</v>
      </c>
      <c r="R43" s="276">
        <f>'結果（詳細）'!F$23*投入係数表_A!R43</f>
        <v>0</v>
      </c>
      <c r="S43" s="276">
        <f>'結果（詳細）'!F$24*投入係数表_A!S43</f>
        <v>0</v>
      </c>
      <c r="T43" s="276">
        <f>'結果（詳細）'!F$25*投入係数表_A!T43</f>
        <v>0</v>
      </c>
      <c r="U43" s="276">
        <f>'結果（詳細）'!F$26*投入係数表_A!U43</f>
        <v>0</v>
      </c>
      <c r="V43" s="276">
        <f>'結果（詳細）'!F$27*投入係数表_A!V43</f>
        <v>0</v>
      </c>
      <c r="W43" s="278">
        <f>'結果（詳細）'!F$28*投入係数表_A!W43</f>
        <v>0</v>
      </c>
      <c r="X43" s="276">
        <f>'結果（詳細）'!F$29*投入係数表_A!X43</f>
        <v>0</v>
      </c>
      <c r="Y43" s="276">
        <f>'結果（詳細）'!F$30*投入係数表_A!Y43</f>
        <v>0</v>
      </c>
      <c r="Z43" s="276">
        <f>'結果（詳細）'!F$31*投入係数表_A!Z43</f>
        <v>0</v>
      </c>
      <c r="AA43" s="276">
        <f>'結果（詳細）'!F$32*投入係数表_A!AA43</f>
        <v>0</v>
      </c>
      <c r="AB43" s="276">
        <f>'結果（詳細）'!F$33*投入係数表_A!AB43</f>
        <v>0</v>
      </c>
      <c r="AC43" s="276">
        <f>'結果（詳細）'!F$34*投入係数表_A!AC43</f>
        <v>0</v>
      </c>
      <c r="AD43" s="276">
        <f>'結果（詳細）'!F$35*投入係数表_A!AD43</f>
        <v>0</v>
      </c>
      <c r="AE43" s="276">
        <f>'結果（詳細）'!F$36*投入係数表_A!AE43</f>
        <v>0</v>
      </c>
      <c r="AF43" s="276">
        <f>'結果（詳細）'!F$37*投入係数表_A!AF43</f>
        <v>0</v>
      </c>
      <c r="AG43" s="276">
        <f>'結果（詳細）'!F$38*投入係数表_A!AG43</f>
        <v>0</v>
      </c>
      <c r="AH43" s="277">
        <f>'結果（詳細）'!F$39*投入係数表_A!AH43</f>
        <v>0</v>
      </c>
      <c r="AI43" s="276">
        <f>'結果（詳細）'!F$40*投入係数表_A!AI43</f>
        <v>0</v>
      </c>
      <c r="AJ43" s="276">
        <f>'結果（詳細）'!$F$41*投入係数表_A!AJ43</f>
        <v>0</v>
      </c>
      <c r="AK43" s="276">
        <f>'結果（詳細）'!$F$42*投入係数表_A!AK43</f>
        <v>0</v>
      </c>
      <c r="AL43" s="276">
        <f>'結果（詳細）'!$F$43*投入係数表_A!AL43</f>
        <v>0</v>
      </c>
      <c r="AM43" s="276">
        <f>'結果（詳細）'!$F$44*投入係数表_A!AM43</f>
        <v>0</v>
      </c>
      <c r="AN43" s="276">
        <f>'結果（詳細）'!$F$45*投入係数表_A!AN43</f>
        <v>0</v>
      </c>
      <c r="AO43" s="276">
        <f>'結果（詳細）'!$F$46*投入係数表_A!AO43</f>
        <v>0</v>
      </c>
      <c r="AP43" s="276">
        <f>'結果（詳細）'!$F$47*投入係数表_A!AP43</f>
        <v>0</v>
      </c>
      <c r="AQ43" s="276">
        <f>'結果（詳細）'!$F$48*投入係数表_A!AQ43</f>
        <v>0</v>
      </c>
      <c r="AR43" s="276">
        <f>'結果（詳細）'!$F$49*投入係数表_A!AR43</f>
        <v>0</v>
      </c>
      <c r="AS43" s="276">
        <f>'結果（詳細）'!$F$50*投入係数表_A!AS43</f>
        <v>0</v>
      </c>
      <c r="AT43" s="276">
        <f>'結果（詳細）'!$F$51*投入係数表_A!AT43</f>
        <v>0</v>
      </c>
      <c r="AU43" s="276">
        <f>'結果（詳細）'!$F$52*投入係数表_A!AU43</f>
        <v>0</v>
      </c>
      <c r="AV43" s="276">
        <f>'結果（詳細）'!$F$53*投入係数表_A!AV43</f>
        <v>0</v>
      </c>
      <c r="AW43" s="276">
        <f>'結果（詳細）'!$F$54*投入係数表_A!AW43</f>
        <v>0</v>
      </c>
      <c r="AX43" s="276">
        <f>'結果（詳細）'!$F$55*投入係数表_A!AX43</f>
        <v>0</v>
      </c>
      <c r="AY43" s="276">
        <f>'結果（詳細）'!$F$56*投入係数表_A!AY43</f>
        <v>0</v>
      </c>
      <c r="AZ43" s="276">
        <f>'結果（詳細）'!$F$57*投入係数表_A!AZ43</f>
        <v>0</v>
      </c>
      <c r="BA43" s="276">
        <f>'結果（詳細）'!$F$58*投入係数表_A!BA43</f>
        <v>0</v>
      </c>
      <c r="BB43" s="276">
        <f>'結果（詳細）'!$F$59*投入係数表_A!BB43</f>
        <v>0</v>
      </c>
      <c r="BC43" s="276">
        <f>'結果（詳細）'!$F$60*投入係数表_A!BC43</f>
        <v>0</v>
      </c>
      <c r="BD43" s="276">
        <f>'結果（詳細）'!$F$61*投入係数表_A!BD43</f>
        <v>0</v>
      </c>
      <c r="BE43" s="276">
        <f>'結果（詳細）'!$F$62*投入係数表_A!BE43</f>
        <v>0</v>
      </c>
      <c r="BF43" s="276">
        <f>'結果（詳細）'!$F$63*投入係数表_A!BF43</f>
        <v>0</v>
      </c>
      <c r="BG43" s="276">
        <f>'結果（詳細）'!$F$64*投入係数表_A!BG43</f>
        <v>0</v>
      </c>
      <c r="BH43" s="276">
        <f>'結果（詳細）'!$F$65*投入係数表_A!BH43</f>
        <v>0</v>
      </c>
      <c r="BI43" s="276">
        <f>'結果（詳細）'!$F$66*投入係数表_A!BI43</f>
        <v>0</v>
      </c>
      <c r="BJ43" s="276">
        <f>'結果（詳細）'!$F$67*投入係数表_A!BJ43</f>
        <v>0</v>
      </c>
      <c r="BK43" s="276">
        <f>'結果（詳細）'!$F$68*投入係数表_A!BK43</f>
        <v>0</v>
      </c>
      <c r="BL43" s="276">
        <f>'結果（詳細）'!$F$69*投入係数表_A!BL43</f>
        <v>0</v>
      </c>
      <c r="BM43" s="276">
        <f>'結果（詳細）'!$F$70*投入係数表_A!BM43</f>
        <v>0</v>
      </c>
      <c r="BN43" s="276">
        <f>'結果（詳細）'!$F$71*投入係数表_A!BN43</f>
        <v>0</v>
      </c>
      <c r="BO43" s="276">
        <f>'結果（詳細）'!$F$72*投入係数表_A!BO43</f>
        <v>0</v>
      </c>
      <c r="BP43" s="276">
        <f>'結果（詳細）'!$F$73*投入係数表_A!BP43</f>
        <v>0</v>
      </c>
      <c r="BQ43" s="276">
        <f>'結果（詳細）'!$F$74*投入係数表_A!BQ43</f>
        <v>0</v>
      </c>
      <c r="BR43" s="276">
        <f>'結果（詳細）'!$F$75*投入係数表_A!BR43</f>
        <v>0</v>
      </c>
      <c r="BS43" s="276">
        <f>'結果（詳細）'!$F$76*投入係数表_A!BS43</f>
        <v>0</v>
      </c>
      <c r="BT43" s="276">
        <f>'結果（詳細）'!$F$77*投入係数表_A!BT43</f>
        <v>0</v>
      </c>
      <c r="BU43" s="276">
        <f>'結果（詳細）'!$F$78*投入係数表_A!BU43</f>
        <v>0</v>
      </c>
      <c r="BV43" s="276">
        <f>'結果（詳細）'!$F$79*投入係数表_A!BV43</f>
        <v>0</v>
      </c>
      <c r="BW43" s="276">
        <f>'結果（詳細）'!$F$80*投入係数表_A!BW43</f>
        <v>0</v>
      </c>
      <c r="BX43" s="276">
        <f>'結果（詳細）'!$F$81*投入係数表_A!BX43</f>
        <v>0</v>
      </c>
      <c r="BY43" s="276">
        <f>'結果（詳細）'!$F$82*投入係数表_A!BY43</f>
        <v>0</v>
      </c>
      <c r="BZ43" s="276">
        <f>'結果（詳細）'!$F$83*投入係数表_A!BZ43</f>
        <v>0</v>
      </c>
      <c r="CA43" s="276">
        <f>'結果（詳細）'!$F$84*投入係数表_A!CA43</f>
        <v>0</v>
      </c>
      <c r="CB43" s="276">
        <f>'結果（詳細）'!$F$85*投入係数表_A!CB43</f>
        <v>0</v>
      </c>
      <c r="CC43" s="276">
        <f>'結果（詳細）'!$F$86*投入係数表_A!CC43</f>
        <v>0</v>
      </c>
      <c r="CD43" s="276">
        <f>'結果（詳細）'!$F$87*投入係数表_A!CD43</f>
        <v>0</v>
      </c>
      <c r="CE43" s="276">
        <f>'結果（詳細）'!$F$88*投入係数表_A!CE43</f>
        <v>0</v>
      </c>
      <c r="CF43" s="276">
        <f>'結果（詳細）'!$F$89*投入係数表_A!CF43</f>
        <v>0</v>
      </c>
      <c r="CG43" s="276">
        <f>'結果（詳細）'!$F$90*投入係数表_A!CG43</f>
        <v>0</v>
      </c>
      <c r="CH43" s="276">
        <f>'結果（詳細）'!$F$91*投入係数表_A!CH43</f>
        <v>0</v>
      </c>
      <c r="CI43" s="276">
        <f>'結果（詳細）'!$F$92*投入係数表_A!CI43</f>
        <v>0</v>
      </c>
      <c r="CJ43" s="276">
        <f>'結果（詳細）'!$F$93*投入係数表_A!CJ43</f>
        <v>0</v>
      </c>
      <c r="CK43" s="276">
        <f>'結果（詳細）'!$F$94*投入係数表_A!CK43</f>
        <v>0</v>
      </c>
      <c r="CL43" s="276">
        <f>'結果（詳細）'!$F$95*投入係数表_A!CL43</f>
        <v>0</v>
      </c>
      <c r="CM43" s="276">
        <f>'結果（詳細）'!$F$96*投入係数表_A!CM43</f>
        <v>0</v>
      </c>
      <c r="CN43" s="276">
        <f>'結果（詳細）'!$F$97*投入係数表_A!CN43</f>
        <v>0</v>
      </c>
      <c r="CO43" s="276">
        <f>'結果（詳細）'!$F$98*投入係数表_A!CO43</f>
        <v>0</v>
      </c>
      <c r="CP43" s="276">
        <f>'結果（詳細）'!$F$99*投入係数表_A!CP43</f>
        <v>0</v>
      </c>
      <c r="CQ43" s="276">
        <f>'結果（詳細）'!$F$100*投入係数表_A!CQ43</f>
        <v>0</v>
      </c>
      <c r="CR43" s="276">
        <f>'結果（詳細）'!$F$101*投入係数表_A!CR43</f>
        <v>0</v>
      </c>
      <c r="CS43" s="276">
        <f>'結果（詳細）'!$F$102*投入係数表_A!CS43</f>
        <v>0</v>
      </c>
      <c r="CT43" s="276">
        <f>'結果（詳細）'!$F$103*投入係数表_A!CT43</f>
        <v>0</v>
      </c>
      <c r="CU43" s="276">
        <f>'結果（詳細）'!$F$104*投入係数表_A!CU43</f>
        <v>0</v>
      </c>
      <c r="CV43" s="276">
        <f>'結果（詳細）'!$F$105*投入係数表_A!CV43</f>
        <v>0</v>
      </c>
      <c r="CW43" s="276">
        <f>'結果（詳細）'!$F$106*投入係数表_A!CW43</f>
        <v>0</v>
      </c>
      <c r="CX43" s="276">
        <f>'結果（詳細）'!$F$107*投入係数表_A!CX43</f>
        <v>0</v>
      </c>
      <c r="CY43" s="276">
        <f>'結果（詳細）'!$F$108*投入係数表_A!CY43</f>
        <v>0</v>
      </c>
      <c r="CZ43" s="276">
        <f>'結果（詳細）'!$F$109*投入係数表_A!CZ43</f>
        <v>0</v>
      </c>
      <c r="DA43" s="276">
        <f>'結果（詳細）'!$F$110*投入係数表_A!DA43</f>
        <v>0</v>
      </c>
      <c r="DB43" s="276">
        <f>'結果（詳細）'!$F$111*投入係数表_A!DB43</f>
        <v>0</v>
      </c>
      <c r="DC43" s="276">
        <f>'結果（詳細）'!$F$112*投入係数表_A!DC43</f>
        <v>0</v>
      </c>
      <c r="DD43" s="276">
        <f>'結果（詳細）'!$F$113*投入係数表_A!DD43</f>
        <v>0</v>
      </c>
      <c r="DE43" s="276">
        <f>'結果（詳細）'!$F$114*投入係数表_A!DE43</f>
        <v>0</v>
      </c>
      <c r="DF43" s="276">
        <f>'結果（詳細）'!$F$115*投入係数表_A!DF43</f>
        <v>0</v>
      </c>
      <c r="DG43" s="276">
        <f>'結果（詳細）'!$F$115*投入係数表_A!DG43</f>
        <v>0</v>
      </c>
      <c r="DH43" s="276">
        <f>'結果（詳細）'!$F$115*投入係数表_A!DH43</f>
        <v>0</v>
      </c>
      <c r="DI43" s="279">
        <f t="shared" si="1"/>
        <v>0</v>
      </c>
    </row>
    <row r="44" spans="3:113" ht="13.5" customHeight="1" x14ac:dyDescent="0.15">
      <c r="C44" s="402" t="s">
        <v>669</v>
      </c>
      <c r="D44" s="403" t="s">
        <v>957</v>
      </c>
      <c r="E44" s="275">
        <f>'結果（詳細）'!F$10*投入係数表_A!E44</f>
        <v>0</v>
      </c>
      <c r="F44" s="276">
        <f>'結果（詳細）'!F$11*投入係数表_A!F44</f>
        <v>0</v>
      </c>
      <c r="G44" s="276">
        <f>'結果（詳細）'!F$12*投入係数表_A!G44</f>
        <v>0</v>
      </c>
      <c r="H44" s="276">
        <f>'結果（詳細）'!F$13*投入係数表_A!H44</f>
        <v>0</v>
      </c>
      <c r="I44" s="276">
        <f>'結果（詳細）'!F$14*投入係数表_A!I44</f>
        <v>0</v>
      </c>
      <c r="J44" s="276">
        <f>'結果（詳細）'!F$15*投入係数表_A!J44</f>
        <v>0</v>
      </c>
      <c r="K44" s="276">
        <f>'結果（詳細）'!F$16*投入係数表_A!K44</f>
        <v>0</v>
      </c>
      <c r="L44" s="276">
        <f>'結果（詳細）'!F$17*投入係数表_A!L44</f>
        <v>0</v>
      </c>
      <c r="M44" s="276">
        <f>'結果（詳細）'!F$18*投入係数表_A!M44</f>
        <v>0</v>
      </c>
      <c r="N44" s="277">
        <f>'結果（詳細）'!F$19*投入係数表_A!N44</f>
        <v>0</v>
      </c>
      <c r="O44" s="276">
        <f>'結果（詳細）'!F$20*投入係数表_A!O44</f>
        <v>0</v>
      </c>
      <c r="P44" s="276">
        <f>'結果（詳細）'!F$21*投入係数表_A!P44</f>
        <v>0</v>
      </c>
      <c r="Q44" s="276">
        <f>'結果（詳細）'!F$22*投入係数表_A!Q44</f>
        <v>0</v>
      </c>
      <c r="R44" s="276">
        <f>'結果（詳細）'!F$23*投入係数表_A!R44</f>
        <v>0</v>
      </c>
      <c r="S44" s="276">
        <f>'結果（詳細）'!F$24*投入係数表_A!S44</f>
        <v>0</v>
      </c>
      <c r="T44" s="276">
        <f>'結果（詳細）'!F$25*投入係数表_A!T44</f>
        <v>0</v>
      </c>
      <c r="U44" s="276">
        <f>'結果（詳細）'!F$26*投入係数表_A!U44</f>
        <v>0</v>
      </c>
      <c r="V44" s="276">
        <f>'結果（詳細）'!F$27*投入係数表_A!V44</f>
        <v>0</v>
      </c>
      <c r="W44" s="278">
        <f>'結果（詳細）'!F$28*投入係数表_A!W44</f>
        <v>0</v>
      </c>
      <c r="X44" s="276">
        <f>'結果（詳細）'!F$29*投入係数表_A!X44</f>
        <v>0</v>
      </c>
      <c r="Y44" s="276">
        <f>'結果（詳細）'!F$30*投入係数表_A!Y44</f>
        <v>0</v>
      </c>
      <c r="Z44" s="276">
        <f>'結果（詳細）'!F$31*投入係数表_A!Z44</f>
        <v>0</v>
      </c>
      <c r="AA44" s="276">
        <f>'結果（詳細）'!F$32*投入係数表_A!AA44</f>
        <v>0</v>
      </c>
      <c r="AB44" s="276">
        <f>'結果（詳細）'!F$33*投入係数表_A!AB44</f>
        <v>0</v>
      </c>
      <c r="AC44" s="276">
        <f>'結果（詳細）'!F$34*投入係数表_A!AC44</f>
        <v>0</v>
      </c>
      <c r="AD44" s="276">
        <f>'結果（詳細）'!F$35*投入係数表_A!AD44</f>
        <v>0</v>
      </c>
      <c r="AE44" s="276">
        <f>'結果（詳細）'!F$36*投入係数表_A!AE44</f>
        <v>0</v>
      </c>
      <c r="AF44" s="276">
        <f>'結果（詳細）'!F$37*投入係数表_A!AF44</f>
        <v>0</v>
      </c>
      <c r="AG44" s="276">
        <f>'結果（詳細）'!F$38*投入係数表_A!AG44</f>
        <v>0</v>
      </c>
      <c r="AH44" s="277">
        <f>'結果（詳細）'!F$39*投入係数表_A!AH44</f>
        <v>0</v>
      </c>
      <c r="AI44" s="276">
        <f>'結果（詳細）'!F$40*投入係数表_A!AI44</f>
        <v>0</v>
      </c>
      <c r="AJ44" s="276">
        <f>'結果（詳細）'!$F$41*投入係数表_A!AJ44</f>
        <v>0</v>
      </c>
      <c r="AK44" s="276">
        <f>'結果（詳細）'!$F$42*投入係数表_A!AK44</f>
        <v>0</v>
      </c>
      <c r="AL44" s="276">
        <f>'結果（詳細）'!$F$43*投入係数表_A!AL44</f>
        <v>0</v>
      </c>
      <c r="AM44" s="276">
        <f>'結果（詳細）'!$F$44*投入係数表_A!AM44</f>
        <v>0</v>
      </c>
      <c r="AN44" s="276">
        <f>'結果（詳細）'!$F$45*投入係数表_A!AN44</f>
        <v>0</v>
      </c>
      <c r="AO44" s="276">
        <f>'結果（詳細）'!$F$46*投入係数表_A!AO44</f>
        <v>0</v>
      </c>
      <c r="AP44" s="276">
        <f>'結果（詳細）'!$F$47*投入係数表_A!AP44</f>
        <v>0</v>
      </c>
      <c r="AQ44" s="276">
        <f>'結果（詳細）'!$F$48*投入係数表_A!AQ44</f>
        <v>0</v>
      </c>
      <c r="AR44" s="276">
        <f>'結果（詳細）'!$F$49*投入係数表_A!AR44</f>
        <v>0</v>
      </c>
      <c r="AS44" s="276">
        <f>'結果（詳細）'!$F$50*投入係数表_A!AS44</f>
        <v>0</v>
      </c>
      <c r="AT44" s="276">
        <f>'結果（詳細）'!$F$51*投入係数表_A!AT44</f>
        <v>0</v>
      </c>
      <c r="AU44" s="276">
        <f>'結果（詳細）'!$F$52*投入係数表_A!AU44</f>
        <v>0</v>
      </c>
      <c r="AV44" s="276">
        <f>'結果（詳細）'!$F$53*投入係数表_A!AV44</f>
        <v>0</v>
      </c>
      <c r="AW44" s="276">
        <f>'結果（詳細）'!$F$54*投入係数表_A!AW44</f>
        <v>0</v>
      </c>
      <c r="AX44" s="276">
        <f>'結果（詳細）'!$F$55*投入係数表_A!AX44</f>
        <v>0</v>
      </c>
      <c r="AY44" s="276">
        <f>'結果（詳細）'!$F$56*投入係数表_A!AY44</f>
        <v>0</v>
      </c>
      <c r="AZ44" s="276">
        <f>'結果（詳細）'!$F$57*投入係数表_A!AZ44</f>
        <v>0</v>
      </c>
      <c r="BA44" s="276">
        <f>'結果（詳細）'!$F$58*投入係数表_A!BA44</f>
        <v>0</v>
      </c>
      <c r="BB44" s="276">
        <f>'結果（詳細）'!$F$59*投入係数表_A!BB44</f>
        <v>0</v>
      </c>
      <c r="BC44" s="276">
        <f>'結果（詳細）'!$F$60*投入係数表_A!BC44</f>
        <v>0</v>
      </c>
      <c r="BD44" s="276">
        <f>'結果（詳細）'!$F$61*投入係数表_A!BD44</f>
        <v>0</v>
      </c>
      <c r="BE44" s="276">
        <f>'結果（詳細）'!$F$62*投入係数表_A!BE44</f>
        <v>0</v>
      </c>
      <c r="BF44" s="276">
        <f>'結果（詳細）'!$F$63*投入係数表_A!BF44</f>
        <v>0</v>
      </c>
      <c r="BG44" s="276">
        <f>'結果（詳細）'!$F$64*投入係数表_A!BG44</f>
        <v>0</v>
      </c>
      <c r="BH44" s="276">
        <f>'結果（詳細）'!$F$65*投入係数表_A!BH44</f>
        <v>0</v>
      </c>
      <c r="BI44" s="276">
        <f>'結果（詳細）'!$F$66*投入係数表_A!BI44</f>
        <v>0</v>
      </c>
      <c r="BJ44" s="276">
        <f>'結果（詳細）'!$F$67*投入係数表_A!BJ44</f>
        <v>0</v>
      </c>
      <c r="BK44" s="276">
        <f>'結果（詳細）'!$F$68*投入係数表_A!BK44</f>
        <v>0</v>
      </c>
      <c r="BL44" s="276">
        <f>'結果（詳細）'!$F$69*投入係数表_A!BL44</f>
        <v>0</v>
      </c>
      <c r="BM44" s="276">
        <f>'結果（詳細）'!$F$70*投入係数表_A!BM44</f>
        <v>0</v>
      </c>
      <c r="BN44" s="276">
        <f>'結果（詳細）'!$F$71*投入係数表_A!BN44</f>
        <v>0</v>
      </c>
      <c r="BO44" s="276">
        <f>'結果（詳細）'!$F$72*投入係数表_A!BO44</f>
        <v>0</v>
      </c>
      <c r="BP44" s="276">
        <f>'結果（詳細）'!$F$73*投入係数表_A!BP44</f>
        <v>0</v>
      </c>
      <c r="BQ44" s="276">
        <f>'結果（詳細）'!$F$74*投入係数表_A!BQ44</f>
        <v>0</v>
      </c>
      <c r="BR44" s="276">
        <f>'結果（詳細）'!$F$75*投入係数表_A!BR44</f>
        <v>0</v>
      </c>
      <c r="BS44" s="276">
        <f>'結果（詳細）'!$F$76*投入係数表_A!BS44</f>
        <v>0</v>
      </c>
      <c r="BT44" s="276">
        <f>'結果（詳細）'!$F$77*投入係数表_A!BT44</f>
        <v>0</v>
      </c>
      <c r="BU44" s="276">
        <f>'結果（詳細）'!$F$78*投入係数表_A!BU44</f>
        <v>0</v>
      </c>
      <c r="BV44" s="276">
        <f>'結果（詳細）'!$F$79*投入係数表_A!BV44</f>
        <v>0</v>
      </c>
      <c r="BW44" s="276">
        <f>'結果（詳細）'!$F$80*投入係数表_A!BW44</f>
        <v>0</v>
      </c>
      <c r="BX44" s="276">
        <f>'結果（詳細）'!$F$81*投入係数表_A!BX44</f>
        <v>0</v>
      </c>
      <c r="BY44" s="276">
        <f>'結果（詳細）'!$F$82*投入係数表_A!BY44</f>
        <v>0</v>
      </c>
      <c r="BZ44" s="276">
        <f>'結果（詳細）'!$F$83*投入係数表_A!BZ44</f>
        <v>0</v>
      </c>
      <c r="CA44" s="276">
        <f>'結果（詳細）'!$F$84*投入係数表_A!CA44</f>
        <v>0</v>
      </c>
      <c r="CB44" s="276">
        <f>'結果（詳細）'!$F$85*投入係数表_A!CB44</f>
        <v>0</v>
      </c>
      <c r="CC44" s="276">
        <f>'結果（詳細）'!$F$86*投入係数表_A!CC44</f>
        <v>0</v>
      </c>
      <c r="CD44" s="276">
        <f>'結果（詳細）'!$F$87*投入係数表_A!CD44</f>
        <v>0</v>
      </c>
      <c r="CE44" s="276">
        <f>'結果（詳細）'!$F$88*投入係数表_A!CE44</f>
        <v>0</v>
      </c>
      <c r="CF44" s="276">
        <f>'結果（詳細）'!$F$89*投入係数表_A!CF44</f>
        <v>0</v>
      </c>
      <c r="CG44" s="276">
        <f>'結果（詳細）'!$F$90*投入係数表_A!CG44</f>
        <v>0</v>
      </c>
      <c r="CH44" s="276">
        <f>'結果（詳細）'!$F$91*投入係数表_A!CH44</f>
        <v>0</v>
      </c>
      <c r="CI44" s="276">
        <f>'結果（詳細）'!$F$92*投入係数表_A!CI44</f>
        <v>0</v>
      </c>
      <c r="CJ44" s="276">
        <f>'結果（詳細）'!$F$93*投入係数表_A!CJ44</f>
        <v>0</v>
      </c>
      <c r="CK44" s="276">
        <f>'結果（詳細）'!$F$94*投入係数表_A!CK44</f>
        <v>0</v>
      </c>
      <c r="CL44" s="276">
        <f>'結果（詳細）'!$F$95*投入係数表_A!CL44</f>
        <v>0</v>
      </c>
      <c r="CM44" s="276">
        <f>'結果（詳細）'!$F$96*投入係数表_A!CM44</f>
        <v>0</v>
      </c>
      <c r="CN44" s="276">
        <f>'結果（詳細）'!$F$97*投入係数表_A!CN44</f>
        <v>0</v>
      </c>
      <c r="CO44" s="276">
        <f>'結果（詳細）'!$F$98*投入係数表_A!CO44</f>
        <v>0</v>
      </c>
      <c r="CP44" s="276">
        <f>'結果（詳細）'!$F$99*投入係数表_A!CP44</f>
        <v>0</v>
      </c>
      <c r="CQ44" s="276">
        <f>'結果（詳細）'!$F$100*投入係数表_A!CQ44</f>
        <v>0</v>
      </c>
      <c r="CR44" s="276">
        <f>'結果（詳細）'!$F$101*投入係数表_A!CR44</f>
        <v>0</v>
      </c>
      <c r="CS44" s="276">
        <f>'結果（詳細）'!$F$102*投入係数表_A!CS44</f>
        <v>0</v>
      </c>
      <c r="CT44" s="276">
        <f>'結果（詳細）'!$F$103*投入係数表_A!CT44</f>
        <v>0</v>
      </c>
      <c r="CU44" s="276">
        <f>'結果（詳細）'!$F$104*投入係数表_A!CU44</f>
        <v>0</v>
      </c>
      <c r="CV44" s="276">
        <f>'結果（詳細）'!$F$105*投入係数表_A!CV44</f>
        <v>0</v>
      </c>
      <c r="CW44" s="276">
        <f>'結果（詳細）'!$F$106*投入係数表_A!CW44</f>
        <v>0</v>
      </c>
      <c r="CX44" s="276">
        <f>'結果（詳細）'!$F$107*投入係数表_A!CX44</f>
        <v>0</v>
      </c>
      <c r="CY44" s="276">
        <f>'結果（詳細）'!$F$108*投入係数表_A!CY44</f>
        <v>0</v>
      </c>
      <c r="CZ44" s="276">
        <f>'結果（詳細）'!$F$109*投入係数表_A!CZ44</f>
        <v>0</v>
      </c>
      <c r="DA44" s="276">
        <f>'結果（詳細）'!$F$110*投入係数表_A!DA44</f>
        <v>0</v>
      </c>
      <c r="DB44" s="276">
        <f>'結果（詳細）'!$F$111*投入係数表_A!DB44</f>
        <v>0</v>
      </c>
      <c r="DC44" s="276">
        <f>'結果（詳細）'!$F$112*投入係数表_A!DC44</f>
        <v>0</v>
      </c>
      <c r="DD44" s="276">
        <f>'結果（詳細）'!$F$113*投入係数表_A!DD44</f>
        <v>0</v>
      </c>
      <c r="DE44" s="276">
        <f>'結果（詳細）'!$F$114*投入係数表_A!DE44</f>
        <v>0</v>
      </c>
      <c r="DF44" s="276">
        <f>'結果（詳細）'!$F$115*投入係数表_A!DF44</f>
        <v>0</v>
      </c>
      <c r="DG44" s="276">
        <f>'結果（詳細）'!$F$115*投入係数表_A!DG44</f>
        <v>0</v>
      </c>
      <c r="DH44" s="276">
        <f>'結果（詳細）'!$F$115*投入係数表_A!DH44</f>
        <v>0</v>
      </c>
      <c r="DI44" s="279">
        <f t="shared" si="1"/>
        <v>0</v>
      </c>
    </row>
    <row r="45" spans="3:113" ht="13.5" customHeight="1" x14ac:dyDescent="0.15">
      <c r="C45" s="402" t="s">
        <v>670</v>
      </c>
      <c r="D45" s="403" t="s">
        <v>259</v>
      </c>
      <c r="E45" s="275">
        <f>'結果（詳細）'!F$10*投入係数表_A!E45</f>
        <v>0</v>
      </c>
      <c r="F45" s="276">
        <f>'結果（詳細）'!F$11*投入係数表_A!F45</f>
        <v>0</v>
      </c>
      <c r="G45" s="276">
        <f>'結果（詳細）'!F$12*投入係数表_A!G45</f>
        <v>0</v>
      </c>
      <c r="H45" s="276">
        <f>'結果（詳細）'!F$13*投入係数表_A!H45</f>
        <v>0</v>
      </c>
      <c r="I45" s="276">
        <f>'結果（詳細）'!F$14*投入係数表_A!I45</f>
        <v>0</v>
      </c>
      <c r="J45" s="276">
        <f>'結果（詳細）'!F$15*投入係数表_A!J45</f>
        <v>0</v>
      </c>
      <c r="K45" s="276">
        <f>'結果（詳細）'!F$16*投入係数表_A!K45</f>
        <v>0</v>
      </c>
      <c r="L45" s="276">
        <f>'結果（詳細）'!F$17*投入係数表_A!L45</f>
        <v>0</v>
      </c>
      <c r="M45" s="276">
        <f>'結果（詳細）'!F$18*投入係数表_A!M45</f>
        <v>0</v>
      </c>
      <c r="N45" s="277">
        <f>'結果（詳細）'!F$19*投入係数表_A!N45</f>
        <v>0</v>
      </c>
      <c r="O45" s="276">
        <f>'結果（詳細）'!F$20*投入係数表_A!O45</f>
        <v>0</v>
      </c>
      <c r="P45" s="276">
        <f>'結果（詳細）'!F$21*投入係数表_A!P45</f>
        <v>0</v>
      </c>
      <c r="Q45" s="276">
        <f>'結果（詳細）'!F$22*投入係数表_A!Q45</f>
        <v>0</v>
      </c>
      <c r="R45" s="276">
        <f>'結果（詳細）'!F$23*投入係数表_A!R45</f>
        <v>0</v>
      </c>
      <c r="S45" s="276">
        <f>'結果（詳細）'!F$24*投入係数表_A!S45</f>
        <v>0</v>
      </c>
      <c r="T45" s="276">
        <f>'結果（詳細）'!F$25*投入係数表_A!T45</f>
        <v>0</v>
      </c>
      <c r="U45" s="276">
        <f>'結果（詳細）'!F$26*投入係数表_A!U45</f>
        <v>0</v>
      </c>
      <c r="V45" s="276">
        <f>'結果（詳細）'!F$27*投入係数表_A!V45</f>
        <v>0</v>
      </c>
      <c r="W45" s="278">
        <f>'結果（詳細）'!F$28*投入係数表_A!W45</f>
        <v>0</v>
      </c>
      <c r="X45" s="276">
        <f>'結果（詳細）'!F$29*投入係数表_A!X45</f>
        <v>0</v>
      </c>
      <c r="Y45" s="276">
        <f>'結果（詳細）'!F$30*投入係数表_A!Y45</f>
        <v>0</v>
      </c>
      <c r="Z45" s="276">
        <f>'結果（詳細）'!F$31*投入係数表_A!Z45</f>
        <v>0</v>
      </c>
      <c r="AA45" s="276">
        <f>'結果（詳細）'!F$32*投入係数表_A!AA45</f>
        <v>0</v>
      </c>
      <c r="AB45" s="276">
        <f>'結果（詳細）'!F$33*投入係数表_A!AB45</f>
        <v>0</v>
      </c>
      <c r="AC45" s="276">
        <f>'結果（詳細）'!F$34*投入係数表_A!AC45</f>
        <v>0</v>
      </c>
      <c r="AD45" s="276">
        <f>'結果（詳細）'!F$35*投入係数表_A!AD45</f>
        <v>0</v>
      </c>
      <c r="AE45" s="276">
        <f>'結果（詳細）'!F$36*投入係数表_A!AE45</f>
        <v>0</v>
      </c>
      <c r="AF45" s="276">
        <f>'結果（詳細）'!F$37*投入係数表_A!AF45</f>
        <v>0</v>
      </c>
      <c r="AG45" s="276">
        <f>'結果（詳細）'!F$38*投入係数表_A!AG45</f>
        <v>0</v>
      </c>
      <c r="AH45" s="277">
        <f>'結果（詳細）'!F$39*投入係数表_A!AH45</f>
        <v>0</v>
      </c>
      <c r="AI45" s="276">
        <f>'結果（詳細）'!F$40*投入係数表_A!AI45</f>
        <v>0</v>
      </c>
      <c r="AJ45" s="276">
        <f>'結果（詳細）'!$F$41*投入係数表_A!AJ45</f>
        <v>0</v>
      </c>
      <c r="AK45" s="276">
        <f>'結果（詳細）'!$F$42*投入係数表_A!AK45</f>
        <v>0</v>
      </c>
      <c r="AL45" s="276">
        <f>'結果（詳細）'!$F$43*投入係数表_A!AL45</f>
        <v>0</v>
      </c>
      <c r="AM45" s="276">
        <f>'結果（詳細）'!$F$44*投入係数表_A!AM45</f>
        <v>0</v>
      </c>
      <c r="AN45" s="276">
        <f>'結果（詳細）'!$F$45*投入係数表_A!AN45</f>
        <v>0</v>
      </c>
      <c r="AO45" s="276">
        <f>'結果（詳細）'!$F$46*投入係数表_A!AO45</f>
        <v>0</v>
      </c>
      <c r="AP45" s="276">
        <f>'結果（詳細）'!$F$47*投入係数表_A!AP45</f>
        <v>0</v>
      </c>
      <c r="AQ45" s="276">
        <f>'結果（詳細）'!$F$48*投入係数表_A!AQ45</f>
        <v>0</v>
      </c>
      <c r="AR45" s="276">
        <f>'結果（詳細）'!$F$49*投入係数表_A!AR45</f>
        <v>0</v>
      </c>
      <c r="AS45" s="276">
        <f>'結果（詳細）'!$F$50*投入係数表_A!AS45</f>
        <v>0</v>
      </c>
      <c r="AT45" s="276">
        <f>'結果（詳細）'!$F$51*投入係数表_A!AT45</f>
        <v>0</v>
      </c>
      <c r="AU45" s="276">
        <f>'結果（詳細）'!$F$52*投入係数表_A!AU45</f>
        <v>0</v>
      </c>
      <c r="AV45" s="276">
        <f>'結果（詳細）'!$F$53*投入係数表_A!AV45</f>
        <v>0</v>
      </c>
      <c r="AW45" s="276">
        <f>'結果（詳細）'!$F$54*投入係数表_A!AW45</f>
        <v>0</v>
      </c>
      <c r="AX45" s="276">
        <f>'結果（詳細）'!$F$55*投入係数表_A!AX45</f>
        <v>0</v>
      </c>
      <c r="AY45" s="276">
        <f>'結果（詳細）'!$F$56*投入係数表_A!AY45</f>
        <v>0</v>
      </c>
      <c r="AZ45" s="276">
        <f>'結果（詳細）'!$F$57*投入係数表_A!AZ45</f>
        <v>0</v>
      </c>
      <c r="BA45" s="276">
        <f>'結果（詳細）'!$F$58*投入係数表_A!BA45</f>
        <v>0</v>
      </c>
      <c r="BB45" s="276">
        <f>'結果（詳細）'!$F$59*投入係数表_A!BB45</f>
        <v>0</v>
      </c>
      <c r="BC45" s="276">
        <f>'結果（詳細）'!$F$60*投入係数表_A!BC45</f>
        <v>0</v>
      </c>
      <c r="BD45" s="276">
        <f>'結果（詳細）'!$F$61*投入係数表_A!BD45</f>
        <v>0</v>
      </c>
      <c r="BE45" s="276">
        <f>'結果（詳細）'!$F$62*投入係数表_A!BE45</f>
        <v>0</v>
      </c>
      <c r="BF45" s="276">
        <f>'結果（詳細）'!$F$63*投入係数表_A!BF45</f>
        <v>0</v>
      </c>
      <c r="BG45" s="276">
        <f>'結果（詳細）'!$F$64*投入係数表_A!BG45</f>
        <v>0</v>
      </c>
      <c r="BH45" s="276">
        <f>'結果（詳細）'!$F$65*投入係数表_A!BH45</f>
        <v>0</v>
      </c>
      <c r="BI45" s="276">
        <f>'結果（詳細）'!$F$66*投入係数表_A!BI45</f>
        <v>0</v>
      </c>
      <c r="BJ45" s="276">
        <f>'結果（詳細）'!$F$67*投入係数表_A!BJ45</f>
        <v>0</v>
      </c>
      <c r="BK45" s="276">
        <f>'結果（詳細）'!$F$68*投入係数表_A!BK45</f>
        <v>0</v>
      </c>
      <c r="BL45" s="276">
        <f>'結果（詳細）'!$F$69*投入係数表_A!BL45</f>
        <v>0</v>
      </c>
      <c r="BM45" s="276">
        <f>'結果（詳細）'!$F$70*投入係数表_A!BM45</f>
        <v>0</v>
      </c>
      <c r="BN45" s="276">
        <f>'結果（詳細）'!$F$71*投入係数表_A!BN45</f>
        <v>0</v>
      </c>
      <c r="BO45" s="276">
        <f>'結果（詳細）'!$F$72*投入係数表_A!BO45</f>
        <v>0</v>
      </c>
      <c r="BP45" s="276">
        <f>'結果（詳細）'!$F$73*投入係数表_A!BP45</f>
        <v>0</v>
      </c>
      <c r="BQ45" s="276">
        <f>'結果（詳細）'!$F$74*投入係数表_A!BQ45</f>
        <v>0</v>
      </c>
      <c r="BR45" s="276">
        <f>'結果（詳細）'!$F$75*投入係数表_A!BR45</f>
        <v>0</v>
      </c>
      <c r="BS45" s="276">
        <f>'結果（詳細）'!$F$76*投入係数表_A!BS45</f>
        <v>0</v>
      </c>
      <c r="BT45" s="276">
        <f>'結果（詳細）'!$F$77*投入係数表_A!BT45</f>
        <v>0</v>
      </c>
      <c r="BU45" s="276">
        <f>'結果（詳細）'!$F$78*投入係数表_A!BU45</f>
        <v>0</v>
      </c>
      <c r="BV45" s="276">
        <f>'結果（詳細）'!$F$79*投入係数表_A!BV45</f>
        <v>0</v>
      </c>
      <c r="BW45" s="276">
        <f>'結果（詳細）'!$F$80*投入係数表_A!BW45</f>
        <v>0</v>
      </c>
      <c r="BX45" s="276">
        <f>'結果（詳細）'!$F$81*投入係数表_A!BX45</f>
        <v>0</v>
      </c>
      <c r="BY45" s="276">
        <f>'結果（詳細）'!$F$82*投入係数表_A!BY45</f>
        <v>0</v>
      </c>
      <c r="BZ45" s="276">
        <f>'結果（詳細）'!$F$83*投入係数表_A!BZ45</f>
        <v>0</v>
      </c>
      <c r="CA45" s="276">
        <f>'結果（詳細）'!$F$84*投入係数表_A!CA45</f>
        <v>0</v>
      </c>
      <c r="CB45" s="276">
        <f>'結果（詳細）'!$F$85*投入係数表_A!CB45</f>
        <v>0</v>
      </c>
      <c r="CC45" s="276">
        <f>'結果（詳細）'!$F$86*投入係数表_A!CC45</f>
        <v>0</v>
      </c>
      <c r="CD45" s="276">
        <f>'結果（詳細）'!$F$87*投入係数表_A!CD45</f>
        <v>0</v>
      </c>
      <c r="CE45" s="276">
        <f>'結果（詳細）'!$F$88*投入係数表_A!CE45</f>
        <v>0</v>
      </c>
      <c r="CF45" s="276">
        <f>'結果（詳細）'!$F$89*投入係数表_A!CF45</f>
        <v>0</v>
      </c>
      <c r="CG45" s="276">
        <f>'結果（詳細）'!$F$90*投入係数表_A!CG45</f>
        <v>0</v>
      </c>
      <c r="CH45" s="276">
        <f>'結果（詳細）'!$F$91*投入係数表_A!CH45</f>
        <v>0</v>
      </c>
      <c r="CI45" s="276">
        <f>'結果（詳細）'!$F$92*投入係数表_A!CI45</f>
        <v>0</v>
      </c>
      <c r="CJ45" s="276">
        <f>'結果（詳細）'!$F$93*投入係数表_A!CJ45</f>
        <v>0</v>
      </c>
      <c r="CK45" s="276">
        <f>'結果（詳細）'!$F$94*投入係数表_A!CK45</f>
        <v>0</v>
      </c>
      <c r="CL45" s="276">
        <f>'結果（詳細）'!$F$95*投入係数表_A!CL45</f>
        <v>0</v>
      </c>
      <c r="CM45" s="276">
        <f>'結果（詳細）'!$F$96*投入係数表_A!CM45</f>
        <v>0</v>
      </c>
      <c r="CN45" s="276">
        <f>'結果（詳細）'!$F$97*投入係数表_A!CN45</f>
        <v>0</v>
      </c>
      <c r="CO45" s="276">
        <f>'結果（詳細）'!$F$98*投入係数表_A!CO45</f>
        <v>0</v>
      </c>
      <c r="CP45" s="276">
        <f>'結果（詳細）'!$F$99*投入係数表_A!CP45</f>
        <v>0</v>
      </c>
      <c r="CQ45" s="276">
        <f>'結果（詳細）'!$F$100*投入係数表_A!CQ45</f>
        <v>0</v>
      </c>
      <c r="CR45" s="276">
        <f>'結果（詳細）'!$F$101*投入係数表_A!CR45</f>
        <v>0</v>
      </c>
      <c r="CS45" s="276">
        <f>'結果（詳細）'!$F$102*投入係数表_A!CS45</f>
        <v>0</v>
      </c>
      <c r="CT45" s="276">
        <f>'結果（詳細）'!$F$103*投入係数表_A!CT45</f>
        <v>0</v>
      </c>
      <c r="CU45" s="276">
        <f>'結果（詳細）'!$F$104*投入係数表_A!CU45</f>
        <v>0</v>
      </c>
      <c r="CV45" s="276">
        <f>'結果（詳細）'!$F$105*投入係数表_A!CV45</f>
        <v>0</v>
      </c>
      <c r="CW45" s="276">
        <f>'結果（詳細）'!$F$106*投入係数表_A!CW45</f>
        <v>0</v>
      </c>
      <c r="CX45" s="276">
        <f>'結果（詳細）'!$F$107*投入係数表_A!CX45</f>
        <v>0</v>
      </c>
      <c r="CY45" s="276">
        <f>'結果（詳細）'!$F$108*投入係数表_A!CY45</f>
        <v>0</v>
      </c>
      <c r="CZ45" s="276">
        <f>'結果（詳細）'!$F$109*投入係数表_A!CZ45</f>
        <v>0</v>
      </c>
      <c r="DA45" s="276">
        <f>'結果（詳細）'!$F$110*投入係数表_A!DA45</f>
        <v>0</v>
      </c>
      <c r="DB45" s="276">
        <f>'結果（詳細）'!$F$111*投入係数表_A!DB45</f>
        <v>0</v>
      </c>
      <c r="DC45" s="276">
        <f>'結果（詳細）'!$F$112*投入係数表_A!DC45</f>
        <v>0</v>
      </c>
      <c r="DD45" s="276">
        <f>'結果（詳細）'!$F$113*投入係数表_A!DD45</f>
        <v>0</v>
      </c>
      <c r="DE45" s="276">
        <f>'結果（詳細）'!$F$114*投入係数表_A!DE45</f>
        <v>0</v>
      </c>
      <c r="DF45" s="276">
        <f>'結果（詳細）'!$F$115*投入係数表_A!DF45</f>
        <v>0</v>
      </c>
      <c r="DG45" s="276">
        <f>'結果（詳細）'!$F$115*投入係数表_A!DG45</f>
        <v>0</v>
      </c>
      <c r="DH45" s="276">
        <f>'結果（詳細）'!$F$115*投入係数表_A!DH45</f>
        <v>0</v>
      </c>
      <c r="DI45" s="279">
        <f t="shared" si="1"/>
        <v>0</v>
      </c>
    </row>
    <row r="46" spans="3:113" ht="13.5" customHeight="1" x14ac:dyDescent="0.15">
      <c r="C46" s="404" t="s">
        <v>671</v>
      </c>
      <c r="D46" s="409" t="s">
        <v>262</v>
      </c>
      <c r="E46" s="275">
        <f>'結果（詳細）'!F$10*投入係数表_A!E46</f>
        <v>0</v>
      </c>
      <c r="F46" s="276">
        <f>'結果（詳細）'!F$11*投入係数表_A!F46</f>
        <v>0</v>
      </c>
      <c r="G46" s="276">
        <f>'結果（詳細）'!F$12*投入係数表_A!G46</f>
        <v>0</v>
      </c>
      <c r="H46" s="276">
        <f>'結果（詳細）'!F$13*投入係数表_A!H46</f>
        <v>0</v>
      </c>
      <c r="I46" s="276">
        <f>'結果（詳細）'!F$14*投入係数表_A!I46</f>
        <v>0</v>
      </c>
      <c r="J46" s="276">
        <f>'結果（詳細）'!F$15*投入係数表_A!J46</f>
        <v>0</v>
      </c>
      <c r="K46" s="276">
        <f>'結果（詳細）'!F$16*投入係数表_A!K46</f>
        <v>0</v>
      </c>
      <c r="L46" s="276">
        <f>'結果（詳細）'!F$17*投入係数表_A!L46</f>
        <v>0</v>
      </c>
      <c r="M46" s="276">
        <f>'結果（詳細）'!F$18*投入係数表_A!M46</f>
        <v>0</v>
      </c>
      <c r="N46" s="277">
        <f>'結果（詳細）'!F$19*投入係数表_A!N46</f>
        <v>0</v>
      </c>
      <c r="O46" s="276">
        <f>'結果（詳細）'!F$20*投入係数表_A!O46</f>
        <v>0</v>
      </c>
      <c r="P46" s="276">
        <f>'結果（詳細）'!F$21*投入係数表_A!P46</f>
        <v>0</v>
      </c>
      <c r="Q46" s="276">
        <f>'結果（詳細）'!F$22*投入係数表_A!Q46</f>
        <v>0</v>
      </c>
      <c r="R46" s="276">
        <f>'結果（詳細）'!F$23*投入係数表_A!R46</f>
        <v>0</v>
      </c>
      <c r="S46" s="276">
        <f>'結果（詳細）'!F$24*投入係数表_A!S46</f>
        <v>0</v>
      </c>
      <c r="T46" s="276">
        <f>'結果（詳細）'!F$25*投入係数表_A!T46</f>
        <v>0</v>
      </c>
      <c r="U46" s="276">
        <f>'結果（詳細）'!F$26*投入係数表_A!U46</f>
        <v>0</v>
      </c>
      <c r="V46" s="276">
        <f>'結果（詳細）'!F$27*投入係数表_A!V46</f>
        <v>0</v>
      </c>
      <c r="W46" s="278">
        <f>'結果（詳細）'!F$28*投入係数表_A!W46</f>
        <v>0</v>
      </c>
      <c r="X46" s="276">
        <f>'結果（詳細）'!F$29*投入係数表_A!X46</f>
        <v>0</v>
      </c>
      <c r="Y46" s="276">
        <f>'結果（詳細）'!F$30*投入係数表_A!Y46</f>
        <v>0</v>
      </c>
      <c r="Z46" s="276">
        <f>'結果（詳細）'!F$31*投入係数表_A!Z46</f>
        <v>0</v>
      </c>
      <c r="AA46" s="276">
        <f>'結果（詳細）'!F$32*投入係数表_A!AA46</f>
        <v>0</v>
      </c>
      <c r="AB46" s="276">
        <f>'結果（詳細）'!F$33*投入係数表_A!AB46</f>
        <v>0</v>
      </c>
      <c r="AC46" s="276">
        <f>'結果（詳細）'!F$34*投入係数表_A!AC46</f>
        <v>0</v>
      </c>
      <c r="AD46" s="276">
        <f>'結果（詳細）'!F$35*投入係数表_A!AD46</f>
        <v>0</v>
      </c>
      <c r="AE46" s="276">
        <f>'結果（詳細）'!F$36*投入係数表_A!AE46</f>
        <v>0</v>
      </c>
      <c r="AF46" s="276">
        <f>'結果（詳細）'!F$37*投入係数表_A!AF46</f>
        <v>0</v>
      </c>
      <c r="AG46" s="276">
        <f>'結果（詳細）'!F$38*投入係数表_A!AG46</f>
        <v>0</v>
      </c>
      <c r="AH46" s="277">
        <f>'結果（詳細）'!F$39*投入係数表_A!AH46</f>
        <v>0</v>
      </c>
      <c r="AI46" s="276">
        <f>'結果（詳細）'!F$40*投入係数表_A!AI46</f>
        <v>0</v>
      </c>
      <c r="AJ46" s="276">
        <f>'結果（詳細）'!$F$41*投入係数表_A!AJ46</f>
        <v>0</v>
      </c>
      <c r="AK46" s="276">
        <f>'結果（詳細）'!$F$42*投入係数表_A!AK46</f>
        <v>0</v>
      </c>
      <c r="AL46" s="276">
        <f>'結果（詳細）'!$F$43*投入係数表_A!AL46</f>
        <v>0</v>
      </c>
      <c r="AM46" s="276">
        <f>'結果（詳細）'!$F$44*投入係数表_A!AM46</f>
        <v>0</v>
      </c>
      <c r="AN46" s="276">
        <f>'結果（詳細）'!$F$45*投入係数表_A!AN46</f>
        <v>0</v>
      </c>
      <c r="AO46" s="276">
        <f>'結果（詳細）'!$F$46*投入係数表_A!AO46</f>
        <v>0</v>
      </c>
      <c r="AP46" s="276">
        <f>'結果（詳細）'!$F$47*投入係数表_A!AP46</f>
        <v>0</v>
      </c>
      <c r="AQ46" s="276">
        <f>'結果（詳細）'!$F$48*投入係数表_A!AQ46</f>
        <v>0</v>
      </c>
      <c r="AR46" s="276">
        <f>'結果（詳細）'!$F$49*投入係数表_A!AR46</f>
        <v>0</v>
      </c>
      <c r="AS46" s="276">
        <f>'結果（詳細）'!$F$50*投入係数表_A!AS46</f>
        <v>0</v>
      </c>
      <c r="AT46" s="276">
        <f>'結果（詳細）'!$F$51*投入係数表_A!AT46</f>
        <v>0</v>
      </c>
      <c r="AU46" s="276">
        <f>'結果（詳細）'!$F$52*投入係数表_A!AU46</f>
        <v>0</v>
      </c>
      <c r="AV46" s="276">
        <f>'結果（詳細）'!$F$53*投入係数表_A!AV46</f>
        <v>0</v>
      </c>
      <c r="AW46" s="276">
        <f>'結果（詳細）'!$F$54*投入係数表_A!AW46</f>
        <v>0</v>
      </c>
      <c r="AX46" s="276">
        <f>'結果（詳細）'!$F$55*投入係数表_A!AX46</f>
        <v>0</v>
      </c>
      <c r="AY46" s="276">
        <f>'結果（詳細）'!$F$56*投入係数表_A!AY46</f>
        <v>0</v>
      </c>
      <c r="AZ46" s="276">
        <f>'結果（詳細）'!$F$57*投入係数表_A!AZ46</f>
        <v>0</v>
      </c>
      <c r="BA46" s="276">
        <f>'結果（詳細）'!$F$58*投入係数表_A!BA46</f>
        <v>0</v>
      </c>
      <c r="BB46" s="276">
        <f>'結果（詳細）'!$F$59*投入係数表_A!BB46</f>
        <v>0</v>
      </c>
      <c r="BC46" s="276">
        <f>'結果（詳細）'!$F$60*投入係数表_A!BC46</f>
        <v>0</v>
      </c>
      <c r="BD46" s="276">
        <f>'結果（詳細）'!$F$61*投入係数表_A!BD46</f>
        <v>0</v>
      </c>
      <c r="BE46" s="276">
        <f>'結果（詳細）'!$F$62*投入係数表_A!BE46</f>
        <v>0</v>
      </c>
      <c r="BF46" s="276">
        <f>'結果（詳細）'!$F$63*投入係数表_A!BF46</f>
        <v>0</v>
      </c>
      <c r="BG46" s="276">
        <f>'結果（詳細）'!$F$64*投入係数表_A!BG46</f>
        <v>0</v>
      </c>
      <c r="BH46" s="276">
        <f>'結果（詳細）'!$F$65*投入係数表_A!BH46</f>
        <v>0</v>
      </c>
      <c r="BI46" s="276">
        <f>'結果（詳細）'!$F$66*投入係数表_A!BI46</f>
        <v>0</v>
      </c>
      <c r="BJ46" s="276">
        <f>'結果（詳細）'!$F$67*投入係数表_A!BJ46</f>
        <v>0</v>
      </c>
      <c r="BK46" s="276">
        <f>'結果（詳細）'!$F$68*投入係数表_A!BK46</f>
        <v>0</v>
      </c>
      <c r="BL46" s="276">
        <f>'結果（詳細）'!$F$69*投入係数表_A!BL46</f>
        <v>0</v>
      </c>
      <c r="BM46" s="276">
        <f>'結果（詳細）'!$F$70*投入係数表_A!BM46</f>
        <v>0</v>
      </c>
      <c r="BN46" s="276">
        <f>'結果（詳細）'!$F$71*投入係数表_A!BN46</f>
        <v>0</v>
      </c>
      <c r="BO46" s="276">
        <f>'結果（詳細）'!$F$72*投入係数表_A!BO46</f>
        <v>0</v>
      </c>
      <c r="BP46" s="276">
        <f>'結果（詳細）'!$F$73*投入係数表_A!BP46</f>
        <v>0</v>
      </c>
      <c r="BQ46" s="276">
        <f>'結果（詳細）'!$F$74*投入係数表_A!BQ46</f>
        <v>0</v>
      </c>
      <c r="BR46" s="276">
        <f>'結果（詳細）'!$F$75*投入係数表_A!BR46</f>
        <v>0</v>
      </c>
      <c r="BS46" s="276">
        <f>'結果（詳細）'!$F$76*投入係数表_A!BS46</f>
        <v>0</v>
      </c>
      <c r="BT46" s="276">
        <f>'結果（詳細）'!$F$77*投入係数表_A!BT46</f>
        <v>0</v>
      </c>
      <c r="BU46" s="276">
        <f>'結果（詳細）'!$F$78*投入係数表_A!BU46</f>
        <v>0</v>
      </c>
      <c r="BV46" s="276">
        <f>'結果（詳細）'!$F$79*投入係数表_A!BV46</f>
        <v>0</v>
      </c>
      <c r="BW46" s="276">
        <f>'結果（詳細）'!$F$80*投入係数表_A!BW46</f>
        <v>0</v>
      </c>
      <c r="BX46" s="276">
        <f>'結果（詳細）'!$F$81*投入係数表_A!BX46</f>
        <v>0</v>
      </c>
      <c r="BY46" s="276">
        <f>'結果（詳細）'!$F$82*投入係数表_A!BY46</f>
        <v>0</v>
      </c>
      <c r="BZ46" s="276">
        <f>'結果（詳細）'!$F$83*投入係数表_A!BZ46</f>
        <v>0</v>
      </c>
      <c r="CA46" s="276">
        <f>'結果（詳細）'!$F$84*投入係数表_A!CA46</f>
        <v>0</v>
      </c>
      <c r="CB46" s="276">
        <f>'結果（詳細）'!$F$85*投入係数表_A!CB46</f>
        <v>0</v>
      </c>
      <c r="CC46" s="276">
        <f>'結果（詳細）'!$F$86*投入係数表_A!CC46</f>
        <v>0</v>
      </c>
      <c r="CD46" s="276">
        <f>'結果（詳細）'!$F$87*投入係数表_A!CD46</f>
        <v>0</v>
      </c>
      <c r="CE46" s="276">
        <f>'結果（詳細）'!$F$88*投入係数表_A!CE46</f>
        <v>0</v>
      </c>
      <c r="CF46" s="276">
        <f>'結果（詳細）'!$F$89*投入係数表_A!CF46</f>
        <v>0</v>
      </c>
      <c r="CG46" s="276">
        <f>'結果（詳細）'!$F$90*投入係数表_A!CG46</f>
        <v>0</v>
      </c>
      <c r="CH46" s="276">
        <f>'結果（詳細）'!$F$91*投入係数表_A!CH46</f>
        <v>0</v>
      </c>
      <c r="CI46" s="276">
        <f>'結果（詳細）'!$F$92*投入係数表_A!CI46</f>
        <v>0</v>
      </c>
      <c r="CJ46" s="276">
        <f>'結果（詳細）'!$F$93*投入係数表_A!CJ46</f>
        <v>0</v>
      </c>
      <c r="CK46" s="276">
        <f>'結果（詳細）'!$F$94*投入係数表_A!CK46</f>
        <v>0</v>
      </c>
      <c r="CL46" s="276">
        <f>'結果（詳細）'!$F$95*投入係数表_A!CL46</f>
        <v>0</v>
      </c>
      <c r="CM46" s="276">
        <f>'結果（詳細）'!$F$96*投入係数表_A!CM46</f>
        <v>0</v>
      </c>
      <c r="CN46" s="276">
        <f>'結果（詳細）'!$F$97*投入係数表_A!CN46</f>
        <v>0</v>
      </c>
      <c r="CO46" s="276">
        <f>'結果（詳細）'!$F$98*投入係数表_A!CO46</f>
        <v>0</v>
      </c>
      <c r="CP46" s="276">
        <f>'結果（詳細）'!$F$99*投入係数表_A!CP46</f>
        <v>0</v>
      </c>
      <c r="CQ46" s="276">
        <f>'結果（詳細）'!$F$100*投入係数表_A!CQ46</f>
        <v>0</v>
      </c>
      <c r="CR46" s="276">
        <f>'結果（詳細）'!$F$101*投入係数表_A!CR46</f>
        <v>0</v>
      </c>
      <c r="CS46" s="276">
        <f>'結果（詳細）'!$F$102*投入係数表_A!CS46</f>
        <v>0</v>
      </c>
      <c r="CT46" s="276">
        <f>'結果（詳細）'!$F$103*投入係数表_A!CT46</f>
        <v>0</v>
      </c>
      <c r="CU46" s="276">
        <f>'結果（詳細）'!$F$104*投入係数表_A!CU46</f>
        <v>0</v>
      </c>
      <c r="CV46" s="276">
        <f>'結果（詳細）'!$F$105*投入係数表_A!CV46</f>
        <v>0</v>
      </c>
      <c r="CW46" s="276">
        <f>'結果（詳細）'!$F$106*投入係数表_A!CW46</f>
        <v>0</v>
      </c>
      <c r="CX46" s="276">
        <f>'結果（詳細）'!$F$107*投入係数表_A!CX46</f>
        <v>0</v>
      </c>
      <c r="CY46" s="276">
        <f>'結果（詳細）'!$F$108*投入係数表_A!CY46</f>
        <v>0</v>
      </c>
      <c r="CZ46" s="276">
        <f>'結果（詳細）'!$F$109*投入係数表_A!CZ46</f>
        <v>0</v>
      </c>
      <c r="DA46" s="276">
        <f>'結果（詳細）'!$F$110*投入係数表_A!DA46</f>
        <v>0</v>
      </c>
      <c r="DB46" s="276">
        <f>'結果（詳細）'!$F$111*投入係数表_A!DB46</f>
        <v>0</v>
      </c>
      <c r="DC46" s="276">
        <f>'結果（詳細）'!$F$112*投入係数表_A!DC46</f>
        <v>0</v>
      </c>
      <c r="DD46" s="276">
        <f>'結果（詳細）'!$F$113*投入係数表_A!DD46</f>
        <v>0</v>
      </c>
      <c r="DE46" s="276">
        <f>'結果（詳細）'!$F$114*投入係数表_A!DE46</f>
        <v>0</v>
      </c>
      <c r="DF46" s="276">
        <f>'結果（詳細）'!$F$115*投入係数表_A!DF46</f>
        <v>0</v>
      </c>
      <c r="DG46" s="276">
        <f>'結果（詳細）'!$F$115*投入係数表_A!DG46</f>
        <v>0</v>
      </c>
      <c r="DH46" s="276">
        <f>'結果（詳細）'!$F$115*投入係数表_A!DH46</f>
        <v>0</v>
      </c>
      <c r="DI46" s="280">
        <f t="shared" si="1"/>
        <v>0</v>
      </c>
    </row>
    <row r="47" spans="3:113" ht="13.5" customHeight="1" x14ac:dyDescent="0.15">
      <c r="C47" s="402" t="s">
        <v>672</v>
      </c>
      <c r="D47" s="403" t="s">
        <v>267</v>
      </c>
      <c r="E47" s="275">
        <f>'結果（詳細）'!F$10*投入係数表_A!E47</f>
        <v>0</v>
      </c>
      <c r="F47" s="276">
        <f>'結果（詳細）'!F$11*投入係数表_A!F47</f>
        <v>0</v>
      </c>
      <c r="G47" s="276">
        <f>'結果（詳細）'!F$12*投入係数表_A!G47</f>
        <v>0</v>
      </c>
      <c r="H47" s="276">
        <f>'結果（詳細）'!F$13*投入係数表_A!H47</f>
        <v>0</v>
      </c>
      <c r="I47" s="276">
        <f>'結果（詳細）'!F$14*投入係数表_A!I47</f>
        <v>0</v>
      </c>
      <c r="J47" s="276">
        <f>'結果（詳細）'!F$15*投入係数表_A!J47</f>
        <v>0</v>
      </c>
      <c r="K47" s="276">
        <f>'結果（詳細）'!F$16*投入係数表_A!K47</f>
        <v>0</v>
      </c>
      <c r="L47" s="276">
        <f>'結果（詳細）'!F$17*投入係数表_A!L47</f>
        <v>0</v>
      </c>
      <c r="M47" s="276">
        <f>'結果（詳細）'!F$18*投入係数表_A!M47</f>
        <v>0</v>
      </c>
      <c r="N47" s="277">
        <f>'結果（詳細）'!F$19*投入係数表_A!N47</f>
        <v>0</v>
      </c>
      <c r="O47" s="276">
        <f>'結果（詳細）'!F$20*投入係数表_A!O47</f>
        <v>0</v>
      </c>
      <c r="P47" s="276">
        <f>'結果（詳細）'!F$21*投入係数表_A!P47</f>
        <v>0</v>
      </c>
      <c r="Q47" s="276">
        <f>'結果（詳細）'!F$22*投入係数表_A!Q47</f>
        <v>0</v>
      </c>
      <c r="R47" s="276">
        <f>'結果（詳細）'!F$23*投入係数表_A!R47</f>
        <v>0</v>
      </c>
      <c r="S47" s="276">
        <f>'結果（詳細）'!F$24*投入係数表_A!S47</f>
        <v>0</v>
      </c>
      <c r="T47" s="276">
        <f>'結果（詳細）'!F$25*投入係数表_A!T47</f>
        <v>0</v>
      </c>
      <c r="U47" s="276">
        <f>'結果（詳細）'!F$26*投入係数表_A!U47</f>
        <v>0</v>
      </c>
      <c r="V47" s="276">
        <f>'結果（詳細）'!F$27*投入係数表_A!V47</f>
        <v>0</v>
      </c>
      <c r="W47" s="278">
        <f>'結果（詳細）'!F$28*投入係数表_A!W47</f>
        <v>0</v>
      </c>
      <c r="X47" s="276">
        <f>'結果（詳細）'!F$29*投入係数表_A!X47</f>
        <v>0</v>
      </c>
      <c r="Y47" s="276">
        <f>'結果（詳細）'!F$30*投入係数表_A!Y47</f>
        <v>0</v>
      </c>
      <c r="Z47" s="276">
        <f>'結果（詳細）'!F$31*投入係数表_A!Z47</f>
        <v>0</v>
      </c>
      <c r="AA47" s="276">
        <f>'結果（詳細）'!F$32*投入係数表_A!AA47</f>
        <v>0</v>
      </c>
      <c r="AB47" s="276">
        <f>'結果（詳細）'!F$33*投入係数表_A!AB47</f>
        <v>0</v>
      </c>
      <c r="AC47" s="276">
        <f>'結果（詳細）'!F$34*投入係数表_A!AC47</f>
        <v>0</v>
      </c>
      <c r="AD47" s="276">
        <f>'結果（詳細）'!F$35*投入係数表_A!AD47</f>
        <v>0</v>
      </c>
      <c r="AE47" s="276">
        <f>'結果（詳細）'!F$36*投入係数表_A!AE47</f>
        <v>0</v>
      </c>
      <c r="AF47" s="276">
        <f>'結果（詳細）'!F$37*投入係数表_A!AF47</f>
        <v>0</v>
      </c>
      <c r="AG47" s="276">
        <f>'結果（詳細）'!F$38*投入係数表_A!AG47</f>
        <v>0</v>
      </c>
      <c r="AH47" s="277">
        <f>'結果（詳細）'!F$39*投入係数表_A!AH47</f>
        <v>0</v>
      </c>
      <c r="AI47" s="276">
        <f>'結果（詳細）'!F$40*投入係数表_A!AI47</f>
        <v>0</v>
      </c>
      <c r="AJ47" s="276">
        <f>'結果（詳細）'!$F$41*投入係数表_A!AJ47</f>
        <v>0</v>
      </c>
      <c r="AK47" s="276">
        <f>'結果（詳細）'!$F$42*投入係数表_A!AK47</f>
        <v>0</v>
      </c>
      <c r="AL47" s="276">
        <f>'結果（詳細）'!$F$43*投入係数表_A!AL47</f>
        <v>0</v>
      </c>
      <c r="AM47" s="276">
        <f>'結果（詳細）'!$F$44*投入係数表_A!AM47</f>
        <v>0</v>
      </c>
      <c r="AN47" s="276">
        <f>'結果（詳細）'!$F$45*投入係数表_A!AN47</f>
        <v>0</v>
      </c>
      <c r="AO47" s="276">
        <f>'結果（詳細）'!$F$46*投入係数表_A!AO47</f>
        <v>0</v>
      </c>
      <c r="AP47" s="276">
        <f>'結果（詳細）'!$F$47*投入係数表_A!AP47</f>
        <v>0</v>
      </c>
      <c r="AQ47" s="276">
        <f>'結果（詳細）'!$F$48*投入係数表_A!AQ47</f>
        <v>0</v>
      </c>
      <c r="AR47" s="276">
        <f>'結果（詳細）'!$F$49*投入係数表_A!AR47</f>
        <v>0</v>
      </c>
      <c r="AS47" s="276">
        <f>'結果（詳細）'!$F$50*投入係数表_A!AS47</f>
        <v>0</v>
      </c>
      <c r="AT47" s="276">
        <f>'結果（詳細）'!$F$51*投入係数表_A!AT47</f>
        <v>0</v>
      </c>
      <c r="AU47" s="276">
        <f>'結果（詳細）'!$F$52*投入係数表_A!AU47</f>
        <v>0</v>
      </c>
      <c r="AV47" s="276">
        <f>'結果（詳細）'!$F$53*投入係数表_A!AV47</f>
        <v>0</v>
      </c>
      <c r="AW47" s="276">
        <f>'結果（詳細）'!$F$54*投入係数表_A!AW47</f>
        <v>0</v>
      </c>
      <c r="AX47" s="276">
        <f>'結果（詳細）'!$F$55*投入係数表_A!AX47</f>
        <v>0</v>
      </c>
      <c r="AY47" s="276">
        <f>'結果（詳細）'!$F$56*投入係数表_A!AY47</f>
        <v>0</v>
      </c>
      <c r="AZ47" s="276">
        <f>'結果（詳細）'!$F$57*投入係数表_A!AZ47</f>
        <v>0</v>
      </c>
      <c r="BA47" s="276">
        <f>'結果（詳細）'!$F$58*投入係数表_A!BA47</f>
        <v>0</v>
      </c>
      <c r="BB47" s="276">
        <f>'結果（詳細）'!$F$59*投入係数表_A!BB47</f>
        <v>0</v>
      </c>
      <c r="BC47" s="276">
        <f>'結果（詳細）'!$F$60*投入係数表_A!BC47</f>
        <v>0</v>
      </c>
      <c r="BD47" s="276">
        <f>'結果（詳細）'!$F$61*投入係数表_A!BD47</f>
        <v>0</v>
      </c>
      <c r="BE47" s="276">
        <f>'結果（詳細）'!$F$62*投入係数表_A!BE47</f>
        <v>0</v>
      </c>
      <c r="BF47" s="276">
        <f>'結果（詳細）'!$F$63*投入係数表_A!BF47</f>
        <v>0</v>
      </c>
      <c r="BG47" s="276">
        <f>'結果（詳細）'!$F$64*投入係数表_A!BG47</f>
        <v>0</v>
      </c>
      <c r="BH47" s="276">
        <f>'結果（詳細）'!$F$65*投入係数表_A!BH47</f>
        <v>0</v>
      </c>
      <c r="BI47" s="276">
        <f>'結果（詳細）'!$F$66*投入係数表_A!BI47</f>
        <v>0</v>
      </c>
      <c r="BJ47" s="276">
        <f>'結果（詳細）'!$F$67*投入係数表_A!BJ47</f>
        <v>0</v>
      </c>
      <c r="BK47" s="276">
        <f>'結果（詳細）'!$F$68*投入係数表_A!BK47</f>
        <v>0</v>
      </c>
      <c r="BL47" s="276">
        <f>'結果（詳細）'!$F$69*投入係数表_A!BL47</f>
        <v>0</v>
      </c>
      <c r="BM47" s="276">
        <f>'結果（詳細）'!$F$70*投入係数表_A!BM47</f>
        <v>0</v>
      </c>
      <c r="BN47" s="276">
        <f>'結果（詳細）'!$F$71*投入係数表_A!BN47</f>
        <v>0</v>
      </c>
      <c r="BO47" s="276">
        <f>'結果（詳細）'!$F$72*投入係数表_A!BO47</f>
        <v>0</v>
      </c>
      <c r="BP47" s="276">
        <f>'結果（詳細）'!$F$73*投入係数表_A!BP47</f>
        <v>0</v>
      </c>
      <c r="BQ47" s="276">
        <f>'結果（詳細）'!$F$74*投入係数表_A!BQ47</f>
        <v>0</v>
      </c>
      <c r="BR47" s="276">
        <f>'結果（詳細）'!$F$75*投入係数表_A!BR47</f>
        <v>0</v>
      </c>
      <c r="BS47" s="276">
        <f>'結果（詳細）'!$F$76*投入係数表_A!BS47</f>
        <v>0</v>
      </c>
      <c r="BT47" s="276">
        <f>'結果（詳細）'!$F$77*投入係数表_A!BT47</f>
        <v>0</v>
      </c>
      <c r="BU47" s="276">
        <f>'結果（詳細）'!$F$78*投入係数表_A!BU47</f>
        <v>0</v>
      </c>
      <c r="BV47" s="276">
        <f>'結果（詳細）'!$F$79*投入係数表_A!BV47</f>
        <v>0</v>
      </c>
      <c r="BW47" s="276">
        <f>'結果（詳細）'!$F$80*投入係数表_A!BW47</f>
        <v>0</v>
      </c>
      <c r="BX47" s="276">
        <f>'結果（詳細）'!$F$81*投入係数表_A!BX47</f>
        <v>0</v>
      </c>
      <c r="BY47" s="276">
        <f>'結果（詳細）'!$F$82*投入係数表_A!BY47</f>
        <v>0</v>
      </c>
      <c r="BZ47" s="276">
        <f>'結果（詳細）'!$F$83*投入係数表_A!BZ47</f>
        <v>0</v>
      </c>
      <c r="CA47" s="276">
        <f>'結果（詳細）'!$F$84*投入係数表_A!CA47</f>
        <v>0</v>
      </c>
      <c r="CB47" s="276">
        <f>'結果（詳細）'!$F$85*投入係数表_A!CB47</f>
        <v>0</v>
      </c>
      <c r="CC47" s="276">
        <f>'結果（詳細）'!$F$86*投入係数表_A!CC47</f>
        <v>0</v>
      </c>
      <c r="CD47" s="276">
        <f>'結果（詳細）'!$F$87*投入係数表_A!CD47</f>
        <v>0</v>
      </c>
      <c r="CE47" s="276">
        <f>'結果（詳細）'!$F$88*投入係数表_A!CE47</f>
        <v>0</v>
      </c>
      <c r="CF47" s="276">
        <f>'結果（詳細）'!$F$89*投入係数表_A!CF47</f>
        <v>0</v>
      </c>
      <c r="CG47" s="276">
        <f>'結果（詳細）'!$F$90*投入係数表_A!CG47</f>
        <v>0</v>
      </c>
      <c r="CH47" s="276">
        <f>'結果（詳細）'!$F$91*投入係数表_A!CH47</f>
        <v>0</v>
      </c>
      <c r="CI47" s="276">
        <f>'結果（詳細）'!$F$92*投入係数表_A!CI47</f>
        <v>0</v>
      </c>
      <c r="CJ47" s="276">
        <f>'結果（詳細）'!$F$93*投入係数表_A!CJ47</f>
        <v>0</v>
      </c>
      <c r="CK47" s="276">
        <f>'結果（詳細）'!$F$94*投入係数表_A!CK47</f>
        <v>0</v>
      </c>
      <c r="CL47" s="276">
        <f>'結果（詳細）'!$F$95*投入係数表_A!CL47</f>
        <v>0</v>
      </c>
      <c r="CM47" s="276">
        <f>'結果（詳細）'!$F$96*投入係数表_A!CM47</f>
        <v>0</v>
      </c>
      <c r="CN47" s="276">
        <f>'結果（詳細）'!$F$97*投入係数表_A!CN47</f>
        <v>0</v>
      </c>
      <c r="CO47" s="276">
        <f>'結果（詳細）'!$F$98*投入係数表_A!CO47</f>
        <v>0</v>
      </c>
      <c r="CP47" s="276">
        <f>'結果（詳細）'!$F$99*投入係数表_A!CP47</f>
        <v>0</v>
      </c>
      <c r="CQ47" s="276">
        <f>'結果（詳細）'!$F$100*投入係数表_A!CQ47</f>
        <v>0</v>
      </c>
      <c r="CR47" s="276">
        <f>'結果（詳細）'!$F$101*投入係数表_A!CR47</f>
        <v>0</v>
      </c>
      <c r="CS47" s="276">
        <f>'結果（詳細）'!$F$102*投入係数表_A!CS47</f>
        <v>0</v>
      </c>
      <c r="CT47" s="276">
        <f>'結果（詳細）'!$F$103*投入係数表_A!CT47</f>
        <v>0</v>
      </c>
      <c r="CU47" s="276">
        <f>'結果（詳細）'!$F$104*投入係数表_A!CU47</f>
        <v>0</v>
      </c>
      <c r="CV47" s="276">
        <f>'結果（詳細）'!$F$105*投入係数表_A!CV47</f>
        <v>0</v>
      </c>
      <c r="CW47" s="276">
        <f>'結果（詳細）'!$F$106*投入係数表_A!CW47</f>
        <v>0</v>
      </c>
      <c r="CX47" s="276">
        <f>'結果（詳細）'!$F$107*投入係数表_A!CX47</f>
        <v>0</v>
      </c>
      <c r="CY47" s="276">
        <f>'結果（詳細）'!$F$108*投入係数表_A!CY47</f>
        <v>0</v>
      </c>
      <c r="CZ47" s="276">
        <f>'結果（詳細）'!$F$109*投入係数表_A!CZ47</f>
        <v>0</v>
      </c>
      <c r="DA47" s="276">
        <f>'結果（詳細）'!$F$110*投入係数表_A!DA47</f>
        <v>0</v>
      </c>
      <c r="DB47" s="276">
        <f>'結果（詳細）'!$F$111*投入係数表_A!DB47</f>
        <v>0</v>
      </c>
      <c r="DC47" s="276">
        <f>'結果（詳細）'!$F$112*投入係数表_A!DC47</f>
        <v>0</v>
      </c>
      <c r="DD47" s="276">
        <f>'結果（詳細）'!$F$113*投入係数表_A!DD47</f>
        <v>0</v>
      </c>
      <c r="DE47" s="276">
        <f>'結果（詳細）'!$F$114*投入係数表_A!DE47</f>
        <v>0</v>
      </c>
      <c r="DF47" s="276">
        <f>'結果（詳細）'!$F$115*投入係数表_A!DF47</f>
        <v>0</v>
      </c>
      <c r="DG47" s="276">
        <f>'結果（詳細）'!$F$115*投入係数表_A!DG47</f>
        <v>0</v>
      </c>
      <c r="DH47" s="276">
        <f>'結果（詳細）'!$F$115*投入係数表_A!DH47</f>
        <v>0</v>
      </c>
      <c r="DI47" s="279">
        <f t="shared" si="1"/>
        <v>0</v>
      </c>
    </row>
    <row r="48" spans="3:113" ht="13.5" customHeight="1" x14ac:dyDescent="0.15">
      <c r="C48" s="402" t="s">
        <v>673</v>
      </c>
      <c r="D48" s="403" t="s">
        <v>958</v>
      </c>
      <c r="E48" s="275">
        <f>'結果（詳細）'!F$10*投入係数表_A!E48</f>
        <v>0</v>
      </c>
      <c r="F48" s="276">
        <f>'結果（詳細）'!F$11*投入係数表_A!F48</f>
        <v>0</v>
      </c>
      <c r="G48" s="276">
        <f>'結果（詳細）'!F$12*投入係数表_A!G48</f>
        <v>0</v>
      </c>
      <c r="H48" s="276">
        <f>'結果（詳細）'!F$13*投入係数表_A!H48</f>
        <v>0</v>
      </c>
      <c r="I48" s="276">
        <f>'結果（詳細）'!F$14*投入係数表_A!I48</f>
        <v>0</v>
      </c>
      <c r="J48" s="276">
        <f>'結果（詳細）'!F$15*投入係数表_A!J48</f>
        <v>0</v>
      </c>
      <c r="K48" s="276">
        <f>'結果（詳細）'!F$16*投入係数表_A!K48</f>
        <v>0</v>
      </c>
      <c r="L48" s="276">
        <f>'結果（詳細）'!F$17*投入係数表_A!L48</f>
        <v>0</v>
      </c>
      <c r="M48" s="276">
        <f>'結果（詳細）'!F$18*投入係数表_A!M48</f>
        <v>0</v>
      </c>
      <c r="N48" s="277">
        <f>'結果（詳細）'!F$19*投入係数表_A!N48</f>
        <v>0</v>
      </c>
      <c r="O48" s="276">
        <f>'結果（詳細）'!F$20*投入係数表_A!O48</f>
        <v>0</v>
      </c>
      <c r="P48" s="276">
        <f>'結果（詳細）'!F$21*投入係数表_A!P48</f>
        <v>0</v>
      </c>
      <c r="Q48" s="276">
        <f>'結果（詳細）'!F$22*投入係数表_A!Q48</f>
        <v>0</v>
      </c>
      <c r="R48" s="276">
        <f>'結果（詳細）'!F$23*投入係数表_A!R48</f>
        <v>0</v>
      </c>
      <c r="S48" s="276">
        <f>'結果（詳細）'!F$24*投入係数表_A!S48</f>
        <v>0</v>
      </c>
      <c r="T48" s="276">
        <f>'結果（詳細）'!F$25*投入係数表_A!T48</f>
        <v>0</v>
      </c>
      <c r="U48" s="276">
        <f>'結果（詳細）'!F$26*投入係数表_A!U48</f>
        <v>0</v>
      </c>
      <c r="V48" s="276">
        <f>'結果（詳細）'!F$27*投入係数表_A!V48</f>
        <v>0</v>
      </c>
      <c r="W48" s="278">
        <f>'結果（詳細）'!F$28*投入係数表_A!W48</f>
        <v>0</v>
      </c>
      <c r="X48" s="276">
        <f>'結果（詳細）'!F$29*投入係数表_A!X48</f>
        <v>0</v>
      </c>
      <c r="Y48" s="276">
        <f>'結果（詳細）'!F$30*投入係数表_A!Y48</f>
        <v>0</v>
      </c>
      <c r="Z48" s="276">
        <f>'結果（詳細）'!F$31*投入係数表_A!Z48</f>
        <v>0</v>
      </c>
      <c r="AA48" s="276">
        <f>'結果（詳細）'!F$32*投入係数表_A!AA48</f>
        <v>0</v>
      </c>
      <c r="AB48" s="276">
        <f>'結果（詳細）'!F$33*投入係数表_A!AB48</f>
        <v>0</v>
      </c>
      <c r="AC48" s="276">
        <f>'結果（詳細）'!F$34*投入係数表_A!AC48</f>
        <v>0</v>
      </c>
      <c r="AD48" s="276">
        <f>'結果（詳細）'!F$35*投入係数表_A!AD48</f>
        <v>0</v>
      </c>
      <c r="AE48" s="276">
        <f>'結果（詳細）'!F$36*投入係数表_A!AE48</f>
        <v>0</v>
      </c>
      <c r="AF48" s="276">
        <f>'結果（詳細）'!F$37*投入係数表_A!AF48</f>
        <v>0</v>
      </c>
      <c r="AG48" s="276">
        <f>'結果（詳細）'!F$38*投入係数表_A!AG48</f>
        <v>0</v>
      </c>
      <c r="AH48" s="277">
        <f>'結果（詳細）'!F$39*投入係数表_A!AH48</f>
        <v>0</v>
      </c>
      <c r="AI48" s="276">
        <f>'結果（詳細）'!F$40*投入係数表_A!AI48</f>
        <v>0</v>
      </c>
      <c r="AJ48" s="276">
        <f>'結果（詳細）'!$F$41*投入係数表_A!AJ48</f>
        <v>0</v>
      </c>
      <c r="AK48" s="276">
        <f>'結果（詳細）'!$F$42*投入係数表_A!AK48</f>
        <v>0</v>
      </c>
      <c r="AL48" s="276">
        <f>'結果（詳細）'!$F$43*投入係数表_A!AL48</f>
        <v>0</v>
      </c>
      <c r="AM48" s="276">
        <f>'結果（詳細）'!$F$44*投入係数表_A!AM48</f>
        <v>0</v>
      </c>
      <c r="AN48" s="276">
        <f>'結果（詳細）'!$F$45*投入係数表_A!AN48</f>
        <v>0</v>
      </c>
      <c r="AO48" s="276">
        <f>'結果（詳細）'!$F$46*投入係数表_A!AO48</f>
        <v>0</v>
      </c>
      <c r="AP48" s="276">
        <f>'結果（詳細）'!$F$47*投入係数表_A!AP48</f>
        <v>0</v>
      </c>
      <c r="AQ48" s="276">
        <f>'結果（詳細）'!$F$48*投入係数表_A!AQ48</f>
        <v>0</v>
      </c>
      <c r="AR48" s="276">
        <f>'結果（詳細）'!$F$49*投入係数表_A!AR48</f>
        <v>0</v>
      </c>
      <c r="AS48" s="276">
        <f>'結果（詳細）'!$F$50*投入係数表_A!AS48</f>
        <v>0</v>
      </c>
      <c r="AT48" s="276">
        <f>'結果（詳細）'!$F$51*投入係数表_A!AT48</f>
        <v>0</v>
      </c>
      <c r="AU48" s="276">
        <f>'結果（詳細）'!$F$52*投入係数表_A!AU48</f>
        <v>0</v>
      </c>
      <c r="AV48" s="276">
        <f>'結果（詳細）'!$F$53*投入係数表_A!AV48</f>
        <v>0</v>
      </c>
      <c r="AW48" s="276">
        <f>'結果（詳細）'!$F$54*投入係数表_A!AW48</f>
        <v>0</v>
      </c>
      <c r="AX48" s="276">
        <f>'結果（詳細）'!$F$55*投入係数表_A!AX48</f>
        <v>0</v>
      </c>
      <c r="AY48" s="276">
        <f>'結果（詳細）'!$F$56*投入係数表_A!AY48</f>
        <v>0</v>
      </c>
      <c r="AZ48" s="276">
        <f>'結果（詳細）'!$F$57*投入係数表_A!AZ48</f>
        <v>0</v>
      </c>
      <c r="BA48" s="276">
        <f>'結果（詳細）'!$F$58*投入係数表_A!BA48</f>
        <v>0</v>
      </c>
      <c r="BB48" s="276">
        <f>'結果（詳細）'!$F$59*投入係数表_A!BB48</f>
        <v>0</v>
      </c>
      <c r="BC48" s="276">
        <f>'結果（詳細）'!$F$60*投入係数表_A!BC48</f>
        <v>0</v>
      </c>
      <c r="BD48" s="276">
        <f>'結果（詳細）'!$F$61*投入係数表_A!BD48</f>
        <v>0</v>
      </c>
      <c r="BE48" s="276">
        <f>'結果（詳細）'!$F$62*投入係数表_A!BE48</f>
        <v>0</v>
      </c>
      <c r="BF48" s="276">
        <f>'結果（詳細）'!$F$63*投入係数表_A!BF48</f>
        <v>0</v>
      </c>
      <c r="BG48" s="276">
        <f>'結果（詳細）'!$F$64*投入係数表_A!BG48</f>
        <v>0</v>
      </c>
      <c r="BH48" s="276">
        <f>'結果（詳細）'!$F$65*投入係数表_A!BH48</f>
        <v>0</v>
      </c>
      <c r="BI48" s="276">
        <f>'結果（詳細）'!$F$66*投入係数表_A!BI48</f>
        <v>0</v>
      </c>
      <c r="BJ48" s="276">
        <f>'結果（詳細）'!$F$67*投入係数表_A!BJ48</f>
        <v>0</v>
      </c>
      <c r="BK48" s="276">
        <f>'結果（詳細）'!$F$68*投入係数表_A!BK48</f>
        <v>0</v>
      </c>
      <c r="BL48" s="276">
        <f>'結果（詳細）'!$F$69*投入係数表_A!BL48</f>
        <v>0</v>
      </c>
      <c r="BM48" s="276">
        <f>'結果（詳細）'!$F$70*投入係数表_A!BM48</f>
        <v>0</v>
      </c>
      <c r="BN48" s="276">
        <f>'結果（詳細）'!$F$71*投入係数表_A!BN48</f>
        <v>0</v>
      </c>
      <c r="BO48" s="276">
        <f>'結果（詳細）'!$F$72*投入係数表_A!BO48</f>
        <v>0</v>
      </c>
      <c r="BP48" s="276">
        <f>'結果（詳細）'!$F$73*投入係数表_A!BP48</f>
        <v>0</v>
      </c>
      <c r="BQ48" s="276">
        <f>'結果（詳細）'!$F$74*投入係数表_A!BQ48</f>
        <v>0</v>
      </c>
      <c r="BR48" s="276">
        <f>'結果（詳細）'!$F$75*投入係数表_A!BR48</f>
        <v>0</v>
      </c>
      <c r="BS48" s="276">
        <f>'結果（詳細）'!$F$76*投入係数表_A!BS48</f>
        <v>0</v>
      </c>
      <c r="BT48" s="276">
        <f>'結果（詳細）'!$F$77*投入係数表_A!BT48</f>
        <v>0</v>
      </c>
      <c r="BU48" s="276">
        <f>'結果（詳細）'!$F$78*投入係数表_A!BU48</f>
        <v>0</v>
      </c>
      <c r="BV48" s="276">
        <f>'結果（詳細）'!$F$79*投入係数表_A!BV48</f>
        <v>0</v>
      </c>
      <c r="BW48" s="276">
        <f>'結果（詳細）'!$F$80*投入係数表_A!BW48</f>
        <v>0</v>
      </c>
      <c r="BX48" s="276">
        <f>'結果（詳細）'!$F$81*投入係数表_A!BX48</f>
        <v>0</v>
      </c>
      <c r="BY48" s="276">
        <f>'結果（詳細）'!$F$82*投入係数表_A!BY48</f>
        <v>0</v>
      </c>
      <c r="BZ48" s="276">
        <f>'結果（詳細）'!$F$83*投入係数表_A!BZ48</f>
        <v>0</v>
      </c>
      <c r="CA48" s="276">
        <f>'結果（詳細）'!$F$84*投入係数表_A!CA48</f>
        <v>0</v>
      </c>
      <c r="CB48" s="276">
        <f>'結果（詳細）'!$F$85*投入係数表_A!CB48</f>
        <v>0</v>
      </c>
      <c r="CC48" s="276">
        <f>'結果（詳細）'!$F$86*投入係数表_A!CC48</f>
        <v>0</v>
      </c>
      <c r="CD48" s="276">
        <f>'結果（詳細）'!$F$87*投入係数表_A!CD48</f>
        <v>0</v>
      </c>
      <c r="CE48" s="276">
        <f>'結果（詳細）'!$F$88*投入係数表_A!CE48</f>
        <v>0</v>
      </c>
      <c r="CF48" s="276">
        <f>'結果（詳細）'!$F$89*投入係数表_A!CF48</f>
        <v>0</v>
      </c>
      <c r="CG48" s="276">
        <f>'結果（詳細）'!$F$90*投入係数表_A!CG48</f>
        <v>0</v>
      </c>
      <c r="CH48" s="276">
        <f>'結果（詳細）'!$F$91*投入係数表_A!CH48</f>
        <v>0</v>
      </c>
      <c r="CI48" s="276">
        <f>'結果（詳細）'!$F$92*投入係数表_A!CI48</f>
        <v>0</v>
      </c>
      <c r="CJ48" s="276">
        <f>'結果（詳細）'!$F$93*投入係数表_A!CJ48</f>
        <v>0</v>
      </c>
      <c r="CK48" s="276">
        <f>'結果（詳細）'!$F$94*投入係数表_A!CK48</f>
        <v>0</v>
      </c>
      <c r="CL48" s="276">
        <f>'結果（詳細）'!$F$95*投入係数表_A!CL48</f>
        <v>0</v>
      </c>
      <c r="CM48" s="276">
        <f>'結果（詳細）'!$F$96*投入係数表_A!CM48</f>
        <v>0</v>
      </c>
      <c r="CN48" s="276">
        <f>'結果（詳細）'!$F$97*投入係数表_A!CN48</f>
        <v>0</v>
      </c>
      <c r="CO48" s="276">
        <f>'結果（詳細）'!$F$98*投入係数表_A!CO48</f>
        <v>0</v>
      </c>
      <c r="CP48" s="276">
        <f>'結果（詳細）'!$F$99*投入係数表_A!CP48</f>
        <v>0</v>
      </c>
      <c r="CQ48" s="276">
        <f>'結果（詳細）'!$F$100*投入係数表_A!CQ48</f>
        <v>0</v>
      </c>
      <c r="CR48" s="276">
        <f>'結果（詳細）'!$F$101*投入係数表_A!CR48</f>
        <v>0</v>
      </c>
      <c r="CS48" s="276">
        <f>'結果（詳細）'!$F$102*投入係数表_A!CS48</f>
        <v>0</v>
      </c>
      <c r="CT48" s="276">
        <f>'結果（詳細）'!$F$103*投入係数表_A!CT48</f>
        <v>0</v>
      </c>
      <c r="CU48" s="276">
        <f>'結果（詳細）'!$F$104*投入係数表_A!CU48</f>
        <v>0</v>
      </c>
      <c r="CV48" s="276">
        <f>'結果（詳細）'!$F$105*投入係数表_A!CV48</f>
        <v>0</v>
      </c>
      <c r="CW48" s="276">
        <f>'結果（詳細）'!$F$106*投入係数表_A!CW48</f>
        <v>0</v>
      </c>
      <c r="CX48" s="276">
        <f>'結果（詳細）'!$F$107*投入係数表_A!CX48</f>
        <v>0</v>
      </c>
      <c r="CY48" s="276">
        <f>'結果（詳細）'!$F$108*投入係数表_A!CY48</f>
        <v>0</v>
      </c>
      <c r="CZ48" s="276">
        <f>'結果（詳細）'!$F$109*投入係数表_A!CZ48</f>
        <v>0</v>
      </c>
      <c r="DA48" s="276">
        <f>'結果（詳細）'!$F$110*投入係数表_A!DA48</f>
        <v>0</v>
      </c>
      <c r="DB48" s="276">
        <f>'結果（詳細）'!$F$111*投入係数表_A!DB48</f>
        <v>0</v>
      </c>
      <c r="DC48" s="276">
        <f>'結果（詳細）'!$F$112*投入係数表_A!DC48</f>
        <v>0</v>
      </c>
      <c r="DD48" s="276">
        <f>'結果（詳細）'!$F$113*投入係数表_A!DD48</f>
        <v>0</v>
      </c>
      <c r="DE48" s="276">
        <f>'結果（詳細）'!$F$114*投入係数表_A!DE48</f>
        <v>0</v>
      </c>
      <c r="DF48" s="276">
        <f>'結果（詳細）'!$F$115*投入係数表_A!DF48</f>
        <v>0</v>
      </c>
      <c r="DG48" s="276">
        <f>'結果（詳細）'!$F$115*投入係数表_A!DG48</f>
        <v>0</v>
      </c>
      <c r="DH48" s="276">
        <f>'結果（詳細）'!$F$115*投入係数表_A!DH48</f>
        <v>0</v>
      </c>
      <c r="DI48" s="279">
        <f t="shared" si="1"/>
        <v>0</v>
      </c>
    </row>
    <row r="49" spans="3:113" ht="13.5" customHeight="1" x14ac:dyDescent="0.15">
      <c r="C49" s="402" t="s">
        <v>674</v>
      </c>
      <c r="D49" s="403" t="s">
        <v>279</v>
      </c>
      <c r="E49" s="275">
        <f>'結果（詳細）'!F$10*投入係数表_A!E49</f>
        <v>0</v>
      </c>
      <c r="F49" s="276">
        <f>'結果（詳細）'!F$11*投入係数表_A!F49</f>
        <v>0</v>
      </c>
      <c r="G49" s="276">
        <f>'結果（詳細）'!F$12*投入係数表_A!G49</f>
        <v>0</v>
      </c>
      <c r="H49" s="276">
        <f>'結果（詳細）'!F$13*投入係数表_A!H49</f>
        <v>0</v>
      </c>
      <c r="I49" s="276">
        <f>'結果（詳細）'!F$14*投入係数表_A!I49</f>
        <v>0</v>
      </c>
      <c r="J49" s="276">
        <f>'結果（詳細）'!F$15*投入係数表_A!J49</f>
        <v>0</v>
      </c>
      <c r="K49" s="276">
        <f>'結果（詳細）'!F$16*投入係数表_A!K49</f>
        <v>0</v>
      </c>
      <c r="L49" s="276">
        <f>'結果（詳細）'!F$17*投入係数表_A!L49</f>
        <v>0</v>
      </c>
      <c r="M49" s="276">
        <f>'結果（詳細）'!F$18*投入係数表_A!M49</f>
        <v>0</v>
      </c>
      <c r="N49" s="277">
        <f>'結果（詳細）'!F$19*投入係数表_A!N49</f>
        <v>0</v>
      </c>
      <c r="O49" s="276">
        <f>'結果（詳細）'!F$20*投入係数表_A!O49</f>
        <v>0</v>
      </c>
      <c r="P49" s="276">
        <f>'結果（詳細）'!F$21*投入係数表_A!P49</f>
        <v>0</v>
      </c>
      <c r="Q49" s="276">
        <f>'結果（詳細）'!F$22*投入係数表_A!Q49</f>
        <v>0</v>
      </c>
      <c r="R49" s="276">
        <f>'結果（詳細）'!F$23*投入係数表_A!R49</f>
        <v>0</v>
      </c>
      <c r="S49" s="276">
        <f>'結果（詳細）'!F$24*投入係数表_A!S49</f>
        <v>0</v>
      </c>
      <c r="T49" s="276">
        <f>'結果（詳細）'!F$25*投入係数表_A!T49</f>
        <v>0</v>
      </c>
      <c r="U49" s="276">
        <f>'結果（詳細）'!F$26*投入係数表_A!U49</f>
        <v>0</v>
      </c>
      <c r="V49" s="276">
        <f>'結果（詳細）'!F$27*投入係数表_A!V49</f>
        <v>0</v>
      </c>
      <c r="W49" s="278">
        <f>'結果（詳細）'!F$28*投入係数表_A!W49</f>
        <v>0</v>
      </c>
      <c r="X49" s="276">
        <f>'結果（詳細）'!F$29*投入係数表_A!X49</f>
        <v>0</v>
      </c>
      <c r="Y49" s="276">
        <f>'結果（詳細）'!F$30*投入係数表_A!Y49</f>
        <v>0</v>
      </c>
      <c r="Z49" s="276">
        <f>'結果（詳細）'!F$31*投入係数表_A!Z49</f>
        <v>0</v>
      </c>
      <c r="AA49" s="276">
        <f>'結果（詳細）'!F$32*投入係数表_A!AA49</f>
        <v>0</v>
      </c>
      <c r="AB49" s="276">
        <f>'結果（詳細）'!F$33*投入係数表_A!AB49</f>
        <v>0</v>
      </c>
      <c r="AC49" s="276">
        <f>'結果（詳細）'!F$34*投入係数表_A!AC49</f>
        <v>0</v>
      </c>
      <c r="AD49" s="276">
        <f>'結果（詳細）'!F$35*投入係数表_A!AD49</f>
        <v>0</v>
      </c>
      <c r="AE49" s="276">
        <f>'結果（詳細）'!F$36*投入係数表_A!AE49</f>
        <v>0</v>
      </c>
      <c r="AF49" s="276">
        <f>'結果（詳細）'!F$37*投入係数表_A!AF49</f>
        <v>0</v>
      </c>
      <c r="AG49" s="276">
        <f>'結果（詳細）'!F$38*投入係数表_A!AG49</f>
        <v>0</v>
      </c>
      <c r="AH49" s="277">
        <f>'結果（詳細）'!F$39*投入係数表_A!AH49</f>
        <v>0</v>
      </c>
      <c r="AI49" s="276">
        <f>'結果（詳細）'!F$40*投入係数表_A!AI49</f>
        <v>0</v>
      </c>
      <c r="AJ49" s="276">
        <f>'結果（詳細）'!$F$41*投入係数表_A!AJ49</f>
        <v>0</v>
      </c>
      <c r="AK49" s="276">
        <f>'結果（詳細）'!$F$42*投入係数表_A!AK49</f>
        <v>0</v>
      </c>
      <c r="AL49" s="276">
        <f>'結果（詳細）'!$F$43*投入係数表_A!AL49</f>
        <v>0</v>
      </c>
      <c r="AM49" s="276">
        <f>'結果（詳細）'!$F$44*投入係数表_A!AM49</f>
        <v>0</v>
      </c>
      <c r="AN49" s="276">
        <f>'結果（詳細）'!$F$45*投入係数表_A!AN49</f>
        <v>0</v>
      </c>
      <c r="AO49" s="276">
        <f>'結果（詳細）'!$F$46*投入係数表_A!AO49</f>
        <v>0</v>
      </c>
      <c r="AP49" s="276">
        <f>'結果（詳細）'!$F$47*投入係数表_A!AP49</f>
        <v>0</v>
      </c>
      <c r="AQ49" s="276">
        <f>'結果（詳細）'!$F$48*投入係数表_A!AQ49</f>
        <v>0</v>
      </c>
      <c r="AR49" s="276">
        <f>'結果（詳細）'!$F$49*投入係数表_A!AR49</f>
        <v>0</v>
      </c>
      <c r="AS49" s="276">
        <f>'結果（詳細）'!$F$50*投入係数表_A!AS49</f>
        <v>0</v>
      </c>
      <c r="AT49" s="276">
        <f>'結果（詳細）'!$F$51*投入係数表_A!AT49</f>
        <v>0</v>
      </c>
      <c r="AU49" s="276">
        <f>'結果（詳細）'!$F$52*投入係数表_A!AU49</f>
        <v>0</v>
      </c>
      <c r="AV49" s="276">
        <f>'結果（詳細）'!$F$53*投入係数表_A!AV49</f>
        <v>0</v>
      </c>
      <c r="AW49" s="276">
        <f>'結果（詳細）'!$F$54*投入係数表_A!AW49</f>
        <v>0</v>
      </c>
      <c r="AX49" s="276">
        <f>'結果（詳細）'!$F$55*投入係数表_A!AX49</f>
        <v>0</v>
      </c>
      <c r="AY49" s="276">
        <f>'結果（詳細）'!$F$56*投入係数表_A!AY49</f>
        <v>0</v>
      </c>
      <c r="AZ49" s="276">
        <f>'結果（詳細）'!$F$57*投入係数表_A!AZ49</f>
        <v>0</v>
      </c>
      <c r="BA49" s="276">
        <f>'結果（詳細）'!$F$58*投入係数表_A!BA49</f>
        <v>0</v>
      </c>
      <c r="BB49" s="276">
        <f>'結果（詳細）'!$F$59*投入係数表_A!BB49</f>
        <v>0</v>
      </c>
      <c r="BC49" s="276">
        <f>'結果（詳細）'!$F$60*投入係数表_A!BC49</f>
        <v>0</v>
      </c>
      <c r="BD49" s="276">
        <f>'結果（詳細）'!$F$61*投入係数表_A!BD49</f>
        <v>0</v>
      </c>
      <c r="BE49" s="276">
        <f>'結果（詳細）'!$F$62*投入係数表_A!BE49</f>
        <v>0</v>
      </c>
      <c r="BF49" s="276">
        <f>'結果（詳細）'!$F$63*投入係数表_A!BF49</f>
        <v>0</v>
      </c>
      <c r="BG49" s="276">
        <f>'結果（詳細）'!$F$64*投入係数表_A!BG49</f>
        <v>0</v>
      </c>
      <c r="BH49" s="276">
        <f>'結果（詳細）'!$F$65*投入係数表_A!BH49</f>
        <v>0</v>
      </c>
      <c r="BI49" s="276">
        <f>'結果（詳細）'!$F$66*投入係数表_A!BI49</f>
        <v>0</v>
      </c>
      <c r="BJ49" s="276">
        <f>'結果（詳細）'!$F$67*投入係数表_A!BJ49</f>
        <v>0</v>
      </c>
      <c r="BK49" s="276">
        <f>'結果（詳細）'!$F$68*投入係数表_A!BK49</f>
        <v>0</v>
      </c>
      <c r="BL49" s="276">
        <f>'結果（詳細）'!$F$69*投入係数表_A!BL49</f>
        <v>0</v>
      </c>
      <c r="BM49" s="276">
        <f>'結果（詳細）'!$F$70*投入係数表_A!BM49</f>
        <v>0</v>
      </c>
      <c r="BN49" s="276">
        <f>'結果（詳細）'!$F$71*投入係数表_A!BN49</f>
        <v>0</v>
      </c>
      <c r="BO49" s="276">
        <f>'結果（詳細）'!$F$72*投入係数表_A!BO49</f>
        <v>0</v>
      </c>
      <c r="BP49" s="276">
        <f>'結果（詳細）'!$F$73*投入係数表_A!BP49</f>
        <v>0</v>
      </c>
      <c r="BQ49" s="276">
        <f>'結果（詳細）'!$F$74*投入係数表_A!BQ49</f>
        <v>0</v>
      </c>
      <c r="BR49" s="276">
        <f>'結果（詳細）'!$F$75*投入係数表_A!BR49</f>
        <v>0</v>
      </c>
      <c r="BS49" s="276">
        <f>'結果（詳細）'!$F$76*投入係数表_A!BS49</f>
        <v>0</v>
      </c>
      <c r="BT49" s="276">
        <f>'結果（詳細）'!$F$77*投入係数表_A!BT49</f>
        <v>0</v>
      </c>
      <c r="BU49" s="276">
        <f>'結果（詳細）'!$F$78*投入係数表_A!BU49</f>
        <v>0</v>
      </c>
      <c r="BV49" s="276">
        <f>'結果（詳細）'!$F$79*投入係数表_A!BV49</f>
        <v>0</v>
      </c>
      <c r="BW49" s="276">
        <f>'結果（詳細）'!$F$80*投入係数表_A!BW49</f>
        <v>0</v>
      </c>
      <c r="BX49" s="276">
        <f>'結果（詳細）'!$F$81*投入係数表_A!BX49</f>
        <v>0</v>
      </c>
      <c r="BY49" s="276">
        <f>'結果（詳細）'!$F$82*投入係数表_A!BY49</f>
        <v>0</v>
      </c>
      <c r="BZ49" s="276">
        <f>'結果（詳細）'!$F$83*投入係数表_A!BZ49</f>
        <v>0</v>
      </c>
      <c r="CA49" s="276">
        <f>'結果（詳細）'!$F$84*投入係数表_A!CA49</f>
        <v>0</v>
      </c>
      <c r="CB49" s="276">
        <f>'結果（詳細）'!$F$85*投入係数表_A!CB49</f>
        <v>0</v>
      </c>
      <c r="CC49" s="276">
        <f>'結果（詳細）'!$F$86*投入係数表_A!CC49</f>
        <v>0</v>
      </c>
      <c r="CD49" s="276">
        <f>'結果（詳細）'!$F$87*投入係数表_A!CD49</f>
        <v>0</v>
      </c>
      <c r="CE49" s="276">
        <f>'結果（詳細）'!$F$88*投入係数表_A!CE49</f>
        <v>0</v>
      </c>
      <c r="CF49" s="276">
        <f>'結果（詳細）'!$F$89*投入係数表_A!CF49</f>
        <v>0</v>
      </c>
      <c r="CG49" s="276">
        <f>'結果（詳細）'!$F$90*投入係数表_A!CG49</f>
        <v>0</v>
      </c>
      <c r="CH49" s="276">
        <f>'結果（詳細）'!$F$91*投入係数表_A!CH49</f>
        <v>0</v>
      </c>
      <c r="CI49" s="276">
        <f>'結果（詳細）'!$F$92*投入係数表_A!CI49</f>
        <v>0</v>
      </c>
      <c r="CJ49" s="276">
        <f>'結果（詳細）'!$F$93*投入係数表_A!CJ49</f>
        <v>0</v>
      </c>
      <c r="CK49" s="276">
        <f>'結果（詳細）'!$F$94*投入係数表_A!CK49</f>
        <v>0</v>
      </c>
      <c r="CL49" s="276">
        <f>'結果（詳細）'!$F$95*投入係数表_A!CL49</f>
        <v>0</v>
      </c>
      <c r="CM49" s="276">
        <f>'結果（詳細）'!$F$96*投入係数表_A!CM49</f>
        <v>0</v>
      </c>
      <c r="CN49" s="276">
        <f>'結果（詳細）'!$F$97*投入係数表_A!CN49</f>
        <v>0</v>
      </c>
      <c r="CO49" s="276">
        <f>'結果（詳細）'!$F$98*投入係数表_A!CO49</f>
        <v>0</v>
      </c>
      <c r="CP49" s="276">
        <f>'結果（詳細）'!$F$99*投入係数表_A!CP49</f>
        <v>0</v>
      </c>
      <c r="CQ49" s="276">
        <f>'結果（詳細）'!$F$100*投入係数表_A!CQ49</f>
        <v>0</v>
      </c>
      <c r="CR49" s="276">
        <f>'結果（詳細）'!$F$101*投入係数表_A!CR49</f>
        <v>0</v>
      </c>
      <c r="CS49" s="276">
        <f>'結果（詳細）'!$F$102*投入係数表_A!CS49</f>
        <v>0</v>
      </c>
      <c r="CT49" s="276">
        <f>'結果（詳細）'!$F$103*投入係数表_A!CT49</f>
        <v>0</v>
      </c>
      <c r="CU49" s="276">
        <f>'結果（詳細）'!$F$104*投入係数表_A!CU49</f>
        <v>0</v>
      </c>
      <c r="CV49" s="276">
        <f>'結果（詳細）'!$F$105*投入係数表_A!CV49</f>
        <v>0</v>
      </c>
      <c r="CW49" s="276">
        <f>'結果（詳細）'!$F$106*投入係数表_A!CW49</f>
        <v>0</v>
      </c>
      <c r="CX49" s="276">
        <f>'結果（詳細）'!$F$107*投入係数表_A!CX49</f>
        <v>0</v>
      </c>
      <c r="CY49" s="276">
        <f>'結果（詳細）'!$F$108*投入係数表_A!CY49</f>
        <v>0</v>
      </c>
      <c r="CZ49" s="276">
        <f>'結果（詳細）'!$F$109*投入係数表_A!CZ49</f>
        <v>0</v>
      </c>
      <c r="DA49" s="276">
        <f>'結果（詳細）'!$F$110*投入係数表_A!DA49</f>
        <v>0</v>
      </c>
      <c r="DB49" s="276">
        <f>'結果（詳細）'!$F$111*投入係数表_A!DB49</f>
        <v>0</v>
      </c>
      <c r="DC49" s="276">
        <f>'結果（詳細）'!$F$112*投入係数表_A!DC49</f>
        <v>0</v>
      </c>
      <c r="DD49" s="276">
        <f>'結果（詳細）'!$F$113*投入係数表_A!DD49</f>
        <v>0</v>
      </c>
      <c r="DE49" s="276">
        <f>'結果（詳細）'!$F$114*投入係数表_A!DE49</f>
        <v>0</v>
      </c>
      <c r="DF49" s="276">
        <f>'結果（詳細）'!$F$115*投入係数表_A!DF49</f>
        <v>0</v>
      </c>
      <c r="DG49" s="276">
        <f>'結果（詳細）'!$F$115*投入係数表_A!DG49</f>
        <v>0</v>
      </c>
      <c r="DH49" s="276">
        <f>'結果（詳細）'!$F$115*投入係数表_A!DH49</f>
        <v>0</v>
      </c>
      <c r="DI49" s="279">
        <f t="shared" si="1"/>
        <v>0</v>
      </c>
    </row>
    <row r="50" spans="3:113" ht="13.5" customHeight="1" x14ac:dyDescent="0.15">
      <c r="C50" s="402" t="s">
        <v>675</v>
      </c>
      <c r="D50" s="403" t="s">
        <v>676</v>
      </c>
      <c r="E50" s="275">
        <f>'結果（詳細）'!F$10*投入係数表_A!E50</f>
        <v>0</v>
      </c>
      <c r="F50" s="276">
        <f>'結果（詳細）'!F$11*投入係数表_A!F50</f>
        <v>0</v>
      </c>
      <c r="G50" s="276">
        <f>'結果（詳細）'!F$12*投入係数表_A!G50</f>
        <v>0</v>
      </c>
      <c r="H50" s="276">
        <f>'結果（詳細）'!F$13*投入係数表_A!H50</f>
        <v>0</v>
      </c>
      <c r="I50" s="276">
        <f>'結果（詳細）'!F$14*投入係数表_A!I50</f>
        <v>0</v>
      </c>
      <c r="J50" s="276">
        <f>'結果（詳細）'!F$15*投入係数表_A!J50</f>
        <v>0</v>
      </c>
      <c r="K50" s="276">
        <f>'結果（詳細）'!F$16*投入係数表_A!K50</f>
        <v>0</v>
      </c>
      <c r="L50" s="276">
        <f>'結果（詳細）'!F$17*投入係数表_A!L50</f>
        <v>0</v>
      </c>
      <c r="M50" s="276">
        <f>'結果（詳細）'!F$18*投入係数表_A!M50</f>
        <v>0</v>
      </c>
      <c r="N50" s="277">
        <f>'結果（詳細）'!F$19*投入係数表_A!N50</f>
        <v>0</v>
      </c>
      <c r="O50" s="276">
        <f>'結果（詳細）'!F$20*投入係数表_A!O50</f>
        <v>0</v>
      </c>
      <c r="P50" s="276">
        <f>'結果（詳細）'!F$21*投入係数表_A!P50</f>
        <v>0</v>
      </c>
      <c r="Q50" s="276">
        <f>'結果（詳細）'!F$22*投入係数表_A!Q50</f>
        <v>0</v>
      </c>
      <c r="R50" s="276">
        <f>'結果（詳細）'!F$23*投入係数表_A!R50</f>
        <v>0</v>
      </c>
      <c r="S50" s="276">
        <f>'結果（詳細）'!F$24*投入係数表_A!S50</f>
        <v>0</v>
      </c>
      <c r="T50" s="276">
        <f>'結果（詳細）'!F$25*投入係数表_A!T50</f>
        <v>0</v>
      </c>
      <c r="U50" s="276">
        <f>'結果（詳細）'!F$26*投入係数表_A!U50</f>
        <v>0</v>
      </c>
      <c r="V50" s="276">
        <f>'結果（詳細）'!F$27*投入係数表_A!V50</f>
        <v>0</v>
      </c>
      <c r="W50" s="278">
        <f>'結果（詳細）'!F$28*投入係数表_A!W50</f>
        <v>0</v>
      </c>
      <c r="X50" s="276">
        <f>'結果（詳細）'!F$29*投入係数表_A!X50</f>
        <v>0</v>
      </c>
      <c r="Y50" s="276">
        <f>'結果（詳細）'!F$30*投入係数表_A!Y50</f>
        <v>0</v>
      </c>
      <c r="Z50" s="276">
        <f>'結果（詳細）'!F$31*投入係数表_A!Z50</f>
        <v>0</v>
      </c>
      <c r="AA50" s="276">
        <f>'結果（詳細）'!F$32*投入係数表_A!AA50</f>
        <v>0</v>
      </c>
      <c r="AB50" s="276">
        <f>'結果（詳細）'!F$33*投入係数表_A!AB50</f>
        <v>0</v>
      </c>
      <c r="AC50" s="276">
        <f>'結果（詳細）'!F$34*投入係数表_A!AC50</f>
        <v>0</v>
      </c>
      <c r="AD50" s="276">
        <f>'結果（詳細）'!F$35*投入係数表_A!AD50</f>
        <v>0</v>
      </c>
      <c r="AE50" s="276">
        <f>'結果（詳細）'!F$36*投入係数表_A!AE50</f>
        <v>0</v>
      </c>
      <c r="AF50" s="276">
        <f>'結果（詳細）'!F$37*投入係数表_A!AF50</f>
        <v>0</v>
      </c>
      <c r="AG50" s="276">
        <f>'結果（詳細）'!F$38*投入係数表_A!AG50</f>
        <v>0</v>
      </c>
      <c r="AH50" s="277">
        <f>'結果（詳細）'!F$39*投入係数表_A!AH50</f>
        <v>0</v>
      </c>
      <c r="AI50" s="276">
        <f>'結果（詳細）'!F$40*投入係数表_A!AI50</f>
        <v>0</v>
      </c>
      <c r="AJ50" s="276">
        <f>'結果（詳細）'!$F$41*投入係数表_A!AJ50</f>
        <v>0</v>
      </c>
      <c r="AK50" s="276">
        <f>'結果（詳細）'!$F$42*投入係数表_A!AK50</f>
        <v>0</v>
      </c>
      <c r="AL50" s="276">
        <f>'結果（詳細）'!$F$43*投入係数表_A!AL50</f>
        <v>0</v>
      </c>
      <c r="AM50" s="276">
        <f>'結果（詳細）'!$F$44*投入係数表_A!AM50</f>
        <v>0</v>
      </c>
      <c r="AN50" s="276">
        <f>'結果（詳細）'!$F$45*投入係数表_A!AN50</f>
        <v>0</v>
      </c>
      <c r="AO50" s="276">
        <f>'結果（詳細）'!$F$46*投入係数表_A!AO50</f>
        <v>0</v>
      </c>
      <c r="AP50" s="276">
        <f>'結果（詳細）'!$F$47*投入係数表_A!AP50</f>
        <v>0</v>
      </c>
      <c r="AQ50" s="276">
        <f>'結果（詳細）'!$F$48*投入係数表_A!AQ50</f>
        <v>0</v>
      </c>
      <c r="AR50" s="276">
        <f>'結果（詳細）'!$F$49*投入係数表_A!AR50</f>
        <v>0</v>
      </c>
      <c r="AS50" s="276">
        <f>'結果（詳細）'!$F$50*投入係数表_A!AS50</f>
        <v>0</v>
      </c>
      <c r="AT50" s="276">
        <f>'結果（詳細）'!$F$51*投入係数表_A!AT50</f>
        <v>0</v>
      </c>
      <c r="AU50" s="276">
        <f>'結果（詳細）'!$F$52*投入係数表_A!AU50</f>
        <v>0</v>
      </c>
      <c r="AV50" s="276">
        <f>'結果（詳細）'!$F$53*投入係数表_A!AV50</f>
        <v>0</v>
      </c>
      <c r="AW50" s="276">
        <f>'結果（詳細）'!$F$54*投入係数表_A!AW50</f>
        <v>0</v>
      </c>
      <c r="AX50" s="276">
        <f>'結果（詳細）'!$F$55*投入係数表_A!AX50</f>
        <v>0</v>
      </c>
      <c r="AY50" s="276">
        <f>'結果（詳細）'!$F$56*投入係数表_A!AY50</f>
        <v>0</v>
      </c>
      <c r="AZ50" s="276">
        <f>'結果（詳細）'!$F$57*投入係数表_A!AZ50</f>
        <v>0</v>
      </c>
      <c r="BA50" s="276">
        <f>'結果（詳細）'!$F$58*投入係数表_A!BA50</f>
        <v>0</v>
      </c>
      <c r="BB50" s="276">
        <f>'結果（詳細）'!$F$59*投入係数表_A!BB50</f>
        <v>0</v>
      </c>
      <c r="BC50" s="276">
        <f>'結果（詳細）'!$F$60*投入係数表_A!BC50</f>
        <v>0</v>
      </c>
      <c r="BD50" s="276">
        <f>'結果（詳細）'!$F$61*投入係数表_A!BD50</f>
        <v>0</v>
      </c>
      <c r="BE50" s="276">
        <f>'結果（詳細）'!$F$62*投入係数表_A!BE50</f>
        <v>0</v>
      </c>
      <c r="BF50" s="276">
        <f>'結果（詳細）'!$F$63*投入係数表_A!BF50</f>
        <v>0</v>
      </c>
      <c r="BG50" s="276">
        <f>'結果（詳細）'!$F$64*投入係数表_A!BG50</f>
        <v>0</v>
      </c>
      <c r="BH50" s="276">
        <f>'結果（詳細）'!$F$65*投入係数表_A!BH50</f>
        <v>0</v>
      </c>
      <c r="BI50" s="276">
        <f>'結果（詳細）'!$F$66*投入係数表_A!BI50</f>
        <v>0</v>
      </c>
      <c r="BJ50" s="276">
        <f>'結果（詳細）'!$F$67*投入係数表_A!BJ50</f>
        <v>0</v>
      </c>
      <c r="BK50" s="276">
        <f>'結果（詳細）'!$F$68*投入係数表_A!BK50</f>
        <v>0</v>
      </c>
      <c r="BL50" s="276">
        <f>'結果（詳細）'!$F$69*投入係数表_A!BL50</f>
        <v>0</v>
      </c>
      <c r="BM50" s="276">
        <f>'結果（詳細）'!$F$70*投入係数表_A!BM50</f>
        <v>0</v>
      </c>
      <c r="BN50" s="276">
        <f>'結果（詳細）'!$F$71*投入係数表_A!BN50</f>
        <v>0</v>
      </c>
      <c r="BO50" s="276">
        <f>'結果（詳細）'!$F$72*投入係数表_A!BO50</f>
        <v>0</v>
      </c>
      <c r="BP50" s="276">
        <f>'結果（詳細）'!$F$73*投入係数表_A!BP50</f>
        <v>0</v>
      </c>
      <c r="BQ50" s="276">
        <f>'結果（詳細）'!$F$74*投入係数表_A!BQ50</f>
        <v>0</v>
      </c>
      <c r="BR50" s="276">
        <f>'結果（詳細）'!$F$75*投入係数表_A!BR50</f>
        <v>0</v>
      </c>
      <c r="BS50" s="276">
        <f>'結果（詳細）'!$F$76*投入係数表_A!BS50</f>
        <v>0</v>
      </c>
      <c r="BT50" s="276">
        <f>'結果（詳細）'!$F$77*投入係数表_A!BT50</f>
        <v>0</v>
      </c>
      <c r="BU50" s="276">
        <f>'結果（詳細）'!$F$78*投入係数表_A!BU50</f>
        <v>0</v>
      </c>
      <c r="BV50" s="276">
        <f>'結果（詳細）'!$F$79*投入係数表_A!BV50</f>
        <v>0</v>
      </c>
      <c r="BW50" s="276">
        <f>'結果（詳細）'!$F$80*投入係数表_A!BW50</f>
        <v>0</v>
      </c>
      <c r="BX50" s="276">
        <f>'結果（詳細）'!$F$81*投入係数表_A!BX50</f>
        <v>0</v>
      </c>
      <c r="BY50" s="276">
        <f>'結果（詳細）'!$F$82*投入係数表_A!BY50</f>
        <v>0</v>
      </c>
      <c r="BZ50" s="276">
        <f>'結果（詳細）'!$F$83*投入係数表_A!BZ50</f>
        <v>0</v>
      </c>
      <c r="CA50" s="276">
        <f>'結果（詳細）'!$F$84*投入係数表_A!CA50</f>
        <v>0</v>
      </c>
      <c r="CB50" s="276">
        <f>'結果（詳細）'!$F$85*投入係数表_A!CB50</f>
        <v>0</v>
      </c>
      <c r="CC50" s="276">
        <f>'結果（詳細）'!$F$86*投入係数表_A!CC50</f>
        <v>0</v>
      </c>
      <c r="CD50" s="276">
        <f>'結果（詳細）'!$F$87*投入係数表_A!CD50</f>
        <v>0</v>
      </c>
      <c r="CE50" s="276">
        <f>'結果（詳細）'!$F$88*投入係数表_A!CE50</f>
        <v>0</v>
      </c>
      <c r="CF50" s="276">
        <f>'結果（詳細）'!$F$89*投入係数表_A!CF50</f>
        <v>0</v>
      </c>
      <c r="CG50" s="276">
        <f>'結果（詳細）'!$F$90*投入係数表_A!CG50</f>
        <v>0</v>
      </c>
      <c r="CH50" s="276">
        <f>'結果（詳細）'!$F$91*投入係数表_A!CH50</f>
        <v>0</v>
      </c>
      <c r="CI50" s="276">
        <f>'結果（詳細）'!$F$92*投入係数表_A!CI50</f>
        <v>0</v>
      </c>
      <c r="CJ50" s="276">
        <f>'結果（詳細）'!$F$93*投入係数表_A!CJ50</f>
        <v>0</v>
      </c>
      <c r="CK50" s="276">
        <f>'結果（詳細）'!$F$94*投入係数表_A!CK50</f>
        <v>0</v>
      </c>
      <c r="CL50" s="276">
        <f>'結果（詳細）'!$F$95*投入係数表_A!CL50</f>
        <v>0</v>
      </c>
      <c r="CM50" s="276">
        <f>'結果（詳細）'!$F$96*投入係数表_A!CM50</f>
        <v>0</v>
      </c>
      <c r="CN50" s="276">
        <f>'結果（詳細）'!$F$97*投入係数表_A!CN50</f>
        <v>0</v>
      </c>
      <c r="CO50" s="276">
        <f>'結果（詳細）'!$F$98*投入係数表_A!CO50</f>
        <v>0</v>
      </c>
      <c r="CP50" s="276">
        <f>'結果（詳細）'!$F$99*投入係数表_A!CP50</f>
        <v>0</v>
      </c>
      <c r="CQ50" s="276">
        <f>'結果（詳細）'!$F$100*投入係数表_A!CQ50</f>
        <v>0</v>
      </c>
      <c r="CR50" s="276">
        <f>'結果（詳細）'!$F$101*投入係数表_A!CR50</f>
        <v>0</v>
      </c>
      <c r="CS50" s="276">
        <f>'結果（詳細）'!$F$102*投入係数表_A!CS50</f>
        <v>0</v>
      </c>
      <c r="CT50" s="276">
        <f>'結果（詳細）'!$F$103*投入係数表_A!CT50</f>
        <v>0</v>
      </c>
      <c r="CU50" s="276">
        <f>'結果（詳細）'!$F$104*投入係数表_A!CU50</f>
        <v>0</v>
      </c>
      <c r="CV50" s="276">
        <f>'結果（詳細）'!$F$105*投入係数表_A!CV50</f>
        <v>0</v>
      </c>
      <c r="CW50" s="276">
        <f>'結果（詳細）'!$F$106*投入係数表_A!CW50</f>
        <v>0</v>
      </c>
      <c r="CX50" s="276">
        <f>'結果（詳細）'!$F$107*投入係数表_A!CX50</f>
        <v>0</v>
      </c>
      <c r="CY50" s="276">
        <f>'結果（詳細）'!$F$108*投入係数表_A!CY50</f>
        <v>0</v>
      </c>
      <c r="CZ50" s="276">
        <f>'結果（詳細）'!$F$109*投入係数表_A!CZ50</f>
        <v>0</v>
      </c>
      <c r="DA50" s="276">
        <f>'結果（詳細）'!$F$110*投入係数表_A!DA50</f>
        <v>0</v>
      </c>
      <c r="DB50" s="276">
        <f>'結果（詳細）'!$F$111*投入係数表_A!DB50</f>
        <v>0</v>
      </c>
      <c r="DC50" s="276">
        <f>'結果（詳細）'!$F$112*投入係数表_A!DC50</f>
        <v>0</v>
      </c>
      <c r="DD50" s="276">
        <f>'結果（詳細）'!$F$113*投入係数表_A!DD50</f>
        <v>0</v>
      </c>
      <c r="DE50" s="276">
        <f>'結果（詳細）'!$F$114*投入係数表_A!DE50</f>
        <v>0</v>
      </c>
      <c r="DF50" s="276">
        <f>'結果（詳細）'!$F$115*投入係数表_A!DF50</f>
        <v>0</v>
      </c>
      <c r="DG50" s="276">
        <f>'結果（詳細）'!$F$115*投入係数表_A!DG50</f>
        <v>0</v>
      </c>
      <c r="DH50" s="276">
        <f>'結果（詳細）'!$F$115*投入係数表_A!DH50</f>
        <v>0</v>
      </c>
      <c r="DI50" s="279">
        <f t="shared" si="1"/>
        <v>0</v>
      </c>
    </row>
    <row r="51" spans="3:113" ht="13.5" customHeight="1" x14ac:dyDescent="0.15">
      <c r="C51" s="402" t="s">
        <v>677</v>
      </c>
      <c r="D51" s="403" t="s">
        <v>678</v>
      </c>
      <c r="E51" s="275">
        <f>'結果（詳細）'!F$10*投入係数表_A!E51</f>
        <v>0</v>
      </c>
      <c r="F51" s="276">
        <f>'結果（詳細）'!F$11*投入係数表_A!F51</f>
        <v>0</v>
      </c>
      <c r="G51" s="276">
        <f>'結果（詳細）'!F$12*投入係数表_A!G51</f>
        <v>0</v>
      </c>
      <c r="H51" s="276">
        <f>'結果（詳細）'!F$13*投入係数表_A!H51</f>
        <v>0</v>
      </c>
      <c r="I51" s="276">
        <f>'結果（詳細）'!F$14*投入係数表_A!I51</f>
        <v>0</v>
      </c>
      <c r="J51" s="276">
        <f>'結果（詳細）'!F$15*投入係数表_A!J51</f>
        <v>0</v>
      </c>
      <c r="K51" s="276">
        <f>'結果（詳細）'!F$16*投入係数表_A!K51</f>
        <v>0</v>
      </c>
      <c r="L51" s="276">
        <f>'結果（詳細）'!F$17*投入係数表_A!L51</f>
        <v>0</v>
      </c>
      <c r="M51" s="276">
        <f>'結果（詳細）'!F$18*投入係数表_A!M51</f>
        <v>0</v>
      </c>
      <c r="N51" s="277">
        <f>'結果（詳細）'!F$19*投入係数表_A!N51</f>
        <v>0</v>
      </c>
      <c r="O51" s="276">
        <f>'結果（詳細）'!F$20*投入係数表_A!O51</f>
        <v>0</v>
      </c>
      <c r="P51" s="276">
        <f>'結果（詳細）'!F$21*投入係数表_A!P51</f>
        <v>0</v>
      </c>
      <c r="Q51" s="276">
        <f>'結果（詳細）'!F$22*投入係数表_A!Q51</f>
        <v>0</v>
      </c>
      <c r="R51" s="276">
        <f>'結果（詳細）'!F$23*投入係数表_A!R51</f>
        <v>0</v>
      </c>
      <c r="S51" s="276">
        <f>'結果（詳細）'!F$24*投入係数表_A!S51</f>
        <v>0</v>
      </c>
      <c r="T51" s="276">
        <f>'結果（詳細）'!F$25*投入係数表_A!T51</f>
        <v>0</v>
      </c>
      <c r="U51" s="276">
        <f>'結果（詳細）'!F$26*投入係数表_A!U51</f>
        <v>0</v>
      </c>
      <c r="V51" s="276">
        <f>'結果（詳細）'!F$27*投入係数表_A!V51</f>
        <v>0</v>
      </c>
      <c r="W51" s="278">
        <f>'結果（詳細）'!F$28*投入係数表_A!W51</f>
        <v>0</v>
      </c>
      <c r="X51" s="276">
        <f>'結果（詳細）'!F$29*投入係数表_A!X51</f>
        <v>0</v>
      </c>
      <c r="Y51" s="276">
        <f>'結果（詳細）'!F$30*投入係数表_A!Y51</f>
        <v>0</v>
      </c>
      <c r="Z51" s="276">
        <f>'結果（詳細）'!F$31*投入係数表_A!Z51</f>
        <v>0</v>
      </c>
      <c r="AA51" s="276">
        <f>'結果（詳細）'!F$32*投入係数表_A!AA51</f>
        <v>0</v>
      </c>
      <c r="AB51" s="276">
        <f>'結果（詳細）'!F$33*投入係数表_A!AB51</f>
        <v>0</v>
      </c>
      <c r="AC51" s="276">
        <f>'結果（詳細）'!F$34*投入係数表_A!AC51</f>
        <v>0</v>
      </c>
      <c r="AD51" s="276">
        <f>'結果（詳細）'!F$35*投入係数表_A!AD51</f>
        <v>0</v>
      </c>
      <c r="AE51" s="276">
        <f>'結果（詳細）'!F$36*投入係数表_A!AE51</f>
        <v>0</v>
      </c>
      <c r="AF51" s="276">
        <f>'結果（詳細）'!F$37*投入係数表_A!AF51</f>
        <v>0</v>
      </c>
      <c r="AG51" s="276">
        <f>'結果（詳細）'!F$38*投入係数表_A!AG51</f>
        <v>0</v>
      </c>
      <c r="AH51" s="277">
        <f>'結果（詳細）'!F$39*投入係数表_A!AH51</f>
        <v>0</v>
      </c>
      <c r="AI51" s="276">
        <f>'結果（詳細）'!F$40*投入係数表_A!AI51</f>
        <v>0</v>
      </c>
      <c r="AJ51" s="276">
        <f>'結果（詳細）'!$F$41*投入係数表_A!AJ51</f>
        <v>0</v>
      </c>
      <c r="AK51" s="276">
        <f>'結果（詳細）'!$F$42*投入係数表_A!AK51</f>
        <v>0</v>
      </c>
      <c r="AL51" s="276">
        <f>'結果（詳細）'!$F$43*投入係数表_A!AL51</f>
        <v>0</v>
      </c>
      <c r="AM51" s="276">
        <f>'結果（詳細）'!$F$44*投入係数表_A!AM51</f>
        <v>0</v>
      </c>
      <c r="AN51" s="276">
        <f>'結果（詳細）'!$F$45*投入係数表_A!AN51</f>
        <v>0</v>
      </c>
      <c r="AO51" s="276">
        <f>'結果（詳細）'!$F$46*投入係数表_A!AO51</f>
        <v>0</v>
      </c>
      <c r="AP51" s="276">
        <f>'結果（詳細）'!$F$47*投入係数表_A!AP51</f>
        <v>0</v>
      </c>
      <c r="AQ51" s="276">
        <f>'結果（詳細）'!$F$48*投入係数表_A!AQ51</f>
        <v>0</v>
      </c>
      <c r="AR51" s="276">
        <f>'結果（詳細）'!$F$49*投入係数表_A!AR51</f>
        <v>0</v>
      </c>
      <c r="AS51" s="276">
        <f>'結果（詳細）'!$F$50*投入係数表_A!AS51</f>
        <v>0</v>
      </c>
      <c r="AT51" s="276">
        <f>'結果（詳細）'!$F$51*投入係数表_A!AT51</f>
        <v>0</v>
      </c>
      <c r="AU51" s="276">
        <f>'結果（詳細）'!$F$52*投入係数表_A!AU51</f>
        <v>0</v>
      </c>
      <c r="AV51" s="276">
        <f>'結果（詳細）'!$F$53*投入係数表_A!AV51</f>
        <v>0</v>
      </c>
      <c r="AW51" s="276">
        <f>'結果（詳細）'!$F$54*投入係数表_A!AW51</f>
        <v>0</v>
      </c>
      <c r="AX51" s="276">
        <f>'結果（詳細）'!$F$55*投入係数表_A!AX51</f>
        <v>0</v>
      </c>
      <c r="AY51" s="276">
        <f>'結果（詳細）'!$F$56*投入係数表_A!AY51</f>
        <v>0</v>
      </c>
      <c r="AZ51" s="276">
        <f>'結果（詳細）'!$F$57*投入係数表_A!AZ51</f>
        <v>0</v>
      </c>
      <c r="BA51" s="276">
        <f>'結果（詳細）'!$F$58*投入係数表_A!BA51</f>
        <v>0</v>
      </c>
      <c r="BB51" s="276">
        <f>'結果（詳細）'!$F$59*投入係数表_A!BB51</f>
        <v>0</v>
      </c>
      <c r="BC51" s="276">
        <f>'結果（詳細）'!$F$60*投入係数表_A!BC51</f>
        <v>0</v>
      </c>
      <c r="BD51" s="276">
        <f>'結果（詳細）'!$F$61*投入係数表_A!BD51</f>
        <v>0</v>
      </c>
      <c r="BE51" s="276">
        <f>'結果（詳細）'!$F$62*投入係数表_A!BE51</f>
        <v>0</v>
      </c>
      <c r="BF51" s="276">
        <f>'結果（詳細）'!$F$63*投入係数表_A!BF51</f>
        <v>0</v>
      </c>
      <c r="BG51" s="276">
        <f>'結果（詳細）'!$F$64*投入係数表_A!BG51</f>
        <v>0</v>
      </c>
      <c r="BH51" s="276">
        <f>'結果（詳細）'!$F$65*投入係数表_A!BH51</f>
        <v>0</v>
      </c>
      <c r="BI51" s="276">
        <f>'結果（詳細）'!$F$66*投入係数表_A!BI51</f>
        <v>0</v>
      </c>
      <c r="BJ51" s="276">
        <f>'結果（詳細）'!$F$67*投入係数表_A!BJ51</f>
        <v>0</v>
      </c>
      <c r="BK51" s="276">
        <f>'結果（詳細）'!$F$68*投入係数表_A!BK51</f>
        <v>0</v>
      </c>
      <c r="BL51" s="276">
        <f>'結果（詳細）'!$F$69*投入係数表_A!BL51</f>
        <v>0</v>
      </c>
      <c r="BM51" s="276">
        <f>'結果（詳細）'!$F$70*投入係数表_A!BM51</f>
        <v>0</v>
      </c>
      <c r="BN51" s="276">
        <f>'結果（詳細）'!$F$71*投入係数表_A!BN51</f>
        <v>0</v>
      </c>
      <c r="BO51" s="276">
        <f>'結果（詳細）'!$F$72*投入係数表_A!BO51</f>
        <v>0</v>
      </c>
      <c r="BP51" s="276">
        <f>'結果（詳細）'!$F$73*投入係数表_A!BP51</f>
        <v>0</v>
      </c>
      <c r="BQ51" s="276">
        <f>'結果（詳細）'!$F$74*投入係数表_A!BQ51</f>
        <v>0</v>
      </c>
      <c r="BR51" s="276">
        <f>'結果（詳細）'!$F$75*投入係数表_A!BR51</f>
        <v>0</v>
      </c>
      <c r="BS51" s="276">
        <f>'結果（詳細）'!$F$76*投入係数表_A!BS51</f>
        <v>0</v>
      </c>
      <c r="BT51" s="276">
        <f>'結果（詳細）'!$F$77*投入係数表_A!BT51</f>
        <v>0</v>
      </c>
      <c r="BU51" s="276">
        <f>'結果（詳細）'!$F$78*投入係数表_A!BU51</f>
        <v>0</v>
      </c>
      <c r="BV51" s="276">
        <f>'結果（詳細）'!$F$79*投入係数表_A!BV51</f>
        <v>0</v>
      </c>
      <c r="BW51" s="276">
        <f>'結果（詳細）'!$F$80*投入係数表_A!BW51</f>
        <v>0</v>
      </c>
      <c r="BX51" s="276">
        <f>'結果（詳細）'!$F$81*投入係数表_A!BX51</f>
        <v>0</v>
      </c>
      <c r="BY51" s="276">
        <f>'結果（詳細）'!$F$82*投入係数表_A!BY51</f>
        <v>0</v>
      </c>
      <c r="BZ51" s="276">
        <f>'結果（詳細）'!$F$83*投入係数表_A!BZ51</f>
        <v>0</v>
      </c>
      <c r="CA51" s="276">
        <f>'結果（詳細）'!$F$84*投入係数表_A!CA51</f>
        <v>0</v>
      </c>
      <c r="CB51" s="276">
        <f>'結果（詳細）'!$F$85*投入係数表_A!CB51</f>
        <v>0</v>
      </c>
      <c r="CC51" s="276">
        <f>'結果（詳細）'!$F$86*投入係数表_A!CC51</f>
        <v>0</v>
      </c>
      <c r="CD51" s="276">
        <f>'結果（詳細）'!$F$87*投入係数表_A!CD51</f>
        <v>0</v>
      </c>
      <c r="CE51" s="276">
        <f>'結果（詳細）'!$F$88*投入係数表_A!CE51</f>
        <v>0</v>
      </c>
      <c r="CF51" s="276">
        <f>'結果（詳細）'!$F$89*投入係数表_A!CF51</f>
        <v>0</v>
      </c>
      <c r="CG51" s="276">
        <f>'結果（詳細）'!$F$90*投入係数表_A!CG51</f>
        <v>0</v>
      </c>
      <c r="CH51" s="276">
        <f>'結果（詳細）'!$F$91*投入係数表_A!CH51</f>
        <v>0</v>
      </c>
      <c r="CI51" s="276">
        <f>'結果（詳細）'!$F$92*投入係数表_A!CI51</f>
        <v>0</v>
      </c>
      <c r="CJ51" s="276">
        <f>'結果（詳細）'!$F$93*投入係数表_A!CJ51</f>
        <v>0</v>
      </c>
      <c r="CK51" s="276">
        <f>'結果（詳細）'!$F$94*投入係数表_A!CK51</f>
        <v>0</v>
      </c>
      <c r="CL51" s="276">
        <f>'結果（詳細）'!$F$95*投入係数表_A!CL51</f>
        <v>0</v>
      </c>
      <c r="CM51" s="276">
        <f>'結果（詳細）'!$F$96*投入係数表_A!CM51</f>
        <v>0</v>
      </c>
      <c r="CN51" s="276">
        <f>'結果（詳細）'!$F$97*投入係数表_A!CN51</f>
        <v>0</v>
      </c>
      <c r="CO51" s="276">
        <f>'結果（詳細）'!$F$98*投入係数表_A!CO51</f>
        <v>0</v>
      </c>
      <c r="CP51" s="276">
        <f>'結果（詳細）'!$F$99*投入係数表_A!CP51</f>
        <v>0</v>
      </c>
      <c r="CQ51" s="276">
        <f>'結果（詳細）'!$F$100*投入係数表_A!CQ51</f>
        <v>0</v>
      </c>
      <c r="CR51" s="276">
        <f>'結果（詳細）'!$F$101*投入係数表_A!CR51</f>
        <v>0</v>
      </c>
      <c r="CS51" s="276">
        <f>'結果（詳細）'!$F$102*投入係数表_A!CS51</f>
        <v>0</v>
      </c>
      <c r="CT51" s="276">
        <f>'結果（詳細）'!$F$103*投入係数表_A!CT51</f>
        <v>0</v>
      </c>
      <c r="CU51" s="276">
        <f>'結果（詳細）'!$F$104*投入係数表_A!CU51</f>
        <v>0</v>
      </c>
      <c r="CV51" s="276">
        <f>'結果（詳細）'!$F$105*投入係数表_A!CV51</f>
        <v>0</v>
      </c>
      <c r="CW51" s="276">
        <f>'結果（詳細）'!$F$106*投入係数表_A!CW51</f>
        <v>0</v>
      </c>
      <c r="CX51" s="276">
        <f>'結果（詳細）'!$F$107*投入係数表_A!CX51</f>
        <v>0</v>
      </c>
      <c r="CY51" s="276">
        <f>'結果（詳細）'!$F$108*投入係数表_A!CY51</f>
        <v>0</v>
      </c>
      <c r="CZ51" s="276">
        <f>'結果（詳細）'!$F$109*投入係数表_A!CZ51</f>
        <v>0</v>
      </c>
      <c r="DA51" s="276">
        <f>'結果（詳細）'!$F$110*投入係数表_A!DA51</f>
        <v>0</v>
      </c>
      <c r="DB51" s="276">
        <f>'結果（詳細）'!$F$111*投入係数表_A!DB51</f>
        <v>0</v>
      </c>
      <c r="DC51" s="276">
        <f>'結果（詳細）'!$F$112*投入係数表_A!DC51</f>
        <v>0</v>
      </c>
      <c r="DD51" s="276">
        <f>'結果（詳細）'!$F$113*投入係数表_A!DD51</f>
        <v>0</v>
      </c>
      <c r="DE51" s="276">
        <f>'結果（詳細）'!$F$114*投入係数表_A!DE51</f>
        <v>0</v>
      </c>
      <c r="DF51" s="276">
        <f>'結果（詳細）'!$F$115*投入係数表_A!DF51</f>
        <v>0</v>
      </c>
      <c r="DG51" s="276">
        <f>'結果（詳細）'!$F$115*投入係数表_A!DG51</f>
        <v>0</v>
      </c>
      <c r="DH51" s="276">
        <f>'結果（詳細）'!$F$115*投入係数表_A!DH51</f>
        <v>0</v>
      </c>
      <c r="DI51" s="279">
        <f t="shared" si="1"/>
        <v>0</v>
      </c>
    </row>
    <row r="52" spans="3:113" ht="13.5" customHeight="1" x14ac:dyDescent="0.15">
      <c r="C52" s="402" t="s">
        <v>679</v>
      </c>
      <c r="D52" s="403" t="s">
        <v>680</v>
      </c>
      <c r="E52" s="275">
        <f>'結果（詳細）'!F$10*投入係数表_A!E52</f>
        <v>0</v>
      </c>
      <c r="F52" s="276">
        <f>'結果（詳細）'!F$11*投入係数表_A!F52</f>
        <v>0</v>
      </c>
      <c r="G52" s="276">
        <f>'結果（詳細）'!F$12*投入係数表_A!G52</f>
        <v>0</v>
      </c>
      <c r="H52" s="276">
        <f>'結果（詳細）'!F$13*投入係数表_A!H52</f>
        <v>0</v>
      </c>
      <c r="I52" s="276">
        <f>'結果（詳細）'!F$14*投入係数表_A!I52</f>
        <v>0</v>
      </c>
      <c r="J52" s="276">
        <f>'結果（詳細）'!F$15*投入係数表_A!J52</f>
        <v>0</v>
      </c>
      <c r="K52" s="276">
        <f>'結果（詳細）'!F$16*投入係数表_A!K52</f>
        <v>0</v>
      </c>
      <c r="L52" s="276">
        <f>'結果（詳細）'!F$17*投入係数表_A!L52</f>
        <v>0</v>
      </c>
      <c r="M52" s="276">
        <f>'結果（詳細）'!F$18*投入係数表_A!M52</f>
        <v>0</v>
      </c>
      <c r="N52" s="277">
        <f>'結果（詳細）'!F$19*投入係数表_A!N52</f>
        <v>0</v>
      </c>
      <c r="O52" s="276">
        <f>'結果（詳細）'!F$20*投入係数表_A!O52</f>
        <v>0</v>
      </c>
      <c r="P52" s="276">
        <f>'結果（詳細）'!F$21*投入係数表_A!P52</f>
        <v>0</v>
      </c>
      <c r="Q52" s="276">
        <f>'結果（詳細）'!F$22*投入係数表_A!Q52</f>
        <v>0</v>
      </c>
      <c r="R52" s="276">
        <f>'結果（詳細）'!F$23*投入係数表_A!R52</f>
        <v>0</v>
      </c>
      <c r="S52" s="276">
        <f>'結果（詳細）'!F$24*投入係数表_A!S52</f>
        <v>0</v>
      </c>
      <c r="T52" s="276">
        <f>'結果（詳細）'!F$25*投入係数表_A!T52</f>
        <v>0</v>
      </c>
      <c r="U52" s="276">
        <f>'結果（詳細）'!F$26*投入係数表_A!U52</f>
        <v>0</v>
      </c>
      <c r="V52" s="276">
        <f>'結果（詳細）'!F$27*投入係数表_A!V52</f>
        <v>0</v>
      </c>
      <c r="W52" s="278">
        <f>'結果（詳細）'!F$28*投入係数表_A!W52</f>
        <v>0</v>
      </c>
      <c r="X52" s="276">
        <f>'結果（詳細）'!F$29*投入係数表_A!X52</f>
        <v>0</v>
      </c>
      <c r="Y52" s="276">
        <f>'結果（詳細）'!F$30*投入係数表_A!Y52</f>
        <v>0</v>
      </c>
      <c r="Z52" s="276">
        <f>'結果（詳細）'!F$31*投入係数表_A!Z52</f>
        <v>0</v>
      </c>
      <c r="AA52" s="276">
        <f>'結果（詳細）'!F$32*投入係数表_A!AA52</f>
        <v>0</v>
      </c>
      <c r="AB52" s="276">
        <f>'結果（詳細）'!F$33*投入係数表_A!AB52</f>
        <v>0</v>
      </c>
      <c r="AC52" s="276">
        <f>'結果（詳細）'!F$34*投入係数表_A!AC52</f>
        <v>0</v>
      </c>
      <c r="AD52" s="276">
        <f>'結果（詳細）'!F$35*投入係数表_A!AD52</f>
        <v>0</v>
      </c>
      <c r="AE52" s="276">
        <f>'結果（詳細）'!F$36*投入係数表_A!AE52</f>
        <v>0</v>
      </c>
      <c r="AF52" s="276">
        <f>'結果（詳細）'!F$37*投入係数表_A!AF52</f>
        <v>0</v>
      </c>
      <c r="AG52" s="276">
        <f>'結果（詳細）'!F$38*投入係数表_A!AG52</f>
        <v>0</v>
      </c>
      <c r="AH52" s="277">
        <f>'結果（詳細）'!F$39*投入係数表_A!AH52</f>
        <v>0</v>
      </c>
      <c r="AI52" s="276">
        <f>'結果（詳細）'!F$40*投入係数表_A!AI52</f>
        <v>0</v>
      </c>
      <c r="AJ52" s="276">
        <f>'結果（詳細）'!$F$41*投入係数表_A!AJ52</f>
        <v>0</v>
      </c>
      <c r="AK52" s="276">
        <f>'結果（詳細）'!$F$42*投入係数表_A!AK52</f>
        <v>0</v>
      </c>
      <c r="AL52" s="276">
        <f>'結果（詳細）'!$F$43*投入係数表_A!AL52</f>
        <v>0</v>
      </c>
      <c r="AM52" s="276">
        <f>'結果（詳細）'!$F$44*投入係数表_A!AM52</f>
        <v>0</v>
      </c>
      <c r="AN52" s="276">
        <f>'結果（詳細）'!$F$45*投入係数表_A!AN52</f>
        <v>0</v>
      </c>
      <c r="AO52" s="276">
        <f>'結果（詳細）'!$F$46*投入係数表_A!AO52</f>
        <v>0</v>
      </c>
      <c r="AP52" s="276">
        <f>'結果（詳細）'!$F$47*投入係数表_A!AP52</f>
        <v>0</v>
      </c>
      <c r="AQ52" s="276">
        <f>'結果（詳細）'!$F$48*投入係数表_A!AQ52</f>
        <v>0</v>
      </c>
      <c r="AR52" s="276">
        <f>'結果（詳細）'!$F$49*投入係数表_A!AR52</f>
        <v>0</v>
      </c>
      <c r="AS52" s="276">
        <f>'結果（詳細）'!$F$50*投入係数表_A!AS52</f>
        <v>0</v>
      </c>
      <c r="AT52" s="276">
        <f>'結果（詳細）'!$F$51*投入係数表_A!AT52</f>
        <v>0</v>
      </c>
      <c r="AU52" s="276">
        <f>'結果（詳細）'!$F$52*投入係数表_A!AU52</f>
        <v>0</v>
      </c>
      <c r="AV52" s="276">
        <f>'結果（詳細）'!$F$53*投入係数表_A!AV52</f>
        <v>0</v>
      </c>
      <c r="AW52" s="276">
        <f>'結果（詳細）'!$F$54*投入係数表_A!AW52</f>
        <v>0</v>
      </c>
      <c r="AX52" s="276">
        <f>'結果（詳細）'!$F$55*投入係数表_A!AX52</f>
        <v>0</v>
      </c>
      <c r="AY52" s="276">
        <f>'結果（詳細）'!$F$56*投入係数表_A!AY52</f>
        <v>0</v>
      </c>
      <c r="AZ52" s="276">
        <f>'結果（詳細）'!$F$57*投入係数表_A!AZ52</f>
        <v>0</v>
      </c>
      <c r="BA52" s="276">
        <f>'結果（詳細）'!$F$58*投入係数表_A!BA52</f>
        <v>0</v>
      </c>
      <c r="BB52" s="276">
        <f>'結果（詳細）'!$F$59*投入係数表_A!BB52</f>
        <v>0</v>
      </c>
      <c r="BC52" s="276">
        <f>'結果（詳細）'!$F$60*投入係数表_A!BC52</f>
        <v>0</v>
      </c>
      <c r="BD52" s="276">
        <f>'結果（詳細）'!$F$61*投入係数表_A!BD52</f>
        <v>0</v>
      </c>
      <c r="BE52" s="276">
        <f>'結果（詳細）'!$F$62*投入係数表_A!BE52</f>
        <v>0</v>
      </c>
      <c r="BF52" s="276">
        <f>'結果（詳細）'!$F$63*投入係数表_A!BF52</f>
        <v>0</v>
      </c>
      <c r="BG52" s="276">
        <f>'結果（詳細）'!$F$64*投入係数表_A!BG52</f>
        <v>0</v>
      </c>
      <c r="BH52" s="276">
        <f>'結果（詳細）'!$F$65*投入係数表_A!BH52</f>
        <v>0</v>
      </c>
      <c r="BI52" s="276">
        <f>'結果（詳細）'!$F$66*投入係数表_A!BI52</f>
        <v>0</v>
      </c>
      <c r="BJ52" s="276">
        <f>'結果（詳細）'!$F$67*投入係数表_A!BJ52</f>
        <v>0</v>
      </c>
      <c r="BK52" s="276">
        <f>'結果（詳細）'!$F$68*投入係数表_A!BK52</f>
        <v>0</v>
      </c>
      <c r="BL52" s="276">
        <f>'結果（詳細）'!$F$69*投入係数表_A!BL52</f>
        <v>0</v>
      </c>
      <c r="BM52" s="276">
        <f>'結果（詳細）'!$F$70*投入係数表_A!BM52</f>
        <v>0</v>
      </c>
      <c r="BN52" s="276">
        <f>'結果（詳細）'!$F$71*投入係数表_A!BN52</f>
        <v>0</v>
      </c>
      <c r="BO52" s="276">
        <f>'結果（詳細）'!$F$72*投入係数表_A!BO52</f>
        <v>0</v>
      </c>
      <c r="BP52" s="276">
        <f>'結果（詳細）'!$F$73*投入係数表_A!BP52</f>
        <v>0</v>
      </c>
      <c r="BQ52" s="276">
        <f>'結果（詳細）'!$F$74*投入係数表_A!BQ52</f>
        <v>0</v>
      </c>
      <c r="BR52" s="276">
        <f>'結果（詳細）'!$F$75*投入係数表_A!BR52</f>
        <v>0</v>
      </c>
      <c r="BS52" s="276">
        <f>'結果（詳細）'!$F$76*投入係数表_A!BS52</f>
        <v>0</v>
      </c>
      <c r="BT52" s="276">
        <f>'結果（詳細）'!$F$77*投入係数表_A!BT52</f>
        <v>0</v>
      </c>
      <c r="BU52" s="276">
        <f>'結果（詳細）'!$F$78*投入係数表_A!BU52</f>
        <v>0</v>
      </c>
      <c r="BV52" s="276">
        <f>'結果（詳細）'!$F$79*投入係数表_A!BV52</f>
        <v>0</v>
      </c>
      <c r="BW52" s="276">
        <f>'結果（詳細）'!$F$80*投入係数表_A!BW52</f>
        <v>0</v>
      </c>
      <c r="BX52" s="276">
        <f>'結果（詳細）'!$F$81*投入係数表_A!BX52</f>
        <v>0</v>
      </c>
      <c r="BY52" s="276">
        <f>'結果（詳細）'!$F$82*投入係数表_A!BY52</f>
        <v>0</v>
      </c>
      <c r="BZ52" s="276">
        <f>'結果（詳細）'!$F$83*投入係数表_A!BZ52</f>
        <v>0</v>
      </c>
      <c r="CA52" s="276">
        <f>'結果（詳細）'!$F$84*投入係数表_A!CA52</f>
        <v>0</v>
      </c>
      <c r="CB52" s="276">
        <f>'結果（詳細）'!$F$85*投入係数表_A!CB52</f>
        <v>0</v>
      </c>
      <c r="CC52" s="276">
        <f>'結果（詳細）'!$F$86*投入係数表_A!CC52</f>
        <v>0</v>
      </c>
      <c r="CD52" s="276">
        <f>'結果（詳細）'!$F$87*投入係数表_A!CD52</f>
        <v>0</v>
      </c>
      <c r="CE52" s="276">
        <f>'結果（詳細）'!$F$88*投入係数表_A!CE52</f>
        <v>0</v>
      </c>
      <c r="CF52" s="276">
        <f>'結果（詳細）'!$F$89*投入係数表_A!CF52</f>
        <v>0</v>
      </c>
      <c r="CG52" s="276">
        <f>'結果（詳細）'!$F$90*投入係数表_A!CG52</f>
        <v>0</v>
      </c>
      <c r="CH52" s="276">
        <f>'結果（詳細）'!$F$91*投入係数表_A!CH52</f>
        <v>0</v>
      </c>
      <c r="CI52" s="276">
        <f>'結果（詳細）'!$F$92*投入係数表_A!CI52</f>
        <v>0</v>
      </c>
      <c r="CJ52" s="276">
        <f>'結果（詳細）'!$F$93*投入係数表_A!CJ52</f>
        <v>0</v>
      </c>
      <c r="CK52" s="276">
        <f>'結果（詳細）'!$F$94*投入係数表_A!CK52</f>
        <v>0</v>
      </c>
      <c r="CL52" s="276">
        <f>'結果（詳細）'!$F$95*投入係数表_A!CL52</f>
        <v>0</v>
      </c>
      <c r="CM52" s="276">
        <f>'結果（詳細）'!$F$96*投入係数表_A!CM52</f>
        <v>0</v>
      </c>
      <c r="CN52" s="276">
        <f>'結果（詳細）'!$F$97*投入係数表_A!CN52</f>
        <v>0</v>
      </c>
      <c r="CO52" s="276">
        <f>'結果（詳細）'!$F$98*投入係数表_A!CO52</f>
        <v>0</v>
      </c>
      <c r="CP52" s="276">
        <f>'結果（詳細）'!$F$99*投入係数表_A!CP52</f>
        <v>0</v>
      </c>
      <c r="CQ52" s="276">
        <f>'結果（詳細）'!$F$100*投入係数表_A!CQ52</f>
        <v>0</v>
      </c>
      <c r="CR52" s="276">
        <f>'結果（詳細）'!$F$101*投入係数表_A!CR52</f>
        <v>0</v>
      </c>
      <c r="CS52" s="276">
        <f>'結果（詳細）'!$F$102*投入係数表_A!CS52</f>
        <v>0</v>
      </c>
      <c r="CT52" s="276">
        <f>'結果（詳細）'!$F$103*投入係数表_A!CT52</f>
        <v>0</v>
      </c>
      <c r="CU52" s="276">
        <f>'結果（詳細）'!$F$104*投入係数表_A!CU52</f>
        <v>0</v>
      </c>
      <c r="CV52" s="276">
        <f>'結果（詳細）'!$F$105*投入係数表_A!CV52</f>
        <v>0</v>
      </c>
      <c r="CW52" s="276">
        <f>'結果（詳細）'!$F$106*投入係数表_A!CW52</f>
        <v>0</v>
      </c>
      <c r="CX52" s="276">
        <f>'結果（詳細）'!$F$107*投入係数表_A!CX52</f>
        <v>0</v>
      </c>
      <c r="CY52" s="276">
        <f>'結果（詳細）'!$F$108*投入係数表_A!CY52</f>
        <v>0</v>
      </c>
      <c r="CZ52" s="276">
        <f>'結果（詳細）'!$F$109*投入係数表_A!CZ52</f>
        <v>0</v>
      </c>
      <c r="DA52" s="276">
        <f>'結果（詳細）'!$F$110*投入係数表_A!DA52</f>
        <v>0</v>
      </c>
      <c r="DB52" s="276">
        <f>'結果（詳細）'!$F$111*投入係数表_A!DB52</f>
        <v>0</v>
      </c>
      <c r="DC52" s="276">
        <f>'結果（詳細）'!$F$112*投入係数表_A!DC52</f>
        <v>0</v>
      </c>
      <c r="DD52" s="276">
        <f>'結果（詳細）'!$F$113*投入係数表_A!DD52</f>
        <v>0</v>
      </c>
      <c r="DE52" s="276">
        <f>'結果（詳細）'!$F$114*投入係数表_A!DE52</f>
        <v>0</v>
      </c>
      <c r="DF52" s="276">
        <f>'結果（詳細）'!$F$115*投入係数表_A!DF52</f>
        <v>0</v>
      </c>
      <c r="DG52" s="276">
        <f>'結果（詳細）'!$F$115*投入係数表_A!DG52</f>
        <v>0</v>
      </c>
      <c r="DH52" s="276">
        <f>'結果（詳細）'!$F$115*投入係数表_A!DH52</f>
        <v>0</v>
      </c>
      <c r="DI52" s="279">
        <f t="shared" si="1"/>
        <v>0</v>
      </c>
    </row>
    <row r="53" spans="3:113" ht="13.5" customHeight="1" x14ac:dyDescent="0.15">
      <c r="C53" s="402" t="s">
        <v>681</v>
      </c>
      <c r="D53" s="403" t="s">
        <v>682</v>
      </c>
      <c r="E53" s="275">
        <f>'結果（詳細）'!F$10*投入係数表_A!E53</f>
        <v>0</v>
      </c>
      <c r="F53" s="276">
        <f>'結果（詳細）'!F$11*投入係数表_A!F53</f>
        <v>0</v>
      </c>
      <c r="G53" s="276">
        <f>'結果（詳細）'!F$12*投入係数表_A!G53</f>
        <v>0</v>
      </c>
      <c r="H53" s="276">
        <f>'結果（詳細）'!F$13*投入係数表_A!H53</f>
        <v>0</v>
      </c>
      <c r="I53" s="276">
        <f>'結果（詳細）'!F$14*投入係数表_A!I53</f>
        <v>0</v>
      </c>
      <c r="J53" s="276">
        <f>'結果（詳細）'!F$15*投入係数表_A!J53</f>
        <v>0</v>
      </c>
      <c r="K53" s="276">
        <f>'結果（詳細）'!F$16*投入係数表_A!K53</f>
        <v>0</v>
      </c>
      <c r="L53" s="276">
        <f>'結果（詳細）'!F$17*投入係数表_A!L53</f>
        <v>0</v>
      </c>
      <c r="M53" s="276">
        <f>'結果（詳細）'!F$18*投入係数表_A!M53</f>
        <v>0</v>
      </c>
      <c r="N53" s="277">
        <f>'結果（詳細）'!F$19*投入係数表_A!N53</f>
        <v>0</v>
      </c>
      <c r="O53" s="276">
        <f>'結果（詳細）'!F$20*投入係数表_A!O53</f>
        <v>0</v>
      </c>
      <c r="P53" s="276">
        <f>'結果（詳細）'!F$21*投入係数表_A!P53</f>
        <v>0</v>
      </c>
      <c r="Q53" s="276">
        <f>'結果（詳細）'!F$22*投入係数表_A!Q53</f>
        <v>0</v>
      </c>
      <c r="R53" s="276">
        <f>'結果（詳細）'!F$23*投入係数表_A!R53</f>
        <v>0</v>
      </c>
      <c r="S53" s="276">
        <f>'結果（詳細）'!F$24*投入係数表_A!S53</f>
        <v>0</v>
      </c>
      <c r="T53" s="276">
        <f>'結果（詳細）'!F$25*投入係数表_A!T53</f>
        <v>0</v>
      </c>
      <c r="U53" s="276">
        <f>'結果（詳細）'!F$26*投入係数表_A!U53</f>
        <v>0</v>
      </c>
      <c r="V53" s="276">
        <f>'結果（詳細）'!F$27*投入係数表_A!V53</f>
        <v>0</v>
      </c>
      <c r="W53" s="278">
        <f>'結果（詳細）'!F$28*投入係数表_A!W53</f>
        <v>0</v>
      </c>
      <c r="X53" s="276">
        <f>'結果（詳細）'!F$29*投入係数表_A!X53</f>
        <v>0</v>
      </c>
      <c r="Y53" s="276">
        <f>'結果（詳細）'!F$30*投入係数表_A!Y53</f>
        <v>0</v>
      </c>
      <c r="Z53" s="276">
        <f>'結果（詳細）'!F$31*投入係数表_A!Z53</f>
        <v>0</v>
      </c>
      <c r="AA53" s="276">
        <f>'結果（詳細）'!F$32*投入係数表_A!AA53</f>
        <v>0</v>
      </c>
      <c r="AB53" s="276">
        <f>'結果（詳細）'!F$33*投入係数表_A!AB53</f>
        <v>0</v>
      </c>
      <c r="AC53" s="276">
        <f>'結果（詳細）'!F$34*投入係数表_A!AC53</f>
        <v>0</v>
      </c>
      <c r="AD53" s="276">
        <f>'結果（詳細）'!F$35*投入係数表_A!AD53</f>
        <v>0</v>
      </c>
      <c r="AE53" s="276">
        <f>'結果（詳細）'!F$36*投入係数表_A!AE53</f>
        <v>0</v>
      </c>
      <c r="AF53" s="276">
        <f>'結果（詳細）'!F$37*投入係数表_A!AF53</f>
        <v>0</v>
      </c>
      <c r="AG53" s="276">
        <f>'結果（詳細）'!F$38*投入係数表_A!AG53</f>
        <v>0</v>
      </c>
      <c r="AH53" s="277">
        <f>'結果（詳細）'!F$39*投入係数表_A!AH53</f>
        <v>0</v>
      </c>
      <c r="AI53" s="276">
        <f>'結果（詳細）'!F$40*投入係数表_A!AI53</f>
        <v>0</v>
      </c>
      <c r="AJ53" s="276">
        <f>'結果（詳細）'!$F$41*投入係数表_A!AJ53</f>
        <v>0</v>
      </c>
      <c r="AK53" s="276">
        <f>'結果（詳細）'!$F$42*投入係数表_A!AK53</f>
        <v>0</v>
      </c>
      <c r="AL53" s="276">
        <f>'結果（詳細）'!$F$43*投入係数表_A!AL53</f>
        <v>0</v>
      </c>
      <c r="AM53" s="276">
        <f>'結果（詳細）'!$F$44*投入係数表_A!AM53</f>
        <v>0</v>
      </c>
      <c r="AN53" s="276">
        <f>'結果（詳細）'!$F$45*投入係数表_A!AN53</f>
        <v>0</v>
      </c>
      <c r="AO53" s="276">
        <f>'結果（詳細）'!$F$46*投入係数表_A!AO53</f>
        <v>0</v>
      </c>
      <c r="AP53" s="276">
        <f>'結果（詳細）'!$F$47*投入係数表_A!AP53</f>
        <v>0</v>
      </c>
      <c r="AQ53" s="276">
        <f>'結果（詳細）'!$F$48*投入係数表_A!AQ53</f>
        <v>0</v>
      </c>
      <c r="AR53" s="276">
        <f>'結果（詳細）'!$F$49*投入係数表_A!AR53</f>
        <v>0</v>
      </c>
      <c r="AS53" s="276">
        <f>'結果（詳細）'!$F$50*投入係数表_A!AS53</f>
        <v>0</v>
      </c>
      <c r="AT53" s="276">
        <f>'結果（詳細）'!$F$51*投入係数表_A!AT53</f>
        <v>0</v>
      </c>
      <c r="AU53" s="276">
        <f>'結果（詳細）'!$F$52*投入係数表_A!AU53</f>
        <v>0</v>
      </c>
      <c r="AV53" s="276">
        <f>'結果（詳細）'!$F$53*投入係数表_A!AV53</f>
        <v>0</v>
      </c>
      <c r="AW53" s="276">
        <f>'結果（詳細）'!$F$54*投入係数表_A!AW53</f>
        <v>0</v>
      </c>
      <c r="AX53" s="276">
        <f>'結果（詳細）'!$F$55*投入係数表_A!AX53</f>
        <v>0</v>
      </c>
      <c r="AY53" s="276">
        <f>'結果（詳細）'!$F$56*投入係数表_A!AY53</f>
        <v>0</v>
      </c>
      <c r="AZ53" s="276">
        <f>'結果（詳細）'!$F$57*投入係数表_A!AZ53</f>
        <v>0</v>
      </c>
      <c r="BA53" s="276">
        <f>'結果（詳細）'!$F$58*投入係数表_A!BA53</f>
        <v>0</v>
      </c>
      <c r="BB53" s="276">
        <f>'結果（詳細）'!$F$59*投入係数表_A!BB53</f>
        <v>0</v>
      </c>
      <c r="BC53" s="276">
        <f>'結果（詳細）'!$F$60*投入係数表_A!BC53</f>
        <v>0</v>
      </c>
      <c r="BD53" s="276">
        <f>'結果（詳細）'!$F$61*投入係数表_A!BD53</f>
        <v>0</v>
      </c>
      <c r="BE53" s="276">
        <f>'結果（詳細）'!$F$62*投入係数表_A!BE53</f>
        <v>0</v>
      </c>
      <c r="BF53" s="276">
        <f>'結果（詳細）'!$F$63*投入係数表_A!BF53</f>
        <v>0</v>
      </c>
      <c r="BG53" s="276">
        <f>'結果（詳細）'!$F$64*投入係数表_A!BG53</f>
        <v>0</v>
      </c>
      <c r="BH53" s="276">
        <f>'結果（詳細）'!$F$65*投入係数表_A!BH53</f>
        <v>0</v>
      </c>
      <c r="BI53" s="276">
        <f>'結果（詳細）'!$F$66*投入係数表_A!BI53</f>
        <v>0</v>
      </c>
      <c r="BJ53" s="276">
        <f>'結果（詳細）'!$F$67*投入係数表_A!BJ53</f>
        <v>0</v>
      </c>
      <c r="BK53" s="276">
        <f>'結果（詳細）'!$F$68*投入係数表_A!BK53</f>
        <v>0</v>
      </c>
      <c r="BL53" s="276">
        <f>'結果（詳細）'!$F$69*投入係数表_A!BL53</f>
        <v>0</v>
      </c>
      <c r="BM53" s="276">
        <f>'結果（詳細）'!$F$70*投入係数表_A!BM53</f>
        <v>0</v>
      </c>
      <c r="BN53" s="276">
        <f>'結果（詳細）'!$F$71*投入係数表_A!BN53</f>
        <v>0</v>
      </c>
      <c r="BO53" s="276">
        <f>'結果（詳細）'!$F$72*投入係数表_A!BO53</f>
        <v>0</v>
      </c>
      <c r="BP53" s="276">
        <f>'結果（詳細）'!$F$73*投入係数表_A!BP53</f>
        <v>0</v>
      </c>
      <c r="BQ53" s="276">
        <f>'結果（詳細）'!$F$74*投入係数表_A!BQ53</f>
        <v>0</v>
      </c>
      <c r="BR53" s="276">
        <f>'結果（詳細）'!$F$75*投入係数表_A!BR53</f>
        <v>0</v>
      </c>
      <c r="BS53" s="276">
        <f>'結果（詳細）'!$F$76*投入係数表_A!BS53</f>
        <v>0</v>
      </c>
      <c r="BT53" s="276">
        <f>'結果（詳細）'!$F$77*投入係数表_A!BT53</f>
        <v>0</v>
      </c>
      <c r="BU53" s="276">
        <f>'結果（詳細）'!$F$78*投入係数表_A!BU53</f>
        <v>0</v>
      </c>
      <c r="BV53" s="276">
        <f>'結果（詳細）'!$F$79*投入係数表_A!BV53</f>
        <v>0</v>
      </c>
      <c r="BW53" s="276">
        <f>'結果（詳細）'!$F$80*投入係数表_A!BW53</f>
        <v>0</v>
      </c>
      <c r="BX53" s="276">
        <f>'結果（詳細）'!$F$81*投入係数表_A!BX53</f>
        <v>0</v>
      </c>
      <c r="BY53" s="276">
        <f>'結果（詳細）'!$F$82*投入係数表_A!BY53</f>
        <v>0</v>
      </c>
      <c r="BZ53" s="276">
        <f>'結果（詳細）'!$F$83*投入係数表_A!BZ53</f>
        <v>0</v>
      </c>
      <c r="CA53" s="276">
        <f>'結果（詳細）'!$F$84*投入係数表_A!CA53</f>
        <v>0</v>
      </c>
      <c r="CB53" s="276">
        <f>'結果（詳細）'!$F$85*投入係数表_A!CB53</f>
        <v>0</v>
      </c>
      <c r="CC53" s="276">
        <f>'結果（詳細）'!$F$86*投入係数表_A!CC53</f>
        <v>0</v>
      </c>
      <c r="CD53" s="276">
        <f>'結果（詳細）'!$F$87*投入係数表_A!CD53</f>
        <v>0</v>
      </c>
      <c r="CE53" s="276">
        <f>'結果（詳細）'!$F$88*投入係数表_A!CE53</f>
        <v>0</v>
      </c>
      <c r="CF53" s="276">
        <f>'結果（詳細）'!$F$89*投入係数表_A!CF53</f>
        <v>0</v>
      </c>
      <c r="CG53" s="276">
        <f>'結果（詳細）'!$F$90*投入係数表_A!CG53</f>
        <v>0</v>
      </c>
      <c r="CH53" s="276">
        <f>'結果（詳細）'!$F$91*投入係数表_A!CH53</f>
        <v>0</v>
      </c>
      <c r="CI53" s="276">
        <f>'結果（詳細）'!$F$92*投入係数表_A!CI53</f>
        <v>0</v>
      </c>
      <c r="CJ53" s="276">
        <f>'結果（詳細）'!$F$93*投入係数表_A!CJ53</f>
        <v>0</v>
      </c>
      <c r="CK53" s="276">
        <f>'結果（詳細）'!$F$94*投入係数表_A!CK53</f>
        <v>0</v>
      </c>
      <c r="CL53" s="276">
        <f>'結果（詳細）'!$F$95*投入係数表_A!CL53</f>
        <v>0</v>
      </c>
      <c r="CM53" s="276">
        <f>'結果（詳細）'!$F$96*投入係数表_A!CM53</f>
        <v>0</v>
      </c>
      <c r="CN53" s="276">
        <f>'結果（詳細）'!$F$97*投入係数表_A!CN53</f>
        <v>0</v>
      </c>
      <c r="CO53" s="276">
        <f>'結果（詳細）'!$F$98*投入係数表_A!CO53</f>
        <v>0</v>
      </c>
      <c r="CP53" s="276">
        <f>'結果（詳細）'!$F$99*投入係数表_A!CP53</f>
        <v>0</v>
      </c>
      <c r="CQ53" s="276">
        <f>'結果（詳細）'!$F$100*投入係数表_A!CQ53</f>
        <v>0</v>
      </c>
      <c r="CR53" s="276">
        <f>'結果（詳細）'!$F$101*投入係数表_A!CR53</f>
        <v>0</v>
      </c>
      <c r="CS53" s="276">
        <f>'結果（詳細）'!$F$102*投入係数表_A!CS53</f>
        <v>0</v>
      </c>
      <c r="CT53" s="276">
        <f>'結果（詳細）'!$F$103*投入係数表_A!CT53</f>
        <v>0</v>
      </c>
      <c r="CU53" s="276">
        <f>'結果（詳細）'!$F$104*投入係数表_A!CU53</f>
        <v>0</v>
      </c>
      <c r="CV53" s="276">
        <f>'結果（詳細）'!$F$105*投入係数表_A!CV53</f>
        <v>0</v>
      </c>
      <c r="CW53" s="276">
        <f>'結果（詳細）'!$F$106*投入係数表_A!CW53</f>
        <v>0</v>
      </c>
      <c r="CX53" s="276">
        <f>'結果（詳細）'!$F$107*投入係数表_A!CX53</f>
        <v>0</v>
      </c>
      <c r="CY53" s="276">
        <f>'結果（詳細）'!$F$108*投入係数表_A!CY53</f>
        <v>0</v>
      </c>
      <c r="CZ53" s="276">
        <f>'結果（詳細）'!$F$109*投入係数表_A!CZ53</f>
        <v>0</v>
      </c>
      <c r="DA53" s="276">
        <f>'結果（詳細）'!$F$110*投入係数表_A!DA53</f>
        <v>0</v>
      </c>
      <c r="DB53" s="276">
        <f>'結果（詳細）'!$F$111*投入係数表_A!DB53</f>
        <v>0</v>
      </c>
      <c r="DC53" s="276">
        <f>'結果（詳細）'!$F$112*投入係数表_A!DC53</f>
        <v>0</v>
      </c>
      <c r="DD53" s="276">
        <f>'結果（詳細）'!$F$113*投入係数表_A!DD53</f>
        <v>0</v>
      </c>
      <c r="DE53" s="276">
        <f>'結果（詳細）'!$F$114*投入係数表_A!DE53</f>
        <v>0</v>
      </c>
      <c r="DF53" s="276">
        <f>'結果（詳細）'!$F$115*投入係数表_A!DF53</f>
        <v>0</v>
      </c>
      <c r="DG53" s="276">
        <f>'結果（詳細）'!$F$115*投入係数表_A!DG53</f>
        <v>0</v>
      </c>
      <c r="DH53" s="276">
        <f>'結果（詳細）'!$F$115*投入係数表_A!DH53</f>
        <v>0</v>
      </c>
      <c r="DI53" s="279">
        <f t="shared" si="1"/>
        <v>0</v>
      </c>
    </row>
    <row r="54" spans="3:113" ht="13.5" customHeight="1" x14ac:dyDescent="0.15">
      <c r="C54" s="402" t="s">
        <v>683</v>
      </c>
      <c r="D54" s="403" t="s">
        <v>684</v>
      </c>
      <c r="E54" s="275">
        <f>'結果（詳細）'!F$10*投入係数表_A!E54</f>
        <v>0</v>
      </c>
      <c r="F54" s="276">
        <f>'結果（詳細）'!F$11*投入係数表_A!F54</f>
        <v>0</v>
      </c>
      <c r="G54" s="276">
        <f>'結果（詳細）'!F$12*投入係数表_A!G54</f>
        <v>0</v>
      </c>
      <c r="H54" s="276">
        <f>'結果（詳細）'!F$13*投入係数表_A!H54</f>
        <v>0</v>
      </c>
      <c r="I54" s="276">
        <f>'結果（詳細）'!F$14*投入係数表_A!I54</f>
        <v>0</v>
      </c>
      <c r="J54" s="276">
        <f>'結果（詳細）'!F$15*投入係数表_A!J54</f>
        <v>0</v>
      </c>
      <c r="K54" s="276">
        <f>'結果（詳細）'!F$16*投入係数表_A!K54</f>
        <v>0</v>
      </c>
      <c r="L54" s="276">
        <f>'結果（詳細）'!F$17*投入係数表_A!L54</f>
        <v>0</v>
      </c>
      <c r="M54" s="276">
        <f>'結果（詳細）'!F$18*投入係数表_A!M54</f>
        <v>0</v>
      </c>
      <c r="N54" s="277">
        <f>'結果（詳細）'!F$19*投入係数表_A!N54</f>
        <v>0</v>
      </c>
      <c r="O54" s="276">
        <f>'結果（詳細）'!F$20*投入係数表_A!O54</f>
        <v>0</v>
      </c>
      <c r="P54" s="276">
        <f>'結果（詳細）'!F$21*投入係数表_A!P54</f>
        <v>0</v>
      </c>
      <c r="Q54" s="276">
        <f>'結果（詳細）'!F$22*投入係数表_A!Q54</f>
        <v>0</v>
      </c>
      <c r="R54" s="276">
        <f>'結果（詳細）'!F$23*投入係数表_A!R54</f>
        <v>0</v>
      </c>
      <c r="S54" s="276">
        <f>'結果（詳細）'!F$24*投入係数表_A!S54</f>
        <v>0</v>
      </c>
      <c r="T54" s="276">
        <f>'結果（詳細）'!F$25*投入係数表_A!T54</f>
        <v>0</v>
      </c>
      <c r="U54" s="276">
        <f>'結果（詳細）'!F$26*投入係数表_A!U54</f>
        <v>0</v>
      </c>
      <c r="V54" s="276">
        <f>'結果（詳細）'!F$27*投入係数表_A!V54</f>
        <v>0</v>
      </c>
      <c r="W54" s="278">
        <f>'結果（詳細）'!F$28*投入係数表_A!W54</f>
        <v>0</v>
      </c>
      <c r="X54" s="276">
        <f>'結果（詳細）'!F$29*投入係数表_A!X54</f>
        <v>0</v>
      </c>
      <c r="Y54" s="276">
        <f>'結果（詳細）'!F$30*投入係数表_A!Y54</f>
        <v>0</v>
      </c>
      <c r="Z54" s="276">
        <f>'結果（詳細）'!F$31*投入係数表_A!Z54</f>
        <v>0</v>
      </c>
      <c r="AA54" s="276">
        <f>'結果（詳細）'!F$32*投入係数表_A!AA54</f>
        <v>0</v>
      </c>
      <c r="AB54" s="276">
        <f>'結果（詳細）'!F$33*投入係数表_A!AB54</f>
        <v>0</v>
      </c>
      <c r="AC54" s="276">
        <f>'結果（詳細）'!F$34*投入係数表_A!AC54</f>
        <v>0</v>
      </c>
      <c r="AD54" s="276">
        <f>'結果（詳細）'!F$35*投入係数表_A!AD54</f>
        <v>0</v>
      </c>
      <c r="AE54" s="276">
        <f>'結果（詳細）'!F$36*投入係数表_A!AE54</f>
        <v>0</v>
      </c>
      <c r="AF54" s="276">
        <f>'結果（詳細）'!F$37*投入係数表_A!AF54</f>
        <v>0</v>
      </c>
      <c r="AG54" s="276">
        <f>'結果（詳細）'!F$38*投入係数表_A!AG54</f>
        <v>0</v>
      </c>
      <c r="AH54" s="277">
        <f>'結果（詳細）'!F$39*投入係数表_A!AH54</f>
        <v>0</v>
      </c>
      <c r="AI54" s="276">
        <f>'結果（詳細）'!F$40*投入係数表_A!AI54</f>
        <v>0</v>
      </c>
      <c r="AJ54" s="276">
        <f>'結果（詳細）'!$F$41*投入係数表_A!AJ54</f>
        <v>0</v>
      </c>
      <c r="AK54" s="276">
        <f>'結果（詳細）'!$F$42*投入係数表_A!AK54</f>
        <v>0</v>
      </c>
      <c r="AL54" s="276">
        <f>'結果（詳細）'!$F$43*投入係数表_A!AL54</f>
        <v>0</v>
      </c>
      <c r="AM54" s="276">
        <f>'結果（詳細）'!$F$44*投入係数表_A!AM54</f>
        <v>0</v>
      </c>
      <c r="AN54" s="276">
        <f>'結果（詳細）'!$F$45*投入係数表_A!AN54</f>
        <v>0</v>
      </c>
      <c r="AO54" s="276">
        <f>'結果（詳細）'!$F$46*投入係数表_A!AO54</f>
        <v>0</v>
      </c>
      <c r="AP54" s="276">
        <f>'結果（詳細）'!$F$47*投入係数表_A!AP54</f>
        <v>0</v>
      </c>
      <c r="AQ54" s="276">
        <f>'結果（詳細）'!$F$48*投入係数表_A!AQ54</f>
        <v>0</v>
      </c>
      <c r="AR54" s="276">
        <f>'結果（詳細）'!$F$49*投入係数表_A!AR54</f>
        <v>0</v>
      </c>
      <c r="AS54" s="276">
        <f>'結果（詳細）'!$F$50*投入係数表_A!AS54</f>
        <v>0</v>
      </c>
      <c r="AT54" s="276">
        <f>'結果（詳細）'!$F$51*投入係数表_A!AT54</f>
        <v>0</v>
      </c>
      <c r="AU54" s="276">
        <f>'結果（詳細）'!$F$52*投入係数表_A!AU54</f>
        <v>0</v>
      </c>
      <c r="AV54" s="276">
        <f>'結果（詳細）'!$F$53*投入係数表_A!AV54</f>
        <v>0</v>
      </c>
      <c r="AW54" s="276">
        <f>'結果（詳細）'!$F$54*投入係数表_A!AW54</f>
        <v>0</v>
      </c>
      <c r="AX54" s="276">
        <f>'結果（詳細）'!$F$55*投入係数表_A!AX54</f>
        <v>0</v>
      </c>
      <c r="AY54" s="276">
        <f>'結果（詳細）'!$F$56*投入係数表_A!AY54</f>
        <v>0</v>
      </c>
      <c r="AZ54" s="276">
        <f>'結果（詳細）'!$F$57*投入係数表_A!AZ54</f>
        <v>0</v>
      </c>
      <c r="BA54" s="276">
        <f>'結果（詳細）'!$F$58*投入係数表_A!BA54</f>
        <v>0</v>
      </c>
      <c r="BB54" s="276">
        <f>'結果（詳細）'!$F$59*投入係数表_A!BB54</f>
        <v>0</v>
      </c>
      <c r="BC54" s="276">
        <f>'結果（詳細）'!$F$60*投入係数表_A!BC54</f>
        <v>0</v>
      </c>
      <c r="BD54" s="276">
        <f>'結果（詳細）'!$F$61*投入係数表_A!BD54</f>
        <v>0</v>
      </c>
      <c r="BE54" s="276">
        <f>'結果（詳細）'!$F$62*投入係数表_A!BE54</f>
        <v>0</v>
      </c>
      <c r="BF54" s="276">
        <f>'結果（詳細）'!$F$63*投入係数表_A!BF54</f>
        <v>0</v>
      </c>
      <c r="BG54" s="276">
        <f>'結果（詳細）'!$F$64*投入係数表_A!BG54</f>
        <v>0</v>
      </c>
      <c r="BH54" s="276">
        <f>'結果（詳細）'!$F$65*投入係数表_A!BH54</f>
        <v>0</v>
      </c>
      <c r="BI54" s="276">
        <f>'結果（詳細）'!$F$66*投入係数表_A!BI54</f>
        <v>0</v>
      </c>
      <c r="BJ54" s="276">
        <f>'結果（詳細）'!$F$67*投入係数表_A!BJ54</f>
        <v>0</v>
      </c>
      <c r="BK54" s="276">
        <f>'結果（詳細）'!$F$68*投入係数表_A!BK54</f>
        <v>0</v>
      </c>
      <c r="BL54" s="276">
        <f>'結果（詳細）'!$F$69*投入係数表_A!BL54</f>
        <v>0</v>
      </c>
      <c r="BM54" s="276">
        <f>'結果（詳細）'!$F$70*投入係数表_A!BM54</f>
        <v>0</v>
      </c>
      <c r="BN54" s="276">
        <f>'結果（詳細）'!$F$71*投入係数表_A!BN54</f>
        <v>0</v>
      </c>
      <c r="BO54" s="276">
        <f>'結果（詳細）'!$F$72*投入係数表_A!BO54</f>
        <v>0</v>
      </c>
      <c r="BP54" s="276">
        <f>'結果（詳細）'!$F$73*投入係数表_A!BP54</f>
        <v>0</v>
      </c>
      <c r="BQ54" s="276">
        <f>'結果（詳細）'!$F$74*投入係数表_A!BQ54</f>
        <v>0</v>
      </c>
      <c r="BR54" s="276">
        <f>'結果（詳細）'!$F$75*投入係数表_A!BR54</f>
        <v>0</v>
      </c>
      <c r="BS54" s="276">
        <f>'結果（詳細）'!$F$76*投入係数表_A!BS54</f>
        <v>0</v>
      </c>
      <c r="BT54" s="276">
        <f>'結果（詳細）'!$F$77*投入係数表_A!BT54</f>
        <v>0</v>
      </c>
      <c r="BU54" s="276">
        <f>'結果（詳細）'!$F$78*投入係数表_A!BU54</f>
        <v>0</v>
      </c>
      <c r="BV54" s="276">
        <f>'結果（詳細）'!$F$79*投入係数表_A!BV54</f>
        <v>0</v>
      </c>
      <c r="BW54" s="276">
        <f>'結果（詳細）'!$F$80*投入係数表_A!BW54</f>
        <v>0</v>
      </c>
      <c r="BX54" s="276">
        <f>'結果（詳細）'!$F$81*投入係数表_A!BX54</f>
        <v>0</v>
      </c>
      <c r="BY54" s="276">
        <f>'結果（詳細）'!$F$82*投入係数表_A!BY54</f>
        <v>0</v>
      </c>
      <c r="BZ54" s="276">
        <f>'結果（詳細）'!$F$83*投入係数表_A!BZ54</f>
        <v>0</v>
      </c>
      <c r="CA54" s="276">
        <f>'結果（詳細）'!$F$84*投入係数表_A!CA54</f>
        <v>0</v>
      </c>
      <c r="CB54" s="276">
        <f>'結果（詳細）'!$F$85*投入係数表_A!CB54</f>
        <v>0</v>
      </c>
      <c r="CC54" s="276">
        <f>'結果（詳細）'!$F$86*投入係数表_A!CC54</f>
        <v>0</v>
      </c>
      <c r="CD54" s="276">
        <f>'結果（詳細）'!$F$87*投入係数表_A!CD54</f>
        <v>0</v>
      </c>
      <c r="CE54" s="276">
        <f>'結果（詳細）'!$F$88*投入係数表_A!CE54</f>
        <v>0</v>
      </c>
      <c r="CF54" s="276">
        <f>'結果（詳細）'!$F$89*投入係数表_A!CF54</f>
        <v>0</v>
      </c>
      <c r="CG54" s="276">
        <f>'結果（詳細）'!$F$90*投入係数表_A!CG54</f>
        <v>0</v>
      </c>
      <c r="CH54" s="276">
        <f>'結果（詳細）'!$F$91*投入係数表_A!CH54</f>
        <v>0</v>
      </c>
      <c r="CI54" s="276">
        <f>'結果（詳細）'!$F$92*投入係数表_A!CI54</f>
        <v>0</v>
      </c>
      <c r="CJ54" s="276">
        <f>'結果（詳細）'!$F$93*投入係数表_A!CJ54</f>
        <v>0</v>
      </c>
      <c r="CK54" s="276">
        <f>'結果（詳細）'!$F$94*投入係数表_A!CK54</f>
        <v>0</v>
      </c>
      <c r="CL54" s="276">
        <f>'結果（詳細）'!$F$95*投入係数表_A!CL54</f>
        <v>0</v>
      </c>
      <c r="CM54" s="276">
        <f>'結果（詳細）'!$F$96*投入係数表_A!CM54</f>
        <v>0</v>
      </c>
      <c r="CN54" s="276">
        <f>'結果（詳細）'!$F$97*投入係数表_A!CN54</f>
        <v>0</v>
      </c>
      <c r="CO54" s="276">
        <f>'結果（詳細）'!$F$98*投入係数表_A!CO54</f>
        <v>0</v>
      </c>
      <c r="CP54" s="276">
        <f>'結果（詳細）'!$F$99*投入係数表_A!CP54</f>
        <v>0</v>
      </c>
      <c r="CQ54" s="276">
        <f>'結果（詳細）'!$F$100*投入係数表_A!CQ54</f>
        <v>0</v>
      </c>
      <c r="CR54" s="276">
        <f>'結果（詳細）'!$F$101*投入係数表_A!CR54</f>
        <v>0</v>
      </c>
      <c r="CS54" s="276">
        <f>'結果（詳細）'!$F$102*投入係数表_A!CS54</f>
        <v>0</v>
      </c>
      <c r="CT54" s="276">
        <f>'結果（詳細）'!$F$103*投入係数表_A!CT54</f>
        <v>0</v>
      </c>
      <c r="CU54" s="276">
        <f>'結果（詳細）'!$F$104*投入係数表_A!CU54</f>
        <v>0</v>
      </c>
      <c r="CV54" s="276">
        <f>'結果（詳細）'!$F$105*投入係数表_A!CV54</f>
        <v>0</v>
      </c>
      <c r="CW54" s="276">
        <f>'結果（詳細）'!$F$106*投入係数表_A!CW54</f>
        <v>0</v>
      </c>
      <c r="CX54" s="276">
        <f>'結果（詳細）'!$F$107*投入係数表_A!CX54</f>
        <v>0</v>
      </c>
      <c r="CY54" s="276">
        <f>'結果（詳細）'!$F$108*投入係数表_A!CY54</f>
        <v>0</v>
      </c>
      <c r="CZ54" s="276">
        <f>'結果（詳細）'!$F$109*投入係数表_A!CZ54</f>
        <v>0</v>
      </c>
      <c r="DA54" s="276">
        <f>'結果（詳細）'!$F$110*投入係数表_A!DA54</f>
        <v>0</v>
      </c>
      <c r="DB54" s="276">
        <f>'結果（詳細）'!$F$111*投入係数表_A!DB54</f>
        <v>0</v>
      </c>
      <c r="DC54" s="276">
        <f>'結果（詳細）'!$F$112*投入係数表_A!DC54</f>
        <v>0</v>
      </c>
      <c r="DD54" s="276">
        <f>'結果（詳細）'!$F$113*投入係数表_A!DD54</f>
        <v>0</v>
      </c>
      <c r="DE54" s="276">
        <f>'結果（詳細）'!$F$114*投入係数表_A!DE54</f>
        <v>0</v>
      </c>
      <c r="DF54" s="276">
        <f>'結果（詳細）'!$F$115*投入係数表_A!DF54</f>
        <v>0</v>
      </c>
      <c r="DG54" s="276">
        <f>'結果（詳細）'!$F$115*投入係数表_A!DG54</f>
        <v>0</v>
      </c>
      <c r="DH54" s="276">
        <f>'結果（詳細）'!$F$115*投入係数表_A!DH54</f>
        <v>0</v>
      </c>
      <c r="DI54" s="279">
        <f t="shared" si="1"/>
        <v>0</v>
      </c>
    </row>
    <row r="55" spans="3:113" ht="13.5" customHeight="1" x14ac:dyDescent="0.15">
      <c r="C55" s="406" t="s">
        <v>685</v>
      </c>
      <c r="D55" s="407" t="s">
        <v>686</v>
      </c>
      <c r="E55" s="275">
        <f>'結果（詳細）'!F$10*投入係数表_A!E55</f>
        <v>0</v>
      </c>
      <c r="F55" s="276">
        <f>'結果（詳細）'!F$11*投入係数表_A!F55</f>
        <v>0</v>
      </c>
      <c r="G55" s="276">
        <f>'結果（詳細）'!F$12*投入係数表_A!G55</f>
        <v>0</v>
      </c>
      <c r="H55" s="276">
        <f>'結果（詳細）'!F$13*投入係数表_A!H55</f>
        <v>0</v>
      </c>
      <c r="I55" s="276">
        <f>'結果（詳細）'!F$14*投入係数表_A!I55</f>
        <v>0</v>
      </c>
      <c r="J55" s="276">
        <f>'結果（詳細）'!F$15*投入係数表_A!J55</f>
        <v>0</v>
      </c>
      <c r="K55" s="276">
        <f>'結果（詳細）'!F$16*投入係数表_A!K55</f>
        <v>0</v>
      </c>
      <c r="L55" s="276">
        <f>'結果（詳細）'!F$17*投入係数表_A!L55</f>
        <v>0</v>
      </c>
      <c r="M55" s="276">
        <f>'結果（詳細）'!F$18*投入係数表_A!M55</f>
        <v>0</v>
      </c>
      <c r="N55" s="277">
        <f>'結果（詳細）'!F$19*投入係数表_A!N55</f>
        <v>0</v>
      </c>
      <c r="O55" s="276">
        <f>'結果（詳細）'!F$20*投入係数表_A!O55</f>
        <v>0</v>
      </c>
      <c r="P55" s="276">
        <f>'結果（詳細）'!F$21*投入係数表_A!P55</f>
        <v>0</v>
      </c>
      <c r="Q55" s="276">
        <f>'結果（詳細）'!F$22*投入係数表_A!Q55</f>
        <v>0</v>
      </c>
      <c r="R55" s="276">
        <f>'結果（詳細）'!F$23*投入係数表_A!R55</f>
        <v>0</v>
      </c>
      <c r="S55" s="276">
        <f>'結果（詳細）'!F$24*投入係数表_A!S55</f>
        <v>0</v>
      </c>
      <c r="T55" s="276">
        <f>'結果（詳細）'!F$25*投入係数表_A!T55</f>
        <v>0</v>
      </c>
      <c r="U55" s="276">
        <f>'結果（詳細）'!F$26*投入係数表_A!U55</f>
        <v>0</v>
      </c>
      <c r="V55" s="276">
        <f>'結果（詳細）'!F$27*投入係数表_A!V55</f>
        <v>0</v>
      </c>
      <c r="W55" s="278">
        <f>'結果（詳細）'!F$28*投入係数表_A!W55</f>
        <v>0</v>
      </c>
      <c r="X55" s="276">
        <f>'結果（詳細）'!F$29*投入係数表_A!X55</f>
        <v>0</v>
      </c>
      <c r="Y55" s="276">
        <f>'結果（詳細）'!F$30*投入係数表_A!Y55</f>
        <v>0</v>
      </c>
      <c r="Z55" s="276">
        <f>'結果（詳細）'!F$31*投入係数表_A!Z55</f>
        <v>0</v>
      </c>
      <c r="AA55" s="276">
        <f>'結果（詳細）'!F$32*投入係数表_A!AA55</f>
        <v>0</v>
      </c>
      <c r="AB55" s="276">
        <f>'結果（詳細）'!F$33*投入係数表_A!AB55</f>
        <v>0</v>
      </c>
      <c r="AC55" s="276">
        <f>'結果（詳細）'!F$34*投入係数表_A!AC55</f>
        <v>0</v>
      </c>
      <c r="AD55" s="276">
        <f>'結果（詳細）'!F$35*投入係数表_A!AD55</f>
        <v>0</v>
      </c>
      <c r="AE55" s="276">
        <f>'結果（詳細）'!F$36*投入係数表_A!AE55</f>
        <v>0</v>
      </c>
      <c r="AF55" s="276">
        <f>'結果（詳細）'!F$37*投入係数表_A!AF55</f>
        <v>0</v>
      </c>
      <c r="AG55" s="276">
        <f>'結果（詳細）'!F$38*投入係数表_A!AG55</f>
        <v>0</v>
      </c>
      <c r="AH55" s="277">
        <f>'結果（詳細）'!F$39*投入係数表_A!AH55</f>
        <v>0</v>
      </c>
      <c r="AI55" s="276">
        <f>'結果（詳細）'!F$40*投入係数表_A!AI55</f>
        <v>0</v>
      </c>
      <c r="AJ55" s="276">
        <f>'結果（詳細）'!$F$41*投入係数表_A!AJ55</f>
        <v>0</v>
      </c>
      <c r="AK55" s="276">
        <f>'結果（詳細）'!$F$42*投入係数表_A!AK55</f>
        <v>0</v>
      </c>
      <c r="AL55" s="276">
        <f>'結果（詳細）'!$F$43*投入係数表_A!AL55</f>
        <v>0</v>
      </c>
      <c r="AM55" s="276">
        <f>'結果（詳細）'!$F$44*投入係数表_A!AM55</f>
        <v>0</v>
      </c>
      <c r="AN55" s="276">
        <f>'結果（詳細）'!$F$45*投入係数表_A!AN55</f>
        <v>0</v>
      </c>
      <c r="AO55" s="276">
        <f>'結果（詳細）'!$F$46*投入係数表_A!AO55</f>
        <v>0</v>
      </c>
      <c r="AP55" s="276">
        <f>'結果（詳細）'!$F$47*投入係数表_A!AP55</f>
        <v>0</v>
      </c>
      <c r="AQ55" s="276">
        <f>'結果（詳細）'!$F$48*投入係数表_A!AQ55</f>
        <v>0</v>
      </c>
      <c r="AR55" s="276">
        <f>'結果（詳細）'!$F$49*投入係数表_A!AR55</f>
        <v>0</v>
      </c>
      <c r="AS55" s="276">
        <f>'結果（詳細）'!$F$50*投入係数表_A!AS55</f>
        <v>0</v>
      </c>
      <c r="AT55" s="276">
        <f>'結果（詳細）'!$F$51*投入係数表_A!AT55</f>
        <v>0</v>
      </c>
      <c r="AU55" s="276">
        <f>'結果（詳細）'!$F$52*投入係数表_A!AU55</f>
        <v>0</v>
      </c>
      <c r="AV55" s="276">
        <f>'結果（詳細）'!$F$53*投入係数表_A!AV55</f>
        <v>0</v>
      </c>
      <c r="AW55" s="276">
        <f>'結果（詳細）'!$F$54*投入係数表_A!AW55</f>
        <v>0</v>
      </c>
      <c r="AX55" s="276">
        <f>'結果（詳細）'!$F$55*投入係数表_A!AX55</f>
        <v>0</v>
      </c>
      <c r="AY55" s="276">
        <f>'結果（詳細）'!$F$56*投入係数表_A!AY55</f>
        <v>0</v>
      </c>
      <c r="AZ55" s="276">
        <f>'結果（詳細）'!$F$57*投入係数表_A!AZ55</f>
        <v>0</v>
      </c>
      <c r="BA55" s="276">
        <f>'結果（詳細）'!$F$58*投入係数表_A!BA55</f>
        <v>0</v>
      </c>
      <c r="BB55" s="276">
        <f>'結果（詳細）'!$F$59*投入係数表_A!BB55</f>
        <v>0</v>
      </c>
      <c r="BC55" s="276">
        <f>'結果（詳細）'!$F$60*投入係数表_A!BC55</f>
        <v>0</v>
      </c>
      <c r="BD55" s="276">
        <f>'結果（詳細）'!$F$61*投入係数表_A!BD55</f>
        <v>0</v>
      </c>
      <c r="BE55" s="276">
        <f>'結果（詳細）'!$F$62*投入係数表_A!BE55</f>
        <v>0</v>
      </c>
      <c r="BF55" s="276">
        <f>'結果（詳細）'!$F$63*投入係数表_A!BF55</f>
        <v>0</v>
      </c>
      <c r="BG55" s="276">
        <f>'結果（詳細）'!$F$64*投入係数表_A!BG55</f>
        <v>0</v>
      </c>
      <c r="BH55" s="276">
        <f>'結果（詳細）'!$F$65*投入係数表_A!BH55</f>
        <v>0</v>
      </c>
      <c r="BI55" s="276">
        <f>'結果（詳細）'!$F$66*投入係数表_A!BI55</f>
        <v>0</v>
      </c>
      <c r="BJ55" s="276">
        <f>'結果（詳細）'!$F$67*投入係数表_A!BJ55</f>
        <v>0</v>
      </c>
      <c r="BK55" s="276">
        <f>'結果（詳細）'!$F$68*投入係数表_A!BK55</f>
        <v>0</v>
      </c>
      <c r="BL55" s="276">
        <f>'結果（詳細）'!$F$69*投入係数表_A!BL55</f>
        <v>0</v>
      </c>
      <c r="BM55" s="276">
        <f>'結果（詳細）'!$F$70*投入係数表_A!BM55</f>
        <v>0</v>
      </c>
      <c r="BN55" s="276">
        <f>'結果（詳細）'!$F$71*投入係数表_A!BN55</f>
        <v>0</v>
      </c>
      <c r="BO55" s="276">
        <f>'結果（詳細）'!$F$72*投入係数表_A!BO55</f>
        <v>0</v>
      </c>
      <c r="BP55" s="276">
        <f>'結果（詳細）'!$F$73*投入係数表_A!BP55</f>
        <v>0</v>
      </c>
      <c r="BQ55" s="276">
        <f>'結果（詳細）'!$F$74*投入係数表_A!BQ55</f>
        <v>0</v>
      </c>
      <c r="BR55" s="276">
        <f>'結果（詳細）'!$F$75*投入係数表_A!BR55</f>
        <v>0</v>
      </c>
      <c r="BS55" s="276">
        <f>'結果（詳細）'!$F$76*投入係数表_A!BS55</f>
        <v>0</v>
      </c>
      <c r="BT55" s="276">
        <f>'結果（詳細）'!$F$77*投入係数表_A!BT55</f>
        <v>0</v>
      </c>
      <c r="BU55" s="276">
        <f>'結果（詳細）'!$F$78*投入係数表_A!BU55</f>
        <v>0</v>
      </c>
      <c r="BV55" s="276">
        <f>'結果（詳細）'!$F$79*投入係数表_A!BV55</f>
        <v>0</v>
      </c>
      <c r="BW55" s="276">
        <f>'結果（詳細）'!$F$80*投入係数表_A!BW55</f>
        <v>0</v>
      </c>
      <c r="BX55" s="276">
        <f>'結果（詳細）'!$F$81*投入係数表_A!BX55</f>
        <v>0</v>
      </c>
      <c r="BY55" s="276">
        <f>'結果（詳細）'!$F$82*投入係数表_A!BY55</f>
        <v>0</v>
      </c>
      <c r="BZ55" s="276">
        <f>'結果（詳細）'!$F$83*投入係数表_A!BZ55</f>
        <v>0</v>
      </c>
      <c r="CA55" s="276">
        <f>'結果（詳細）'!$F$84*投入係数表_A!CA55</f>
        <v>0</v>
      </c>
      <c r="CB55" s="276">
        <f>'結果（詳細）'!$F$85*投入係数表_A!CB55</f>
        <v>0</v>
      </c>
      <c r="CC55" s="276">
        <f>'結果（詳細）'!$F$86*投入係数表_A!CC55</f>
        <v>0</v>
      </c>
      <c r="CD55" s="276">
        <f>'結果（詳細）'!$F$87*投入係数表_A!CD55</f>
        <v>0</v>
      </c>
      <c r="CE55" s="276">
        <f>'結果（詳細）'!$F$88*投入係数表_A!CE55</f>
        <v>0</v>
      </c>
      <c r="CF55" s="276">
        <f>'結果（詳細）'!$F$89*投入係数表_A!CF55</f>
        <v>0</v>
      </c>
      <c r="CG55" s="276">
        <f>'結果（詳細）'!$F$90*投入係数表_A!CG55</f>
        <v>0</v>
      </c>
      <c r="CH55" s="276">
        <f>'結果（詳細）'!$F$91*投入係数表_A!CH55</f>
        <v>0</v>
      </c>
      <c r="CI55" s="276">
        <f>'結果（詳細）'!$F$92*投入係数表_A!CI55</f>
        <v>0</v>
      </c>
      <c r="CJ55" s="276">
        <f>'結果（詳細）'!$F$93*投入係数表_A!CJ55</f>
        <v>0</v>
      </c>
      <c r="CK55" s="276">
        <f>'結果（詳細）'!$F$94*投入係数表_A!CK55</f>
        <v>0</v>
      </c>
      <c r="CL55" s="276">
        <f>'結果（詳細）'!$F$95*投入係数表_A!CL55</f>
        <v>0</v>
      </c>
      <c r="CM55" s="276">
        <f>'結果（詳細）'!$F$96*投入係数表_A!CM55</f>
        <v>0</v>
      </c>
      <c r="CN55" s="276">
        <f>'結果（詳細）'!$F$97*投入係数表_A!CN55</f>
        <v>0</v>
      </c>
      <c r="CO55" s="276">
        <f>'結果（詳細）'!$F$98*投入係数表_A!CO55</f>
        <v>0</v>
      </c>
      <c r="CP55" s="276">
        <f>'結果（詳細）'!$F$99*投入係数表_A!CP55</f>
        <v>0</v>
      </c>
      <c r="CQ55" s="276">
        <f>'結果（詳細）'!$F$100*投入係数表_A!CQ55</f>
        <v>0</v>
      </c>
      <c r="CR55" s="276">
        <f>'結果（詳細）'!$F$101*投入係数表_A!CR55</f>
        <v>0</v>
      </c>
      <c r="CS55" s="276">
        <f>'結果（詳細）'!$F$102*投入係数表_A!CS55</f>
        <v>0</v>
      </c>
      <c r="CT55" s="276">
        <f>'結果（詳細）'!$F$103*投入係数表_A!CT55</f>
        <v>0</v>
      </c>
      <c r="CU55" s="276">
        <f>'結果（詳細）'!$F$104*投入係数表_A!CU55</f>
        <v>0</v>
      </c>
      <c r="CV55" s="276">
        <f>'結果（詳細）'!$F$105*投入係数表_A!CV55</f>
        <v>0</v>
      </c>
      <c r="CW55" s="276">
        <f>'結果（詳細）'!$F$106*投入係数表_A!CW55</f>
        <v>0</v>
      </c>
      <c r="CX55" s="276">
        <f>'結果（詳細）'!$F$107*投入係数表_A!CX55</f>
        <v>0</v>
      </c>
      <c r="CY55" s="276">
        <f>'結果（詳細）'!$F$108*投入係数表_A!CY55</f>
        <v>0</v>
      </c>
      <c r="CZ55" s="276">
        <f>'結果（詳細）'!$F$109*投入係数表_A!CZ55</f>
        <v>0</v>
      </c>
      <c r="DA55" s="276">
        <f>'結果（詳細）'!$F$110*投入係数表_A!DA55</f>
        <v>0</v>
      </c>
      <c r="DB55" s="276">
        <f>'結果（詳細）'!$F$111*投入係数表_A!DB55</f>
        <v>0</v>
      </c>
      <c r="DC55" s="276">
        <f>'結果（詳細）'!$F$112*投入係数表_A!DC55</f>
        <v>0</v>
      </c>
      <c r="DD55" s="276">
        <f>'結果（詳細）'!$F$113*投入係数表_A!DD55</f>
        <v>0</v>
      </c>
      <c r="DE55" s="276">
        <f>'結果（詳細）'!$F$114*投入係数表_A!DE55</f>
        <v>0</v>
      </c>
      <c r="DF55" s="276">
        <f>'結果（詳細）'!$F$115*投入係数表_A!DF55</f>
        <v>0</v>
      </c>
      <c r="DG55" s="276">
        <f>'結果（詳細）'!$F$115*投入係数表_A!DG55</f>
        <v>0</v>
      </c>
      <c r="DH55" s="276">
        <f>'結果（詳細）'!$F$115*投入係数表_A!DH55</f>
        <v>0</v>
      </c>
      <c r="DI55" s="281">
        <f t="shared" si="1"/>
        <v>0</v>
      </c>
    </row>
    <row r="56" spans="3:113" ht="13.5" customHeight="1" x14ac:dyDescent="0.15">
      <c r="C56" s="402" t="s">
        <v>687</v>
      </c>
      <c r="D56" s="403" t="s">
        <v>688</v>
      </c>
      <c r="E56" s="275">
        <f>'結果（詳細）'!F$10*投入係数表_A!E56</f>
        <v>0</v>
      </c>
      <c r="F56" s="276">
        <f>'結果（詳細）'!F$11*投入係数表_A!F56</f>
        <v>0</v>
      </c>
      <c r="G56" s="276">
        <f>'結果（詳細）'!F$12*投入係数表_A!G56</f>
        <v>0</v>
      </c>
      <c r="H56" s="276">
        <f>'結果（詳細）'!F$13*投入係数表_A!H56</f>
        <v>0</v>
      </c>
      <c r="I56" s="276">
        <f>'結果（詳細）'!F$14*投入係数表_A!I56</f>
        <v>0</v>
      </c>
      <c r="J56" s="276">
        <f>'結果（詳細）'!F$15*投入係数表_A!J56</f>
        <v>0</v>
      </c>
      <c r="K56" s="276">
        <f>'結果（詳細）'!F$16*投入係数表_A!K56</f>
        <v>0</v>
      </c>
      <c r="L56" s="276">
        <f>'結果（詳細）'!F$17*投入係数表_A!L56</f>
        <v>0</v>
      </c>
      <c r="M56" s="276">
        <f>'結果（詳細）'!F$18*投入係数表_A!M56</f>
        <v>0</v>
      </c>
      <c r="N56" s="277">
        <f>'結果（詳細）'!F$19*投入係数表_A!N56</f>
        <v>0</v>
      </c>
      <c r="O56" s="276">
        <f>'結果（詳細）'!F$20*投入係数表_A!O56</f>
        <v>0</v>
      </c>
      <c r="P56" s="276">
        <f>'結果（詳細）'!F$21*投入係数表_A!P56</f>
        <v>0</v>
      </c>
      <c r="Q56" s="276">
        <f>'結果（詳細）'!F$22*投入係数表_A!Q56</f>
        <v>0</v>
      </c>
      <c r="R56" s="276">
        <f>'結果（詳細）'!F$23*投入係数表_A!R56</f>
        <v>0</v>
      </c>
      <c r="S56" s="276">
        <f>'結果（詳細）'!F$24*投入係数表_A!S56</f>
        <v>0</v>
      </c>
      <c r="T56" s="276">
        <f>'結果（詳細）'!F$25*投入係数表_A!T56</f>
        <v>0</v>
      </c>
      <c r="U56" s="276">
        <f>'結果（詳細）'!F$26*投入係数表_A!U56</f>
        <v>0</v>
      </c>
      <c r="V56" s="276">
        <f>'結果（詳細）'!F$27*投入係数表_A!V56</f>
        <v>0</v>
      </c>
      <c r="W56" s="278">
        <f>'結果（詳細）'!F$28*投入係数表_A!W56</f>
        <v>0</v>
      </c>
      <c r="X56" s="276">
        <f>'結果（詳細）'!F$29*投入係数表_A!X56</f>
        <v>0</v>
      </c>
      <c r="Y56" s="276">
        <f>'結果（詳細）'!F$30*投入係数表_A!Y56</f>
        <v>0</v>
      </c>
      <c r="Z56" s="276">
        <f>'結果（詳細）'!F$31*投入係数表_A!Z56</f>
        <v>0</v>
      </c>
      <c r="AA56" s="276">
        <f>'結果（詳細）'!F$32*投入係数表_A!AA56</f>
        <v>0</v>
      </c>
      <c r="AB56" s="276">
        <f>'結果（詳細）'!F$33*投入係数表_A!AB56</f>
        <v>0</v>
      </c>
      <c r="AC56" s="276">
        <f>'結果（詳細）'!F$34*投入係数表_A!AC56</f>
        <v>0</v>
      </c>
      <c r="AD56" s="276">
        <f>'結果（詳細）'!F$35*投入係数表_A!AD56</f>
        <v>0</v>
      </c>
      <c r="AE56" s="276">
        <f>'結果（詳細）'!F$36*投入係数表_A!AE56</f>
        <v>0</v>
      </c>
      <c r="AF56" s="276">
        <f>'結果（詳細）'!F$37*投入係数表_A!AF56</f>
        <v>0</v>
      </c>
      <c r="AG56" s="276">
        <f>'結果（詳細）'!F$38*投入係数表_A!AG56</f>
        <v>0</v>
      </c>
      <c r="AH56" s="277">
        <f>'結果（詳細）'!F$39*投入係数表_A!AH56</f>
        <v>0</v>
      </c>
      <c r="AI56" s="276">
        <f>'結果（詳細）'!F$40*投入係数表_A!AI56</f>
        <v>0</v>
      </c>
      <c r="AJ56" s="276">
        <f>'結果（詳細）'!$F$41*投入係数表_A!AJ56</f>
        <v>0</v>
      </c>
      <c r="AK56" s="276">
        <f>'結果（詳細）'!$F$42*投入係数表_A!AK56</f>
        <v>0</v>
      </c>
      <c r="AL56" s="276">
        <f>'結果（詳細）'!$F$43*投入係数表_A!AL56</f>
        <v>0</v>
      </c>
      <c r="AM56" s="276">
        <f>'結果（詳細）'!$F$44*投入係数表_A!AM56</f>
        <v>0</v>
      </c>
      <c r="AN56" s="276">
        <f>'結果（詳細）'!$F$45*投入係数表_A!AN56</f>
        <v>0</v>
      </c>
      <c r="AO56" s="276">
        <f>'結果（詳細）'!$F$46*投入係数表_A!AO56</f>
        <v>0</v>
      </c>
      <c r="AP56" s="276">
        <f>'結果（詳細）'!$F$47*投入係数表_A!AP56</f>
        <v>0</v>
      </c>
      <c r="AQ56" s="276">
        <f>'結果（詳細）'!$F$48*投入係数表_A!AQ56</f>
        <v>0</v>
      </c>
      <c r="AR56" s="276">
        <f>'結果（詳細）'!$F$49*投入係数表_A!AR56</f>
        <v>0</v>
      </c>
      <c r="AS56" s="276">
        <f>'結果（詳細）'!$F$50*投入係数表_A!AS56</f>
        <v>0</v>
      </c>
      <c r="AT56" s="276">
        <f>'結果（詳細）'!$F$51*投入係数表_A!AT56</f>
        <v>0</v>
      </c>
      <c r="AU56" s="276">
        <f>'結果（詳細）'!$F$52*投入係数表_A!AU56</f>
        <v>0</v>
      </c>
      <c r="AV56" s="276">
        <f>'結果（詳細）'!$F$53*投入係数表_A!AV56</f>
        <v>0</v>
      </c>
      <c r="AW56" s="276">
        <f>'結果（詳細）'!$F$54*投入係数表_A!AW56</f>
        <v>0</v>
      </c>
      <c r="AX56" s="276">
        <f>'結果（詳細）'!$F$55*投入係数表_A!AX56</f>
        <v>0</v>
      </c>
      <c r="AY56" s="276">
        <f>'結果（詳細）'!$F$56*投入係数表_A!AY56</f>
        <v>0</v>
      </c>
      <c r="AZ56" s="276">
        <f>'結果（詳細）'!$F$57*投入係数表_A!AZ56</f>
        <v>0</v>
      </c>
      <c r="BA56" s="276">
        <f>'結果（詳細）'!$F$58*投入係数表_A!BA56</f>
        <v>0</v>
      </c>
      <c r="BB56" s="276">
        <f>'結果（詳細）'!$F$59*投入係数表_A!BB56</f>
        <v>0</v>
      </c>
      <c r="BC56" s="276">
        <f>'結果（詳細）'!$F$60*投入係数表_A!BC56</f>
        <v>0</v>
      </c>
      <c r="BD56" s="276">
        <f>'結果（詳細）'!$F$61*投入係数表_A!BD56</f>
        <v>0</v>
      </c>
      <c r="BE56" s="276">
        <f>'結果（詳細）'!$F$62*投入係数表_A!BE56</f>
        <v>0</v>
      </c>
      <c r="BF56" s="276">
        <f>'結果（詳細）'!$F$63*投入係数表_A!BF56</f>
        <v>0</v>
      </c>
      <c r="BG56" s="276">
        <f>'結果（詳細）'!$F$64*投入係数表_A!BG56</f>
        <v>0</v>
      </c>
      <c r="BH56" s="276">
        <f>'結果（詳細）'!$F$65*投入係数表_A!BH56</f>
        <v>0</v>
      </c>
      <c r="BI56" s="276">
        <f>'結果（詳細）'!$F$66*投入係数表_A!BI56</f>
        <v>0</v>
      </c>
      <c r="BJ56" s="276">
        <f>'結果（詳細）'!$F$67*投入係数表_A!BJ56</f>
        <v>0</v>
      </c>
      <c r="BK56" s="276">
        <f>'結果（詳細）'!$F$68*投入係数表_A!BK56</f>
        <v>0</v>
      </c>
      <c r="BL56" s="276">
        <f>'結果（詳細）'!$F$69*投入係数表_A!BL56</f>
        <v>0</v>
      </c>
      <c r="BM56" s="276">
        <f>'結果（詳細）'!$F$70*投入係数表_A!BM56</f>
        <v>0</v>
      </c>
      <c r="BN56" s="276">
        <f>'結果（詳細）'!$F$71*投入係数表_A!BN56</f>
        <v>0</v>
      </c>
      <c r="BO56" s="276">
        <f>'結果（詳細）'!$F$72*投入係数表_A!BO56</f>
        <v>0</v>
      </c>
      <c r="BP56" s="276">
        <f>'結果（詳細）'!$F$73*投入係数表_A!BP56</f>
        <v>0</v>
      </c>
      <c r="BQ56" s="276">
        <f>'結果（詳細）'!$F$74*投入係数表_A!BQ56</f>
        <v>0</v>
      </c>
      <c r="BR56" s="276">
        <f>'結果（詳細）'!$F$75*投入係数表_A!BR56</f>
        <v>0</v>
      </c>
      <c r="BS56" s="276">
        <f>'結果（詳細）'!$F$76*投入係数表_A!BS56</f>
        <v>0</v>
      </c>
      <c r="BT56" s="276">
        <f>'結果（詳細）'!$F$77*投入係数表_A!BT56</f>
        <v>0</v>
      </c>
      <c r="BU56" s="276">
        <f>'結果（詳細）'!$F$78*投入係数表_A!BU56</f>
        <v>0</v>
      </c>
      <c r="BV56" s="276">
        <f>'結果（詳細）'!$F$79*投入係数表_A!BV56</f>
        <v>0</v>
      </c>
      <c r="BW56" s="276">
        <f>'結果（詳細）'!$F$80*投入係数表_A!BW56</f>
        <v>0</v>
      </c>
      <c r="BX56" s="276">
        <f>'結果（詳細）'!$F$81*投入係数表_A!BX56</f>
        <v>0</v>
      </c>
      <c r="BY56" s="276">
        <f>'結果（詳細）'!$F$82*投入係数表_A!BY56</f>
        <v>0</v>
      </c>
      <c r="BZ56" s="276">
        <f>'結果（詳細）'!$F$83*投入係数表_A!BZ56</f>
        <v>0</v>
      </c>
      <c r="CA56" s="276">
        <f>'結果（詳細）'!$F$84*投入係数表_A!CA56</f>
        <v>0</v>
      </c>
      <c r="CB56" s="276">
        <f>'結果（詳細）'!$F$85*投入係数表_A!CB56</f>
        <v>0</v>
      </c>
      <c r="CC56" s="276">
        <f>'結果（詳細）'!$F$86*投入係数表_A!CC56</f>
        <v>0</v>
      </c>
      <c r="CD56" s="276">
        <f>'結果（詳細）'!$F$87*投入係数表_A!CD56</f>
        <v>0</v>
      </c>
      <c r="CE56" s="276">
        <f>'結果（詳細）'!$F$88*投入係数表_A!CE56</f>
        <v>0</v>
      </c>
      <c r="CF56" s="276">
        <f>'結果（詳細）'!$F$89*投入係数表_A!CF56</f>
        <v>0</v>
      </c>
      <c r="CG56" s="276">
        <f>'結果（詳細）'!$F$90*投入係数表_A!CG56</f>
        <v>0</v>
      </c>
      <c r="CH56" s="276">
        <f>'結果（詳細）'!$F$91*投入係数表_A!CH56</f>
        <v>0</v>
      </c>
      <c r="CI56" s="276">
        <f>'結果（詳細）'!$F$92*投入係数表_A!CI56</f>
        <v>0</v>
      </c>
      <c r="CJ56" s="276">
        <f>'結果（詳細）'!$F$93*投入係数表_A!CJ56</f>
        <v>0</v>
      </c>
      <c r="CK56" s="276">
        <f>'結果（詳細）'!$F$94*投入係数表_A!CK56</f>
        <v>0</v>
      </c>
      <c r="CL56" s="276">
        <f>'結果（詳細）'!$F$95*投入係数表_A!CL56</f>
        <v>0</v>
      </c>
      <c r="CM56" s="276">
        <f>'結果（詳細）'!$F$96*投入係数表_A!CM56</f>
        <v>0</v>
      </c>
      <c r="CN56" s="276">
        <f>'結果（詳細）'!$F$97*投入係数表_A!CN56</f>
        <v>0</v>
      </c>
      <c r="CO56" s="276">
        <f>'結果（詳細）'!$F$98*投入係数表_A!CO56</f>
        <v>0</v>
      </c>
      <c r="CP56" s="276">
        <f>'結果（詳細）'!$F$99*投入係数表_A!CP56</f>
        <v>0</v>
      </c>
      <c r="CQ56" s="276">
        <f>'結果（詳細）'!$F$100*投入係数表_A!CQ56</f>
        <v>0</v>
      </c>
      <c r="CR56" s="276">
        <f>'結果（詳細）'!$F$101*投入係数表_A!CR56</f>
        <v>0</v>
      </c>
      <c r="CS56" s="276">
        <f>'結果（詳細）'!$F$102*投入係数表_A!CS56</f>
        <v>0</v>
      </c>
      <c r="CT56" s="276">
        <f>'結果（詳細）'!$F$103*投入係数表_A!CT56</f>
        <v>0</v>
      </c>
      <c r="CU56" s="276">
        <f>'結果（詳細）'!$F$104*投入係数表_A!CU56</f>
        <v>0</v>
      </c>
      <c r="CV56" s="276">
        <f>'結果（詳細）'!$F$105*投入係数表_A!CV56</f>
        <v>0</v>
      </c>
      <c r="CW56" s="276">
        <f>'結果（詳細）'!$F$106*投入係数表_A!CW56</f>
        <v>0</v>
      </c>
      <c r="CX56" s="276">
        <f>'結果（詳細）'!$F$107*投入係数表_A!CX56</f>
        <v>0</v>
      </c>
      <c r="CY56" s="276">
        <f>'結果（詳細）'!$F$108*投入係数表_A!CY56</f>
        <v>0</v>
      </c>
      <c r="CZ56" s="276">
        <f>'結果（詳細）'!$F$109*投入係数表_A!CZ56</f>
        <v>0</v>
      </c>
      <c r="DA56" s="276">
        <f>'結果（詳細）'!$F$110*投入係数表_A!DA56</f>
        <v>0</v>
      </c>
      <c r="DB56" s="276">
        <f>'結果（詳細）'!$F$111*投入係数表_A!DB56</f>
        <v>0</v>
      </c>
      <c r="DC56" s="276">
        <f>'結果（詳細）'!$F$112*投入係数表_A!DC56</f>
        <v>0</v>
      </c>
      <c r="DD56" s="276">
        <f>'結果（詳細）'!$F$113*投入係数表_A!DD56</f>
        <v>0</v>
      </c>
      <c r="DE56" s="276">
        <f>'結果（詳細）'!$F$114*投入係数表_A!DE56</f>
        <v>0</v>
      </c>
      <c r="DF56" s="276">
        <f>'結果（詳細）'!$F$115*投入係数表_A!DF56</f>
        <v>0</v>
      </c>
      <c r="DG56" s="276">
        <f>'結果（詳細）'!$F$115*投入係数表_A!DG56</f>
        <v>0</v>
      </c>
      <c r="DH56" s="276">
        <f>'結果（詳細）'!$F$115*投入係数表_A!DH56</f>
        <v>0</v>
      </c>
      <c r="DI56" s="279">
        <f t="shared" si="1"/>
        <v>0</v>
      </c>
    </row>
    <row r="57" spans="3:113" ht="13.5" customHeight="1" x14ac:dyDescent="0.15">
      <c r="C57" s="402" t="s">
        <v>689</v>
      </c>
      <c r="D57" s="403" t="s">
        <v>690</v>
      </c>
      <c r="E57" s="275">
        <f>'結果（詳細）'!F$10*投入係数表_A!E57</f>
        <v>0</v>
      </c>
      <c r="F57" s="276">
        <f>'結果（詳細）'!F$11*投入係数表_A!F57</f>
        <v>0</v>
      </c>
      <c r="G57" s="276">
        <f>'結果（詳細）'!F$12*投入係数表_A!G57</f>
        <v>0</v>
      </c>
      <c r="H57" s="276">
        <f>'結果（詳細）'!F$13*投入係数表_A!H57</f>
        <v>0</v>
      </c>
      <c r="I57" s="276">
        <f>'結果（詳細）'!F$14*投入係数表_A!I57</f>
        <v>0</v>
      </c>
      <c r="J57" s="276">
        <f>'結果（詳細）'!F$15*投入係数表_A!J57</f>
        <v>0</v>
      </c>
      <c r="K57" s="276">
        <f>'結果（詳細）'!F$16*投入係数表_A!K57</f>
        <v>0</v>
      </c>
      <c r="L57" s="276">
        <f>'結果（詳細）'!F$17*投入係数表_A!L57</f>
        <v>0</v>
      </c>
      <c r="M57" s="276">
        <f>'結果（詳細）'!F$18*投入係数表_A!M57</f>
        <v>0</v>
      </c>
      <c r="N57" s="277">
        <f>'結果（詳細）'!F$19*投入係数表_A!N57</f>
        <v>0</v>
      </c>
      <c r="O57" s="276">
        <f>'結果（詳細）'!F$20*投入係数表_A!O57</f>
        <v>0</v>
      </c>
      <c r="P57" s="276">
        <f>'結果（詳細）'!F$21*投入係数表_A!P57</f>
        <v>0</v>
      </c>
      <c r="Q57" s="276">
        <f>'結果（詳細）'!F$22*投入係数表_A!Q57</f>
        <v>0</v>
      </c>
      <c r="R57" s="276">
        <f>'結果（詳細）'!F$23*投入係数表_A!R57</f>
        <v>0</v>
      </c>
      <c r="S57" s="276">
        <f>'結果（詳細）'!F$24*投入係数表_A!S57</f>
        <v>0</v>
      </c>
      <c r="T57" s="276">
        <f>'結果（詳細）'!F$25*投入係数表_A!T57</f>
        <v>0</v>
      </c>
      <c r="U57" s="276">
        <f>'結果（詳細）'!F$26*投入係数表_A!U57</f>
        <v>0</v>
      </c>
      <c r="V57" s="276">
        <f>'結果（詳細）'!F$27*投入係数表_A!V57</f>
        <v>0</v>
      </c>
      <c r="W57" s="278">
        <f>'結果（詳細）'!F$28*投入係数表_A!W57</f>
        <v>0</v>
      </c>
      <c r="X57" s="276">
        <f>'結果（詳細）'!F$29*投入係数表_A!X57</f>
        <v>0</v>
      </c>
      <c r="Y57" s="276">
        <f>'結果（詳細）'!F$30*投入係数表_A!Y57</f>
        <v>0</v>
      </c>
      <c r="Z57" s="276">
        <f>'結果（詳細）'!F$31*投入係数表_A!Z57</f>
        <v>0</v>
      </c>
      <c r="AA57" s="276">
        <f>'結果（詳細）'!F$32*投入係数表_A!AA57</f>
        <v>0</v>
      </c>
      <c r="AB57" s="276">
        <f>'結果（詳細）'!F$33*投入係数表_A!AB57</f>
        <v>0</v>
      </c>
      <c r="AC57" s="276">
        <f>'結果（詳細）'!F$34*投入係数表_A!AC57</f>
        <v>0</v>
      </c>
      <c r="AD57" s="276">
        <f>'結果（詳細）'!F$35*投入係数表_A!AD57</f>
        <v>0</v>
      </c>
      <c r="AE57" s="276">
        <f>'結果（詳細）'!F$36*投入係数表_A!AE57</f>
        <v>0</v>
      </c>
      <c r="AF57" s="276">
        <f>'結果（詳細）'!F$37*投入係数表_A!AF57</f>
        <v>0</v>
      </c>
      <c r="AG57" s="276">
        <f>'結果（詳細）'!F$38*投入係数表_A!AG57</f>
        <v>0</v>
      </c>
      <c r="AH57" s="277">
        <f>'結果（詳細）'!F$39*投入係数表_A!AH57</f>
        <v>0</v>
      </c>
      <c r="AI57" s="276">
        <f>'結果（詳細）'!F$40*投入係数表_A!AI57</f>
        <v>0</v>
      </c>
      <c r="AJ57" s="276">
        <f>'結果（詳細）'!$F$41*投入係数表_A!AJ57</f>
        <v>0</v>
      </c>
      <c r="AK57" s="276">
        <f>'結果（詳細）'!$F$42*投入係数表_A!AK57</f>
        <v>0</v>
      </c>
      <c r="AL57" s="276">
        <f>'結果（詳細）'!$F$43*投入係数表_A!AL57</f>
        <v>0</v>
      </c>
      <c r="AM57" s="276">
        <f>'結果（詳細）'!$F$44*投入係数表_A!AM57</f>
        <v>0</v>
      </c>
      <c r="AN57" s="276">
        <f>'結果（詳細）'!$F$45*投入係数表_A!AN57</f>
        <v>0</v>
      </c>
      <c r="AO57" s="276">
        <f>'結果（詳細）'!$F$46*投入係数表_A!AO57</f>
        <v>0</v>
      </c>
      <c r="AP57" s="276">
        <f>'結果（詳細）'!$F$47*投入係数表_A!AP57</f>
        <v>0</v>
      </c>
      <c r="AQ57" s="276">
        <f>'結果（詳細）'!$F$48*投入係数表_A!AQ57</f>
        <v>0</v>
      </c>
      <c r="AR57" s="276">
        <f>'結果（詳細）'!$F$49*投入係数表_A!AR57</f>
        <v>0</v>
      </c>
      <c r="AS57" s="276">
        <f>'結果（詳細）'!$F$50*投入係数表_A!AS57</f>
        <v>0</v>
      </c>
      <c r="AT57" s="276">
        <f>'結果（詳細）'!$F$51*投入係数表_A!AT57</f>
        <v>0</v>
      </c>
      <c r="AU57" s="276">
        <f>'結果（詳細）'!$F$52*投入係数表_A!AU57</f>
        <v>0</v>
      </c>
      <c r="AV57" s="276">
        <f>'結果（詳細）'!$F$53*投入係数表_A!AV57</f>
        <v>0</v>
      </c>
      <c r="AW57" s="276">
        <f>'結果（詳細）'!$F$54*投入係数表_A!AW57</f>
        <v>0</v>
      </c>
      <c r="AX57" s="276">
        <f>'結果（詳細）'!$F$55*投入係数表_A!AX57</f>
        <v>0</v>
      </c>
      <c r="AY57" s="276">
        <f>'結果（詳細）'!$F$56*投入係数表_A!AY57</f>
        <v>0</v>
      </c>
      <c r="AZ57" s="276">
        <f>'結果（詳細）'!$F$57*投入係数表_A!AZ57</f>
        <v>0</v>
      </c>
      <c r="BA57" s="276">
        <f>'結果（詳細）'!$F$58*投入係数表_A!BA57</f>
        <v>0</v>
      </c>
      <c r="BB57" s="276">
        <f>'結果（詳細）'!$F$59*投入係数表_A!BB57</f>
        <v>0</v>
      </c>
      <c r="BC57" s="276">
        <f>'結果（詳細）'!$F$60*投入係数表_A!BC57</f>
        <v>0</v>
      </c>
      <c r="BD57" s="276">
        <f>'結果（詳細）'!$F$61*投入係数表_A!BD57</f>
        <v>0</v>
      </c>
      <c r="BE57" s="276">
        <f>'結果（詳細）'!$F$62*投入係数表_A!BE57</f>
        <v>0</v>
      </c>
      <c r="BF57" s="276">
        <f>'結果（詳細）'!$F$63*投入係数表_A!BF57</f>
        <v>0</v>
      </c>
      <c r="BG57" s="276">
        <f>'結果（詳細）'!$F$64*投入係数表_A!BG57</f>
        <v>0</v>
      </c>
      <c r="BH57" s="276">
        <f>'結果（詳細）'!$F$65*投入係数表_A!BH57</f>
        <v>0</v>
      </c>
      <c r="BI57" s="276">
        <f>'結果（詳細）'!$F$66*投入係数表_A!BI57</f>
        <v>0</v>
      </c>
      <c r="BJ57" s="276">
        <f>'結果（詳細）'!$F$67*投入係数表_A!BJ57</f>
        <v>0</v>
      </c>
      <c r="BK57" s="276">
        <f>'結果（詳細）'!$F$68*投入係数表_A!BK57</f>
        <v>0</v>
      </c>
      <c r="BL57" s="276">
        <f>'結果（詳細）'!$F$69*投入係数表_A!BL57</f>
        <v>0</v>
      </c>
      <c r="BM57" s="276">
        <f>'結果（詳細）'!$F$70*投入係数表_A!BM57</f>
        <v>0</v>
      </c>
      <c r="BN57" s="276">
        <f>'結果（詳細）'!$F$71*投入係数表_A!BN57</f>
        <v>0</v>
      </c>
      <c r="BO57" s="276">
        <f>'結果（詳細）'!$F$72*投入係数表_A!BO57</f>
        <v>0</v>
      </c>
      <c r="BP57" s="276">
        <f>'結果（詳細）'!$F$73*投入係数表_A!BP57</f>
        <v>0</v>
      </c>
      <c r="BQ57" s="276">
        <f>'結果（詳細）'!$F$74*投入係数表_A!BQ57</f>
        <v>0</v>
      </c>
      <c r="BR57" s="276">
        <f>'結果（詳細）'!$F$75*投入係数表_A!BR57</f>
        <v>0</v>
      </c>
      <c r="BS57" s="276">
        <f>'結果（詳細）'!$F$76*投入係数表_A!BS57</f>
        <v>0</v>
      </c>
      <c r="BT57" s="276">
        <f>'結果（詳細）'!$F$77*投入係数表_A!BT57</f>
        <v>0</v>
      </c>
      <c r="BU57" s="276">
        <f>'結果（詳細）'!$F$78*投入係数表_A!BU57</f>
        <v>0</v>
      </c>
      <c r="BV57" s="276">
        <f>'結果（詳細）'!$F$79*投入係数表_A!BV57</f>
        <v>0</v>
      </c>
      <c r="BW57" s="276">
        <f>'結果（詳細）'!$F$80*投入係数表_A!BW57</f>
        <v>0</v>
      </c>
      <c r="BX57" s="276">
        <f>'結果（詳細）'!$F$81*投入係数表_A!BX57</f>
        <v>0</v>
      </c>
      <c r="BY57" s="276">
        <f>'結果（詳細）'!$F$82*投入係数表_A!BY57</f>
        <v>0</v>
      </c>
      <c r="BZ57" s="276">
        <f>'結果（詳細）'!$F$83*投入係数表_A!BZ57</f>
        <v>0</v>
      </c>
      <c r="CA57" s="276">
        <f>'結果（詳細）'!$F$84*投入係数表_A!CA57</f>
        <v>0</v>
      </c>
      <c r="CB57" s="276">
        <f>'結果（詳細）'!$F$85*投入係数表_A!CB57</f>
        <v>0</v>
      </c>
      <c r="CC57" s="276">
        <f>'結果（詳細）'!$F$86*投入係数表_A!CC57</f>
        <v>0</v>
      </c>
      <c r="CD57" s="276">
        <f>'結果（詳細）'!$F$87*投入係数表_A!CD57</f>
        <v>0</v>
      </c>
      <c r="CE57" s="276">
        <f>'結果（詳細）'!$F$88*投入係数表_A!CE57</f>
        <v>0</v>
      </c>
      <c r="CF57" s="276">
        <f>'結果（詳細）'!$F$89*投入係数表_A!CF57</f>
        <v>0</v>
      </c>
      <c r="CG57" s="276">
        <f>'結果（詳細）'!$F$90*投入係数表_A!CG57</f>
        <v>0</v>
      </c>
      <c r="CH57" s="276">
        <f>'結果（詳細）'!$F$91*投入係数表_A!CH57</f>
        <v>0</v>
      </c>
      <c r="CI57" s="276">
        <f>'結果（詳細）'!$F$92*投入係数表_A!CI57</f>
        <v>0</v>
      </c>
      <c r="CJ57" s="276">
        <f>'結果（詳細）'!$F$93*投入係数表_A!CJ57</f>
        <v>0</v>
      </c>
      <c r="CK57" s="276">
        <f>'結果（詳細）'!$F$94*投入係数表_A!CK57</f>
        <v>0</v>
      </c>
      <c r="CL57" s="276">
        <f>'結果（詳細）'!$F$95*投入係数表_A!CL57</f>
        <v>0</v>
      </c>
      <c r="CM57" s="276">
        <f>'結果（詳細）'!$F$96*投入係数表_A!CM57</f>
        <v>0</v>
      </c>
      <c r="CN57" s="276">
        <f>'結果（詳細）'!$F$97*投入係数表_A!CN57</f>
        <v>0</v>
      </c>
      <c r="CO57" s="276">
        <f>'結果（詳細）'!$F$98*投入係数表_A!CO57</f>
        <v>0</v>
      </c>
      <c r="CP57" s="276">
        <f>'結果（詳細）'!$F$99*投入係数表_A!CP57</f>
        <v>0</v>
      </c>
      <c r="CQ57" s="276">
        <f>'結果（詳細）'!$F$100*投入係数表_A!CQ57</f>
        <v>0</v>
      </c>
      <c r="CR57" s="276">
        <f>'結果（詳細）'!$F$101*投入係数表_A!CR57</f>
        <v>0</v>
      </c>
      <c r="CS57" s="276">
        <f>'結果（詳細）'!$F$102*投入係数表_A!CS57</f>
        <v>0</v>
      </c>
      <c r="CT57" s="276">
        <f>'結果（詳細）'!$F$103*投入係数表_A!CT57</f>
        <v>0</v>
      </c>
      <c r="CU57" s="276">
        <f>'結果（詳細）'!$F$104*投入係数表_A!CU57</f>
        <v>0</v>
      </c>
      <c r="CV57" s="276">
        <f>'結果（詳細）'!$F$105*投入係数表_A!CV57</f>
        <v>0</v>
      </c>
      <c r="CW57" s="276">
        <f>'結果（詳細）'!$F$106*投入係数表_A!CW57</f>
        <v>0</v>
      </c>
      <c r="CX57" s="276">
        <f>'結果（詳細）'!$F$107*投入係数表_A!CX57</f>
        <v>0</v>
      </c>
      <c r="CY57" s="276">
        <f>'結果（詳細）'!$F$108*投入係数表_A!CY57</f>
        <v>0</v>
      </c>
      <c r="CZ57" s="276">
        <f>'結果（詳細）'!$F$109*投入係数表_A!CZ57</f>
        <v>0</v>
      </c>
      <c r="DA57" s="276">
        <f>'結果（詳細）'!$F$110*投入係数表_A!DA57</f>
        <v>0</v>
      </c>
      <c r="DB57" s="276">
        <f>'結果（詳細）'!$F$111*投入係数表_A!DB57</f>
        <v>0</v>
      </c>
      <c r="DC57" s="276">
        <f>'結果（詳細）'!$F$112*投入係数表_A!DC57</f>
        <v>0</v>
      </c>
      <c r="DD57" s="276">
        <f>'結果（詳細）'!$F$113*投入係数表_A!DD57</f>
        <v>0</v>
      </c>
      <c r="DE57" s="276">
        <f>'結果（詳細）'!$F$114*投入係数表_A!DE57</f>
        <v>0</v>
      </c>
      <c r="DF57" s="276">
        <f>'結果（詳細）'!$F$115*投入係数表_A!DF57</f>
        <v>0</v>
      </c>
      <c r="DG57" s="276">
        <f>'結果（詳細）'!$F$115*投入係数表_A!DG57</f>
        <v>0</v>
      </c>
      <c r="DH57" s="276">
        <f>'結果（詳細）'!$F$115*投入係数表_A!DH57</f>
        <v>0</v>
      </c>
      <c r="DI57" s="279">
        <f t="shared" si="1"/>
        <v>0</v>
      </c>
    </row>
    <row r="58" spans="3:113" ht="13.5" customHeight="1" x14ac:dyDescent="0.15">
      <c r="C58" s="402" t="s">
        <v>691</v>
      </c>
      <c r="D58" s="403" t="s">
        <v>692</v>
      </c>
      <c r="E58" s="275">
        <f>'結果（詳細）'!F$10*投入係数表_A!E58</f>
        <v>0</v>
      </c>
      <c r="F58" s="276">
        <f>'結果（詳細）'!F$11*投入係数表_A!F58</f>
        <v>0</v>
      </c>
      <c r="G58" s="276">
        <f>'結果（詳細）'!F$12*投入係数表_A!G58</f>
        <v>0</v>
      </c>
      <c r="H58" s="276">
        <f>'結果（詳細）'!F$13*投入係数表_A!H58</f>
        <v>0</v>
      </c>
      <c r="I58" s="276">
        <f>'結果（詳細）'!F$14*投入係数表_A!I58</f>
        <v>0</v>
      </c>
      <c r="J58" s="276">
        <f>'結果（詳細）'!F$15*投入係数表_A!J58</f>
        <v>0</v>
      </c>
      <c r="K58" s="276">
        <f>'結果（詳細）'!F$16*投入係数表_A!K58</f>
        <v>0</v>
      </c>
      <c r="L58" s="276">
        <f>'結果（詳細）'!F$17*投入係数表_A!L58</f>
        <v>0</v>
      </c>
      <c r="M58" s="276">
        <f>'結果（詳細）'!F$18*投入係数表_A!M58</f>
        <v>0</v>
      </c>
      <c r="N58" s="277">
        <f>'結果（詳細）'!F$19*投入係数表_A!N58</f>
        <v>0</v>
      </c>
      <c r="O58" s="276">
        <f>'結果（詳細）'!F$20*投入係数表_A!O58</f>
        <v>0</v>
      </c>
      <c r="P58" s="276">
        <f>'結果（詳細）'!F$21*投入係数表_A!P58</f>
        <v>0</v>
      </c>
      <c r="Q58" s="276">
        <f>'結果（詳細）'!F$22*投入係数表_A!Q58</f>
        <v>0</v>
      </c>
      <c r="R58" s="276">
        <f>'結果（詳細）'!F$23*投入係数表_A!R58</f>
        <v>0</v>
      </c>
      <c r="S58" s="276">
        <f>'結果（詳細）'!F$24*投入係数表_A!S58</f>
        <v>0</v>
      </c>
      <c r="T58" s="276">
        <f>'結果（詳細）'!F$25*投入係数表_A!T58</f>
        <v>0</v>
      </c>
      <c r="U58" s="276">
        <f>'結果（詳細）'!F$26*投入係数表_A!U58</f>
        <v>0</v>
      </c>
      <c r="V58" s="276">
        <f>'結果（詳細）'!F$27*投入係数表_A!V58</f>
        <v>0</v>
      </c>
      <c r="W58" s="278">
        <f>'結果（詳細）'!F$28*投入係数表_A!W58</f>
        <v>0</v>
      </c>
      <c r="X58" s="276">
        <f>'結果（詳細）'!F$29*投入係数表_A!X58</f>
        <v>0</v>
      </c>
      <c r="Y58" s="276">
        <f>'結果（詳細）'!F$30*投入係数表_A!Y58</f>
        <v>0</v>
      </c>
      <c r="Z58" s="276">
        <f>'結果（詳細）'!F$31*投入係数表_A!Z58</f>
        <v>0</v>
      </c>
      <c r="AA58" s="276">
        <f>'結果（詳細）'!F$32*投入係数表_A!AA58</f>
        <v>0</v>
      </c>
      <c r="AB58" s="276">
        <f>'結果（詳細）'!F$33*投入係数表_A!AB58</f>
        <v>0</v>
      </c>
      <c r="AC58" s="276">
        <f>'結果（詳細）'!F$34*投入係数表_A!AC58</f>
        <v>0</v>
      </c>
      <c r="AD58" s="276">
        <f>'結果（詳細）'!F$35*投入係数表_A!AD58</f>
        <v>0</v>
      </c>
      <c r="AE58" s="276">
        <f>'結果（詳細）'!F$36*投入係数表_A!AE58</f>
        <v>0</v>
      </c>
      <c r="AF58" s="276">
        <f>'結果（詳細）'!F$37*投入係数表_A!AF58</f>
        <v>0</v>
      </c>
      <c r="AG58" s="276">
        <f>'結果（詳細）'!F$38*投入係数表_A!AG58</f>
        <v>0</v>
      </c>
      <c r="AH58" s="277">
        <f>'結果（詳細）'!F$39*投入係数表_A!AH58</f>
        <v>0</v>
      </c>
      <c r="AI58" s="276">
        <f>'結果（詳細）'!F$40*投入係数表_A!AI58</f>
        <v>0</v>
      </c>
      <c r="AJ58" s="276">
        <f>'結果（詳細）'!$F$41*投入係数表_A!AJ58</f>
        <v>0</v>
      </c>
      <c r="AK58" s="276">
        <f>'結果（詳細）'!$F$42*投入係数表_A!AK58</f>
        <v>0</v>
      </c>
      <c r="AL58" s="276">
        <f>'結果（詳細）'!$F$43*投入係数表_A!AL58</f>
        <v>0</v>
      </c>
      <c r="AM58" s="276">
        <f>'結果（詳細）'!$F$44*投入係数表_A!AM58</f>
        <v>0</v>
      </c>
      <c r="AN58" s="276">
        <f>'結果（詳細）'!$F$45*投入係数表_A!AN58</f>
        <v>0</v>
      </c>
      <c r="AO58" s="276">
        <f>'結果（詳細）'!$F$46*投入係数表_A!AO58</f>
        <v>0</v>
      </c>
      <c r="AP58" s="276">
        <f>'結果（詳細）'!$F$47*投入係数表_A!AP58</f>
        <v>0</v>
      </c>
      <c r="AQ58" s="276">
        <f>'結果（詳細）'!$F$48*投入係数表_A!AQ58</f>
        <v>0</v>
      </c>
      <c r="AR58" s="276">
        <f>'結果（詳細）'!$F$49*投入係数表_A!AR58</f>
        <v>0</v>
      </c>
      <c r="AS58" s="276">
        <f>'結果（詳細）'!$F$50*投入係数表_A!AS58</f>
        <v>0</v>
      </c>
      <c r="AT58" s="276">
        <f>'結果（詳細）'!$F$51*投入係数表_A!AT58</f>
        <v>0</v>
      </c>
      <c r="AU58" s="276">
        <f>'結果（詳細）'!$F$52*投入係数表_A!AU58</f>
        <v>0</v>
      </c>
      <c r="AV58" s="276">
        <f>'結果（詳細）'!$F$53*投入係数表_A!AV58</f>
        <v>0</v>
      </c>
      <c r="AW58" s="276">
        <f>'結果（詳細）'!$F$54*投入係数表_A!AW58</f>
        <v>0</v>
      </c>
      <c r="AX58" s="276">
        <f>'結果（詳細）'!$F$55*投入係数表_A!AX58</f>
        <v>0</v>
      </c>
      <c r="AY58" s="276">
        <f>'結果（詳細）'!$F$56*投入係数表_A!AY58</f>
        <v>0</v>
      </c>
      <c r="AZ58" s="276">
        <f>'結果（詳細）'!$F$57*投入係数表_A!AZ58</f>
        <v>0</v>
      </c>
      <c r="BA58" s="276">
        <f>'結果（詳細）'!$F$58*投入係数表_A!BA58</f>
        <v>0</v>
      </c>
      <c r="BB58" s="276">
        <f>'結果（詳細）'!$F$59*投入係数表_A!BB58</f>
        <v>0</v>
      </c>
      <c r="BC58" s="276">
        <f>'結果（詳細）'!$F$60*投入係数表_A!BC58</f>
        <v>0</v>
      </c>
      <c r="BD58" s="276">
        <f>'結果（詳細）'!$F$61*投入係数表_A!BD58</f>
        <v>0</v>
      </c>
      <c r="BE58" s="276">
        <f>'結果（詳細）'!$F$62*投入係数表_A!BE58</f>
        <v>0</v>
      </c>
      <c r="BF58" s="276">
        <f>'結果（詳細）'!$F$63*投入係数表_A!BF58</f>
        <v>0</v>
      </c>
      <c r="BG58" s="276">
        <f>'結果（詳細）'!$F$64*投入係数表_A!BG58</f>
        <v>0</v>
      </c>
      <c r="BH58" s="276">
        <f>'結果（詳細）'!$F$65*投入係数表_A!BH58</f>
        <v>0</v>
      </c>
      <c r="BI58" s="276">
        <f>'結果（詳細）'!$F$66*投入係数表_A!BI58</f>
        <v>0</v>
      </c>
      <c r="BJ58" s="276">
        <f>'結果（詳細）'!$F$67*投入係数表_A!BJ58</f>
        <v>0</v>
      </c>
      <c r="BK58" s="276">
        <f>'結果（詳細）'!$F$68*投入係数表_A!BK58</f>
        <v>0</v>
      </c>
      <c r="BL58" s="276">
        <f>'結果（詳細）'!$F$69*投入係数表_A!BL58</f>
        <v>0</v>
      </c>
      <c r="BM58" s="276">
        <f>'結果（詳細）'!$F$70*投入係数表_A!BM58</f>
        <v>0</v>
      </c>
      <c r="BN58" s="276">
        <f>'結果（詳細）'!$F$71*投入係数表_A!BN58</f>
        <v>0</v>
      </c>
      <c r="BO58" s="276">
        <f>'結果（詳細）'!$F$72*投入係数表_A!BO58</f>
        <v>0</v>
      </c>
      <c r="BP58" s="276">
        <f>'結果（詳細）'!$F$73*投入係数表_A!BP58</f>
        <v>0</v>
      </c>
      <c r="BQ58" s="276">
        <f>'結果（詳細）'!$F$74*投入係数表_A!BQ58</f>
        <v>0</v>
      </c>
      <c r="BR58" s="276">
        <f>'結果（詳細）'!$F$75*投入係数表_A!BR58</f>
        <v>0</v>
      </c>
      <c r="BS58" s="276">
        <f>'結果（詳細）'!$F$76*投入係数表_A!BS58</f>
        <v>0</v>
      </c>
      <c r="BT58" s="276">
        <f>'結果（詳細）'!$F$77*投入係数表_A!BT58</f>
        <v>0</v>
      </c>
      <c r="BU58" s="276">
        <f>'結果（詳細）'!$F$78*投入係数表_A!BU58</f>
        <v>0</v>
      </c>
      <c r="BV58" s="276">
        <f>'結果（詳細）'!$F$79*投入係数表_A!BV58</f>
        <v>0</v>
      </c>
      <c r="BW58" s="276">
        <f>'結果（詳細）'!$F$80*投入係数表_A!BW58</f>
        <v>0</v>
      </c>
      <c r="BX58" s="276">
        <f>'結果（詳細）'!$F$81*投入係数表_A!BX58</f>
        <v>0</v>
      </c>
      <c r="BY58" s="276">
        <f>'結果（詳細）'!$F$82*投入係数表_A!BY58</f>
        <v>0</v>
      </c>
      <c r="BZ58" s="276">
        <f>'結果（詳細）'!$F$83*投入係数表_A!BZ58</f>
        <v>0</v>
      </c>
      <c r="CA58" s="276">
        <f>'結果（詳細）'!$F$84*投入係数表_A!CA58</f>
        <v>0</v>
      </c>
      <c r="CB58" s="276">
        <f>'結果（詳細）'!$F$85*投入係数表_A!CB58</f>
        <v>0</v>
      </c>
      <c r="CC58" s="276">
        <f>'結果（詳細）'!$F$86*投入係数表_A!CC58</f>
        <v>0</v>
      </c>
      <c r="CD58" s="276">
        <f>'結果（詳細）'!$F$87*投入係数表_A!CD58</f>
        <v>0</v>
      </c>
      <c r="CE58" s="276">
        <f>'結果（詳細）'!$F$88*投入係数表_A!CE58</f>
        <v>0</v>
      </c>
      <c r="CF58" s="276">
        <f>'結果（詳細）'!$F$89*投入係数表_A!CF58</f>
        <v>0</v>
      </c>
      <c r="CG58" s="276">
        <f>'結果（詳細）'!$F$90*投入係数表_A!CG58</f>
        <v>0</v>
      </c>
      <c r="CH58" s="276">
        <f>'結果（詳細）'!$F$91*投入係数表_A!CH58</f>
        <v>0</v>
      </c>
      <c r="CI58" s="276">
        <f>'結果（詳細）'!$F$92*投入係数表_A!CI58</f>
        <v>0</v>
      </c>
      <c r="CJ58" s="276">
        <f>'結果（詳細）'!$F$93*投入係数表_A!CJ58</f>
        <v>0</v>
      </c>
      <c r="CK58" s="276">
        <f>'結果（詳細）'!$F$94*投入係数表_A!CK58</f>
        <v>0</v>
      </c>
      <c r="CL58" s="276">
        <f>'結果（詳細）'!$F$95*投入係数表_A!CL58</f>
        <v>0</v>
      </c>
      <c r="CM58" s="276">
        <f>'結果（詳細）'!$F$96*投入係数表_A!CM58</f>
        <v>0</v>
      </c>
      <c r="CN58" s="276">
        <f>'結果（詳細）'!$F$97*投入係数表_A!CN58</f>
        <v>0</v>
      </c>
      <c r="CO58" s="276">
        <f>'結果（詳細）'!$F$98*投入係数表_A!CO58</f>
        <v>0</v>
      </c>
      <c r="CP58" s="276">
        <f>'結果（詳細）'!$F$99*投入係数表_A!CP58</f>
        <v>0</v>
      </c>
      <c r="CQ58" s="276">
        <f>'結果（詳細）'!$F$100*投入係数表_A!CQ58</f>
        <v>0</v>
      </c>
      <c r="CR58" s="276">
        <f>'結果（詳細）'!$F$101*投入係数表_A!CR58</f>
        <v>0</v>
      </c>
      <c r="CS58" s="276">
        <f>'結果（詳細）'!$F$102*投入係数表_A!CS58</f>
        <v>0</v>
      </c>
      <c r="CT58" s="276">
        <f>'結果（詳細）'!$F$103*投入係数表_A!CT58</f>
        <v>0</v>
      </c>
      <c r="CU58" s="276">
        <f>'結果（詳細）'!$F$104*投入係数表_A!CU58</f>
        <v>0</v>
      </c>
      <c r="CV58" s="276">
        <f>'結果（詳細）'!$F$105*投入係数表_A!CV58</f>
        <v>0</v>
      </c>
      <c r="CW58" s="276">
        <f>'結果（詳細）'!$F$106*投入係数表_A!CW58</f>
        <v>0</v>
      </c>
      <c r="CX58" s="276">
        <f>'結果（詳細）'!$F$107*投入係数表_A!CX58</f>
        <v>0</v>
      </c>
      <c r="CY58" s="276">
        <f>'結果（詳細）'!$F$108*投入係数表_A!CY58</f>
        <v>0</v>
      </c>
      <c r="CZ58" s="276">
        <f>'結果（詳細）'!$F$109*投入係数表_A!CZ58</f>
        <v>0</v>
      </c>
      <c r="DA58" s="276">
        <f>'結果（詳細）'!$F$110*投入係数表_A!DA58</f>
        <v>0</v>
      </c>
      <c r="DB58" s="276">
        <f>'結果（詳細）'!$F$111*投入係数表_A!DB58</f>
        <v>0</v>
      </c>
      <c r="DC58" s="276">
        <f>'結果（詳細）'!$F$112*投入係数表_A!DC58</f>
        <v>0</v>
      </c>
      <c r="DD58" s="276">
        <f>'結果（詳細）'!$F$113*投入係数表_A!DD58</f>
        <v>0</v>
      </c>
      <c r="DE58" s="276">
        <f>'結果（詳細）'!$F$114*投入係数表_A!DE58</f>
        <v>0</v>
      </c>
      <c r="DF58" s="276">
        <f>'結果（詳細）'!$F$115*投入係数表_A!DF58</f>
        <v>0</v>
      </c>
      <c r="DG58" s="276">
        <f>'結果（詳細）'!$F$115*投入係数表_A!DG58</f>
        <v>0</v>
      </c>
      <c r="DH58" s="276">
        <f>'結果（詳細）'!$F$115*投入係数表_A!DH58</f>
        <v>0</v>
      </c>
      <c r="DI58" s="279">
        <f t="shared" si="1"/>
        <v>0</v>
      </c>
    </row>
    <row r="59" spans="3:113" ht="13.5" customHeight="1" x14ac:dyDescent="0.15">
      <c r="C59" s="402" t="s">
        <v>693</v>
      </c>
      <c r="D59" s="403" t="s">
        <v>959</v>
      </c>
      <c r="E59" s="275">
        <f>'結果（詳細）'!F$10*投入係数表_A!E59</f>
        <v>0</v>
      </c>
      <c r="F59" s="276">
        <f>'結果（詳細）'!F$11*投入係数表_A!F59</f>
        <v>0</v>
      </c>
      <c r="G59" s="276">
        <f>'結果（詳細）'!F$12*投入係数表_A!G59</f>
        <v>0</v>
      </c>
      <c r="H59" s="276">
        <f>'結果（詳細）'!F$13*投入係数表_A!H59</f>
        <v>0</v>
      </c>
      <c r="I59" s="276">
        <f>'結果（詳細）'!F$14*投入係数表_A!I59</f>
        <v>0</v>
      </c>
      <c r="J59" s="276">
        <f>'結果（詳細）'!F$15*投入係数表_A!J59</f>
        <v>0</v>
      </c>
      <c r="K59" s="276">
        <f>'結果（詳細）'!F$16*投入係数表_A!K59</f>
        <v>0</v>
      </c>
      <c r="L59" s="276">
        <f>'結果（詳細）'!F$17*投入係数表_A!L59</f>
        <v>0</v>
      </c>
      <c r="M59" s="276">
        <f>'結果（詳細）'!F$18*投入係数表_A!M59</f>
        <v>0</v>
      </c>
      <c r="N59" s="277">
        <f>'結果（詳細）'!F$19*投入係数表_A!N59</f>
        <v>0</v>
      </c>
      <c r="O59" s="276">
        <f>'結果（詳細）'!F$20*投入係数表_A!O59</f>
        <v>0</v>
      </c>
      <c r="P59" s="276">
        <f>'結果（詳細）'!F$21*投入係数表_A!P59</f>
        <v>0</v>
      </c>
      <c r="Q59" s="276">
        <f>'結果（詳細）'!F$22*投入係数表_A!Q59</f>
        <v>0</v>
      </c>
      <c r="R59" s="276">
        <f>'結果（詳細）'!F$23*投入係数表_A!R59</f>
        <v>0</v>
      </c>
      <c r="S59" s="276">
        <f>'結果（詳細）'!F$24*投入係数表_A!S59</f>
        <v>0</v>
      </c>
      <c r="T59" s="276">
        <f>'結果（詳細）'!F$25*投入係数表_A!T59</f>
        <v>0</v>
      </c>
      <c r="U59" s="276">
        <f>'結果（詳細）'!F$26*投入係数表_A!U59</f>
        <v>0</v>
      </c>
      <c r="V59" s="276">
        <f>'結果（詳細）'!F$27*投入係数表_A!V59</f>
        <v>0</v>
      </c>
      <c r="W59" s="278">
        <f>'結果（詳細）'!F$28*投入係数表_A!W59</f>
        <v>0</v>
      </c>
      <c r="X59" s="276">
        <f>'結果（詳細）'!F$29*投入係数表_A!X59</f>
        <v>0</v>
      </c>
      <c r="Y59" s="276">
        <f>'結果（詳細）'!F$30*投入係数表_A!Y59</f>
        <v>0</v>
      </c>
      <c r="Z59" s="276">
        <f>'結果（詳細）'!F$31*投入係数表_A!Z59</f>
        <v>0</v>
      </c>
      <c r="AA59" s="276">
        <f>'結果（詳細）'!F$32*投入係数表_A!AA59</f>
        <v>0</v>
      </c>
      <c r="AB59" s="276">
        <f>'結果（詳細）'!F$33*投入係数表_A!AB59</f>
        <v>0</v>
      </c>
      <c r="AC59" s="276">
        <f>'結果（詳細）'!F$34*投入係数表_A!AC59</f>
        <v>0</v>
      </c>
      <c r="AD59" s="276">
        <f>'結果（詳細）'!F$35*投入係数表_A!AD59</f>
        <v>0</v>
      </c>
      <c r="AE59" s="276">
        <f>'結果（詳細）'!F$36*投入係数表_A!AE59</f>
        <v>0</v>
      </c>
      <c r="AF59" s="276">
        <f>'結果（詳細）'!F$37*投入係数表_A!AF59</f>
        <v>0</v>
      </c>
      <c r="AG59" s="276">
        <f>'結果（詳細）'!F$38*投入係数表_A!AG59</f>
        <v>0</v>
      </c>
      <c r="AH59" s="277">
        <f>'結果（詳細）'!F$39*投入係数表_A!AH59</f>
        <v>0</v>
      </c>
      <c r="AI59" s="276">
        <f>'結果（詳細）'!F$40*投入係数表_A!AI59</f>
        <v>0</v>
      </c>
      <c r="AJ59" s="276">
        <f>'結果（詳細）'!$F$41*投入係数表_A!AJ59</f>
        <v>0</v>
      </c>
      <c r="AK59" s="276">
        <f>'結果（詳細）'!$F$42*投入係数表_A!AK59</f>
        <v>0</v>
      </c>
      <c r="AL59" s="276">
        <f>'結果（詳細）'!$F$43*投入係数表_A!AL59</f>
        <v>0</v>
      </c>
      <c r="AM59" s="276">
        <f>'結果（詳細）'!$F$44*投入係数表_A!AM59</f>
        <v>0</v>
      </c>
      <c r="AN59" s="276">
        <f>'結果（詳細）'!$F$45*投入係数表_A!AN59</f>
        <v>0</v>
      </c>
      <c r="AO59" s="276">
        <f>'結果（詳細）'!$F$46*投入係数表_A!AO59</f>
        <v>0</v>
      </c>
      <c r="AP59" s="276">
        <f>'結果（詳細）'!$F$47*投入係数表_A!AP59</f>
        <v>0</v>
      </c>
      <c r="AQ59" s="276">
        <f>'結果（詳細）'!$F$48*投入係数表_A!AQ59</f>
        <v>0</v>
      </c>
      <c r="AR59" s="276">
        <f>'結果（詳細）'!$F$49*投入係数表_A!AR59</f>
        <v>0</v>
      </c>
      <c r="AS59" s="276">
        <f>'結果（詳細）'!$F$50*投入係数表_A!AS59</f>
        <v>0</v>
      </c>
      <c r="AT59" s="276">
        <f>'結果（詳細）'!$F$51*投入係数表_A!AT59</f>
        <v>0</v>
      </c>
      <c r="AU59" s="276">
        <f>'結果（詳細）'!$F$52*投入係数表_A!AU59</f>
        <v>0</v>
      </c>
      <c r="AV59" s="276">
        <f>'結果（詳細）'!$F$53*投入係数表_A!AV59</f>
        <v>0</v>
      </c>
      <c r="AW59" s="276">
        <f>'結果（詳細）'!$F$54*投入係数表_A!AW59</f>
        <v>0</v>
      </c>
      <c r="AX59" s="276">
        <f>'結果（詳細）'!$F$55*投入係数表_A!AX59</f>
        <v>0</v>
      </c>
      <c r="AY59" s="276">
        <f>'結果（詳細）'!$F$56*投入係数表_A!AY59</f>
        <v>0</v>
      </c>
      <c r="AZ59" s="276">
        <f>'結果（詳細）'!$F$57*投入係数表_A!AZ59</f>
        <v>0</v>
      </c>
      <c r="BA59" s="276">
        <f>'結果（詳細）'!$F$58*投入係数表_A!BA59</f>
        <v>0</v>
      </c>
      <c r="BB59" s="276">
        <f>'結果（詳細）'!$F$59*投入係数表_A!BB59</f>
        <v>0</v>
      </c>
      <c r="BC59" s="276">
        <f>'結果（詳細）'!$F$60*投入係数表_A!BC59</f>
        <v>0</v>
      </c>
      <c r="BD59" s="276">
        <f>'結果（詳細）'!$F$61*投入係数表_A!BD59</f>
        <v>0</v>
      </c>
      <c r="BE59" s="276">
        <f>'結果（詳細）'!$F$62*投入係数表_A!BE59</f>
        <v>0</v>
      </c>
      <c r="BF59" s="276">
        <f>'結果（詳細）'!$F$63*投入係数表_A!BF59</f>
        <v>0</v>
      </c>
      <c r="BG59" s="276">
        <f>'結果（詳細）'!$F$64*投入係数表_A!BG59</f>
        <v>0</v>
      </c>
      <c r="BH59" s="276">
        <f>'結果（詳細）'!$F$65*投入係数表_A!BH59</f>
        <v>0</v>
      </c>
      <c r="BI59" s="276">
        <f>'結果（詳細）'!$F$66*投入係数表_A!BI59</f>
        <v>0</v>
      </c>
      <c r="BJ59" s="276">
        <f>'結果（詳細）'!$F$67*投入係数表_A!BJ59</f>
        <v>0</v>
      </c>
      <c r="BK59" s="276">
        <f>'結果（詳細）'!$F$68*投入係数表_A!BK59</f>
        <v>0</v>
      </c>
      <c r="BL59" s="276">
        <f>'結果（詳細）'!$F$69*投入係数表_A!BL59</f>
        <v>0</v>
      </c>
      <c r="BM59" s="276">
        <f>'結果（詳細）'!$F$70*投入係数表_A!BM59</f>
        <v>0</v>
      </c>
      <c r="BN59" s="276">
        <f>'結果（詳細）'!$F$71*投入係数表_A!BN59</f>
        <v>0</v>
      </c>
      <c r="BO59" s="276">
        <f>'結果（詳細）'!$F$72*投入係数表_A!BO59</f>
        <v>0</v>
      </c>
      <c r="BP59" s="276">
        <f>'結果（詳細）'!$F$73*投入係数表_A!BP59</f>
        <v>0</v>
      </c>
      <c r="BQ59" s="276">
        <f>'結果（詳細）'!$F$74*投入係数表_A!BQ59</f>
        <v>0</v>
      </c>
      <c r="BR59" s="276">
        <f>'結果（詳細）'!$F$75*投入係数表_A!BR59</f>
        <v>0</v>
      </c>
      <c r="BS59" s="276">
        <f>'結果（詳細）'!$F$76*投入係数表_A!BS59</f>
        <v>0</v>
      </c>
      <c r="BT59" s="276">
        <f>'結果（詳細）'!$F$77*投入係数表_A!BT59</f>
        <v>0</v>
      </c>
      <c r="BU59" s="276">
        <f>'結果（詳細）'!$F$78*投入係数表_A!BU59</f>
        <v>0</v>
      </c>
      <c r="BV59" s="276">
        <f>'結果（詳細）'!$F$79*投入係数表_A!BV59</f>
        <v>0</v>
      </c>
      <c r="BW59" s="276">
        <f>'結果（詳細）'!$F$80*投入係数表_A!BW59</f>
        <v>0</v>
      </c>
      <c r="BX59" s="276">
        <f>'結果（詳細）'!$F$81*投入係数表_A!BX59</f>
        <v>0</v>
      </c>
      <c r="BY59" s="276">
        <f>'結果（詳細）'!$F$82*投入係数表_A!BY59</f>
        <v>0</v>
      </c>
      <c r="BZ59" s="276">
        <f>'結果（詳細）'!$F$83*投入係数表_A!BZ59</f>
        <v>0</v>
      </c>
      <c r="CA59" s="276">
        <f>'結果（詳細）'!$F$84*投入係数表_A!CA59</f>
        <v>0</v>
      </c>
      <c r="CB59" s="276">
        <f>'結果（詳細）'!$F$85*投入係数表_A!CB59</f>
        <v>0</v>
      </c>
      <c r="CC59" s="276">
        <f>'結果（詳細）'!$F$86*投入係数表_A!CC59</f>
        <v>0</v>
      </c>
      <c r="CD59" s="276">
        <f>'結果（詳細）'!$F$87*投入係数表_A!CD59</f>
        <v>0</v>
      </c>
      <c r="CE59" s="276">
        <f>'結果（詳細）'!$F$88*投入係数表_A!CE59</f>
        <v>0</v>
      </c>
      <c r="CF59" s="276">
        <f>'結果（詳細）'!$F$89*投入係数表_A!CF59</f>
        <v>0</v>
      </c>
      <c r="CG59" s="276">
        <f>'結果（詳細）'!$F$90*投入係数表_A!CG59</f>
        <v>0</v>
      </c>
      <c r="CH59" s="276">
        <f>'結果（詳細）'!$F$91*投入係数表_A!CH59</f>
        <v>0</v>
      </c>
      <c r="CI59" s="276">
        <f>'結果（詳細）'!$F$92*投入係数表_A!CI59</f>
        <v>0</v>
      </c>
      <c r="CJ59" s="276">
        <f>'結果（詳細）'!$F$93*投入係数表_A!CJ59</f>
        <v>0</v>
      </c>
      <c r="CK59" s="276">
        <f>'結果（詳細）'!$F$94*投入係数表_A!CK59</f>
        <v>0</v>
      </c>
      <c r="CL59" s="276">
        <f>'結果（詳細）'!$F$95*投入係数表_A!CL59</f>
        <v>0</v>
      </c>
      <c r="CM59" s="276">
        <f>'結果（詳細）'!$F$96*投入係数表_A!CM59</f>
        <v>0</v>
      </c>
      <c r="CN59" s="276">
        <f>'結果（詳細）'!$F$97*投入係数表_A!CN59</f>
        <v>0</v>
      </c>
      <c r="CO59" s="276">
        <f>'結果（詳細）'!$F$98*投入係数表_A!CO59</f>
        <v>0</v>
      </c>
      <c r="CP59" s="276">
        <f>'結果（詳細）'!$F$99*投入係数表_A!CP59</f>
        <v>0</v>
      </c>
      <c r="CQ59" s="276">
        <f>'結果（詳細）'!$F$100*投入係数表_A!CQ59</f>
        <v>0</v>
      </c>
      <c r="CR59" s="276">
        <f>'結果（詳細）'!$F$101*投入係数表_A!CR59</f>
        <v>0</v>
      </c>
      <c r="CS59" s="276">
        <f>'結果（詳細）'!$F$102*投入係数表_A!CS59</f>
        <v>0</v>
      </c>
      <c r="CT59" s="276">
        <f>'結果（詳細）'!$F$103*投入係数表_A!CT59</f>
        <v>0</v>
      </c>
      <c r="CU59" s="276">
        <f>'結果（詳細）'!$F$104*投入係数表_A!CU59</f>
        <v>0</v>
      </c>
      <c r="CV59" s="276">
        <f>'結果（詳細）'!$F$105*投入係数表_A!CV59</f>
        <v>0</v>
      </c>
      <c r="CW59" s="276">
        <f>'結果（詳細）'!$F$106*投入係数表_A!CW59</f>
        <v>0</v>
      </c>
      <c r="CX59" s="276">
        <f>'結果（詳細）'!$F$107*投入係数表_A!CX59</f>
        <v>0</v>
      </c>
      <c r="CY59" s="276">
        <f>'結果（詳細）'!$F$108*投入係数表_A!CY59</f>
        <v>0</v>
      </c>
      <c r="CZ59" s="276">
        <f>'結果（詳細）'!$F$109*投入係数表_A!CZ59</f>
        <v>0</v>
      </c>
      <c r="DA59" s="276">
        <f>'結果（詳細）'!$F$110*投入係数表_A!DA59</f>
        <v>0</v>
      </c>
      <c r="DB59" s="276">
        <f>'結果（詳細）'!$F$111*投入係数表_A!DB59</f>
        <v>0</v>
      </c>
      <c r="DC59" s="276">
        <f>'結果（詳細）'!$F$112*投入係数表_A!DC59</f>
        <v>0</v>
      </c>
      <c r="DD59" s="276">
        <f>'結果（詳細）'!$F$113*投入係数表_A!DD59</f>
        <v>0</v>
      </c>
      <c r="DE59" s="276">
        <f>'結果（詳細）'!$F$114*投入係数表_A!DE59</f>
        <v>0</v>
      </c>
      <c r="DF59" s="276">
        <f>'結果（詳細）'!$F$115*投入係数表_A!DF59</f>
        <v>0</v>
      </c>
      <c r="DG59" s="276">
        <f>'結果（詳細）'!$F$115*投入係数表_A!DG59</f>
        <v>0</v>
      </c>
      <c r="DH59" s="276">
        <f>'結果（詳細）'!$F$115*投入係数表_A!DH59</f>
        <v>0</v>
      </c>
      <c r="DI59" s="279">
        <f t="shared" si="1"/>
        <v>0</v>
      </c>
    </row>
    <row r="60" spans="3:113" ht="13.5" customHeight="1" x14ac:dyDescent="0.15">
      <c r="C60" s="402" t="s">
        <v>694</v>
      </c>
      <c r="D60" s="403" t="s">
        <v>695</v>
      </c>
      <c r="E60" s="275">
        <f>'結果（詳細）'!F$10*投入係数表_A!E60</f>
        <v>0</v>
      </c>
      <c r="F60" s="276">
        <f>'結果（詳細）'!F$11*投入係数表_A!F60</f>
        <v>0</v>
      </c>
      <c r="G60" s="276">
        <f>'結果（詳細）'!F$12*投入係数表_A!G60</f>
        <v>0</v>
      </c>
      <c r="H60" s="276">
        <f>'結果（詳細）'!F$13*投入係数表_A!H60</f>
        <v>0</v>
      </c>
      <c r="I60" s="276">
        <f>'結果（詳細）'!F$14*投入係数表_A!I60</f>
        <v>0</v>
      </c>
      <c r="J60" s="276">
        <f>'結果（詳細）'!F$15*投入係数表_A!J60</f>
        <v>0</v>
      </c>
      <c r="K60" s="276">
        <f>'結果（詳細）'!F$16*投入係数表_A!K60</f>
        <v>0</v>
      </c>
      <c r="L60" s="276">
        <f>'結果（詳細）'!F$17*投入係数表_A!L60</f>
        <v>0</v>
      </c>
      <c r="M60" s="276">
        <f>'結果（詳細）'!F$18*投入係数表_A!M60</f>
        <v>0</v>
      </c>
      <c r="N60" s="277">
        <f>'結果（詳細）'!F$19*投入係数表_A!N60</f>
        <v>0</v>
      </c>
      <c r="O60" s="276">
        <f>'結果（詳細）'!F$20*投入係数表_A!O60</f>
        <v>0</v>
      </c>
      <c r="P60" s="276">
        <f>'結果（詳細）'!F$21*投入係数表_A!P60</f>
        <v>0</v>
      </c>
      <c r="Q60" s="276">
        <f>'結果（詳細）'!F$22*投入係数表_A!Q60</f>
        <v>0</v>
      </c>
      <c r="R60" s="276">
        <f>'結果（詳細）'!F$23*投入係数表_A!R60</f>
        <v>0</v>
      </c>
      <c r="S60" s="276">
        <f>'結果（詳細）'!F$24*投入係数表_A!S60</f>
        <v>0</v>
      </c>
      <c r="T60" s="276">
        <f>'結果（詳細）'!F$25*投入係数表_A!T60</f>
        <v>0</v>
      </c>
      <c r="U60" s="276">
        <f>'結果（詳細）'!F$26*投入係数表_A!U60</f>
        <v>0</v>
      </c>
      <c r="V60" s="276">
        <f>'結果（詳細）'!F$27*投入係数表_A!V60</f>
        <v>0</v>
      </c>
      <c r="W60" s="278">
        <f>'結果（詳細）'!F$28*投入係数表_A!W60</f>
        <v>0</v>
      </c>
      <c r="X60" s="276">
        <f>'結果（詳細）'!F$29*投入係数表_A!X60</f>
        <v>0</v>
      </c>
      <c r="Y60" s="276">
        <f>'結果（詳細）'!F$30*投入係数表_A!Y60</f>
        <v>0</v>
      </c>
      <c r="Z60" s="276">
        <f>'結果（詳細）'!F$31*投入係数表_A!Z60</f>
        <v>0</v>
      </c>
      <c r="AA60" s="276">
        <f>'結果（詳細）'!F$32*投入係数表_A!AA60</f>
        <v>0</v>
      </c>
      <c r="AB60" s="276">
        <f>'結果（詳細）'!F$33*投入係数表_A!AB60</f>
        <v>0</v>
      </c>
      <c r="AC60" s="276">
        <f>'結果（詳細）'!F$34*投入係数表_A!AC60</f>
        <v>0</v>
      </c>
      <c r="AD60" s="276">
        <f>'結果（詳細）'!F$35*投入係数表_A!AD60</f>
        <v>0</v>
      </c>
      <c r="AE60" s="276">
        <f>'結果（詳細）'!F$36*投入係数表_A!AE60</f>
        <v>0</v>
      </c>
      <c r="AF60" s="276">
        <f>'結果（詳細）'!F$37*投入係数表_A!AF60</f>
        <v>0</v>
      </c>
      <c r="AG60" s="276">
        <f>'結果（詳細）'!F$38*投入係数表_A!AG60</f>
        <v>0</v>
      </c>
      <c r="AH60" s="277">
        <f>'結果（詳細）'!F$39*投入係数表_A!AH60</f>
        <v>0</v>
      </c>
      <c r="AI60" s="276">
        <f>'結果（詳細）'!F$40*投入係数表_A!AI60</f>
        <v>0</v>
      </c>
      <c r="AJ60" s="276">
        <f>'結果（詳細）'!$F$41*投入係数表_A!AJ60</f>
        <v>0</v>
      </c>
      <c r="AK60" s="276">
        <f>'結果（詳細）'!$F$42*投入係数表_A!AK60</f>
        <v>0</v>
      </c>
      <c r="AL60" s="276">
        <f>'結果（詳細）'!$F$43*投入係数表_A!AL60</f>
        <v>0</v>
      </c>
      <c r="AM60" s="276">
        <f>'結果（詳細）'!$F$44*投入係数表_A!AM60</f>
        <v>0</v>
      </c>
      <c r="AN60" s="276">
        <f>'結果（詳細）'!$F$45*投入係数表_A!AN60</f>
        <v>0</v>
      </c>
      <c r="AO60" s="276">
        <f>'結果（詳細）'!$F$46*投入係数表_A!AO60</f>
        <v>0</v>
      </c>
      <c r="AP60" s="276">
        <f>'結果（詳細）'!$F$47*投入係数表_A!AP60</f>
        <v>0</v>
      </c>
      <c r="AQ60" s="276">
        <f>'結果（詳細）'!$F$48*投入係数表_A!AQ60</f>
        <v>0</v>
      </c>
      <c r="AR60" s="276">
        <f>'結果（詳細）'!$F$49*投入係数表_A!AR60</f>
        <v>0</v>
      </c>
      <c r="AS60" s="276">
        <f>'結果（詳細）'!$F$50*投入係数表_A!AS60</f>
        <v>0</v>
      </c>
      <c r="AT60" s="276">
        <f>'結果（詳細）'!$F$51*投入係数表_A!AT60</f>
        <v>0</v>
      </c>
      <c r="AU60" s="276">
        <f>'結果（詳細）'!$F$52*投入係数表_A!AU60</f>
        <v>0</v>
      </c>
      <c r="AV60" s="276">
        <f>'結果（詳細）'!$F$53*投入係数表_A!AV60</f>
        <v>0</v>
      </c>
      <c r="AW60" s="276">
        <f>'結果（詳細）'!$F$54*投入係数表_A!AW60</f>
        <v>0</v>
      </c>
      <c r="AX60" s="276">
        <f>'結果（詳細）'!$F$55*投入係数表_A!AX60</f>
        <v>0</v>
      </c>
      <c r="AY60" s="276">
        <f>'結果（詳細）'!$F$56*投入係数表_A!AY60</f>
        <v>0</v>
      </c>
      <c r="AZ60" s="276">
        <f>'結果（詳細）'!$F$57*投入係数表_A!AZ60</f>
        <v>0</v>
      </c>
      <c r="BA60" s="276">
        <f>'結果（詳細）'!$F$58*投入係数表_A!BA60</f>
        <v>0</v>
      </c>
      <c r="BB60" s="276">
        <f>'結果（詳細）'!$F$59*投入係数表_A!BB60</f>
        <v>0</v>
      </c>
      <c r="BC60" s="276">
        <f>'結果（詳細）'!$F$60*投入係数表_A!BC60</f>
        <v>0</v>
      </c>
      <c r="BD60" s="276">
        <f>'結果（詳細）'!$F$61*投入係数表_A!BD60</f>
        <v>0</v>
      </c>
      <c r="BE60" s="276">
        <f>'結果（詳細）'!$F$62*投入係数表_A!BE60</f>
        <v>0</v>
      </c>
      <c r="BF60" s="276">
        <f>'結果（詳細）'!$F$63*投入係数表_A!BF60</f>
        <v>0</v>
      </c>
      <c r="BG60" s="276">
        <f>'結果（詳細）'!$F$64*投入係数表_A!BG60</f>
        <v>0</v>
      </c>
      <c r="BH60" s="276">
        <f>'結果（詳細）'!$F$65*投入係数表_A!BH60</f>
        <v>0</v>
      </c>
      <c r="BI60" s="276">
        <f>'結果（詳細）'!$F$66*投入係数表_A!BI60</f>
        <v>0</v>
      </c>
      <c r="BJ60" s="276">
        <f>'結果（詳細）'!$F$67*投入係数表_A!BJ60</f>
        <v>0</v>
      </c>
      <c r="BK60" s="276">
        <f>'結果（詳細）'!$F$68*投入係数表_A!BK60</f>
        <v>0</v>
      </c>
      <c r="BL60" s="276">
        <f>'結果（詳細）'!$F$69*投入係数表_A!BL60</f>
        <v>0</v>
      </c>
      <c r="BM60" s="276">
        <f>'結果（詳細）'!$F$70*投入係数表_A!BM60</f>
        <v>0</v>
      </c>
      <c r="BN60" s="276">
        <f>'結果（詳細）'!$F$71*投入係数表_A!BN60</f>
        <v>0</v>
      </c>
      <c r="BO60" s="276">
        <f>'結果（詳細）'!$F$72*投入係数表_A!BO60</f>
        <v>0</v>
      </c>
      <c r="BP60" s="276">
        <f>'結果（詳細）'!$F$73*投入係数表_A!BP60</f>
        <v>0</v>
      </c>
      <c r="BQ60" s="276">
        <f>'結果（詳細）'!$F$74*投入係数表_A!BQ60</f>
        <v>0</v>
      </c>
      <c r="BR60" s="276">
        <f>'結果（詳細）'!$F$75*投入係数表_A!BR60</f>
        <v>0</v>
      </c>
      <c r="BS60" s="276">
        <f>'結果（詳細）'!$F$76*投入係数表_A!BS60</f>
        <v>0</v>
      </c>
      <c r="BT60" s="276">
        <f>'結果（詳細）'!$F$77*投入係数表_A!BT60</f>
        <v>0</v>
      </c>
      <c r="BU60" s="276">
        <f>'結果（詳細）'!$F$78*投入係数表_A!BU60</f>
        <v>0</v>
      </c>
      <c r="BV60" s="276">
        <f>'結果（詳細）'!$F$79*投入係数表_A!BV60</f>
        <v>0</v>
      </c>
      <c r="BW60" s="276">
        <f>'結果（詳細）'!$F$80*投入係数表_A!BW60</f>
        <v>0</v>
      </c>
      <c r="BX60" s="276">
        <f>'結果（詳細）'!$F$81*投入係数表_A!BX60</f>
        <v>0</v>
      </c>
      <c r="BY60" s="276">
        <f>'結果（詳細）'!$F$82*投入係数表_A!BY60</f>
        <v>0</v>
      </c>
      <c r="BZ60" s="276">
        <f>'結果（詳細）'!$F$83*投入係数表_A!BZ60</f>
        <v>0</v>
      </c>
      <c r="CA60" s="276">
        <f>'結果（詳細）'!$F$84*投入係数表_A!CA60</f>
        <v>0</v>
      </c>
      <c r="CB60" s="276">
        <f>'結果（詳細）'!$F$85*投入係数表_A!CB60</f>
        <v>0</v>
      </c>
      <c r="CC60" s="276">
        <f>'結果（詳細）'!$F$86*投入係数表_A!CC60</f>
        <v>0</v>
      </c>
      <c r="CD60" s="276">
        <f>'結果（詳細）'!$F$87*投入係数表_A!CD60</f>
        <v>0</v>
      </c>
      <c r="CE60" s="276">
        <f>'結果（詳細）'!$F$88*投入係数表_A!CE60</f>
        <v>0</v>
      </c>
      <c r="CF60" s="276">
        <f>'結果（詳細）'!$F$89*投入係数表_A!CF60</f>
        <v>0</v>
      </c>
      <c r="CG60" s="276">
        <f>'結果（詳細）'!$F$90*投入係数表_A!CG60</f>
        <v>0</v>
      </c>
      <c r="CH60" s="276">
        <f>'結果（詳細）'!$F$91*投入係数表_A!CH60</f>
        <v>0</v>
      </c>
      <c r="CI60" s="276">
        <f>'結果（詳細）'!$F$92*投入係数表_A!CI60</f>
        <v>0</v>
      </c>
      <c r="CJ60" s="276">
        <f>'結果（詳細）'!$F$93*投入係数表_A!CJ60</f>
        <v>0</v>
      </c>
      <c r="CK60" s="276">
        <f>'結果（詳細）'!$F$94*投入係数表_A!CK60</f>
        <v>0</v>
      </c>
      <c r="CL60" s="276">
        <f>'結果（詳細）'!$F$95*投入係数表_A!CL60</f>
        <v>0</v>
      </c>
      <c r="CM60" s="276">
        <f>'結果（詳細）'!$F$96*投入係数表_A!CM60</f>
        <v>0</v>
      </c>
      <c r="CN60" s="276">
        <f>'結果（詳細）'!$F$97*投入係数表_A!CN60</f>
        <v>0</v>
      </c>
      <c r="CO60" s="276">
        <f>'結果（詳細）'!$F$98*投入係数表_A!CO60</f>
        <v>0</v>
      </c>
      <c r="CP60" s="276">
        <f>'結果（詳細）'!$F$99*投入係数表_A!CP60</f>
        <v>0</v>
      </c>
      <c r="CQ60" s="276">
        <f>'結果（詳細）'!$F$100*投入係数表_A!CQ60</f>
        <v>0</v>
      </c>
      <c r="CR60" s="276">
        <f>'結果（詳細）'!$F$101*投入係数表_A!CR60</f>
        <v>0</v>
      </c>
      <c r="CS60" s="276">
        <f>'結果（詳細）'!$F$102*投入係数表_A!CS60</f>
        <v>0</v>
      </c>
      <c r="CT60" s="276">
        <f>'結果（詳細）'!$F$103*投入係数表_A!CT60</f>
        <v>0</v>
      </c>
      <c r="CU60" s="276">
        <f>'結果（詳細）'!$F$104*投入係数表_A!CU60</f>
        <v>0</v>
      </c>
      <c r="CV60" s="276">
        <f>'結果（詳細）'!$F$105*投入係数表_A!CV60</f>
        <v>0</v>
      </c>
      <c r="CW60" s="276">
        <f>'結果（詳細）'!$F$106*投入係数表_A!CW60</f>
        <v>0</v>
      </c>
      <c r="CX60" s="276">
        <f>'結果（詳細）'!$F$107*投入係数表_A!CX60</f>
        <v>0</v>
      </c>
      <c r="CY60" s="276">
        <f>'結果（詳細）'!$F$108*投入係数表_A!CY60</f>
        <v>0</v>
      </c>
      <c r="CZ60" s="276">
        <f>'結果（詳細）'!$F$109*投入係数表_A!CZ60</f>
        <v>0</v>
      </c>
      <c r="DA60" s="276">
        <f>'結果（詳細）'!$F$110*投入係数表_A!DA60</f>
        <v>0</v>
      </c>
      <c r="DB60" s="276">
        <f>'結果（詳細）'!$F$111*投入係数表_A!DB60</f>
        <v>0</v>
      </c>
      <c r="DC60" s="276">
        <f>'結果（詳細）'!$F$112*投入係数表_A!DC60</f>
        <v>0</v>
      </c>
      <c r="DD60" s="276">
        <f>'結果（詳細）'!$F$113*投入係数表_A!DD60</f>
        <v>0</v>
      </c>
      <c r="DE60" s="276">
        <f>'結果（詳細）'!$F$114*投入係数表_A!DE60</f>
        <v>0</v>
      </c>
      <c r="DF60" s="276">
        <f>'結果（詳細）'!$F$115*投入係数表_A!DF60</f>
        <v>0</v>
      </c>
      <c r="DG60" s="276">
        <f>'結果（詳細）'!$F$115*投入係数表_A!DG60</f>
        <v>0</v>
      </c>
      <c r="DH60" s="276">
        <f>'結果（詳細）'!$F$115*投入係数表_A!DH60</f>
        <v>0</v>
      </c>
      <c r="DI60" s="279">
        <f t="shared" si="1"/>
        <v>0</v>
      </c>
    </row>
    <row r="61" spans="3:113" ht="13.5" customHeight="1" x14ac:dyDescent="0.15">
      <c r="C61" s="402" t="s">
        <v>696</v>
      </c>
      <c r="D61" s="403" t="s">
        <v>317</v>
      </c>
      <c r="E61" s="275">
        <f>'結果（詳細）'!F$10*投入係数表_A!E61</f>
        <v>0</v>
      </c>
      <c r="F61" s="276">
        <f>'結果（詳細）'!F$11*投入係数表_A!F61</f>
        <v>0</v>
      </c>
      <c r="G61" s="276">
        <f>'結果（詳細）'!F$12*投入係数表_A!G61</f>
        <v>0</v>
      </c>
      <c r="H61" s="276">
        <f>'結果（詳細）'!F$13*投入係数表_A!H61</f>
        <v>0</v>
      </c>
      <c r="I61" s="276">
        <f>'結果（詳細）'!F$14*投入係数表_A!I61</f>
        <v>0</v>
      </c>
      <c r="J61" s="276">
        <f>'結果（詳細）'!F$15*投入係数表_A!J61</f>
        <v>0</v>
      </c>
      <c r="K61" s="276">
        <f>'結果（詳細）'!F$16*投入係数表_A!K61</f>
        <v>0</v>
      </c>
      <c r="L61" s="276">
        <f>'結果（詳細）'!F$17*投入係数表_A!L61</f>
        <v>0</v>
      </c>
      <c r="M61" s="276">
        <f>'結果（詳細）'!F$18*投入係数表_A!M61</f>
        <v>0</v>
      </c>
      <c r="N61" s="277">
        <f>'結果（詳細）'!F$19*投入係数表_A!N61</f>
        <v>0</v>
      </c>
      <c r="O61" s="276">
        <f>'結果（詳細）'!F$20*投入係数表_A!O61</f>
        <v>0</v>
      </c>
      <c r="P61" s="276">
        <f>'結果（詳細）'!F$21*投入係数表_A!P61</f>
        <v>0</v>
      </c>
      <c r="Q61" s="276">
        <f>'結果（詳細）'!F$22*投入係数表_A!Q61</f>
        <v>0</v>
      </c>
      <c r="R61" s="276">
        <f>'結果（詳細）'!F$23*投入係数表_A!R61</f>
        <v>0</v>
      </c>
      <c r="S61" s="276">
        <f>'結果（詳細）'!F$24*投入係数表_A!S61</f>
        <v>0</v>
      </c>
      <c r="T61" s="276">
        <f>'結果（詳細）'!F$25*投入係数表_A!T61</f>
        <v>0</v>
      </c>
      <c r="U61" s="276">
        <f>'結果（詳細）'!F$26*投入係数表_A!U61</f>
        <v>0</v>
      </c>
      <c r="V61" s="276">
        <f>'結果（詳細）'!F$27*投入係数表_A!V61</f>
        <v>0</v>
      </c>
      <c r="W61" s="278">
        <f>'結果（詳細）'!F$28*投入係数表_A!W61</f>
        <v>0</v>
      </c>
      <c r="X61" s="276">
        <f>'結果（詳細）'!F$29*投入係数表_A!X61</f>
        <v>0</v>
      </c>
      <c r="Y61" s="276">
        <f>'結果（詳細）'!F$30*投入係数表_A!Y61</f>
        <v>0</v>
      </c>
      <c r="Z61" s="276">
        <f>'結果（詳細）'!F$31*投入係数表_A!Z61</f>
        <v>0</v>
      </c>
      <c r="AA61" s="276">
        <f>'結果（詳細）'!F$32*投入係数表_A!AA61</f>
        <v>0</v>
      </c>
      <c r="AB61" s="276">
        <f>'結果（詳細）'!F$33*投入係数表_A!AB61</f>
        <v>0</v>
      </c>
      <c r="AC61" s="276">
        <f>'結果（詳細）'!F$34*投入係数表_A!AC61</f>
        <v>0</v>
      </c>
      <c r="AD61" s="276">
        <f>'結果（詳細）'!F$35*投入係数表_A!AD61</f>
        <v>0</v>
      </c>
      <c r="AE61" s="276">
        <f>'結果（詳細）'!F$36*投入係数表_A!AE61</f>
        <v>0</v>
      </c>
      <c r="AF61" s="276">
        <f>'結果（詳細）'!F$37*投入係数表_A!AF61</f>
        <v>0</v>
      </c>
      <c r="AG61" s="276">
        <f>'結果（詳細）'!F$38*投入係数表_A!AG61</f>
        <v>0</v>
      </c>
      <c r="AH61" s="277">
        <f>'結果（詳細）'!F$39*投入係数表_A!AH61</f>
        <v>0</v>
      </c>
      <c r="AI61" s="276">
        <f>'結果（詳細）'!F$40*投入係数表_A!AI61</f>
        <v>0</v>
      </c>
      <c r="AJ61" s="276">
        <f>'結果（詳細）'!$F$41*投入係数表_A!AJ61</f>
        <v>0</v>
      </c>
      <c r="AK61" s="276">
        <f>'結果（詳細）'!$F$42*投入係数表_A!AK61</f>
        <v>0</v>
      </c>
      <c r="AL61" s="276">
        <f>'結果（詳細）'!$F$43*投入係数表_A!AL61</f>
        <v>0</v>
      </c>
      <c r="AM61" s="276">
        <f>'結果（詳細）'!$F$44*投入係数表_A!AM61</f>
        <v>0</v>
      </c>
      <c r="AN61" s="276">
        <f>'結果（詳細）'!$F$45*投入係数表_A!AN61</f>
        <v>0</v>
      </c>
      <c r="AO61" s="276">
        <f>'結果（詳細）'!$F$46*投入係数表_A!AO61</f>
        <v>0</v>
      </c>
      <c r="AP61" s="276">
        <f>'結果（詳細）'!$F$47*投入係数表_A!AP61</f>
        <v>0</v>
      </c>
      <c r="AQ61" s="276">
        <f>'結果（詳細）'!$F$48*投入係数表_A!AQ61</f>
        <v>0</v>
      </c>
      <c r="AR61" s="276">
        <f>'結果（詳細）'!$F$49*投入係数表_A!AR61</f>
        <v>0</v>
      </c>
      <c r="AS61" s="276">
        <f>'結果（詳細）'!$F$50*投入係数表_A!AS61</f>
        <v>0</v>
      </c>
      <c r="AT61" s="276">
        <f>'結果（詳細）'!$F$51*投入係数表_A!AT61</f>
        <v>0</v>
      </c>
      <c r="AU61" s="276">
        <f>'結果（詳細）'!$F$52*投入係数表_A!AU61</f>
        <v>0</v>
      </c>
      <c r="AV61" s="276">
        <f>'結果（詳細）'!$F$53*投入係数表_A!AV61</f>
        <v>0</v>
      </c>
      <c r="AW61" s="276">
        <f>'結果（詳細）'!$F$54*投入係数表_A!AW61</f>
        <v>0</v>
      </c>
      <c r="AX61" s="276">
        <f>'結果（詳細）'!$F$55*投入係数表_A!AX61</f>
        <v>0</v>
      </c>
      <c r="AY61" s="276">
        <f>'結果（詳細）'!$F$56*投入係数表_A!AY61</f>
        <v>0</v>
      </c>
      <c r="AZ61" s="276">
        <f>'結果（詳細）'!$F$57*投入係数表_A!AZ61</f>
        <v>0</v>
      </c>
      <c r="BA61" s="276">
        <f>'結果（詳細）'!$F$58*投入係数表_A!BA61</f>
        <v>0</v>
      </c>
      <c r="BB61" s="276">
        <f>'結果（詳細）'!$F$59*投入係数表_A!BB61</f>
        <v>0</v>
      </c>
      <c r="BC61" s="276">
        <f>'結果（詳細）'!$F$60*投入係数表_A!BC61</f>
        <v>0</v>
      </c>
      <c r="BD61" s="276">
        <f>'結果（詳細）'!$F$61*投入係数表_A!BD61</f>
        <v>0</v>
      </c>
      <c r="BE61" s="276">
        <f>'結果（詳細）'!$F$62*投入係数表_A!BE61</f>
        <v>0</v>
      </c>
      <c r="BF61" s="276">
        <f>'結果（詳細）'!$F$63*投入係数表_A!BF61</f>
        <v>0</v>
      </c>
      <c r="BG61" s="276">
        <f>'結果（詳細）'!$F$64*投入係数表_A!BG61</f>
        <v>0</v>
      </c>
      <c r="BH61" s="276">
        <f>'結果（詳細）'!$F$65*投入係数表_A!BH61</f>
        <v>0</v>
      </c>
      <c r="BI61" s="276">
        <f>'結果（詳細）'!$F$66*投入係数表_A!BI61</f>
        <v>0</v>
      </c>
      <c r="BJ61" s="276">
        <f>'結果（詳細）'!$F$67*投入係数表_A!BJ61</f>
        <v>0</v>
      </c>
      <c r="BK61" s="276">
        <f>'結果（詳細）'!$F$68*投入係数表_A!BK61</f>
        <v>0</v>
      </c>
      <c r="BL61" s="276">
        <f>'結果（詳細）'!$F$69*投入係数表_A!BL61</f>
        <v>0</v>
      </c>
      <c r="BM61" s="276">
        <f>'結果（詳細）'!$F$70*投入係数表_A!BM61</f>
        <v>0</v>
      </c>
      <c r="BN61" s="276">
        <f>'結果（詳細）'!$F$71*投入係数表_A!BN61</f>
        <v>0</v>
      </c>
      <c r="BO61" s="276">
        <f>'結果（詳細）'!$F$72*投入係数表_A!BO61</f>
        <v>0</v>
      </c>
      <c r="BP61" s="276">
        <f>'結果（詳細）'!$F$73*投入係数表_A!BP61</f>
        <v>0</v>
      </c>
      <c r="BQ61" s="276">
        <f>'結果（詳細）'!$F$74*投入係数表_A!BQ61</f>
        <v>0</v>
      </c>
      <c r="BR61" s="276">
        <f>'結果（詳細）'!$F$75*投入係数表_A!BR61</f>
        <v>0</v>
      </c>
      <c r="BS61" s="276">
        <f>'結果（詳細）'!$F$76*投入係数表_A!BS61</f>
        <v>0</v>
      </c>
      <c r="BT61" s="276">
        <f>'結果（詳細）'!$F$77*投入係数表_A!BT61</f>
        <v>0</v>
      </c>
      <c r="BU61" s="276">
        <f>'結果（詳細）'!$F$78*投入係数表_A!BU61</f>
        <v>0</v>
      </c>
      <c r="BV61" s="276">
        <f>'結果（詳細）'!$F$79*投入係数表_A!BV61</f>
        <v>0</v>
      </c>
      <c r="BW61" s="276">
        <f>'結果（詳細）'!$F$80*投入係数表_A!BW61</f>
        <v>0</v>
      </c>
      <c r="BX61" s="276">
        <f>'結果（詳細）'!$F$81*投入係数表_A!BX61</f>
        <v>0</v>
      </c>
      <c r="BY61" s="276">
        <f>'結果（詳細）'!$F$82*投入係数表_A!BY61</f>
        <v>0</v>
      </c>
      <c r="BZ61" s="276">
        <f>'結果（詳細）'!$F$83*投入係数表_A!BZ61</f>
        <v>0</v>
      </c>
      <c r="CA61" s="276">
        <f>'結果（詳細）'!$F$84*投入係数表_A!CA61</f>
        <v>0</v>
      </c>
      <c r="CB61" s="276">
        <f>'結果（詳細）'!$F$85*投入係数表_A!CB61</f>
        <v>0</v>
      </c>
      <c r="CC61" s="276">
        <f>'結果（詳細）'!$F$86*投入係数表_A!CC61</f>
        <v>0</v>
      </c>
      <c r="CD61" s="276">
        <f>'結果（詳細）'!$F$87*投入係数表_A!CD61</f>
        <v>0</v>
      </c>
      <c r="CE61" s="276">
        <f>'結果（詳細）'!$F$88*投入係数表_A!CE61</f>
        <v>0</v>
      </c>
      <c r="CF61" s="276">
        <f>'結果（詳細）'!$F$89*投入係数表_A!CF61</f>
        <v>0</v>
      </c>
      <c r="CG61" s="276">
        <f>'結果（詳細）'!$F$90*投入係数表_A!CG61</f>
        <v>0</v>
      </c>
      <c r="CH61" s="276">
        <f>'結果（詳細）'!$F$91*投入係数表_A!CH61</f>
        <v>0</v>
      </c>
      <c r="CI61" s="276">
        <f>'結果（詳細）'!$F$92*投入係数表_A!CI61</f>
        <v>0</v>
      </c>
      <c r="CJ61" s="276">
        <f>'結果（詳細）'!$F$93*投入係数表_A!CJ61</f>
        <v>0</v>
      </c>
      <c r="CK61" s="276">
        <f>'結果（詳細）'!$F$94*投入係数表_A!CK61</f>
        <v>0</v>
      </c>
      <c r="CL61" s="276">
        <f>'結果（詳細）'!$F$95*投入係数表_A!CL61</f>
        <v>0</v>
      </c>
      <c r="CM61" s="276">
        <f>'結果（詳細）'!$F$96*投入係数表_A!CM61</f>
        <v>0</v>
      </c>
      <c r="CN61" s="276">
        <f>'結果（詳細）'!$F$97*投入係数表_A!CN61</f>
        <v>0</v>
      </c>
      <c r="CO61" s="276">
        <f>'結果（詳細）'!$F$98*投入係数表_A!CO61</f>
        <v>0</v>
      </c>
      <c r="CP61" s="276">
        <f>'結果（詳細）'!$F$99*投入係数表_A!CP61</f>
        <v>0</v>
      </c>
      <c r="CQ61" s="276">
        <f>'結果（詳細）'!$F$100*投入係数表_A!CQ61</f>
        <v>0</v>
      </c>
      <c r="CR61" s="276">
        <f>'結果（詳細）'!$F$101*投入係数表_A!CR61</f>
        <v>0</v>
      </c>
      <c r="CS61" s="276">
        <f>'結果（詳細）'!$F$102*投入係数表_A!CS61</f>
        <v>0</v>
      </c>
      <c r="CT61" s="276">
        <f>'結果（詳細）'!$F$103*投入係数表_A!CT61</f>
        <v>0</v>
      </c>
      <c r="CU61" s="276">
        <f>'結果（詳細）'!$F$104*投入係数表_A!CU61</f>
        <v>0</v>
      </c>
      <c r="CV61" s="276">
        <f>'結果（詳細）'!$F$105*投入係数表_A!CV61</f>
        <v>0</v>
      </c>
      <c r="CW61" s="276">
        <f>'結果（詳細）'!$F$106*投入係数表_A!CW61</f>
        <v>0</v>
      </c>
      <c r="CX61" s="276">
        <f>'結果（詳細）'!$F$107*投入係数表_A!CX61</f>
        <v>0</v>
      </c>
      <c r="CY61" s="276">
        <f>'結果（詳細）'!$F$108*投入係数表_A!CY61</f>
        <v>0</v>
      </c>
      <c r="CZ61" s="276">
        <f>'結果（詳細）'!$F$109*投入係数表_A!CZ61</f>
        <v>0</v>
      </c>
      <c r="DA61" s="276">
        <f>'結果（詳細）'!$F$110*投入係数表_A!DA61</f>
        <v>0</v>
      </c>
      <c r="DB61" s="276">
        <f>'結果（詳細）'!$F$111*投入係数表_A!DB61</f>
        <v>0</v>
      </c>
      <c r="DC61" s="276">
        <f>'結果（詳細）'!$F$112*投入係数表_A!DC61</f>
        <v>0</v>
      </c>
      <c r="DD61" s="276">
        <f>'結果（詳細）'!$F$113*投入係数表_A!DD61</f>
        <v>0</v>
      </c>
      <c r="DE61" s="276">
        <f>'結果（詳細）'!$F$114*投入係数表_A!DE61</f>
        <v>0</v>
      </c>
      <c r="DF61" s="276">
        <f>'結果（詳細）'!$F$115*投入係数表_A!DF61</f>
        <v>0</v>
      </c>
      <c r="DG61" s="276">
        <f>'結果（詳細）'!$F$115*投入係数表_A!DG61</f>
        <v>0</v>
      </c>
      <c r="DH61" s="276">
        <f>'結果（詳細）'!$F$115*投入係数表_A!DH61</f>
        <v>0</v>
      </c>
      <c r="DI61" s="279">
        <f t="shared" si="1"/>
        <v>0</v>
      </c>
    </row>
    <row r="62" spans="3:113" ht="13.5" customHeight="1" x14ac:dyDescent="0.15">
      <c r="C62" s="402" t="s">
        <v>697</v>
      </c>
      <c r="D62" s="403" t="s">
        <v>698</v>
      </c>
      <c r="E62" s="275">
        <f>'結果（詳細）'!F$10*投入係数表_A!E62</f>
        <v>0</v>
      </c>
      <c r="F62" s="276">
        <f>'結果（詳細）'!F$11*投入係数表_A!F62</f>
        <v>0</v>
      </c>
      <c r="G62" s="276">
        <f>'結果（詳細）'!F$12*投入係数表_A!G62</f>
        <v>0</v>
      </c>
      <c r="H62" s="276">
        <f>'結果（詳細）'!F$13*投入係数表_A!H62</f>
        <v>0</v>
      </c>
      <c r="I62" s="276">
        <f>'結果（詳細）'!F$14*投入係数表_A!I62</f>
        <v>0</v>
      </c>
      <c r="J62" s="276">
        <f>'結果（詳細）'!F$15*投入係数表_A!J62</f>
        <v>0</v>
      </c>
      <c r="K62" s="276">
        <f>'結果（詳細）'!F$16*投入係数表_A!K62</f>
        <v>0</v>
      </c>
      <c r="L62" s="276">
        <f>'結果（詳細）'!F$17*投入係数表_A!L62</f>
        <v>0</v>
      </c>
      <c r="M62" s="276">
        <f>'結果（詳細）'!F$18*投入係数表_A!M62</f>
        <v>0</v>
      </c>
      <c r="N62" s="277">
        <f>'結果（詳細）'!F$19*投入係数表_A!N62</f>
        <v>0</v>
      </c>
      <c r="O62" s="276">
        <f>'結果（詳細）'!F$20*投入係数表_A!O62</f>
        <v>0</v>
      </c>
      <c r="P62" s="276">
        <f>'結果（詳細）'!F$21*投入係数表_A!P62</f>
        <v>0</v>
      </c>
      <c r="Q62" s="276">
        <f>'結果（詳細）'!F$22*投入係数表_A!Q62</f>
        <v>0</v>
      </c>
      <c r="R62" s="276">
        <f>'結果（詳細）'!F$23*投入係数表_A!R62</f>
        <v>0</v>
      </c>
      <c r="S62" s="276">
        <f>'結果（詳細）'!F$24*投入係数表_A!S62</f>
        <v>0</v>
      </c>
      <c r="T62" s="276">
        <f>'結果（詳細）'!F$25*投入係数表_A!T62</f>
        <v>0</v>
      </c>
      <c r="U62" s="276">
        <f>'結果（詳細）'!F$26*投入係数表_A!U62</f>
        <v>0</v>
      </c>
      <c r="V62" s="276">
        <f>'結果（詳細）'!F$27*投入係数表_A!V62</f>
        <v>0</v>
      </c>
      <c r="W62" s="278">
        <f>'結果（詳細）'!F$28*投入係数表_A!W62</f>
        <v>0</v>
      </c>
      <c r="X62" s="276">
        <f>'結果（詳細）'!F$29*投入係数表_A!X62</f>
        <v>0</v>
      </c>
      <c r="Y62" s="276">
        <f>'結果（詳細）'!F$30*投入係数表_A!Y62</f>
        <v>0</v>
      </c>
      <c r="Z62" s="276">
        <f>'結果（詳細）'!F$31*投入係数表_A!Z62</f>
        <v>0</v>
      </c>
      <c r="AA62" s="276">
        <f>'結果（詳細）'!F$32*投入係数表_A!AA62</f>
        <v>0</v>
      </c>
      <c r="AB62" s="276">
        <f>'結果（詳細）'!F$33*投入係数表_A!AB62</f>
        <v>0</v>
      </c>
      <c r="AC62" s="276">
        <f>'結果（詳細）'!F$34*投入係数表_A!AC62</f>
        <v>0</v>
      </c>
      <c r="AD62" s="276">
        <f>'結果（詳細）'!F$35*投入係数表_A!AD62</f>
        <v>0</v>
      </c>
      <c r="AE62" s="276">
        <f>'結果（詳細）'!F$36*投入係数表_A!AE62</f>
        <v>0</v>
      </c>
      <c r="AF62" s="276">
        <f>'結果（詳細）'!F$37*投入係数表_A!AF62</f>
        <v>0</v>
      </c>
      <c r="AG62" s="276">
        <f>'結果（詳細）'!F$38*投入係数表_A!AG62</f>
        <v>0</v>
      </c>
      <c r="AH62" s="277">
        <f>'結果（詳細）'!F$39*投入係数表_A!AH62</f>
        <v>0</v>
      </c>
      <c r="AI62" s="276">
        <f>'結果（詳細）'!F$40*投入係数表_A!AI62</f>
        <v>0</v>
      </c>
      <c r="AJ62" s="276">
        <f>'結果（詳細）'!$F$41*投入係数表_A!AJ62</f>
        <v>0</v>
      </c>
      <c r="AK62" s="276">
        <f>'結果（詳細）'!$F$42*投入係数表_A!AK62</f>
        <v>0</v>
      </c>
      <c r="AL62" s="276">
        <f>'結果（詳細）'!$F$43*投入係数表_A!AL62</f>
        <v>0</v>
      </c>
      <c r="AM62" s="276">
        <f>'結果（詳細）'!$F$44*投入係数表_A!AM62</f>
        <v>0</v>
      </c>
      <c r="AN62" s="276">
        <f>'結果（詳細）'!$F$45*投入係数表_A!AN62</f>
        <v>0</v>
      </c>
      <c r="AO62" s="276">
        <f>'結果（詳細）'!$F$46*投入係数表_A!AO62</f>
        <v>0</v>
      </c>
      <c r="AP62" s="276">
        <f>'結果（詳細）'!$F$47*投入係数表_A!AP62</f>
        <v>0</v>
      </c>
      <c r="AQ62" s="276">
        <f>'結果（詳細）'!$F$48*投入係数表_A!AQ62</f>
        <v>0</v>
      </c>
      <c r="AR62" s="276">
        <f>'結果（詳細）'!$F$49*投入係数表_A!AR62</f>
        <v>0</v>
      </c>
      <c r="AS62" s="276">
        <f>'結果（詳細）'!$F$50*投入係数表_A!AS62</f>
        <v>0</v>
      </c>
      <c r="AT62" s="276">
        <f>'結果（詳細）'!$F$51*投入係数表_A!AT62</f>
        <v>0</v>
      </c>
      <c r="AU62" s="276">
        <f>'結果（詳細）'!$F$52*投入係数表_A!AU62</f>
        <v>0</v>
      </c>
      <c r="AV62" s="276">
        <f>'結果（詳細）'!$F$53*投入係数表_A!AV62</f>
        <v>0</v>
      </c>
      <c r="AW62" s="276">
        <f>'結果（詳細）'!$F$54*投入係数表_A!AW62</f>
        <v>0</v>
      </c>
      <c r="AX62" s="276">
        <f>'結果（詳細）'!$F$55*投入係数表_A!AX62</f>
        <v>0</v>
      </c>
      <c r="AY62" s="276">
        <f>'結果（詳細）'!$F$56*投入係数表_A!AY62</f>
        <v>0</v>
      </c>
      <c r="AZ62" s="276">
        <f>'結果（詳細）'!$F$57*投入係数表_A!AZ62</f>
        <v>0</v>
      </c>
      <c r="BA62" s="276">
        <f>'結果（詳細）'!$F$58*投入係数表_A!BA62</f>
        <v>0</v>
      </c>
      <c r="BB62" s="276">
        <f>'結果（詳細）'!$F$59*投入係数表_A!BB62</f>
        <v>0</v>
      </c>
      <c r="BC62" s="276">
        <f>'結果（詳細）'!$F$60*投入係数表_A!BC62</f>
        <v>0</v>
      </c>
      <c r="BD62" s="276">
        <f>'結果（詳細）'!$F$61*投入係数表_A!BD62</f>
        <v>0</v>
      </c>
      <c r="BE62" s="276">
        <f>'結果（詳細）'!$F$62*投入係数表_A!BE62</f>
        <v>0</v>
      </c>
      <c r="BF62" s="276">
        <f>'結果（詳細）'!$F$63*投入係数表_A!BF62</f>
        <v>0</v>
      </c>
      <c r="BG62" s="276">
        <f>'結果（詳細）'!$F$64*投入係数表_A!BG62</f>
        <v>0</v>
      </c>
      <c r="BH62" s="276">
        <f>'結果（詳細）'!$F$65*投入係数表_A!BH62</f>
        <v>0</v>
      </c>
      <c r="BI62" s="276">
        <f>'結果（詳細）'!$F$66*投入係数表_A!BI62</f>
        <v>0</v>
      </c>
      <c r="BJ62" s="276">
        <f>'結果（詳細）'!$F$67*投入係数表_A!BJ62</f>
        <v>0</v>
      </c>
      <c r="BK62" s="276">
        <f>'結果（詳細）'!$F$68*投入係数表_A!BK62</f>
        <v>0</v>
      </c>
      <c r="BL62" s="276">
        <f>'結果（詳細）'!$F$69*投入係数表_A!BL62</f>
        <v>0</v>
      </c>
      <c r="BM62" s="276">
        <f>'結果（詳細）'!$F$70*投入係数表_A!BM62</f>
        <v>0</v>
      </c>
      <c r="BN62" s="276">
        <f>'結果（詳細）'!$F$71*投入係数表_A!BN62</f>
        <v>0</v>
      </c>
      <c r="BO62" s="276">
        <f>'結果（詳細）'!$F$72*投入係数表_A!BO62</f>
        <v>0</v>
      </c>
      <c r="BP62" s="276">
        <f>'結果（詳細）'!$F$73*投入係数表_A!BP62</f>
        <v>0</v>
      </c>
      <c r="BQ62" s="276">
        <f>'結果（詳細）'!$F$74*投入係数表_A!BQ62</f>
        <v>0</v>
      </c>
      <c r="BR62" s="276">
        <f>'結果（詳細）'!$F$75*投入係数表_A!BR62</f>
        <v>0</v>
      </c>
      <c r="BS62" s="276">
        <f>'結果（詳細）'!$F$76*投入係数表_A!BS62</f>
        <v>0</v>
      </c>
      <c r="BT62" s="276">
        <f>'結果（詳細）'!$F$77*投入係数表_A!BT62</f>
        <v>0</v>
      </c>
      <c r="BU62" s="276">
        <f>'結果（詳細）'!$F$78*投入係数表_A!BU62</f>
        <v>0</v>
      </c>
      <c r="BV62" s="276">
        <f>'結果（詳細）'!$F$79*投入係数表_A!BV62</f>
        <v>0</v>
      </c>
      <c r="BW62" s="276">
        <f>'結果（詳細）'!$F$80*投入係数表_A!BW62</f>
        <v>0</v>
      </c>
      <c r="BX62" s="276">
        <f>'結果（詳細）'!$F$81*投入係数表_A!BX62</f>
        <v>0</v>
      </c>
      <c r="BY62" s="276">
        <f>'結果（詳細）'!$F$82*投入係数表_A!BY62</f>
        <v>0</v>
      </c>
      <c r="BZ62" s="276">
        <f>'結果（詳細）'!$F$83*投入係数表_A!BZ62</f>
        <v>0</v>
      </c>
      <c r="CA62" s="276">
        <f>'結果（詳細）'!$F$84*投入係数表_A!CA62</f>
        <v>0</v>
      </c>
      <c r="CB62" s="276">
        <f>'結果（詳細）'!$F$85*投入係数表_A!CB62</f>
        <v>0</v>
      </c>
      <c r="CC62" s="276">
        <f>'結果（詳細）'!$F$86*投入係数表_A!CC62</f>
        <v>0</v>
      </c>
      <c r="CD62" s="276">
        <f>'結果（詳細）'!$F$87*投入係数表_A!CD62</f>
        <v>0</v>
      </c>
      <c r="CE62" s="276">
        <f>'結果（詳細）'!$F$88*投入係数表_A!CE62</f>
        <v>0</v>
      </c>
      <c r="CF62" s="276">
        <f>'結果（詳細）'!$F$89*投入係数表_A!CF62</f>
        <v>0</v>
      </c>
      <c r="CG62" s="276">
        <f>'結果（詳細）'!$F$90*投入係数表_A!CG62</f>
        <v>0</v>
      </c>
      <c r="CH62" s="276">
        <f>'結果（詳細）'!$F$91*投入係数表_A!CH62</f>
        <v>0</v>
      </c>
      <c r="CI62" s="276">
        <f>'結果（詳細）'!$F$92*投入係数表_A!CI62</f>
        <v>0</v>
      </c>
      <c r="CJ62" s="276">
        <f>'結果（詳細）'!$F$93*投入係数表_A!CJ62</f>
        <v>0</v>
      </c>
      <c r="CK62" s="276">
        <f>'結果（詳細）'!$F$94*投入係数表_A!CK62</f>
        <v>0</v>
      </c>
      <c r="CL62" s="276">
        <f>'結果（詳細）'!$F$95*投入係数表_A!CL62</f>
        <v>0</v>
      </c>
      <c r="CM62" s="276">
        <f>'結果（詳細）'!$F$96*投入係数表_A!CM62</f>
        <v>0</v>
      </c>
      <c r="CN62" s="276">
        <f>'結果（詳細）'!$F$97*投入係数表_A!CN62</f>
        <v>0</v>
      </c>
      <c r="CO62" s="276">
        <f>'結果（詳細）'!$F$98*投入係数表_A!CO62</f>
        <v>0</v>
      </c>
      <c r="CP62" s="276">
        <f>'結果（詳細）'!$F$99*投入係数表_A!CP62</f>
        <v>0</v>
      </c>
      <c r="CQ62" s="276">
        <f>'結果（詳細）'!$F$100*投入係数表_A!CQ62</f>
        <v>0</v>
      </c>
      <c r="CR62" s="276">
        <f>'結果（詳細）'!$F$101*投入係数表_A!CR62</f>
        <v>0</v>
      </c>
      <c r="CS62" s="276">
        <f>'結果（詳細）'!$F$102*投入係数表_A!CS62</f>
        <v>0</v>
      </c>
      <c r="CT62" s="276">
        <f>'結果（詳細）'!$F$103*投入係数表_A!CT62</f>
        <v>0</v>
      </c>
      <c r="CU62" s="276">
        <f>'結果（詳細）'!$F$104*投入係数表_A!CU62</f>
        <v>0</v>
      </c>
      <c r="CV62" s="276">
        <f>'結果（詳細）'!$F$105*投入係数表_A!CV62</f>
        <v>0</v>
      </c>
      <c r="CW62" s="276">
        <f>'結果（詳細）'!$F$106*投入係数表_A!CW62</f>
        <v>0</v>
      </c>
      <c r="CX62" s="276">
        <f>'結果（詳細）'!$F$107*投入係数表_A!CX62</f>
        <v>0</v>
      </c>
      <c r="CY62" s="276">
        <f>'結果（詳細）'!$F$108*投入係数表_A!CY62</f>
        <v>0</v>
      </c>
      <c r="CZ62" s="276">
        <f>'結果（詳細）'!$F$109*投入係数表_A!CZ62</f>
        <v>0</v>
      </c>
      <c r="DA62" s="276">
        <f>'結果（詳細）'!$F$110*投入係数表_A!DA62</f>
        <v>0</v>
      </c>
      <c r="DB62" s="276">
        <f>'結果（詳細）'!$F$111*投入係数表_A!DB62</f>
        <v>0</v>
      </c>
      <c r="DC62" s="276">
        <f>'結果（詳細）'!$F$112*投入係数表_A!DC62</f>
        <v>0</v>
      </c>
      <c r="DD62" s="276">
        <f>'結果（詳細）'!$F$113*投入係数表_A!DD62</f>
        <v>0</v>
      </c>
      <c r="DE62" s="276">
        <f>'結果（詳細）'!$F$114*投入係数表_A!DE62</f>
        <v>0</v>
      </c>
      <c r="DF62" s="276">
        <f>'結果（詳細）'!$F$115*投入係数表_A!DF62</f>
        <v>0</v>
      </c>
      <c r="DG62" s="276">
        <f>'結果（詳細）'!$F$115*投入係数表_A!DG62</f>
        <v>0</v>
      </c>
      <c r="DH62" s="276">
        <f>'結果（詳細）'!$F$115*投入係数表_A!DH62</f>
        <v>0</v>
      </c>
      <c r="DI62" s="279">
        <f t="shared" si="1"/>
        <v>0</v>
      </c>
    </row>
    <row r="63" spans="3:113" ht="13.5" customHeight="1" x14ac:dyDescent="0.15">
      <c r="C63" s="402" t="s">
        <v>699</v>
      </c>
      <c r="D63" s="403" t="s">
        <v>700</v>
      </c>
      <c r="E63" s="275">
        <f>'結果（詳細）'!F$10*投入係数表_A!E63</f>
        <v>0</v>
      </c>
      <c r="F63" s="276">
        <f>'結果（詳細）'!F$11*投入係数表_A!F63</f>
        <v>0</v>
      </c>
      <c r="G63" s="276">
        <f>'結果（詳細）'!F$12*投入係数表_A!G63</f>
        <v>0</v>
      </c>
      <c r="H63" s="276">
        <f>'結果（詳細）'!F$13*投入係数表_A!H63</f>
        <v>0</v>
      </c>
      <c r="I63" s="276">
        <f>'結果（詳細）'!F$14*投入係数表_A!I63</f>
        <v>0</v>
      </c>
      <c r="J63" s="276">
        <f>'結果（詳細）'!F$15*投入係数表_A!J63</f>
        <v>0</v>
      </c>
      <c r="K63" s="276">
        <f>'結果（詳細）'!F$16*投入係数表_A!K63</f>
        <v>0</v>
      </c>
      <c r="L63" s="276">
        <f>'結果（詳細）'!F$17*投入係数表_A!L63</f>
        <v>0</v>
      </c>
      <c r="M63" s="276">
        <f>'結果（詳細）'!F$18*投入係数表_A!M63</f>
        <v>0</v>
      </c>
      <c r="N63" s="277">
        <f>'結果（詳細）'!F$19*投入係数表_A!N63</f>
        <v>0</v>
      </c>
      <c r="O63" s="276">
        <f>'結果（詳細）'!F$20*投入係数表_A!O63</f>
        <v>0</v>
      </c>
      <c r="P63" s="276">
        <f>'結果（詳細）'!F$21*投入係数表_A!P63</f>
        <v>0</v>
      </c>
      <c r="Q63" s="276">
        <f>'結果（詳細）'!F$22*投入係数表_A!Q63</f>
        <v>0</v>
      </c>
      <c r="R63" s="276">
        <f>'結果（詳細）'!F$23*投入係数表_A!R63</f>
        <v>0</v>
      </c>
      <c r="S63" s="276">
        <f>'結果（詳細）'!F$24*投入係数表_A!S63</f>
        <v>0</v>
      </c>
      <c r="T63" s="276">
        <f>'結果（詳細）'!F$25*投入係数表_A!T63</f>
        <v>0</v>
      </c>
      <c r="U63" s="276">
        <f>'結果（詳細）'!F$26*投入係数表_A!U63</f>
        <v>0</v>
      </c>
      <c r="V63" s="276">
        <f>'結果（詳細）'!F$27*投入係数表_A!V63</f>
        <v>0</v>
      </c>
      <c r="W63" s="278">
        <f>'結果（詳細）'!F$28*投入係数表_A!W63</f>
        <v>0</v>
      </c>
      <c r="X63" s="276">
        <f>'結果（詳細）'!F$29*投入係数表_A!X63</f>
        <v>0</v>
      </c>
      <c r="Y63" s="276">
        <f>'結果（詳細）'!F$30*投入係数表_A!Y63</f>
        <v>0</v>
      </c>
      <c r="Z63" s="276">
        <f>'結果（詳細）'!F$31*投入係数表_A!Z63</f>
        <v>0</v>
      </c>
      <c r="AA63" s="276">
        <f>'結果（詳細）'!F$32*投入係数表_A!AA63</f>
        <v>0</v>
      </c>
      <c r="AB63" s="276">
        <f>'結果（詳細）'!F$33*投入係数表_A!AB63</f>
        <v>0</v>
      </c>
      <c r="AC63" s="276">
        <f>'結果（詳細）'!F$34*投入係数表_A!AC63</f>
        <v>0</v>
      </c>
      <c r="AD63" s="276">
        <f>'結果（詳細）'!F$35*投入係数表_A!AD63</f>
        <v>0</v>
      </c>
      <c r="AE63" s="276">
        <f>'結果（詳細）'!F$36*投入係数表_A!AE63</f>
        <v>0</v>
      </c>
      <c r="AF63" s="276">
        <f>'結果（詳細）'!F$37*投入係数表_A!AF63</f>
        <v>0</v>
      </c>
      <c r="AG63" s="276">
        <f>'結果（詳細）'!F$38*投入係数表_A!AG63</f>
        <v>0</v>
      </c>
      <c r="AH63" s="277">
        <f>'結果（詳細）'!F$39*投入係数表_A!AH63</f>
        <v>0</v>
      </c>
      <c r="AI63" s="276">
        <f>'結果（詳細）'!F$40*投入係数表_A!AI63</f>
        <v>0</v>
      </c>
      <c r="AJ63" s="276">
        <f>'結果（詳細）'!$F$41*投入係数表_A!AJ63</f>
        <v>0</v>
      </c>
      <c r="AK63" s="276">
        <f>'結果（詳細）'!$F$42*投入係数表_A!AK63</f>
        <v>0</v>
      </c>
      <c r="AL63" s="276">
        <f>'結果（詳細）'!$F$43*投入係数表_A!AL63</f>
        <v>0</v>
      </c>
      <c r="AM63" s="276">
        <f>'結果（詳細）'!$F$44*投入係数表_A!AM63</f>
        <v>0</v>
      </c>
      <c r="AN63" s="276">
        <f>'結果（詳細）'!$F$45*投入係数表_A!AN63</f>
        <v>0</v>
      </c>
      <c r="AO63" s="276">
        <f>'結果（詳細）'!$F$46*投入係数表_A!AO63</f>
        <v>0</v>
      </c>
      <c r="AP63" s="276">
        <f>'結果（詳細）'!$F$47*投入係数表_A!AP63</f>
        <v>0</v>
      </c>
      <c r="AQ63" s="276">
        <f>'結果（詳細）'!$F$48*投入係数表_A!AQ63</f>
        <v>0</v>
      </c>
      <c r="AR63" s="276">
        <f>'結果（詳細）'!$F$49*投入係数表_A!AR63</f>
        <v>0</v>
      </c>
      <c r="AS63" s="276">
        <f>'結果（詳細）'!$F$50*投入係数表_A!AS63</f>
        <v>0</v>
      </c>
      <c r="AT63" s="276">
        <f>'結果（詳細）'!$F$51*投入係数表_A!AT63</f>
        <v>0</v>
      </c>
      <c r="AU63" s="276">
        <f>'結果（詳細）'!$F$52*投入係数表_A!AU63</f>
        <v>0</v>
      </c>
      <c r="AV63" s="276">
        <f>'結果（詳細）'!$F$53*投入係数表_A!AV63</f>
        <v>0</v>
      </c>
      <c r="AW63" s="276">
        <f>'結果（詳細）'!$F$54*投入係数表_A!AW63</f>
        <v>0</v>
      </c>
      <c r="AX63" s="276">
        <f>'結果（詳細）'!$F$55*投入係数表_A!AX63</f>
        <v>0</v>
      </c>
      <c r="AY63" s="276">
        <f>'結果（詳細）'!$F$56*投入係数表_A!AY63</f>
        <v>0</v>
      </c>
      <c r="AZ63" s="276">
        <f>'結果（詳細）'!$F$57*投入係数表_A!AZ63</f>
        <v>0</v>
      </c>
      <c r="BA63" s="276">
        <f>'結果（詳細）'!$F$58*投入係数表_A!BA63</f>
        <v>0</v>
      </c>
      <c r="BB63" s="276">
        <f>'結果（詳細）'!$F$59*投入係数表_A!BB63</f>
        <v>0</v>
      </c>
      <c r="BC63" s="276">
        <f>'結果（詳細）'!$F$60*投入係数表_A!BC63</f>
        <v>0</v>
      </c>
      <c r="BD63" s="276">
        <f>'結果（詳細）'!$F$61*投入係数表_A!BD63</f>
        <v>0</v>
      </c>
      <c r="BE63" s="276">
        <f>'結果（詳細）'!$F$62*投入係数表_A!BE63</f>
        <v>0</v>
      </c>
      <c r="BF63" s="276">
        <f>'結果（詳細）'!$F$63*投入係数表_A!BF63</f>
        <v>0</v>
      </c>
      <c r="BG63" s="276">
        <f>'結果（詳細）'!$F$64*投入係数表_A!BG63</f>
        <v>0</v>
      </c>
      <c r="BH63" s="276">
        <f>'結果（詳細）'!$F$65*投入係数表_A!BH63</f>
        <v>0</v>
      </c>
      <c r="BI63" s="276">
        <f>'結果（詳細）'!$F$66*投入係数表_A!BI63</f>
        <v>0</v>
      </c>
      <c r="BJ63" s="276">
        <f>'結果（詳細）'!$F$67*投入係数表_A!BJ63</f>
        <v>0</v>
      </c>
      <c r="BK63" s="276">
        <f>'結果（詳細）'!$F$68*投入係数表_A!BK63</f>
        <v>0</v>
      </c>
      <c r="BL63" s="276">
        <f>'結果（詳細）'!$F$69*投入係数表_A!BL63</f>
        <v>0</v>
      </c>
      <c r="BM63" s="276">
        <f>'結果（詳細）'!$F$70*投入係数表_A!BM63</f>
        <v>0</v>
      </c>
      <c r="BN63" s="276">
        <f>'結果（詳細）'!$F$71*投入係数表_A!BN63</f>
        <v>0</v>
      </c>
      <c r="BO63" s="276">
        <f>'結果（詳細）'!$F$72*投入係数表_A!BO63</f>
        <v>0</v>
      </c>
      <c r="BP63" s="276">
        <f>'結果（詳細）'!$F$73*投入係数表_A!BP63</f>
        <v>0</v>
      </c>
      <c r="BQ63" s="276">
        <f>'結果（詳細）'!$F$74*投入係数表_A!BQ63</f>
        <v>0</v>
      </c>
      <c r="BR63" s="276">
        <f>'結果（詳細）'!$F$75*投入係数表_A!BR63</f>
        <v>0</v>
      </c>
      <c r="BS63" s="276">
        <f>'結果（詳細）'!$F$76*投入係数表_A!BS63</f>
        <v>0</v>
      </c>
      <c r="BT63" s="276">
        <f>'結果（詳細）'!$F$77*投入係数表_A!BT63</f>
        <v>0</v>
      </c>
      <c r="BU63" s="276">
        <f>'結果（詳細）'!$F$78*投入係数表_A!BU63</f>
        <v>0</v>
      </c>
      <c r="BV63" s="276">
        <f>'結果（詳細）'!$F$79*投入係数表_A!BV63</f>
        <v>0</v>
      </c>
      <c r="BW63" s="276">
        <f>'結果（詳細）'!$F$80*投入係数表_A!BW63</f>
        <v>0</v>
      </c>
      <c r="BX63" s="276">
        <f>'結果（詳細）'!$F$81*投入係数表_A!BX63</f>
        <v>0</v>
      </c>
      <c r="BY63" s="276">
        <f>'結果（詳細）'!$F$82*投入係数表_A!BY63</f>
        <v>0</v>
      </c>
      <c r="BZ63" s="276">
        <f>'結果（詳細）'!$F$83*投入係数表_A!BZ63</f>
        <v>0</v>
      </c>
      <c r="CA63" s="276">
        <f>'結果（詳細）'!$F$84*投入係数表_A!CA63</f>
        <v>0</v>
      </c>
      <c r="CB63" s="276">
        <f>'結果（詳細）'!$F$85*投入係数表_A!CB63</f>
        <v>0</v>
      </c>
      <c r="CC63" s="276">
        <f>'結果（詳細）'!$F$86*投入係数表_A!CC63</f>
        <v>0</v>
      </c>
      <c r="CD63" s="276">
        <f>'結果（詳細）'!$F$87*投入係数表_A!CD63</f>
        <v>0</v>
      </c>
      <c r="CE63" s="276">
        <f>'結果（詳細）'!$F$88*投入係数表_A!CE63</f>
        <v>0</v>
      </c>
      <c r="CF63" s="276">
        <f>'結果（詳細）'!$F$89*投入係数表_A!CF63</f>
        <v>0</v>
      </c>
      <c r="CG63" s="276">
        <f>'結果（詳細）'!$F$90*投入係数表_A!CG63</f>
        <v>0</v>
      </c>
      <c r="CH63" s="276">
        <f>'結果（詳細）'!$F$91*投入係数表_A!CH63</f>
        <v>0</v>
      </c>
      <c r="CI63" s="276">
        <f>'結果（詳細）'!$F$92*投入係数表_A!CI63</f>
        <v>0</v>
      </c>
      <c r="CJ63" s="276">
        <f>'結果（詳細）'!$F$93*投入係数表_A!CJ63</f>
        <v>0</v>
      </c>
      <c r="CK63" s="276">
        <f>'結果（詳細）'!$F$94*投入係数表_A!CK63</f>
        <v>0</v>
      </c>
      <c r="CL63" s="276">
        <f>'結果（詳細）'!$F$95*投入係数表_A!CL63</f>
        <v>0</v>
      </c>
      <c r="CM63" s="276">
        <f>'結果（詳細）'!$F$96*投入係数表_A!CM63</f>
        <v>0</v>
      </c>
      <c r="CN63" s="276">
        <f>'結果（詳細）'!$F$97*投入係数表_A!CN63</f>
        <v>0</v>
      </c>
      <c r="CO63" s="276">
        <f>'結果（詳細）'!$F$98*投入係数表_A!CO63</f>
        <v>0</v>
      </c>
      <c r="CP63" s="276">
        <f>'結果（詳細）'!$F$99*投入係数表_A!CP63</f>
        <v>0</v>
      </c>
      <c r="CQ63" s="276">
        <f>'結果（詳細）'!$F$100*投入係数表_A!CQ63</f>
        <v>0</v>
      </c>
      <c r="CR63" s="276">
        <f>'結果（詳細）'!$F$101*投入係数表_A!CR63</f>
        <v>0</v>
      </c>
      <c r="CS63" s="276">
        <f>'結果（詳細）'!$F$102*投入係数表_A!CS63</f>
        <v>0</v>
      </c>
      <c r="CT63" s="276">
        <f>'結果（詳細）'!$F$103*投入係数表_A!CT63</f>
        <v>0</v>
      </c>
      <c r="CU63" s="276">
        <f>'結果（詳細）'!$F$104*投入係数表_A!CU63</f>
        <v>0</v>
      </c>
      <c r="CV63" s="276">
        <f>'結果（詳細）'!$F$105*投入係数表_A!CV63</f>
        <v>0</v>
      </c>
      <c r="CW63" s="276">
        <f>'結果（詳細）'!$F$106*投入係数表_A!CW63</f>
        <v>0</v>
      </c>
      <c r="CX63" s="276">
        <f>'結果（詳細）'!$F$107*投入係数表_A!CX63</f>
        <v>0</v>
      </c>
      <c r="CY63" s="276">
        <f>'結果（詳細）'!$F$108*投入係数表_A!CY63</f>
        <v>0</v>
      </c>
      <c r="CZ63" s="276">
        <f>'結果（詳細）'!$F$109*投入係数表_A!CZ63</f>
        <v>0</v>
      </c>
      <c r="DA63" s="276">
        <f>'結果（詳細）'!$F$110*投入係数表_A!DA63</f>
        <v>0</v>
      </c>
      <c r="DB63" s="276">
        <f>'結果（詳細）'!$F$111*投入係数表_A!DB63</f>
        <v>0</v>
      </c>
      <c r="DC63" s="276">
        <f>'結果（詳細）'!$F$112*投入係数表_A!DC63</f>
        <v>0</v>
      </c>
      <c r="DD63" s="276">
        <f>'結果（詳細）'!$F$113*投入係数表_A!DD63</f>
        <v>0</v>
      </c>
      <c r="DE63" s="276">
        <f>'結果（詳細）'!$F$114*投入係数表_A!DE63</f>
        <v>0</v>
      </c>
      <c r="DF63" s="276">
        <f>'結果（詳細）'!$F$115*投入係数表_A!DF63</f>
        <v>0</v>
      </c>
      <c r="DG63" s="276">
        <f>'結果（詳細）'!$F$115*投入係数表_A!DG63</f>
        <v>0</v>
      </c>
      <c r="DH63" s="276">
        <f>'結果（詳細）'!$F$115*投入係数表_A!DH63</f>
        <v>0</v>
      </c>
      <c r="DI63" s="279">
        <f t="shared" si="1"/>
        <v>0</v>
      </c>
    </row>
    <row r="64" spans="3:113" ht="13.5" customHeight="1" x14ac:dyDescent="0.15">
      <c r="C64" s="402" t="s">
        <v>701</v>
      </c>
      <c r="D64" s="403" t="s">
        <v>322</v>
      </c>
      <c r="E64" s="275">
        <f>'結果（詳細）'!F$10*投入係数表_A!E64</f>
        <v>0</v>
      </c>
      <c r="F64" s="276">
        <f>'結果（詳細）'!F$11*投入係数表_A!F64</f>
        <v>0</v>
      </c>
      <c r="G64" s="276">
        <f>'結果（詳細）'!F$12*投入係数表_A!G64</f>
        <v>0</v>
      </c>
      <c r="H64" s="276">
        <f>'結果（詳細）'!F$13*投入係数表_A!H64</f>
        <v>0</v>
      </c>
      <c r="I64" s="276">
        <f>'結果（詳細）'!F$14*投入係数表_A!I64</f>
        <v>0</v>
      </c>
      <c r="J64" s="276">
        <f>'結果（詳細）'!F$15*投入係数表_A!J64</f>
        <v>0</v>
      </c>
      <c r="K64" s="276">
        <f>'結果（詳細）'!F$16*投入係数表_A!K64</f>
        <v>0</v>
      </c>
      <c r="L64" s="276">
        <f>'結果（詳細）'!F$17*投入係数表_A!L64</f>
        <v>0</v>
      </c>
      <c r="M64" s="276">
        <f>'結果（詳細）'!F$18*投入係数表_A!M64</f>
        <v>0</v>
      </c>
      <c r="N64" s="277">
        <f>'結果（詳細）'!F$19*投入係数表_A!N64</f>
        <v>0</v>
      </c>
      <c r="O64" s="276">
        <f>'結果（詳細）'!F$20*投入係数表_A!O64</f>
        <v>0</v>
      </c>
      <c r="P64" s="276">
        <f>'結果（詳細）'!F$21*投入係数表_A!P64</f>
        <v>0</v>
      </c>
      <c r="Q64" s="276">
        <f>'結果（詳細）'!F$22*投入係数表_A!Q64</f>
        <v>0</v>
      </c>
      <c r="R64" s="276">
        <f>'結果（詳細）'!F$23*投入係数表_A!R64</f>
        <v>0</v>
      </c>
      <c r="S64" s="276">
        <f>'結果（詳細）'!F$24*投入係数表_A!S64</f>
        <v>0</v>
      </c>
      <c r="T64" s="276">
        <f>'結果（詳細）'!F$25*投入係数表_A!T64</f>
        <v>0</v>
      </c>
      <c r="U64" s="276">
        <f>'結果（詳細）'!F$26*投入係数表_A!U64</f>
        <v>0</v>
      </c>
      <c r="V64" s="276">
        <f>'結果（詳細）'!F$27*投入係数表_A!V64</f>
        <v>0</v>
      </c>
      <c r="W64" s="278">
        <f>'結果（詳細）'!F$28*投入係数表_A!W64</f>
        <v>0</v>
      </c>
      <c r="X64" s="276">
        <f>'結果（詳細）'!F$29*投入係数表_A!X64</f>
        <v>0</v>
      </c>
      <c r="Y64" s="276">
        <f>'結果（詳細）'!F$30*投入係数表_A!Y64</f>
        <v>0</v>
      </c>
      <c r="Z64" s="276">
        <f>'結果（詳細）'!F$31*投入係数表_A!Z64</f>
        <v>0</v>
      </c>
      <c r="AA64" s="276">
        <f>'結果（詳細）'!F$32*投入係数表_A!AA64</f>
        <v>0</v>
      </c>
      <c r="AB64" s="276">
        <f>'結果（詳細）'!F$33*投入係数表_A!AB64</f>
        <v>0</v>
      </c>
      <c r="AC64" s="276">
        <f>'結果（詳細）'!F$34*投入係数表_A!AC64</f>
        <v>0</v>
      </c>
      <c r="AD64" s="276">
        <f>'結果（詳細）'!F$35*投入係数表_A!AD64</f>
        <v>0</v>
      </c>
      <c r="AE64" s="276">
        <f>'結果（詳細）'!F$36*投入係数表_A!AE64</f>
        <v>0</v>
      </c>
      <c r="AF64" s="276">
        <f>'結果（詳細）'!F$37*投入係数表_A!AF64</f>
        <v>0</v>
      </c>
      <c r="AG64" s="276">
        <f>'結果（詳細）'!F$38*投入係数表_A!AG64</f>
        <v>0</v>
      </c>
      <c r="AH64" s="277">
        <f>'結果（詳細）'!F$39*投入係数表_A!AH64</f>
        <v>0</v>
      </c>
      <c r="AI64" s="276">
        <f>'結果（詳細）'!F$40*投入係数表_A!AI64</f>
        <v>0</v>
      </c>
      <c r="AJ64" s="276">
        <f>'結果（詳細）'!$F$41*投入係数表_A!AJ64</f>
        <v>0</v>
      </c>
      <c r="AK64" s="276">
        <f>'結果（詳細）'!$F$42*投入係数表_A!AK64</f>
        <v>0</v>
      </c>
      <c r="AL64" s="276">
        <f>'結果（詳細）'!$F$43*投入係数表_A!AL64</f>
        <v>0</v>
      </c>
      <c r="AM64" s="276">
        <f>'結果（詳細）'!$F$44*投入係数表_A!AM64</f>
        <v>0</v>
      </c>
      <c r="AN64" s="276">
        <f>'結果（詳細）'!$F$45*投入係数表_A!AN64</f>
        <v>0</v>
      </c>
      <c r="AO64" s="276">
        <f>'結果（詳細）'!$F$46*投入係数表_A!AO64</f>
        <v>0</v>
      </c>
      <c r="AP64" s="276">
        <f>'結果（詳細）'!$F$47*投入係数表_A!AP64</f>
        <v>0</v>
      </c>
      <c r="AQ64" s="276">
        <f>'結果（詳細）'!$F$48*投入係数表_A!AQ64</f>
        <v>0</v>
      </c>
      <c r="AR64" s="276">
        <f>'結果（詳細）'!$F$49*投入係数表_A!AR64</f>
        <v>0</v>
      </c>
      <c r="AS64" s="276">
        <f>'結果（詳細）'!$F$50*投入係数表_A!AS64</f>
        <v>0</v>
      </c>
      <c r="AT64" s="276">
        <f>'結果（詳細）'!$F$51*投入係数表_A!AT64</f>
        <v>0</v>
      </c>
      <c r="AU64" s="276">
        <f>'結果（詳細）'!$F$52*投入係数表_A!AU64</f>
        <v>0</v>
      </c>
      <c r="AV64" s="276">
        <f>'結果（詳細）'!$F$53*投入係数表_A!AV64</f>
        <v>0</v>
      </c>
      <c r="AW64" s="276">
        <f>'結果（詳細）'!$F$54*投入係数表_A!AW64</f>
        <v>0</v>
      </c>
      <c r="AX64" s="276">
        <f>'結果（詳細）'!$F$55*投入係数表_A!AX64</f>
        <v>0</v>
      </c>
      <c r="AY64" s="276">
        <f>'結果（詳細）'!$F$56*投入係数表_A!AY64</f>
        <v>0</v>
      </c>
      <c r="AZ64" s="276">
        <f>'結果（詳細）'!$F$57*投入係数表_A!AZ64</f>
        <v>0</v>
      </c>
      <c r="BA64" s="276">
        <f>'結果（詳細）'!$F$58*投入係数表_A!BA64</f>
        <v>0</v>
      </c>
      <c r="BB64" s="276">
        <f>'結果（詳細）'!$F$59*投入係数表_A!BB64</f>
        <v>0</v>
      </c>
      <c r="BC64" s="276">
        <f>'結果（詳細）'!$F$60*投入係数表_A!BC64</f>
        <v>0</v>
      </c>
      <c r="BD64" s="276">
        <f>'結果（詳細）'!$F$61*投入係数表_A!BD64</f>
        <v>0</v>
      </c>
      <c r="BE64" s="276">
        <f>'結果（詳細）'!$F$62*投入係数表_A!BE64</f>
        <v>0</v>
      </c>
      <c r="BF64" s="276">
        <f>'結果（詳細）'!$F$63*投入係数表_A!BF64</f>
        <v>0</v>
      </c>
      <c r="BG64" s="276">
        <f>'結果（詳細）'!$F$64*投入係数表_A!BG64</f>
        <v>0</v>
      </c>
      <c r="BH64" s="276">
        <f>'結果（詳細）'!$F$65*投入係数表_A!BH64</f>
        <v>0</v>
      </c>
      <c r="BI64" s="276">
        <f>'結果（詳細）'!$F$66*投入係数表_A!BI64</f>
        <v>0</v>
      </c>
      <c r="BJ64" s="276">
        <f>'結果（詳細）'!$F$67*投入係数表_A!BJ64</f>
        <v>0</v>
      </c>
      <c r="BK64" s="276">
        <f>'結果（詳細）'!$F$68*投入係数表_A!BK64</f>
        <v>0</v>
      </c>
      <c r="BL64" s="276">
        <f>'結果（詳細）'!$F$69*投入係数表_A!BL64</f>
        <v>0</v>
      </c>
      <c r="BM64" s="276">
        <f>'結果（詳細）'!$F$70*投入係数表_A!BM64</f>
        <v>0</v>
      </c>
      <c r="BN64" s="276">
        <f>'結果（詳細）'!$F$71*投入係数表_A!BN64</f>
        <v>0</v>
      </c>
      <c r="BO64" s="276">
        <f>'結果（詳細）'!$F$72*投入係数表_A!BO64</f>
        <v>0</v>
      </c>
      <c r="BP64" s="276">
        <f>'結果（詳細）'!$F$73*投入係数表_A!BP64</f>
        <v>0</v>
      </c>
      <c r="BQ64" s="276">
        <f>'結果（詳細）'!$F$74*投入係数表_A!BQ64</f>
        <v>0</v>
      </c>
      <c r="BR64" s="276">
        <f>'結果（詳細）'!$F$75*投入係数表_A!BR64</f>
        <v>0</v>
      </c>
      <c r="BS64" s="276">
        <f>'結果（詳細）'!$F$76*投入係数表_A!BS64</f>
        <v>0</v>
      </c>
      <c r="BT64" s="276">
        <f>'結果（詳細）'!$F$77*投入係数表_A!BT64</f>
        <v>0</v>
      </c>
      <c r="BU64" s="276">
        <f>'結果（詳細）'!$F$78*投入係数表_A!BU64</f>
        <v>0</v>
      </c>
      <c r="BV64" s="276">
        <f>'結果（詳細）'!$F$79*投入係数表_A!BV64</f>
        <v>0</v>
      </c>
      <c r="BW64" s="276">
        <f>'結果（詳細）'!$F$80*投入係数表_A!BW64</f>
        <v>0</v>
      </c>
      <c r="BX64" s="276">
        <f>'結果（詳細）'!$F$81*投入係数表_A!BX64</f>
        <v>0</v>
      </c>
      <c r="BY64" s="276">
        <f>'結果（詳細）'!$F$82*投入係数表_A!BY64</f>
        <v>0</v>
      </c>
      <c r="BZ64" s="276">
        <f>'結果（詳細）'!$F$83*投入係数表_A!BZ64</f>
        <v>0</v>
      </c>
      <c r="CA64" s="276">
        <f>'結果（詳細）'!$F$84*投入係数表_A!CA64</f>
        <v>0</v>
      </c>
      <c r="CB64" s="276">
        <f>'結果（詳細）'!$F$85*投入係数表_A!CB64</f>
        <v>0</v>
      </c>
      <c r="CC64" s="276">
        <f>'結果（詳細）'!$F$86*投入係数表_A!CC64</f>
        <v>0</v>
      </c>
      <c r="CD64" s="276">
        <f>'結果（詳細）'!$F$87*投入係数表_A!CD64</f>
        <v>0</v>
      </c>
      <c r="CE64" s="276">
        <f>'結果（詳細）'!$F$88*投入係数表_A!CE64</f>
        <v>0</v>
      </c>
      <c r="CF64" s="276">
        <f>'結果（詳細）'!$F$89*投入係数表_A!CF64</f>
        <v>0</v>
      </c>
      <c r="CG64" s="276">
        <f>'結果（詳細）'!$F$90*投入係数表_A!CG64</f>
        <v>0</v>
      </c>
      <c r="CH64" s="276">
        <f>'結果（詳細）'!$F$91*投入係数表_A!CH64</f>
        <v>0</v>
      </c>
      <c r="CI64" s="276">
        <f>'結果（詳細）'!$F$92*投入係数表_A!CI64</f>
        <v>0</v>
      </c>
      <c r="CJ64" s="276">
        <f>'結果（詳細）'!$F$93*投入係数表_A!CJ64</f>
        <v>0</v>
      </c>
      <c r="CK64" s="276">
        <f>'結果（詳細）'!$F$94*投入係数表_A!CK64</f>
        <v>0</v>
      </c>
      <c r="CL64" s="276">
        <f>'結果（詳細）'!$F$95*投入係数表_A!CL64</f>
        <v>0</v>
      </c>
      <c r="CM64" s="276">
        <f>'結果（詳細）'!$F$96*投入係数表_A!CM64</f>
        <v>0</v>
      </c>
      <c r="CN64" s="276">
        <f>'結果（詳細）'!$F$97*投入係数表_A!CN64</f>
        <v>0</v>
      </c>
      <c r="CO64" s="276">
        <f>'結果（詳細）'!$F$98*投入係数表_A!CO64</f>
        <v>0</v>
      </c>
      <c r="CP64" s="276">
        <f>'結果（詳細）'!$F$99*投入係数表_A!CP64</f>
        <v>0</v>
      </c>
      <c r="CQ64" s="276">
        <f>'結果（詳細）'!$F$100*投入係数表_A!CQ64</f>
        <v>0</v>
      </c>
      <c r="CR64" s="276">
        <f>'結果（詳細）'!$F$101*投入係数表_A!CR64</f>
        <v>0</v>
      </c>
      <c r="CS64" s="276">
        <f>'結果（詳細）'!$F$102*投入係数表_A!CS64</f>
        <v>0</v>
      </c>
      <c r="CT64" s="276">
        <f>'結果（詳細）'!$F$103*投入係数表_A!CT64</f>
        <v>0</v>
      </c>
      <c r="CU64" s="276">
        <f>'結果（詳細）'!$F$104*投入係数表_A!CU64</f>
        <v>0</v>
      </c>
      <c r="CV64" s="276">
        <f>'結果（詳細）'!$F$105*投入係数表_A!CV64</f>
        <v>0</v>
      </c>
      <c r="CW64" s="276">
        <f>'結果（詳細）'!$F$106*投入係数表_A!CW64</f>
        <v>0</v>
      </c>
      <c r="CX64" s="276">
        <f>'結果（詳細）'!$F$107*投入係数表_A!CX64</f>
        <v>0</v>
      </c>
      <c r="CY64" s="276">
        <f>'結果（詳細）'!$F$108*投入係数表_A!CY64</f>
        <v>0</v>
      </c>
      <c r="CZ64" s="276">
        <f>'結果（詳細）'!$F$109*投入係数表_A!CZ64</f>
        <v>0</v>
      </c>
      <c r="DA64" s="276">
        <f>'結果（詳細）'!$F$110*投入係数表_A!DA64</f>
        <v>0</v>
      </c>
      <c r="DB64" s="276">
        <f>'結果（詳細）'!$F$111*投入係数表_A!DB64</f>
        <v>0</v>
      </c>
      <c r="DC64" s="276">
        <f>'結果（詳細）'!$F$112*投入係数表_A!DC64</f>
        <v>0</v>
      </c>
      <c r="DD64" s="276">
        <f>'結果（詳細）'!$F$113*投入係数表_A!DD64</f>
        <v>0</v>
      </c>
      <c r="DE64" s="276">
        <f>'結果（詳細）'!$F$114*投入係数表_A!DE64</f>
        <v>0</v>
      </c>
      <c r="DF64" s="276">
        <f>'結果（詳細）'!$F$115*投入係数表_A!DF64</f>
        <v>0</v>
      </c>
      <c r="DG64" s="276">
        <f>'結果（詳細）'!$F$115*投入係数表_A!DG64</f>
        <v>0</v>
      </c>
      <c r="DH64" s="276">
        <f>'結果（詳細）'!$F$115*投入係数表_A!DH64</f>
        <v>0</v>
      </c>
      <c r="DI64" s="279">
        <f t="shared" si="1"/>
        <v>0</v>
      </c>
    </row>
    <row r="65" spans="3:113" ht="13.5" customHeight="1" x14ac:dyDescent="0.15">
      <c r="C65" s="402" t="s">
        <v>702</v>
      </c>
      <c r="D65" s="403" t="s">
        <v>329</v>
      </c>
      <c r="E65" s="275">
        <f>'結果（詳細）'!F$10*投入係数表_A!E65</f>
        <v>0</v>
      </c>
      <c r="F65" s="276">
        <f>'結果（詳細）'!F$11*投入係数表_A!F65</f>
        <v>0</v>
      </c>
      <c r="G65" s="276">
        <f>'結果（詳細）'!F$12*投入係数表_A!G65</f>
        <v>0</v>
      </c>
      <c r="H65" s="276">
        <f>'結果（詳細）'!F$13*投入係数表_A!H65</f>
        <v>0</v>
      </c>
      <c r="I65" s="276">
        <f>'結果（詳細）'!F$14*投入係数表_A!I65</f>
        <v>0</v>
      </c>
      <c r="J65" s="276">
        <f>'結果（詳細）'!F$15*投入係数表_A!J65</f>
        <v>0</v>
      </c>
      <c r="K65" s="276">
        <f>'結果（詳細）'!F$16*投入係数表_A!K65</f>
        <v>0</v>
      </c>
      <c r="L65" s="276">
        <f>'結果（詳細）'!F$17*投入係数表_A!L65</f>
        <v>0</v>
      </c>
      <c r="M65" s="276">
        <f>'結果（詳細）'!F$18*投入係数表_A!M65</f>
        <v>0</v>
      </c>
      <c r="N65" s="277">
        <f>'結果（詳細）'!F$19*投入係数表_A!N65</f>
        <v>0</v>
      </c>
      <c r="O65" s="276">
        <f>'結果（詳細）'!F$20*投入係数表_A!O65</f>
        <v>0</v>
      </c>
      <c r="P65" s="276">
        <f>'結果（詳細）'!F$21*投入係数表_A!P65</f>
        <v>0</v>
      </c>
      <c r="Q65" s="276">
        <f>'結果（詳細）'!F$22*投入係数表_A!Q65</f>
        <v>0</v>
      </c>
      <c r="R65" s="276">
        <f>'結果（詳細）'!F$23*投入係数表_A!R65</f>
        <v>0</v>
      </c>
      <c r="S65" s="276">
        <f>'結果（詳細）'!F$24*投入係数表_A!S65</f>
        <v>0</v>
      </c>
      <c r="T65" s="276">
        <f>'結果（詳細）'!F$25*投入係数表_A!T65</f>
        <v>0</v>
      </c>
      <c r="U65" s="276">
        <f>'結果（詳細）'!F$26*投入係数表_A!U65</f>
        <v>0</v>
      </c>
      <c r="V65" s="276">
        <f>'結果（詳細）'!F$27*投入係数表_A!V65</f>
        <v>0</v>
      </c>
      <c r="W65" s="278">
        <f>'結果（詳細）'!F$28*投入係数表_A!W65</f>
        <v>0</v>
      </c>
      <c r="X65" s="276">
        <f>'結果（詳細）'!F$29*投入係数表_A!X65</f>
        <v>0</v>
      </c>
      <c r="Y65" s="276">
        <f>'結果（詳細）'!F$30*投入係数表_A!Y65</f>
        <v>0</v>
      </c>
      <c r="Z65" s="276">
        <f>'結果（詳細）'!F$31*投入係数表_A!Z65</f>
        <v>0</v>
      </c>
      <c r="AA65" s="276">
        <f>'結果（詳細）'!F$32*投入係数表_A!AA65</f>
        <v>0</v>
      </c>
      <c r="AB65" s="276">
        <f>'結果（詳細）'!F$33*投入係数表_A!AB65</f>
        <v>0</v>
      </c>
      <c r="AC65" s="276">
        <f>'結果（詳細）'!F$34*投入係数表_A!AC65</f>
        <v>0</v>
      </c>
      <c r="AD65" s="276">
        <f>'結果（詳細）'!F$35*投入係数表_A!AD65</f>
        <v>0</v>
      </c>
      <c r="AE65" s="276">
        <f>'結果（詳細）'!F$36*投入係数表_A!AE65</f>
        <v>0</v>
      </c>
      <c r="AF65" s="276">
        <f>'結果（詳細）'!F$37*投入係数表_A!AF65</f>
        <v>0</v>
      </c>
      <c r="AG65" s="276">
        <f>'結果（詳細）'!F$38*投入係数表_A!AG65</f>
        <v>0</v>
      </c>
      <c r="AH65" s="277">
        <f>'結果（詳細）'!F$39*投入係数表_A!AH65</f>
        <v>0</v>
      </c>
      <c r="AI65" s="276">
        <f>'結果（詳細）'!F$40*投入係数表_A!AI65</f>
        <v>0</v>
      </c>
      <c r="AJ65" s="276">
        <f>'結果（詳細）'!$F$41*投入係数表_A!AJ65</f>
        <v>0</v>
      </c>
      <c r="AK65" s="276">
        <f>'結果（詳細）'!$F$42*投入係数表_A!AK65</f>
        <v>0</v>
      </c>
      <c r="AL65" s="276">
        <f>'結果（詳細）'!$F$43*投入係数表_A!AL65</f>
        <v>0</v>
      </c>
      <c r="AM65" s="276">
        <f>'結果（詳細）'!$F$44*投入係数表_A!AM65</f>
        <v>0</v>
      </c>
      <c r="AN65" s="276">
        <f>'結果（詳細）'!$F$45*投入係数表_A!AN65</f>
        <v>0</v>
      </c>
      <c r="AO65" s="276">
        <f>'結果（詳細）'!$F$46*投入係数表_A!AO65</f>
        <v>0</v>
      </c>
      <c r="AP65" s="276">
        <f>'結果（詳細）'!$F$47*投入係数表_A!AP65</f>
        <v>0</v>
      </c>
      <c r="AQ65" s="276">
        <f>'結果（詳細）'!$F$48*投入係数表_A!AQ65</f>
        <v>0</v>
      </c>
      <c r="AR65" s="276">
        <f>'結果（詳細）'!$F$49*投入係数表_A!AR65</f>
        <v>0</v>
      </c>
      <c r="AS65" s="276">
        <f>'結果（詳細）'!$F$50*投入係数表_A!AS65</f>
        <v>0</v>
      </c>
      <c r="AT65" s="276">
        <f>'結果（詳細）'!$F$51*投入係数表_A!AT65</f>
        <v>0</v>
      </c>
      <c r="AU65" s="276">
        <f>'結果（詳細）'!$F$52*投入係数表_A!AU65</f>
        <v>0</v>
      </c>
      <c r="AV65" s="276">
        <f>'結果（詳細）'!$F$53*投入係数表_A!AV65</f>
        <v>0</v>
      </c>
      <c r="AW65" s="276">
        <f>'結果（詳細）'!$F$54*投入係数表_A!AW65</f>
        <v>0</v>
      </c>
      <c r="AX65" s="276">
        <f>'結果（詳細）'!$F$55*投入係数表_A!AX65</f>
        <v>0</v>
      </c>
      <c r="AY65" s="276">
        <f>'結果（詳細）'!$F$56*投入係数表_A!AY65</f>
        <v>0</v>
      </c>
      <c r="AZ65" s="276">
        <f>'結果（詳細）'!$F$57*投入係数表_A!AZ65</f>
        <v>0</v>
      </c>
      <c r="BA65" s="276">
        <f>'結果（詳細）'!$F$58*投入係数表_A!BA65</f>
        <v>0</v>
      </c>
      <c r="BB65" s="276">
        <f>'結果（詳細）'!$F$59*投入係数表_A!BB65</f>
        <v>0</v>
      </c>
      <c r="BC65" s="276">
        <f>'結果（詳細）'!$F$60*投入係数表_A!BC65</f>
        <v>0</v>
      </c>
      <c r="BD65" s="276">
        <f>'結果（詳細）'!$F$61*投入係数表_A!BD65</f>
        <v>0</v>
      </c>
      <c r="BE65" s="276">
        <f>'結果（詳細）'!$F$62*投入係数表_A!BE65</f>
        <v>0</v>
      </c>
      <c r="BF65" s="276">
        <f>'結果（詳細）'!$F$63*投入係数表_A!BF65</f>
        <v>0</v>
      </c>
      <c r="BG65" s="276">
        <f>'結果（詳細）'!$F$64*投入係数表_A!BG65</f>
        <v>0</v>
      </c>
      <c r="BH65" s="276">
        <f>'結果（詳細）'!$F$65*投入係数表_A!BH65</f>
        <v>0</v>
      </c>
      <c r="BI65" s="276">
        <f>'結果（詳細）'!$F$66*投入係数表_A!BI65</f>
        <v>0</v>
      </c>
      <c r="BJ65" s="276">
        <f>'結果（詳細）'!$F$67*投入係数表_A!BJ65</f>
        <v>0</v>
      </c>
      <c r="BK65" s="276">
        <f>'結果（詳細）'!$F$68*投入係数表_A!BK65</f>
        <v>0</v>
      </c>
      <c r="BL65" s="276">
        <f>'結果（詳細）'!$F$69*投入係数表_A!BL65</f>
        <v>0</v>
      </c>
      <c r="BM65" s="276">
        <f>'結果（詳細）'!$F$70*投入係数表_A!BM65</f>
        <v>0</v>
      </c>
      <c r="BN65" s="276">
        <f>'結果（詳細）'!$F$71*投入係数表_A!BN65</f>
        <v>0</v>
      </c>
      <c r="BO65" s="276">
        <f>'結果（詳細）'!$F$72*投入係数表_A!BO65</f>
        <v>0</v>
      </c>
      <c r="BP65" s="276">
        <f>'結果（詳細）'!$F$73*投入係数表_A!BP65</f>
        <v>0</v>
      </c>
      <c r="BQ65" s="276">
        <f>'結果（詳細）'!$F$74*投入係数表_A!BQ65</f>
        <v>0</v>
      </c>
      <c r="BR65" s="276">
        <f>'結果（詳細）'!$F$75*投入係数表_A!BR65</f>
        <v>0</v>
      </c>
      <c r="BS65" s="276">
        <f>'結果（詳細）'!$F$76*投入係数表_A!BS65</f>
        <v>0</v>
      </c>
      <c r="BT65" s="276">
        <f>'結果（詳細）'!$F$77*投入係数表_A!BT65</f>
        <v>0</v>
      </c>
      <c r="BU65" s="276">
        <f>'結果（詳細）'!$F$78*投入係数表_A!BU65</f>
        <v>0</v>
      </c>
      <c r="BV65" s="276">
        <f>'結果（詳細）'!$F$79*投入係数表_A!BV65</f>
        <v>0</v>
      </c>
      <c r="BW65" s="276">
        <f>'結果（詳細）'!$F$80*投入係数表_A!BW65</f>
        <v>0</v>
      </c>
      <c r="BX65" s="276">
        <f>'結果（詳細）'!$F$81*投入係数表_A!BX65</f>
        <v>0</v>
      </c>
      <c r="BY65" s="276">
        <f>'結果（詳細）'!$F$82*投入係数表_A!BY65</f>
        <v>0</v>
      </c>
      <c r="BZ65" s="276">
        <f>'結果（詳細）'!$F$83*投入係数表_A!BZ65</f>
        <v>0</v>
      </c>
      <c r="CA65" s="276">
        <f>'結果（詳細）'!$F$84*投入係数表_A!CA65</f>
        <v>0</v>
      </c>
      <c r="CB65" s="276">
        <f>'結果（詳細）'!$F$85*投入係数表_A!CB65</f>
        <v>0</v>
      </c>
      <c r="CC65" s="276">
        <f>'結果（詳細）'!$F$86*投入係数表_A!CC65</f>
        <v>0</v>
      </c>
      <c r="CD65" s="276">
        <f>'結果（詳細）'!$F$87*投入係数表_A!CD65</f>
        <v>0</v>
      </c>
      <c r="CE65" s="276">
        <f>'結果（詳細）'!$F$88*投入係数表_A!CE65</f>
        <v>0</v>
      </c>
      <c r="CF65" s="276">
        <f>'結果（詳細）'!$F$89*投入係数表_A!CF65</f>
        <v>0</v>
      </c>
      <c r="CG65" s="276">
        <f>'結果（詳細）'!$F$90*投入係数表_A!CG65</f>
        <v>0</v>
      </c>
      <c r="CH65" s="276">
        <f>'結果（詳細）'!$F$91*投入係数表_A!CH65</f>
        <v>0</v>
      </c>
      <c r="CI65" s="276">
        <f>'結果（詳細）'!$F$92*投入係数表_A!CI65</f>
        <v>0</v>
      </c>
      <c r="CJ65" s="276">
        <f>'結果（詳細）'!$F$93*投入係数表_A!CJ65</f>
        <v>0</v>
      </c>
      <c r="CK65" s="276">
        <f>'結果（詳細）'!$F$94*投入係数表_A!CK65</f>
        <v>0</v>
      </c>
      <c r="CL65" s="276">
        <f>'結果（詳細）'!$F$95*投入係数表_A!CL65</f>
        <v>0</v>
      </c>
      <c r="CM65" s="276">
        <f>'結果（詳細）'!$F$96*投入係数表_A!CM65</f>
        <v>0</v>
      </c>
      <c r="CN65" s="276">
        <f>'結果（詳細）'!$F$97*投入係数表_A!CN65</f>
        <v>0</v>
      </c>
      <c r="CO65" s="276">
        <f>'結果（詳細）'!$F$98*投入係数表_A!CO65</f>
        <v>0</v>
      </c>
      <c r="CP65" s="276">
        <f>'結果（詳細）'!$F$99*投入係数表_A!CP65</f>
        <v>0</v>
      </c>
      <c r="CQ65" s="276">
        <f>'結果（詳細）'!$F$100*投入係数表_A!CQ65</f>
        <v>0</v>
      </c>
      <c r="CR65" s="276">
        <f>'結果（詳細）'!$F$101*投入係数表_A!CR65</f>
        <v>0</v>
      </c>
      <c r="CS65" s="276">
        <f>'結果（詳細）'!$F$102*投入係数表_A!CS65</f>
        <v>0</v>
      </c>
      <c r="CT65" s="276">
        <f>'結果（詳細）'!$F$103*投入係数表_A!CT65</f>
        <v>0</v>
      </c>
      <c r="CU65" s="276">
        <f>'結果（詳細）'!$F$104*投入係数表_A!CU65</f>
        <v>0</v>
      </c>
      <c r="CV65" s="276">
        <f>'結果（詳細）'!$F$105*投入係数表_A!CV65</f>
        <v>0</v>
      </c>
      <c r="CW65" s="276">
        <f>'結果（詳細）'!$F$106*投入係数表_A!CW65</f>
        <v>0</v>
      </c>
      <c r="CX65" s="276">
        <f>'結果（詳細）'!$F$107*投入係数表_A!CX65</f>
        <v>0</v>
      </c>
      <c r="CY65" s="276">
        <f>'結果（詳細）'!$F$108*投入係数表_A!CY65</f>
        <v>0</v>
      </c>
      <c r="CZ65" s="276">
        <f>'結果（詳細）'!$F$109*投入係数表_A!CZ65</f>
        <v>0</v>
      </c>
      <c r="DA65" s="276">
        <f>'結果（詳細）'!$F$110*投入係数表_A!DA65</f>
        <v>0</v>
      </c>
      <c r="DB65" s="276">
        <f>'結果（詳細）'!$F$111*投入係数表_A!DB65</f>
        <v>0</v>
      </c>
      <c r="DC65" s="276">
        <f>'結果（詳細）'!$F$112*投入係数表_A!DC65</f>
        <v>0</v>
      </c>
      <c r="DD65" s="276">
        <f>'結果（詳細）'!$F$113*投入係数表_A!DD65</f>
        <v>0</v>
      </c>
      <c r="DE65" s="276">
        <f>'結果（詳細）'!$F$114*投入係数表_A!DE65</f>
        <v>0</v>
      </c>
      <c r="DF65" s="276">
        <f>'結果（詳細）'!$F$115*投入係数表_A!DF65</f>
        <v>0</v>
      </c>
      <c r="DG65" s="276">
        <f>'結果（詳細）'!$F$115*投入係数表_A!DG65</f>
        <v>0</v>
      </c>
      <c r="DH65" s="276">
        <f>'結果（詳細）'!$F$115*投入係数表_A!DH65</f>
        <v>0</v>
      </c>
      <c r="DI65" s="279">
        <f t="shared" si="1"/>
        <v>0</v>
      </c>
    </row>
    <row r="66" spans="3:113" ht="13.5" customHeight="1" x14ac:dyDescent="0.15">
      <c r="C66" s="404" t="s">
        <v>703</v>
      </c>
      <c r="D66" s="409" t="s">
        <v>464</v>
      </c>
      <c r="E66" s="275">
        <f>'結果（詳細）'!F$10*投入係数表_A!E66</f>
        <v>0</v>
      </c>
      <c r="F66" s="276">
        <f>'結果（詳細）'!F$11*投入係数表_A!F66</f>
        <v>0</v>
      </c>
      <c r="G66" s="276">
        <f>'結果（詳細）'!F$12*投入係数表_A!G66</f>
        <v>0</v>
      </c>
      <c r="H66" s="276">
        <f>'結果（詳細）'!F$13*投入係数表_A!H66</f>
        <v>0</v>
      </c>
      <c r="I66" s="276">
        <f>'結果（詳細）'!F$14*投入係数表_A!I66</f>
        <v>0</v>
      </c>
      <c r="J66" s="276">
        <f>'結果（詳細）'!F$15*投入係数表_A!J66</f>
        <v>0</v>
      </c>
      <c r="K66" s="276">
        <f>'結果（詳細）'!F$16*投入係数表_A!K66</f>
        <v>0</v>
      </c>
      <c r="L66" s="276">
        <f>'結果（詳細）'!F$17*投入係数表_A!L66</f>
        <v>0</v>
      </c>
      <c r="M66" s="276">
        <f>'結果（詳細）'!F$18*投入係数表_A!M66</f>
        <v>0</v>
      </c>
      <c r="N66" s="277">
        <f>'結果（詳細）'!F$19*投入係数表_A!N66</f>
        <v>0</v>
      </c>
      <c r="O66" s="276">
        <f>'結果（詳細）'!F$20*投入係数表_A!O66</f>
        <v>0</v>
      </c>
      <c r="P66" s="276">
        <f>'結果（詳細）'!F$21*投入係数表_A!P66</f>
        <v>0</v>
      </c>
      <c r="Q66" s="276">
        <f>'結果（詳細）'!F$22*投入係数表_A!Q66</f>
        <v>0</v>
      </c>
      <c r="R66" s="276">
        <f>'結果（詳細）'!F$23*投入係数表_A!R66</f>
        <v>0</v>
      </c>
      <c r="S66" s="276">
        <f>'結果（詳細）'!F$24*投入係数表_A!S66</f>
        <v>0</v>
      </c>
      <c r="T66" s="276">
        <f>'結果（詳細）'!F$25*投入係数表_A!T66</f>
        <v>0</v>
      </c>
      <c r="U66" s="276">
        <f>'結果（詳細）'!F$26*投入係数表_A!U66</f>
        <v>0</v>
      </c>
      <c r="V66" s="276">
        <f>'結果（詳細）'!F$27*投入係数表_A!V66</f>
        <v>0</v>
      </c>
      <c r="W66" s="278">
        <f>'結果（詳細）'!F$28*投入係数表_A!W66</f>
        <v>0</v>
      </c>
      <c r="X66" s="276">
        <f>'結果（詳細）'!F$29*投入係数表_A!X66</f>
        <v>0</v>
      </c>
      <c r="Y66" s="276">
        <f>'結果（詳細）'!F$30*投入係数表_A!Y66</f>
        <v>0</v>
      </c>
      <c r="Z66" s="276">
        <f>'結果（詳細）'!F$31*投入係数表_A!Z66</f>
        <v>0</v>
      </c>
      <c r="AA66" s="276">
        <f>'結果（詳細）'!F$32*投入係数表_A!AA66</f>
        <v>0</v>
      </c>
      <c r="AB66" s="276">
        <f>'結果（詳細）'!F$33*投入係数表_A!AB66</f>
        <v>0</v>
      </c>
      <c r="AC66" s="276">
        <f>'結果（詳細）'!F$34*投入係数表_A!AC66</f>
        <v>0</v>
      </c>
      <c r="AD66" s="276">
        <f>'結果（詳細）'!F$35*投入係数表_A!AD66</f>
        <v>0</v>
      </c>
      <c r="AE66" s="276">
        <f>'結果（詳細）'!F$36*投入係数表_A!AE66</f>
        <v>0</v>
      </c>
      <c r="AF66" s="276">
        <f>'結果（詳細）'!F$37*投入係数表_A!AF66</f>
        <v>0</v>
      </c>
      <c r="AG66" s="276">
        <f>'結果（詳細）'!F$38*投入係数表_A!AG66</f>
        <v>0</v>
      </c>
      <c r="AH66" s="277">
        <f>'結果（詳細）'!F$39*投入係数表_A!AH66</f>
        <v>0</v>
      </c>
      <c r="AI66" s="276">
        <f>'結果（詳細）'!F$40*投入係数表_A!AI66</f>
        <v>0</v>
      </c>
      <c r="AJ66" s="276">
        <f>'結果（詳細）'!$F$41*投入係数表_A!AJ66</f>
        <v>0</v>
      </c>
      <c r="AK66" s="276">
        <f>'結果（詳細）'!$F$42*投入係数表_A!AK66</f>
        <v>0</v>
      </c>
      <c r="AL66" s="276">
        <f>'結果（詳細）'!$F$43*投入係数表_A!AL66</f>
        <v>0</v>
      </c>
      <c r="AM66" s="276">
        <f>'結果（詳細）'!$F$44*投入係数表_A!AM66</f>
        <v>0</v>
      </c>
      <c r="AN66" s="276">
        <f>'結果（詳細）'!$F$45*投入係数表_A!AN66</f>
        <v>0</v>
      </c>
      <c r="AO66" s="276">
        <f>'結果（詳細）'!$F$46*投入係数表_A!AO66</f>
        <v>0</v>
      </c>
      <c r="AP66" s="276">
        <f>'結果（詳細）'!$F$47*投入係数表_A!AP66</f>
        <v>0</v>
      </c>
      <c r="AQ66" s="276">
        <f>'結果（詳細）'!$F$48*投入係数表_A!AQ66</f>
        <v>0</v>
      </c>
      <c r="AR66" s="276">
        <f>'結果（詳細）'!$F$49*投入係数表_A!AR66</f>
        <v>0</v>
      </c>
      <c r="AS66" s="276">
        <f>'結果（詳細）'!$F$50*投入係数表_A!AS66</f>
        <v>0</v>
      </c>
      <c r="AT66" s="276">
        <f>'結果（詳細）'!$F$51*投入係数表_A!AT66</f>
        <v>0</v>
      </c>
      <c r="AU66" s="276">
        <f>'結果（詳細）'!$F$52*投入係数表_A!AU66</f>
        <v>0</v>
      </c>
      <c r="AV66" s="276">
        <f>'結果（詳細）'!$F$53*投入係数表_A!AV66</f>
        <v>0</v>
      </c>
      <c r="AW66" s="276">
        <f>'結果（詳細）'!$F$54*投入係数表_A!AW66</f>
        <v>0</v>
      </c>
      <c r="AX66" s="276">
        <f>'結果（詳細）'!$F$55*投入係数表_A!AX66</f>
        <v>0</v>
      </c>
      <c r="AY66" s="276">
        <f>'結果（詳細）'!$F$56*投入係数表_A!AY66</f>
        <v>0</v>
      </c>
      <c r="AZ66" s="276">
        <f>'結果（詳細）'!$F$57*投入係数表_A!AZ66</f>
        <v>0</v>
      </c>
      <c r="BA66" s="276">
        <f>'結果（詳細）'!$F$58*投入係数表_A!BA66</f>
        <v>0</v>
      </c>
      <c r="BB66" s="276">
        <f>'結果（詳細）'!$F$59*投入係数表_A!BB66</f>
        <v>0</v>
      </c>
      <c r="BC66" s="276">
        <f>'結果（詳細）'!$F$60*投入係数表_A!BC66</f>
        <v>0</v>
      </c>
      <c r="BD66" s="276">
        <f>'結果（詳細）'!$F$61*投入係数表_A!BD66</f>
        <v>0</v>
      </c>
      <c r="BE66" s="276">
        <f>'結果（詳細）'!$F$62*投入係数表_A!BE66</f>
        <v>0</v>
      </c>
      <c r="BF66" s="276">
        <f>'結果（詳細）'!$F$63*投入係数表_A!BF66</f>
        <v>0</v>
      </c>
      <c r="BG66" s="276">
        <f>'結果（詳細）'!$F$64*投入係数表_A!BG66</f>
        <v>0</v>
      </c>
      <c r="BH66" s="276">
        <f>'結果（詳細）'!$F$65*投入係数表_A!BH66</f>
        <v>0</v>
      </c>
      <c r="BI66" s="276">
        <f>'結果（詳細）'!$F$66*投入係数表_A!BI66</f>
        <v>0</v>
      </c>
      <c r="BJ66" s="276">
        <f>'結果（詳細）'!$F$67*投入係数表_A!BJ66</f>
        <v>0</v>
      </c>
      <c r="BK66" s="276">
        <f>'結果（詳細）'!$F$68*投入係数表_A!BK66</f>
        <v>0</v>
      </c>
      <c r="BL66" s="276">
        <f>'結果（詳細）'!$F$69*投入係数表_A!BL66</f>
        <v>0</v>
      </c>
      <c r="BM66" s="276">
        <f>'結果（詳細）'!$F$70*投入係数表_A!BM66</f>
        <v>0</v>
      </c>
      <c r="BN66" s="276">
        <f>'結果（詳細）'!$F$71*投入係数表_A!BN66</f>
        <v>0</v>
      </c>
      <c r="BO66" s="276">
        <f>'結果（詳細）'!$F$72*投入係数表_A!BO66</f>
        <v>0</v>
      </c>
      <c r="BP66" s="276">
        <f>'結果（詳細）'!$F$73*投入係数表_A!BP66</f>
        <v>0</v>
      </c>
      <c r="BQ66" s="276">
        <f>'結果（詳細）'!$F$74*投入係数表_A!BQ66</f>
        <v>0</v>
      </c>
      <c r="BR66" s="276">
        <f>'結果（詳細）'!$F$75*投入係数表_A!BR66</f>
        <v>0</v>
      </c>
      <c r="BS66" s="276">
        <f>'結果（詳細）'!$F$76*投入係数表_A!BS66</f>
        <v>0</v>
      </c>
      <c r="BT66" s="276">
        <f>'結果（詳細）'!$F$77*投入係数表_A!BT66</f>
        <v>0</v>
      </c>
      <c r="BU66" s="276">
        <f>'結果（詳細）'!$F$78*投入係数表_A!BU66</f>
        <v>0</v>
      </c>
      <c r="BV66" s="276">
        <f>'結果（詳細）'!$F$79*投入係数表_A!BV66</f>
        <v>0</v>
      </c>
      <c r="BW66" s="276">
        <f>'結果（詳細）'!$F$80*投入係数表_A!BW66</f>
        <v>0</v>
      </c>
      <c r="BX66" s="276">
        <f>'結果（詳細）'!$F$81*投入係数表_A!BX66</f>
        <v>0</v>
      </c>
      <c r="BY66" s="276">
        <f>'結果（詳細）'!$F$82*投入係数表_A!BY66</f>
        <v>0</v>
      </c>
      <c r="BZ66" s="276">
        <f>'結果（詳細）'!$F$83*投入係数表_A!BZ66</f>
        <v>0</v>
      </c>
      <c r="CA66" s="276">
        <f>'結果（詳細）'!$F$84*投入係数表_A!CA66</f>
        <v>0</v>
      </c>
      <c r="CB66" s="276">
        <f>'結果（詳細）'!$F$85*投入係数表_A!CB66</f>
        <v>0</v>
      </c>
      <c r="CC66" s="276">
        <f>'結果（詳細）'!$F$86*投入係数表_A!CC66</f>
        <v>0</v>
      </c>
      <c r="CD66" s="276">
        <f>'結果（詳細）'!$F$87*投入係数表_A!CD66</f>
        <v>0</v>
      </c>
      <c r="CE66" s="276">
        <f>'結果（詳細）'!$F$88*投入係数表_A!CE66</f>
        <v>0</v>
      </c>
      <c r="CF66" s="276">
        <f>'結果（詳細）'!$F$89*投入係数表_A!CF66</f>
        <v>0</v>
      </c>
      <c r="CG66" s="276">
        <f>'結果（詳細）'!$F$90*投入係数表_A!CG66</f>
        <v>0</v>
      </c>
      <c r="CH66" s="276">
        <f>'結果（詳細）'!$F$91*投入係数表_A!CH66</f>
        <v>0</v>
      </c>
      <c r="CI66" s="276">
        <f>'結果（詳細）'!$F$92*投入係数表_A!CI66</f>
        <v>0</v>
      </c>
      <c r="CJ66" s="276">
        <f>'結果（詳細）'!$F$93*投入係数表_A!CJ66</f>
        <v>0</v>
      </c>
      <c r="CK66" s="276">
        <f>'結果（詳細）'!$F$94*投入係数表_A!CK66</f>
        <v>0</v>
      </c>
      <c r="CL66" s="276">
        <f>'結果（詳細）'!$F$95*投入係数表_A!CL66</f>
        <v>0</v>
      </c>
      <c r="CM66" s="276">
        <f>'結果（詳細）'!$F$96*投入係数表_A!CM66</f>
        <v>0</v>
      </c>
      <c r="CN66" s="276">
        <f>'結果（詳細）'!$F$97*投入係数表_A!CN66</f>
        <v>0</v>
      </c>
      <c r="CO66" s="276">
        <f>'結果（詳細）'!$F$98*投入係数表_A!CO66</f>
        <v>0</v>
      </c>
      <c r="CP66" s="276">
        <f>'結果（詳細）'!$F$99*投入係数表_A!CP66</f>
        <v>0</v>
      </c>
      <c r="CQ66" s="276">
        <f>'結果（詳細）'!$F$100*投入係数表_A!CQ66</f>
        <v>0</v>
      </c>
      <c r="CR66" s="276">
        <f>'結果（詳細）'!$F$101*投入係数表_A!CR66</f>
        <v>0</v>
      </c>
      <c r="CS66" s="276">
        <f>'結果（詳細）'!$F$102*投入係数表_A!CS66</f>
        <v>0</v>
      </c>
      <c r="CT66" s="276">
        <f>'結果（詳細）'!$F$103*投入係数表_A!CT66</f>
        <v>0</v>
      </c>
      <c r="CU66" s="276">
        <f>'結果（詳細）'!$F$104*投入係数表_A!CU66</f>
        <v>0</v>
      </c>
      <c r="CV66" s="276">
        <f>'結果（詳細）'!$F$105*投入係数表_A!CV66</f>
        <v>0</v>
      </c>
      <c r="CW66" s="276">
        <f>'結果（詳細）'!$F$106*投入係数表_A!CW66</f>
        <v>0</v>
      </c>
      <c r="CX66" s="276">
        <f>'結果（詳細）'!$F$107*投入係数表_A!CX66</f>
        <v>0</v>
      </c>
      <c r="CY66" s="276">
        <f>'結果（詳細）'!$F$108*投入係数表_A!CY66</f>
        <v>0</v>
      </c>
      <c r="CZ66" s="276">
        <f>'結果（詳細）'!$F$109*投入係数表_A!CZ66</f>
        <v>0</v>
      </c>
      <c r="DA66" s="276">
        <f>'結果（詳細）'!$F$110*投入係数表_A!DA66</f>
        <v>0</v>
      </c>
      <c r="DB66" s="276">
        <f>'結果（詳細）'!$F$111*投入係数表_A!DB66</f>
        <v>0</v>
      </c>
      <c r="DC66" s="276">
        <f>'結果（詳細）'!$F$112*投入係数表_A!DC66</f>
        <v>0</v>
      </c>
      <c r="DD66" s="276">
        <f>'結果（詳細）'!$F$113*投入係数表_A!DD66</f>
        <v>0</v>
      </c>
      <c r="DE66" s="276">
        <f>'結果（詳細）'!$F$114*投入係数表_A!DE66</f>
        <v>0</v>
      </c>
      <c r="DF66" s="276">
        <f>'結果（詳細）'!$F$115*投入係数表_A!DF66</f>
        <v>0</v>
      </c>
      <c r="DG66" s="276">
        <f>'結果（詳細）'!$F$115*投入係数表_A!DG66</f>
        <v>0</v>
      </c>
      <c r="DH66" s="276">
        <f>'結果（詳細）'!$F$115*投入係数表_A!DH66</f>
        <v>0</v>
      </c>
      <c r="DI66" s="280">
        <f t="shared" si="1"/>
        <v>0</v>
      </c>
    </row>
    <row r="67" spans="3:113" ht="13.5" customHeight="1" x14ac:dyDescent="0.15">
      <c r="C67" s="402" t="s">
        <v>704</v>
      </c>
      <c r="D67" s="403" t="s">
        <v>705</v>
      </c>
      <c r="E67" s="275">
        <f>'結果（詳細）'!F$10*投入係数表_A!E67</f>
        <v>0</v>
      </c>
      <c r="F67" s="276">
        <f>'結果（詳細）'!F$11*投入係数表_A!F67</f>
        <v>0</v>
      </c>
      <c r="G67" s="276">
        <f>'結果（詳細）'!F$12*投入係数表_A!G67</f>
        <v>0</v>
      </c>
      <c r="H67" s="276">
        <f>'結果（詳細）'!F$13*投入係数表_A!H67</f>
        <v>0</v>
      </c>
      <c r="I67" s="276">
        <f>'結果（詳細）'!F$14*投入係数表_A!I67</f>
        <v>0</v>
      </c>
      <c r="J67" s="276">
        <f>'結果（詳細）'!F$15*投入係数表_A!J67</f>
        <v>0</v>
      </c>
      <c r="K67" s="276">
        <f>'結果（詳細）'!F$16*投入係数表_A!K67</f>
        <v>0</v>
      </c>
      <c r="L67" s="276">
        <f>'結果（詳細）'!F$17*投入係数表_A!L67</f>
        <v>0</v>
      </c>
      <c r="M67" s="276">
        <f>'結果（詳細）'!F$18*投入係数表_A!M67</f>
        <v>0</v>
      </c>
      <c r="N67" s="277">
        <f>'結果（詳細）'!F$19*投入係数表_A!N67</f>
        <v>0</v>
      </c>
      <c r="O67" s="276">
        <f>'結果（詳細）'!F$20*投入係数表_A!O67</f>
        <v>0</v>
      </c>
      <c r="P67" s="276">
        <f>'結果（詳細）'!F$21*投入係数表_A!P67</f>
        <v>0</v>
      </c>
      <c r="Q67" s="276">
        <f>'結果（詳細）'!F$22*投入係数表_A!Q67</f>
        <v>0</v>
      </c>
      <c r="R67" s="276">
        <f>'結果（詳細）'!F$23*投入係数表_A!R67</f>
        <v>0</v>
      </c>
      <c r="S67" s="276">
        <f>'結果（詳細）'!F$24*投入係数表_A!S67</f>
        <v>0</v>
      </c>
      <c r="T67" s="276">
        <f>'結果（詳細）'!F$25*投入係数表_A!T67</f>
        <v>0</v>
      </c>
      <c r="U67" s="276">
        <f>'結果（詳細）'!F$26*投入係数表_A!U67</f>
        <v>0</v>
      </c>
      <c r="V67" s="276">
        <f>'結果（詳細）'!F$27*投入係数表_A!V67</f>
        <v>0</v>
      </c>
      <c r="W67" s="278">
        <f>'結果（詳細）'!F$28*投入係数表_A!W67</f>
        <v>0</v>
      </c>
      <c r="X67" s="276">
        <f>'結果（詳細）'!F$29*投入係数表_A!X67</f>
        <v>0</v>
      </c>
      <c r="Y67" s="276">
        <f>'結果（詳細）'!F$30*投入係数表_A!Y67</f>
        <v>0</v>
      </c>
      <c r="Z67" s="276">
        <f>'結果（詳細）'!F$31*投入係数表_A!Z67</f>
        <v>0</v>
      </c>
      <c r="AA67" s="276">
        <f>'結果（詳細）'!F$32*投入係数表_A!AA67</f>
        <v>0</v>
      </c>
      <c r="AB67" s="276">
        <f>'結果（詳細）'!F$33*投入係数表_A!AB67</f>
        <v>0</v>
      </c>
      <c r="AC67" s="276">
        <f>'結果（詳細）'!F$34*投入係数表_A!AC67</f>
        <v>0</v>
      </c>
      <c r="AD67" s="276">
        <f>'結果（詳細）'!F$35*投入係数表_A!AD67</f>
        <v>0</v>
      </c>
      <c r="AE67" s="276">
        <f>'結果（詳細）'!F$36*投入係数表_A!AE67</f>
        <v>0</v>
      </c>
      <c r="AF67" s="276">
        <f>'結果（詳細）'!F$37*投入係数表_A!AF67</f>
        <v>0</v>
      </c>
      <c r="AG67" s="276">
        <f>'結果（詳細）'!F$38*投入係数表_A!AG67</f>
        <v>0</v>
      </c>
      <c r="AH67" s="277">
        <f>'結果（詳細）'!F$39*投入係数表_A!AH67</f>
        <v>0</v>
      </c>
      <c r="AI67" s="276">
        <f>'結果（詳細）'!F$40*投入係数表_A!AI67</f>
        <v>0</v>
      </c>
      <c r="AJ67" s="276">
        <f>'結果（詳細）'!$F$41*投入係数表_A!AJ67</f>
        <v>0</v>
      </c>
      <c r="AK67" s="276">
        <f>'結果（詳細）'!$F$42*投入係数表_A!AK67</f>
        <v>0</v>
      </c>
      <c r="AL67" s="276">
        <f>'結果（詳細）'!$F$43*投入係数表_A!AL67</f>
        <v>0</v>
      </c>
      <c r="AM67" s="276">
        <f>'結果（詳細）'!$F$44*投入係数表_A!AM67</f>
        <v>0</v>
      </c>
      <c r="AN67" s="276">
        <f>'結果（詳細）'!$F$45*投入係数表_A!AN67</f>
        <v>0</v>
      </c>
      <c r="AO67" s="276">
        <f>'結果（詳細）'!$F$46*投入係数表_A!AO67</f>
        <v>0</v>
      </c>
      <c r="AP67" s="276">
        <f>'結果（詳細）'!$F$47*投入係数表_A!AP67</f>
        <v>0</v>
      </c>
      <c r="AQ67" s="276">
        <f>'結果（詳細）'!$F$48*投入係数表_A!AQ67</f>
        <v>0</v>
      </c>
      <c r="AR67" s="276">
        <f>'結果（詳細）'!$F$49*投入係数表_A!AR67</f>
        <v>0</v>
      </c>
      <c r="AS67" s="276">
        <f>'結果（詳細）'!$F$50*投入係数表_A!AS67</f>
        <v>0</v>
      </c>
      <c r="AT67" s="276">
        <f>'結果（詳細）'!$F$51*投入係数表_A!AT67</f>
        <v>0</v>
      </c>
      <c r="AU67" s="276">
        <f>'結果（詳細）'!$F$52*投入係数表_A!AU67</f>
        <v>0</v>
      </c>
      <c r="AV67" s="276">
        <f>'結果（詳細）'!$F$53*投入係数表_A!AV67</f>
        <v>0</v>
      </c>
      <c r="AW67" s="276">
        <f>'結果（詳細）'!$F$54*投入係数表_A!AW67</f>
        <v>0</v>
      </c>
      <c r="AX67" s="276">
        <f>'結果（詳細）'!$F$55*投入係数表_A!AX67</f>
        <v>0</v>
      </c>
      <c r="AY67" s="276">
        <f>'結果（詳細）'!$F$56*投入係数表_A!AY67</f>
        <v>0</v>
      </c>
      <c r="AZ67" s="276">
        <f>'結果（詳細）'!$F$57*投入係数表_A!AZ67</f>
        <v>0</v>
      </c>
      <c r="BA67" s="276">
        <f>'結果（詳細）'!$F$58*投入係数表_A!BA67</f>
        <v>0</v>
      </c>
      <c r="BB67" s="276">
        <f>'結果（詳細）'!$F$59*投入係数表_A!BB67</f>
        <v>0</v>
      </c>
      <c r="BC67" s="276">
        <f>'結果（詳細）'!$F$60*投入係数表_A!BC67</f>
        <v>0</v>
      </c>
      <c r="BD67" s="276">
        <f>'結果（詳細）'!$F$61*投入係数表_A!BD67</f>
        <v>0</v>
      </c>
      <c r="BE67" s="276">
        <f>'結果（詳細）'!$F$62*投入係数表_A!BE67</f>
        <v>0</v>
      </c>
      <c r="BF67" s="276">
        <f>'結果（詳細）'!$F$63*投入係数表_A!BF67</f>
        <v>0</v>
      </c>
      <c r="BG67" s="276">
        <f>'結果（詳細）'!$F$64*投入係数表_A!BG67</f>
        <v>0</v>
      </c>
      <c r="BH67" s="276">
        <f>'結果（詳細）'!$F$65*投入係数表_A!BH67</f>
        <v>0</v>
      </c>
      <c r="BI67" s="276">
        <f>'結果（詳細）'!$F$66*投入係数表_A!BI67</f>
        <v>0</v>
      </c>
      <c r="BJ67" s="276">
        <f>'結果（詳細）'!$F$67*投入係数表_A!BJ67</f>
        <v>0</v>
      </c>
      <c r="BK67" s="276">
        <f>'結果（詳細）'!$F$68*投入係数表_A!BK67</f>
        <v>0</v>
      </c>
      <c r="BL67" s="276">
        <f>'結果（詳細）'!$F$69*投入係数表_A!BL67</f>
        <v>0</v>
      </c>
      <c r="BM67" s="276">
        <f>'結果（詳細）'!$F$70*投入係数表_A!BM67</f>
        <v>0</v>
      </c>
      <c r="BN67" s="276">
        <f>'結果（詳細）'!$F$71*投入係数表_A!BN67</f>
        <v>0</v>
      </c>
      <c r="BO67" s="276">
        <f>'結果（詳細）'!$F$72*投入係数表_A!BO67</f>
        <v>0</v>
      </c>
      <c r="BP67" s="276">
        <f>'結果（詳細）'!$F$73*投入係数表_A!BP67</f>
        <v>0</v>
      </c>
      <c r="BQ67" s="276">
        <f>'結果（詳細）'!$F$74*投入係数表_A!BQ67</f>
        <v>0</v>
      </c>
      <c r="BR67" s="276">
        <f>'結果（詳細）'!$F$75*投入係数表_A!BR67</f>
        <v>0</v>
      </c>
      <c r="BS67" s="276">
        <f>'結果（詳細）'!$F$76*投入係数表_A!BS67</f>
        <v>0</v>
      </c>
      <c r="BT67" s="276">
        <f>'結果（詳細）'!$F$77*投入係数表_A!BT67</f>
        <v>0</v>
      </c>
      <c r="BU67" s="276">
        <f>'結果（詳細）'!$F$78*投入係数表_A!BU67</f>
        <v>0</v>
      </c>
      <c r="BV67" s="276">
        <f>'結果（詳細）'!$F$79*投入係数表_A!BV67</f>
        <v>0</v>
      </c>
      <c r="BW67" s="276">
        <f>'結果（詳細）'!$F$80*投入係数表_A!BW67</f>
        <v>0</v>
      </c>
      <c r="BX67" s="276">
        <f>'結果（詳細）'!$F$81*投入係数表_A!BX67</f>
        <v>0</v>
      </c>
      <c r="BY67" s="276">
        <f>'結果（詳細）'!$F$82*投入係数表_A!BY67</f>
        <v>0</v>
      </c>
      <c r="BZ67" s="276">
        <f>'結果（詳細）'!$F$83*投入係数表_A!BZ67</f>
        <v>0</v>
      </c>
      <c r="CA67" s="276">
        <f>'結果（詳細）'!$F$84*投入係数表_A!CA67</f>
        <v>0</v>
      </c>
      <c r="CB67" s="276">
        <f>'結果（詳細）'!$F$85*投入係数表_A!CB67</f>
        <v>0</v>
      </c>
      <c r="CC67" s="276">
        <f>'結果（詳細）'!$F$86*投入係数表_A!CC67</f>
        <v>0</v>
      </c>
      <c r="CD67" s="276">
        <f>'結果（詳細）'!$F$87*投入係数表_A!CD67</f>
        <v>0</v>
      </c>
      <c r="CE67" s="276">
        <f>'結果（詳細）'!$F$88*投入係数表_A!CE67</f>
        <v>0</v>
      </c>
      <c r="CF67" s="276">
        <f>'結果（詳細）'!$F$89*投入係数表_A!CF67</f>
        <v>0</v>
      </c>
      <c r="CG67" s="276">
        <f>'結果（詳細）'!$F$90*投入係数表_A!CG67</f>
        <v>0</v>
      </c>
      <c r="CH67" s="276">
        <f>'結果（詳細）'!$F$91*投入係数表_A!CH67</f>
        <v>0</v>
      </c>
      <c r="CI67" s="276">
        <f>'結果（詳細）'!$F$92*投入係数表_A!CI67</f>
        <v>0</v>
      </c>
      <c r="CJ67" s="276">
        <f>'結果（詳細）'!$F$93*投入係数表_A!CJ67</f>
        <v>0</v>
      </c>
      <c r="CK67" s="276">
        <f>'結果（詳細）'!$F$94*投入係数表_A!CK67</f>
        <v>0</v>
      </c>
      <c r="CL67" s="276">
        <f>'結果（詳細）'!$F$95*投入係数表_A!CL67</f>
        <v>0</v>
      </c>
      <c r="CM67" s="276">
        <f>'結果（詳細）'!$F$96*投入係数表_A!CM67</f>
        <v>0</v>
      </c>
      <c r="CN67" s="276">
        <f>'結果（詳細）'!$F$97*投入係数表_A!CN67</f>
        <v>0</v>
      </c>
      <c r="CO67" s="276">
        <f>'結果（詳細）'!$F$98*投入係数表_A!CO67</f>
        <v>0</v>
      </c>
      <c r="CP67" s="276">
        <f>'結果（詳細）'!$F$99*投入係数表_A!CP67</f>
        <v>0</v>
      </c>
      <c r="CQ67" s="276">
        <f>'結果（詳細）'!$F$100*投入係数表_A!CQ67</f>
        <v>0</v>
      </c>
      <c r="CR67" s="276">
        <f>'結果（詳細）'!$F$101*投入係数表_A!CR67</f>
        <v>0</v>
      </c>
      <c r="CS67" s="276">
        <f>'結果（詳細）'!$F$102*投入係数表_A!CS67</f>
        <v>0</v>
      </c>
      <c r="CT67" s="276">
        <f>'結果（詳細）'!$F$103*投入係数表_A!CT67</f>
        <v>0</v>
      </c>
      <c r="CU67" s="276">
        <f>'結果（詳細）'!$F$104*投入係数表_A!CU67</f>
        <v>0</v>
      </c>
      <c r="CV67" s="276">
        <f>'結果（詳細）'!$F$105*投入係数表_A!CV67</f>
        <v>0</v>
      </c>
      <c r="CW67" s="276">
        <f>'結果（詳細）'!$F$106*投入係数表_A!CW67</f>
        <v>0</v>
      </c>
      <c r="CX67" s="276">
        <f>'結果（詳細）'!$F$107*投入係数表_A!CX67</f>
        <v>0</v>
      </c>
      <c r="CY67" s="276">
        <f>'結果（詳細）'!$F$108*投入係数表_A!CY67</f>
        <v>0</v>
      </c>
      <c r="CZ67" s="276">
        <f>'結果（詳細）'!$F$109*投入係数表_A!CZ67</f>
        <v>0</v>
      </c>
      <c r="DA67" s="276">
        <f>'結果（詳細）'!$F$110*投入係数表_A!DA67</f>
        <v>0</v>
      </c>
      <c r="DB67" s="276">
        <f>'結果（詳細）'!$F$111*投入係数表_A!DB67</f>
        <v>0</v>
      </c>
      <c r="DC67" s="276">
        <f>'結果（詳細）'!$F$112*投入係数表_A!DC67</f>
        <v>0</v>
      </c>
      <c r="DD67" s="276">
        <f>'結果（詳細）'!$F$113*投入係数表_A!DD67</f>
        <v>0</v>
      </c>
      <c r="DE67" s="276">
        <f>'結果（詳細）'!$F$114*投入係数表_A!DE67</f>
        <v>0</v>
      </c>
      <c r="DF67" s="276">
        <f>'結果（詳細）'!$F$115*投入係数表_A!DF67</f>
        <v>0</v>
      </c>
      <c r="DG67" s="276">
        <f>'結果（詳細）'!$F$115*投入係数表_A!DG67</f>
        <v>0</v>
      </c>
      <c r="DH67" s="276">
        <f>'結果（詳細）'!$F$115*投入係数表_A!DH67</f>
        <v>0</v>
      </c>
      <c r="DI67" s="279">
        <f t="shared" si="1"/>
        <v>0</v>
      </c>
    </row>
    <row r="68" spans="3:113" ht="13.5" customHeight="1" x14ac:dyDescent="0.15">
      <c r="C68" s="402" t="s">
        <v>706</v>
      </c>
      <c r="D68" s="403" t="s">
        <v>587</v>
      </c>
      <c r="E68" s="275">
        <f>'結果（詳細）'!F$10*投入係数表_A!E68</f>
        <v>0</v>
      </c>
      <c r="F68" s="276">
        <f>'結果（詳細）'!F$11*投入係数表_A!F68</f>
        <v>0</v>
      </c>
      <c r="G68" s="276">
        <f>'結果（詳細）'!F$12*投入係数表_A!G68</f>
        <v>0</v>
      </c>
      <c r="H68" s="276">
        <f>'結果（詳細）'!F$13*投入係数表_A!H68</f>
        <v>0</v>
      </c>
      <c r="I68" s="276">
        <f>'結果（詳細）'!F$14*投入係数表_A!I68</f>
        <v>0</v>
      </c>
      <c r="J68" s="276">
        <f>'結果（詳細）'!F$15*投入係数表_A!J68</f>
        <v>0</v>
      </c>
      <c r="K68" s="276">
        <f>'結果（詳細）'!F$16*投入係数表_A!K68</f>
        <v>0</v>
      </c>
      <c r="L68" s="276">
        <f>'結果（詳細）'!F$17*投入係数表_A!L68</f>
        <v>0</v>
      </c>
      <c r="M68" s="276">
        <f>'結果（詳細）'!F$18*投入係数表_A!M68</f>
        <v>0</v>
      </c>
      <c r="N68" s="277">
        <f>'結果（詳細）'!F$19*投入係数表_A!N68</f>
        <v>0</v>
      </c>
      <c r="O68" s="276">
        <f>'結果（詳細）'!F$20*投入係数表_A!O68</f>
        <v>0</v>
      </c>
      <c r="P68" s="276">
        <f>'結果（詳細）'!F$21*投入係数表_A!P68</f>
        <v>0</v>
      </c>
      <c r="Q68" s="276">
        <f>'結果（詳細）'!F$22*投入係数表_A!Q68</f>
        <v>0</v>
      </c>
      <c r="R68" s="276">
        <f>'結果（詳細）'!F$23*投入係数表_A!R68</f>
        <v>0</v>
      </c>
      <c r="S68" s="276">
        <f>'結果（詳細）'!F$24*投入係数表_A!S68</f>
        <v>0</v>
      </c>
      <c r="T68" s="276">
        <f>'結果（詳細）'!F$25*投入係数表_A!T68</f>
        <v>0</v>
      </c>
      <c r="U68" s="276">
        <f>'結果（詳細）'!F$26*投入係数表_A!U68</f>
        <v>0</v>
      </c>
      <c r="V68" s="276">
        <f>'結果（詳細）'!F$27*投入係数表_A!V68</f>
        <v>0</v>
      </c>
      <c r="W68" s="278">
        <f>'結果（詳細）'!F$28*投入係数表_A!W68</f>
        <v>0</v>
      </c>
      <c r="X68" s="276">
        <f>'結果（詳細）'!F$29*投入係数表_A!X68</f>
        <v>0</v>
      </c>
      <c r="Y68" s="276">
        <f>'結果（詳細）'!F$30*投入係数表_A!Y68</f>
        <v>0</v>
      </c>
      <c r="Z68" s="276">
        <f>'結果（詳細）'!F$31*投入係数表_A!Z68</f>
        <v>0</v>
      </c>
      <c r="AA68" s="276">
        <f>'結果（詳細）'!F$32*投入係数表_A!AA68</f>
        <v>0</v>
      </c>
      <c r="AB68" s="276">
        <f>'結果（詳細）'!F$33*投入係数表_A!AB68</f>
        <v>0</v>
      </c>
      <c r="AC68" s="276">
        <f>'結果（詳細）'!F$34*投入係数表_A!AC68</f>
        <v>0</v>
      </c>
      <c r="AD68" s="276">
        <f>'結果（詳細）'!F$35*投入係数表_A!AD68</f>
        <v>0</v>
      </c>
      <c r="AE68" s="276">
        <f>'結果（詳細）'!F$36*投入係数表_A!AE68</f>
        <v>0</v>
      </c>
      <c r="AF68" s="276">
        <f>'結果（詳細）'!F$37*投入係数表_A!AF68</f>
        <v>0</v>
      </c>
      <c r="AG68" s="276">
        <f>'結果（詳細）'!F$38*投入係数表_A!AG68</f>
        <v>0</v>
      </c>
      <c r="AH68" s="277">
        <f>'結果（詳細）'!F$39*投入係数表_A!AH68</f>
        <v>0</v>
      </c>
      <c r="AI68" s="276">
        <f>'結果（詳細）'!F$40*投入係数表_A!AI68</f>
        <v>0</v>
      </c>
      <c r="AJ68" s="276">
        <f>'結果（詳細）'!$F$41*投入係数表_A!AJ68</f>
        <v>0</v>
      </c>
      <c r="AK68" s="276">
        <f>'結果（詳細）'!$F$42*投入係数表_A!AK68</f>
        <v>0</v>
      </c>
      <c r="AL68" s="276">
        <f>'結果（詳細）'!$F$43*投入係数表_A!AL68</f>
        <v>0</v>
      </c>
      <c r="AM68" s="276">
        <f>'結果（詳細）'!$F$44*投入係数表_A!AM68</f>
        <v>0</v>
      </c>
      <c r="AN68" s="276">
        <f>'結果（詳細）'!$F$45*投入係数表_A!AN68</f>
        <v>0</v>
      </c>
      <c r="AO68" s="276">
        <f>'結果（詳細）'!$F$46*投入係数表_A!AO68</f>
        <v>0</v>
      </c>
      <c r="AP68" s="276">
        <f>'結果（詳細）'!$F$47*投入係数表_A!AP68</f>
        <v>0</v>
      </c>
      <c r="AQ68" s="276">
        <f>'結果（詳細）'!$F$48*投入係数表_A!AQ68</f>
        <v>0</v>
      </c>
      <c r="AR68" s="276">
        <f>'結果（詳細）'!$F$49*投入係数表_A!AR68</f>
        <v>0</v>
      </c>
      <c r="AS68" s="276">
        <f>'結果（詳細）'!$F$50*投入係数表_A!AS68</f>
        <v>0</v>
      </c>
      <c r="AT68" s="276">
        <f>'結果（詳細）'!$F$51*投入係数表_A!AT68</f>
        <v>0</v>
      </c>
      <c r="AU68" s="276">
        <f>'結果（詳細）'!$F$52*投入係数表_A!AU68</f>
        <v>0</v>
      </c>
      <c r="AV68" s="276">
        <f>'結果（詳細）'!$F$53*投入係数表_A!AV68</f>
        <v>0</v>
      </c>
      <c r="AW68" s="276">
        <f>'結果（詳細）'!$F$54*投入係数表_A!AW68</f>
        <v>0</v>
      </c>
      <c r="AX68" s="276">
        <f>'結果（詳細）'!$F$55*投入係数表_A!AX68</f>
        <v>0</v>
      </c>
      <c r="AY68" s="276">
        <f>'結果（詳細）'!$F$56*投入係数表_A!AY68</f>
        <v>0</v>
      </c>
      <c r="AZ68" s="276">
        <f>'結果（詳細）'!$F$57*投入係数表_A!AZ68</f>
        <v>0</v>
      </c>
      <c r="BA68" s="276">
        <f>'結果（詳細）'!$F$58*投入係数表_A!BA68</f>
        <v>0</v>
      </c>
      <c r="BB68" s="276">
        <f>'結果（詳細）'!$F$59*投入係数表_A!BB68</f>
        <v>0</v>
      </c>
      <c r="BC68" s="276">
        <f>'結果（詳細）'!$F$60*投入係数表_A!BC68</f>
        <v>0</v>
      </c>
      <c r="BD68" s="276">
        <f>'結果（詳細）'!$F$61*投入係数表_A!BD68</f>
        <v>0</v>
      </c>
      <c r="BE68" s="276">
        <f>'結果（詳細）'!$F$62*投入係数表_A!BE68</f>
        <v>0</v>
      </c>
      <c r="BF68" s="276">
        <f>'結果（詳細）'!$F$63*投入係数表_A!BF68</f>
        <v>0</v>
      </c>
      <c r="BG68" s="276">
        <f>'結果（詳細）'!$F$64*投入係数表_A!BG68</f>
        <v>0</v>
      </c>
      <c r="BH68" s="276">
        <f>'結果（詳細）'!$F$65*投入係数表_A!BH68</f>
        <v>0</v>
      </c>
      <c r="BI68" s="276">
        <f>'結果（詳細）'!$F$66*投入係数表_A!BI68</f>
        <v>0</v>
      </c>
      <c r="BJ68" s="276">
        <f>'結果（詳細）'!$F$67*投入係数表_A!BJ68</f>
        <v>0</v>
      </c>
      <c r="BK68" s="276">
        <f>'結果（詳細）'!$F$68*投入係数表_A!BK68</f>
        <v>0</v>
      </c>
      <c r="BL68" s="276">
        <f>'結果（詳細）'!$F$69*投入係数表_A!BL68</f>
        <v>0</v>
      </c>
      <c r="BM68" s="276">
        <f>'結果（詳細）'!$F$70*投入係数表_A!BM68</f>
        <v>0</v>
      </c>
      <c r="BN68" s="276">
        <f>'結果（詳細）'!$F$71*投入係数表_A!BN68</f>
        <v>0</v>
      </c>
      <c r="BO68" s="276">
        <f>'結果（詳細）'!$F$72*投入係数表_A!BO68</f>
        <v>0</v>
      </c>
      <c r="BP68" s="276">
        <f>'結果（詳細）'!$F$73*投入係数表_A!BP68</f>
        <v>0</v>
      </c>
      <c r="BQ68" s="276">
        <f>'結果（詳細）'!$F$74*投入係数表_A!BQ68</f>
        <v>0</v>
      </c>
      <c r="BR68" s="276">
        <f>'結果（詳細）'!$F$75*投入係数表_A!BR68</f>
        <v>0</v>
      </c>
      <c r="BS68" s="276">
        <f>'結果（詳細）'!$F$76*投入係数表_A!BS68</f>
        <v>0</v>
      </c>
      <c r="BT68" s="276">
        <f>'結果（詳細）'!$F$77*投入係数表_A!BT68</f>
        <v>0</v>
      </c>
      <c r="BU68" s="276">
        <f>'結果（詳細）'!$F$78*投入係数表_A!BU68</f>
        <v>0</v>
      </c>
      <c r="BV68" s="276">
        <f>'結果（詳細）'!$F$79*投入係数表_A!BV68</f>
        <v>0</v>
      </c>
      <c r="BW68" s="276">
        <f>'結果（詳細）'!$F$80*投入係数表_A!BW68</f>
        <v>0</v>
      </c>
      <c r="BX68" s="276">
        <f>'結果（詳細）'!$F$81*投入係数表_A!BX68</f>
        <v>0</v>
      </c>
      <c r="BY68" s="276">
        <f>'結果（詳細）'!$F$82*投入係数表_A!BY68</f>
        <v>0</v>
      </c>
      <c r="BZ68" s="276">
        <f>'結果（詳細）'!$F$83*投入係数表_A!BZ68</f>
        <v>0</v>
      </c>
      <c r="CA68" s="276">
        <f>'結果（詳細）'!$F$84*投入係数表_A!CA68</f>
        <v>0</v>
      </c>
      <c r="CB68" s="276">
        <f>'結果（詳細）'!$F$85*投入係数表_A!CB68</f>
        <v>0</v>
      </c>
      <c r="CC68" s="276">
        <f>'結果（詳細）'!$F$86*投入係数表_A!CC68</f>
        <v>0</v>
      </c>
      <c r="CD68" s="276">
        <f>'結果（詳細）'!$F$87*投入係数表_A!CD68</f>
        <v>0</v>
      </c>
      <c r="CE68" s="276">
        <f>'結果（詳細）'!$F$88*投入係数表_A!CE68</f>
        <v>0</v>
      </c>
      <c r="CF68" s="276">
        <f>'結果（詳細）'!$F$89*投入係数表_A!CF68</f>
        <v>0</v>
      </c>
      <c r="CG68" s="276">
        <f>'結果（詳細）'!$F$90*投入係数表_A!CG68</f>
        <v>0</v>
      </c>
      <c r="CH68" s="276">
        <f>'結果（詳細）'!$F$91*投入係数表_A!CH68</f>
        <v>0</v>
      </c>
      <c r="CI68" s="276">
        <f>'結果（詳細）'!$F$92*投入係数表_A!CI68</f>
        <v>0</v>
      </c>
      <c r="CJ68" s="276">
        <f>'結果（詳細）'!$F$93*投入係数表_A!CJ68</f>
        <v>0</v>
      </c>
      <c r="CK68" s="276">
        <f>'結果（詳細）'!$F$94*投入係数表_A!CK68</f>
        <v>0</v>
      </c>
      <c r="CL68" s="276">
        <f>'結果（詳細）'!$F$95*投入係数表_A!CL68</f>
        <v>0</v>
      </c>
      <c r="CM68" s="276">
        <f>'結果（詳細）'!$F$96*投入係数表_A!CM68</f>
        <v>0</v>
      </c>
      <c r="CN68" s="276">
        <f>'結果（詳細）'!$F$97*投入係数表_A!CN68</f>
        <v>0</v>
      </c>
      <c r="CO68" s="276">
        <f>'結果（詳細）'!$F$98*投入係数表_A!CO68</f>
        <v>0</v>
      </c>
      <c r="CP68" s="276">
        <f>'結果（詳細）'!$F$99*投入係数表_A!CP68</f>
        <v>0</v>
      </c>
      <c r="CQ68" s="276">
        <f>'結果（詳細）'!$F$100*投入係数表_A!CQ68</f>
        <v>0</v>
      </c>
      <c r="CR68" s="276">
        <f>'結果（詳細）'!$F$101*投入係数表_A!CR68</f>
        <v>0</v>
      </c>
      <c r="CS68" s="276">
        <f>'結果（詳細）'!$F$102*投入係数表_A!CS68</f>
        <v>0</v>
      </c>
      <c r="CT68" s="276">
        <f>'結果（詳細）'!$F$103*投入係数表_A!CT68</f>
        <v>0</v>
      </c>
      <c r="CU68" s="276">
        <f>'結果（詳細）'!$F$104*投入係数表_A!CU68</f>
        <v>0</v>
      </c>
      <c r="CV68" s="276">
        <f>'結果（詳細）'!$F$105*投入係数表_A!CV68</f>
        <v>0</v>
      </c>
      <c r="CW68" s="276">
        <f>'結果（詳細）'!$F$106*投入係数表_A!CW68</f>
        <v>0</v>
      </c>
      <c r="CX68" s="276">
        <f>'結果（詳細）'!$F$107*投入係数表_A!CX68</f>
        <v>0</v>
      </c>
      <c r="CY68" s="276">
        <f>'結果（詳細）'!$F$108*投入係数表_A!CY68</f>
        <v>0</v>
      </c>
      <c r="CZ68" s="276">
        <f>'結果（詳細）'!$F$109*投入係数表_A!CZ68</f>
        <v>0</v>
      </c>
      <c r="DA68" s="276">
        <f>'結果（詳細）'!$F$110*投入係数表_A!DA68</f>
        <v>0</v>
      </c>
      <c r="DB68" s="276">
        <f>'結果（詳細）'!$F$111*投入係数表_A!DB68</f>
        <v>0</v>
      </c>
      <c r="DC68" s="276">
        <f>'結果（詳細）'!$F$112*投入係数表_A!DC68</f>
        <v>0</v>
      </c>
      <c r="DD68" s="276">
        <f>'結果（詳細）'!$F$113*投入係数表_A!DD68</f>
        <v>0</v>
      </c>
      <c r="DE68" s="276">
        <f>'結果（詳細）'!$F$114*投入係数表_A!DE68</f>
        <v>0</v>
      </c>
      <c r="DF68" s="276">
        <f>'結果（詳細）'!$F$115*投入係数表_A!DF68</f>
        <v>0</v>
      </c>
      <c r="DG68" s="276">
        <f>'結果（詳細）'!$F$115*投入係数表_A!DG68</f>
        <v>0</v>
      </c>
      <c r="DH68" s="276">
        <f>'結果（詳細）'!$F$115*投入係数表_A!DH68</f>
        <v>0</v>
      </c>
      <c r="DI68" s="279">
        <f t="shared" si="1"/>
        <v>0</v>
      </c>
    </row>
    <row r="69" spans="3:113" ht="13.5" customHeight="1" x14ac:dyDescent="0.15">
      <c r="C69" s="402" t="s">
        <v>707</v>
      </c>
      <c r="D69" s="403" t="s">
        <v>354</v>
      </c>
      <c r="E69" s="275">
        <f>'結果（詳細）'!F$10*投入係数表_A!E69</f>
        <v>0</v>
      </c>
      <c r="F69" s="276">
        <f>'結果（詳細）'!F$11*投入係数表_A!F69</f>
        <v>0</v>
      </c>
      <c r="G69" s="276">
        <f>'結果（詳細）'!F$12*投入係数表_A!G69</f>
        <v>0</v>
      </c>
      <c r="H69" s="276">
        <f>'結果（詳細）'!F$13*投入係数表_A!H69</f>
        <v>0</v>
      </c>
      <c r="I69" s="276">
        <f>'結果（詳細）'!F$14*投入係数表_A!I69</f>
        <v>0</v>
      </c>
      <c r="J69" s="276">
        <f>'結果（詳細）'!F$15*投入係数表_A!J69</f>
        <v>0</v>
      </c>
      <c r="K69" s="276">
        <f>'結果（詳細）'!F$16*投入係数表_A!K69</f>
        <v>0</v>
      </c>
      <c r="L69" s="276">
        <f>'結果（詳細）'!F$17*投入係数表_A!L69</f>
        <v>0</v>
      </c>
      <c r="M69" s="276">
        <f>'結果（詳細）'!F$18*投入係数表_A!M69</f>
        <v>0</v>
      </c>
      <c r="N69" s="277">
        <f>'結果（詳細）'!F$19*投入係数表_A!N69</f>
        <v>0</v>
      </c>
      <c r="O69" s="276">
        <f>'結果（詳細）'!F$20*投入係数表_A!O69</f>
        <v>0</v>
      </c>
      <c r="P69" s="276">
        <f>'結果（詳細）'!F$21*投入係数表_A!P69</f>
        <v>0</v>
      </c>
      <c r="Q69" s="276">
        <f>'結果（詳細）'!F$22*投入係数表_A!Q69</f>
        <v>0</v>
      </c>
      <c r="R69" s="276">
        <f>'結果（詳細）'!F$23*投入係数表_A!R69</f>
        <v>0</v>
      </c>
      <c r="S69" s="276">
        <f>'結果（詳細）'!F$24*投入係数表_A!S69</f>
        <v>0</v>
      </c>
      <c r="T69" s="276">
        <f>'結果（詳細）'!F$25*投入係数表_A!T69</f>
        <v>0</v>
      </c>
      <c r="U69" s="276">
        <f>'結果（詳細）'!F$26*投入係数表_A!U69</f>
        <v>0</v>
      </c>
      <c r="V69" s="276">
        <f>'結果（詳細）'!F$27*投入係数表_A!V69</f>
        <v>0</v>
      </c>
      <c r="W69" s="278">
        <f>'結果（詳細）'!F$28*投入係数表_A!W69</f>
        <v>0</v>
      </c>
      <c r="X69" s="276">
        <f>'結果（詳細）'!F$29*投入係数表_A!X69</f>
        <v>0</v>
      </c>
      <c r="Y69" s="276">
        <f>'結果（詳細）'!F$30*投入係数表_A!Y69</f>
        <v>0</v>
      </c>
      <c r="Z69" s="276">
        <f>'結果（詳細）'!F$31*投入係数表_A!Z69</f>
        <v>0</v>
      </c>
      <c r="AA69" s="276">
        <f>'結果（詳細）'!F$32*投入係数表_A!AA69</f>
        <v>0</v>
      </c>
      <c r="AB69" s="276">
        <f>'結果（詳細）'!F$33*投入係数表_A!AB69</f>
        <v>0</v>
      </c>
      <c r="AC69" s="276">
        <f>'結果（詳細）'!F$34*投入係数表_A!AC69</f>
        <v>0</v>
      </c>
      <c r="AD69" s="276">
        <f>'結果（詳細）'!F$35*投入係数表_A!AD69</f>
        <v>0</v>
      </c>
      <c r="AE69" s="276">
        <f>'結果（詳細）'!F$36*投入係数表_A!AE69</f>
        <v>0</v>
      </c>
      <c r="AF69" s="276">
        <f>'結果（詳細）'!F$37*投入係数表_A!AF69</f>
        <v>0</v>
      </c>
      <c r="AG69" s="276">
        <f>'結果（詳細）'!F$38*投入係数表_A!AG69</f>
        <v>0</v>
      </c>
      <c r="AH69" s="277">
        <f>'結果（詳細）'!F$39*投入係数表_A!AH69</f>
        <v>0</v>
      </c>
      <c r="AI69" s="276">
        <f>'結果（詳細）'!F$40*投入係数表_A!AI69</f>
        <v>0</v>
      </c>
      <c r="AJ69" s="276">
        <f>'結果（詳細）'!$F$41*投入係数表_A!AJ69</f>
        <v>0</v>
      </c>
      <c r="AK69" s="276">
        <f>'結果（詳細）'!$F$42*投入係数表_A!AK69</f>
        <v>0</v>
      </c>
      <c r="AL69" s="276">
        <f>'結果（詳細）'!$F$43*投入係数表_A!AL69</f>
        <v>0</v>
      </c>
      <c r="AM69" s="276">
        <f>'結果（詳細）'!$F$44*投入係数表_A!AM69</f>
        <v>0</v>
      </c>
      <c r="AN69" s="276">
        <f>'結果（詳細）'!$F$45*投入係数表_A!AN69</f>
        <v>0</v>
      </c>
      <c r="AO69" s="276">
        <f>'結果（詳細）'!$F$46*投入係数表_A!AO69</f>
        <v>0</v>
      </c>
      <c r="AP69" s="276">
        <f>'結果（詳細）'!$F$47*投入係数表_A!AP69</f>
        <v>0</v>
      </c>
      <c r="AQ69" s="276">
        <f>'結果（詳細）'!$F$48*投入係数表_A!AQ69</f>
        <v>0</v>
      </c>
      <c r="AR69" s="276">
        <f>'結果（詳細）'!$F$49*投入係数表_A!AR69</f>
        <v>0</v>
      </c>
      <c r="AS69" s="276">
        <f>'結果（詳細）'!$F$50*投入係数表_A!AS69</f>
        <v>0</v>
      </c>
      <c r="AT69" s="276">
        <f>'結果（詳細）'!$F$51*投入係数表_A!AT69</f>
        <v>0</v>
      </c>
      <c r="AU69" s="276">
        <f>'結果（詳細）'!$F$52*投入係数表_A!AU69</f>
        <v>0</v>
      </c>
      <c r="AV69" s="276">
        <f>'結果（詳細）'!$F$53*投入係数表_A!AV69</f>
        <v>0</v>
      </c>
      <c r="AW69" s="276">
        <f>'結果（詳細）'!$F$54*投入係数表_A!AW69</f>
        <v>0</v>
      </c>
      <c r="AX69" s="276">
        <f>'結果（詳細）'!$F$55*投入係数表_A!AX69</f>
        <v>0</v>
      </c>
      <c r="AY69" s="276">
        <f>'結果（詳細）'!$F$56*投入係数表_A!AY69</f>
        <v>0</v>
      </c>
      <c r="AZ69" s="276">
        <f>'結果（詳細）'!$F$57*投入係数表_A!AZ69</f>
        <v>0</v>
      </c>
      <c r="BA69" s="276">
        <f>'結果（詳細）'!$F$58*投入係数表_A!BA69</f>
        <v>0</v>
      </c>
      <c r="BB69" s="276">
        <f>'結果（詳細）'!$F$59*投入係数表_A!BB69</f>
        <v>0</v>
      </c>
      <c r="BC69" s="276">
        <f>'結果（詳細）'!$F$60*投入係数表_A!BC69</f>
        <v>0</v>
      </c>
      <c r="BD69" s="276">
        <f>'結果（詳細）'!$F$61*投入係数表_A!BD69</f>
        <v>0</v>
      </c>
      <c r="BE69" s="276">
        <f>'結果（詳細）'!$F$62*投入係数表_A!BE69</f>
        <v>0</v>
      </c>
      <c r="BF69" s="276">
        <f>'結果（詳細）'!$F$63*投入係数表_A!BF69</f>
        <v>0</v>
      </c>
      <c r="BG69" s="276">
        <f>'結果（詳細）'!$F$64*投入係数表_A!BG69</f>
        <v>0</v>
      </c>
      <c r="BH69" s="276">
        <f>'結果（詳細）'!$F$65*投入係数表_A!BH69</f>
        <v>0</v>
      </c>
      <c r="BI69" s="276">
        <f>'結果（詳細）'!$F$66*投入係数表_A!BI69</f>
        <v>0</v>
      </c>
      <c r="BJ69" s="276">
        <f>'結果（詳細）'!$F$67*投入係数表_A!BJ69</f>
        <v>0</v>
      </c>
      <c r="BK69" s="276">
        <f>'結果（詳細）'!$F$68*投入係数表_A!BK69</f>
        <v>0</v>
      </c>
      <c r="BL69" s="276">
        <f>'結果（詳細）'!$F$69*投入係数表_A!BL69</f>
        <v>0</v>
      </c>
      <c r="BM69" s="276">
        <f>'結果（詳細）'!$F$70*投入係数表_A!BM69</f>
        <v>0</v>
      </c>
      <c r="BN69" s="276">
        <f>'結果（詳細）'!$F$71*投入係数表_A!BN69</f>
        <v>0</v>
      </c>
      <c r="BO69" s="276">
        <f>'結果（詳細）'!$F$72*投入係数表_A!BO69</f>
        <v>0</v>
      </c>
      <c r="BP69" s="276">
        <f>'結果（詳細）'!$F$73*投入係数表_A!BP69</f>
        <v>0</v>
      </c>
      <c r="BQ69" s="276">
        <f>'結果（詳細）'!$F$74*投入係数表_A!BQ69</f>
        <v>0</v>
      </c>
      <c r="BR69" s="276">
        <f>'結果（詳細）'!$F$75*投入係数表_A!BR69</f>
        <v>0</v>
      </c>
      <c r="BS69" s="276">
        <f>'結果（詳細）'!$F$76*投入係数表_A!BS69</f>
        <v>0</v>
      </c>
      <c r="BT69" s="276">
        <f>'結果（詳細）'!$F$77*投入係数表_A!BT69</f>
        <v>0</v>
      </c>
      <c r="BU69" s="276">
        <f>'結果（詳細）'!$F$78*投入係数表_A!BU69</f>
        <v>0</v>
      </c>
      <c r="BV69" s="276">
        <f>'結果（詳細）'!$F$79*投入係数表_A!BV69</f>
        <v>0</v>
      </c>
      <c r="BW69" s="276">
        <f>'結果（詳細）'!$F$80*投入係数表_A!BW69</f>
        <v>0</v>
      </c>
      <c r="BX69" s="276">
        <f>'結果（詳細）'!$F$81*投入係数表_A!BX69</f>
        <v>0</v>
      </c>
      <c r="BY69" s="276">
        <f>'結果（詳細）'!$F$82*投入係数表_A!BY69</f>
        <v>0</v>
      </c>
      <c r="BZ69" s="276">
        <f>'結果（詳細）'!$F$83*投入係数表_A!BZ69</f>
        <v>0</v>
      </c>
      <c r="CA69" s="276">
        <f>'結果（詳細）'!$F$84*投入係数表_A!CA69</f>
        <v>0</v>
      </c>
      <c r="CB69" s="276">
        <f>'結果（詳細）'!$F$85*投入係数表_A!CB69</f>
        <v>0</v>
      </c>
      <c r="CC69" s="276">
        <f>'結果（詳細）'!$F$86*投入係数表_A!CC69</f>
        <v>0</v>
      </c>
      <c r="CD69" s="276">
        <f>'結果（詳細）'!$F$87*投入係数表_A!CD69</f>
        <v>0</v>
      </c>
      <c r="CE69" s="276">
        <f>'結果（詳細）'!$F$88*投入係数表_A!CE69</f>
        <v>0</v>
      </c>
      <c r="CF69" s="276">
        <f>'結果（詳細）'!$F$89*投入係数表_A!CF69</f>
        <v>0</v>
      </c>
      <c r="CG69" s="276">
        <f>'結果（詳細）'!$F$90*投入係数表_A!CG69</f>
        <v>0</v>
      </c>
      <c r="CH69" s="276">
        <f>'結果（詳細）'!$F$91*投入係数表_A!CH69</f>
        <v>0</v>
      </c>
      <c r="CI69" s="276">
        <f>'結果（詳細）'!$F$92*投入係数表_A!CI69</f>
        <v>0</v>
      </c>
      <c r="CJ69" s="276">
        <f>'結果（詳細）'!$F$93*投入係数表_A!CJ69</f>
        <v>0</v>
      </c>
      <c r="CK69" s="276">
        <f>'結果（詳細）'!$F$94*投入係数表_A!CK69</f>
        <v>0</v>
      </c>
      <c r="CL69" s="276">
        <f>'結果（詳細）'!$F$95*投入係数表_A!CL69</f>
        <v>0</v>
      </c>
      <c r="CM69" s="276">
        <f>'結果（詳細）'!$F$96*投入係数表_A!CM69</f>
        <v>0</v>
      </c>
      <c r="CN69" s="276">
        <f>'結果（詳細）'!$F$97*投入係数表_A!CN69</f>
        <v>0</v>
      </c>
      <c r="CO69" s="276">
        <f>'結果（詳細）'!$F$98*投入係数表_A!CO69</f>
        <v>0</v>
      </c>
      <c r="CP69" s="276">
        <f>'結果（詳細）'!$F$99*投入係数表_A!CP69</f>
        <v>0</v>
      </c>
      <c r="CQ69" s="276">
        <f>'結果（詳細）'!$F$100*投入係数表_A!CQ69</f>
        <v>0</v>
      </c>
      <c r="CR69" s="276">
        <f>'結果（詳細）'!$F$101*投入係数表_A!CR69</f>
        <v>0</v>
      </c>
      <c r="CS69" s="276">
        <f>'結果（詳細）'!$F$102*投入係数表_A!CS69</f>
        <v>0</v>
      </c>
      <c r="CT69" s="276">
        <f>'結果（詳細）'!$F$103*投入係数表_A!CT69</f>
        <v>0</v>
      </c>
      <c r="CU69" s="276">
        <f>'結果（詳細）'!$F$104*投入係数表_A!CU69</f>
        <v>0</v>
      </c>
      <c r="CV69" s="276">
        <f>'結果（詳細）'!$F$105*投入係数表_A!CV69</f>
        <v>0</v>
      </c>
      <c r="CW69" s="276">
        <f>'結果（詳細）'!$F$106*投入係数表_A!CW69</f>
        <v>0</v>
      </c>
      <c r="CX69" s="276">
        <f>'結果（詳細）'!$F$107*投入係数表_A!CX69</f>
        <v>0</v>
      </c>
      <c r="CY69" s="276">
        <f>'結果（詳細）'!$F$108*投入係数表_A!CY69</f>
        <v>0</v>
      </c>
      <c r="CZ69" s="276">
        <f>'結果（詳細）'!$F$109*投入係数表_A!CZ69</f>
        <v>0</v>
      </c>
      <c r="DA69" s="276">
        <f>'結果（詳細）'!$F$110*投入係数表_A!DA69</f>
        <v>0</v>
      </c>
      <c r="DB69" s="276">
        <f>'結果（詳細）'!$F$111*投入係数表_A!DB69</f>
        <v>0</v>
      </c>
      <c r="DC69" s="276">
        <f>'結果（詳細）'!$F$112*投入係数表_A!DC69</f>
        <v>0</v>
      </c>
      <c r="DD69" s="276">
        <f>'結果（詳細）'!$F$113*投入係数表_A!DD69</f>
        <v>0</v>
      </c>
      <c r="DE69" s="276">
        <f>'結果（詳細）'!$F$114*投入係数表_A!DE69</f>
        <v>0</v>
      </c>
      <c r="DF69" s="276">
        <f>'結果（詳細）'!$F$115*投入係数表_A!DF69</f>
        <v>0</v>
      </c>
      <c r="DG69" s="276">
        <f>'結果（詳細）'!$F$115*投入係数表_A!DG69</f>
        <v>0</v>
      </c>
      <c r="DH69" s="276">
        <f>'結果（詳細）'!$F$115*投入係数表_A!DH69</f>
        <v>0</v>
      </c>
      <c r="DI69" s="279">
        <f t="shared" si="1"/>
        <v>0</v>
      </c>
    </row>
    <row r="70" spans="3:113" ht="13.5" customHeight="1" x14ac:dyDescent="0.15">
      <c r="C70" s="402" t="s">
        <v>708</v>
      </c>
      <c r="D70" s="403" t="s">
        <v>357</v>
      </c>
      <c r="E70" s="275">
        <f>'結果（詳細）'!F$10*投入係数表_A!E70</f>
        <v>0</v>
      </c>
      <c r="F70" s="276">
        <f>'結果（詳細）'!F$11*投入係数表_A!F70</f>
        <v>0</v>
      </c>
      <c r="G70" s="276">
        <f>'結果（詳細）'!F$12*投入係数表_A!G70</f>
        <v>0</v>
      </c>
      <c r="H70" s="276">
        <f>'結果（詳細）'!F$13*投入係数表_A!H70</f>
        <v>0</v>
      </c>
      <c r="I70" s="276">
        <f>'結果（詳細）'!F$14*投入係数表_A!I70</f>
        <v>0</v>
      </c>
      <c r="J70" s="276">
        <f>'結果（詳細）'!F$15*投入係数表_A!J70</f>
        <v>0</v>
      </c>
      <c r="K70" s="276">
        <f>'結果（詳細）'!F$16*投入係数表_A!K70</f>
        <v>0</v>
      </c>
      <c r="L70" s="276">
        <f>'結果（詳細）'!F$17*投入係数表_A!L70</f>
        <v>0</v>
      </c>
      <c r="M70" s="276">
        <f>'結果（詳細）'!F$18*投入係数表_A!M70</f>
        <v>0</v>
      </c>
      <c r="N70" s="277">
        <f>'結果（詳細）'!F$19*投入係数表_A!N70</f>
        <v>0</v>
      </c>
      <c r="O70" s="276">
        <f>'結果（詳細）'!F$20*投入係数表_A!O70</f>
        <v>0</v>
      </c>
      <c r="P70" s="276">
        <f>'結果（詳細）'!F$21*投入係数表_A!P70</f>
        <v>0</v>
      </c>
      <c r="Q70" s="276">
        <f>'結果（詳細）'!F$22*投入係数表_A!Q70</f>
        <v>0</v>
      </c>
      <c r="R70" s="276">
        <f>'結果（詳細）'!F$23*投入係数表_A!R70</f>
        <v>0</v>
      </c>
      <c r="S70" s="276">
        <f>'結果（詳細）'!F$24*投入係数表_A!S70</f>
        <v>0</v>
      </c>
      <c r="T70" s="276">
        <f>'結果（詳細）'!F$25*投入係数表_A!T70</f>
        <v>0</v>
      </c>
      <c r="U70" s="276">
        <f>'結果（詳細）'!F$26*投入係数表_A!U70</f>
        <v>0</v>
      </c>
      <c r="V70" s="276">
        <f>'結果（詳細）'!F$27*投入係数表_A!V70</f>
        <v>0</v>
      </c>
      <c r="W70" s="278">
        <f>'結果（詳細）'!F$28*投入係数表_A!W70</f>
        <v>0</v>
      </c>
      <c r="X70" s="276">
        <f>'結果（詳細）'!F$29*投入係数表_A!X70</f>
        <v>0</v>
      </c>
      <c r="Y70" s="276">
        <f>'結果（詳細）'!F$30*投入係数表_A!Y70</f>
        <v>0</v>
      </c>
      <c r="Z70" s="276">
        <f>'結果（詳細）'!F$31*投入係数表_A!Z70</f>
        <v>0</v>
      </c>
      <c r="AA70" s="276">
        <f>'結果（詳細）'!F$32*投入係数表_A!AA70</f>
        <v>0</v>
      </c>
      <c r="AB70" s="276">
        <f>'結果（詳細）'!F$33*投入係数表_A!AB70</f>
        <v>0</v>
      </c>
      <c r="AC70" s="276">
        <f>'結果（詳細）'!F$34*投入係数表_A!AC70</f>
        <v>0</v>
      </c>
      <c r="AD70" s="276">
        <f>'結果（詳細）'!F$35*投入係数表_A!AD70</f>
        <v>0</v>
      </c>
      <c r="AE70" s="276">
        <f>'結果（詳細）'!F$36*投入係数表_A!AE70</f>
        <v>0</v>
      </c>
      <c r="AF70" s="276">
        <f>'結果（詳細）'!F$37*投入係数表_A!AF70</f>
        <v>0</v>
      </c>
      <c r="AG70" s="276">
        <f>'結果（詳細）'!F$38*投入係数表_A!AG70</f>
        <v>0</v>
      </c>
      <c r="AH70" s="277">
        <f>'結果（詳細）'!F$39*投入係数表_A!AH70</f>
        <v>0</v>
      </c>
      <c r="AI70" s="276">
        <f>'結果（詳細）'!F$40*投入係数表_A!AI70</f>
        <v>0</v>
      </c>
      <c r="AJ70" s="276">
        <f>'結果（詳細）'!$F$41*投入係数表_A!AJ70</f>
        <v>0</v>
      </c>
      <c r="AK70" s="276">
        <f>'結果（詳細）'!$F$42*投入係数表_A!AK70</f>
        <v>0</v>
      </c>
      <c r="AL70" s="276">
        <f>'結果（詳細）'!$F$43*投入係数表_A!AL70</f>
        <v>0</v>
      </c>
      <c r="AM70" s="276">
        <f>'結果（詳細）'!$F$44*投入係数表_A!AM70</f>
        <v>0</v>
      </c>
      <c r="AN70" s="276">
        <f>'結果（詳細）'!$F$45*投入係数表_A!AN70</f>
        <v>0</v>
      </c>
      <c r="AO70" s="276">
        <f>'結果（詳細）'!$F$46*投入係数表_A!AO70</f>
        <v>0</v>
      </c>
      <c r="AP70" s="276">
        <f>'結果（詳細）'!$F$47*投入係数表_A!AP70</f>
        <v>0</v>
      </c>
      <c r="AQ70" s="276">
        <f>'結果（詳細）'!$F$48*投入係数表_A!AQ70</f>
        <v>0</v>
      </c>
      <c r="AR70" s="276">
        <f>'結果（詳細）'!$F$49*投入係数表_A!AR70</f>
        <v>0</v>
      </c>
      <c r="AS70" s="276">
        <f>'結果（詳細）'!$F$50*投入係数表_A!AS70</f>
        <v>0</v>
      </c>
      <c r="AT70" s="276">
        <f>'結果（詳細）'!$F$51*投入係数表_A!AT70</f>
        <v>0</v>
      </c>
      <c r="AU70" s="276">
        <f>'結果（詳細）'!$F$52*投入係数表_A!AU70</f>
        <v>0</v>
      </c>
      <c r="AV70" s="276">
        <f>'結果（詳細）'!$F$53*投入係数表_A!AV70</f>
        <v>0</v>
      </c>
      <c r="AW70" s="276">
        <f>'結果（詳細）'!$F$54*投入係数表_A!AW70</f>
        <v>0</v>
      </c>
      <c r="AX70" s="276">
        <f>'結果（詳細）'!$F$55*投入係数表_A!AX70</f>
        <v>0</v>
      </c>
      <c r="AY70" s="276">
        <f>'結果（詳細）'!$F$56*投入係数表_A!AY70</f>
        <v>0</v>
      </c>
      <c r="AZ70" s="276">
        <f>'結果（詳細）'!$F$57*投入係数表_A!AZ70</f>
        <v>0</v>
      </c>
      <c r="BA70" s="276">
        <f>'結果（詳細）'!$F$58*投入係数表_A!BA70</f>
        <v>0</v>
      </c>
      <c r="BB70" s="276">
        <f>'結果（詳細）'!$F$59*投入係数表_A!BB70</f>
        <v>0</v>
      </c>
      <c r="BC70" s="276">
        <f>'結果（詳細）'!$F$60*投入係数表_A!BC70</f>
        <v>0</v>
      </c>
      <c r="BD70" s="276">
        <f>'結果（詳細）'!$F$61*投入係数表_A!BD70</f>
        <v>0</v>
      </c>
      <c r="BE70" s="276">
        <f>'結果（詳細）'!$F$62*投入係数表_A!BE70</f>
        <v>0</v>
      </c>
      <c r="BF70" s="276">
        <f>'結果（詳細）'!$F$63*投入係数表_A!BF70</f>
        <v>0</v>
      </c>
      <c r="BG70" s="276">
        <f>'結果（詳細）'!$F$64*投入係数表_A!BG70</f>
        <v>0</v>
      </c>
      <c r="BH70" s="276">
        <f>'結果（詳細）'!$F$65*投入係数表_A!BH70</f>
        <v>0</v>
      </c>
      <c r="BI70" s="276">
        <f>'結果（詳細）'!$F$66*投入係数表_A!BI70</f>
        <v>0</v>
      </c>
      <c r="BJ70" s="276">
        <f>'結果（詳細）'!$F$67*投入係数表_A!BJ70</f>
        <v>0</v>
      </c>
      <c r="BK70" s="276">
        <f>'結果（詳細）'!$F$68*投入係数表_A!BK70</f>
        <v>0</v>
      </c>
      <c r="BL70" s="276">
        <f>'結果（詳細）'!$F$69*投入係数表_A!BL70</f>
        <v>0</v>
      </c>
      <c r="BM70" s="276">
        <f>'結果（詳細）'!$F$70*投入係数表_A!BM70</f>
        <v>0</v>
      </c>
      <c r="BN70" s="276">
        <f>'結果（詳細）'!$F$71*投入係数表_A!BN70</f>
        <v>0</v>
      </c>
      <c r="BO70" s="276">
        <f>'結果（詳細）'!$F$72*投入係数表_A!BO70</f>
        <v>0</v>
      </c>
      <c r="BP70" s="276">
        <f>'結果（詳細）'!$F$73*投入係数表_A!BP70</f>
        <v>0</v>
      </c>
      <c r="BQ70" s="276">
        <f>'結果（詳細）'!$F$74*投入係数表_A!BQ70</f>
        <v>0</v>
      </c>
      <c r="BR70" s="276">
        <f>'結果（詳細）'!$F$75*投入係数表_A!BR70</f>
        <v>0</v>
      </c>
      <c r="BS70" s="276">
        <f>'結果（詳細）'!$F$76*投入係数表_A!BS70</f>
        <v>0</v>
      </c>
      <c r="BT70" s="276">
        <f>'結果（詳細）'!$F$77*投入係数表_A!BT70</f>
        <v>0</v>
      </c>
      <c r="BU70" s="276">
        <f>'結果（詳細）'!$F$78*投入係数表_A!BU70</f>
        <v>0</v>
      </c>
      <c r="BV70" s="276">
        <f>'結果（詳細）'!$F$79*投入係数表_A!BV70</f>
        <v>0</v>
      </c>
      <c r="BW70" s="276">
        <f>'結果（詳細）'!$F$80*投入係数表_A!BW70</f>
        <v>0</v>
      </c>
      <c r="BX70" s="276">
        <f>'結果（詳細）'!$F$81*投入係数表_A!BX70</f>
        <v>0</v>
      </c>
      <c r="BY70" s="276">
        <f>'結果（詳細）'!$F$82*投入係数表_A!BY70</f>
        <v>0</v>
      </c>
      <c r="BZ70" s="276">
        <f>'結果（詳細）'!$F$83*投入係数表_A!BZ70</f>
        <v>0</v>
      </c>
      <c r="CA70" s="276">
        <f>'結果（詳細）'!$F$84*投入係数表_A!CA70</f>
        <v>0</v>
      </c>
      <c r="CB70" s="276">
        <f>'結果（詳細）'!$F$85*投入係数表_A!CB70</f>
        <v>0</v>
      </c>
      <c r="CC70" s="276">
        <f>'結果（詳細）'!$F$86*投入係数表_A!CC70</f>
        <v>0</v>
      </c>
      <c r="CD70" s="276">
        <f>'結果（詳細）'!$F$87*投入係数表_A!CD70</f>
        <v>0</v>
      </c>
      <c r="CE70" s="276">
        <f>'結果（詳細）'!$F$88*投入係数表_A!CE70</f>
        <v>0</v>
      </c>
      <c r="CF70" s="276">
        <f>'結果（詳細）'!$F$89*投入係数表_A!CF70</f>
        <v>0</v>
      </c>
      <c r="CG70" s="276">
        <f>'結果（詳細）'!$F$90*投入係数表_A!CG70</f>
        <v>0</v>
      </c>
      <c r="CH70" s="276">
        <f>'結果（詳細）'!$F$91*投入係数表_A!CH70</f>
        <v>0</v>
      </c>
      <c r="CI70" s="276">
        <f>'結果（詳細）'!$F$92*投入係数表_A!CI70</f>
        <v>0</v>
      </c>
      <c r="CJ70" s="276">
        <f>'結果（詳細）'!$F$93*投入係数表_A!CJ70</f>
        <v>0</v>
      </c>
      <c r="CK70" s="276">
        <f>'結果（詳細）'!$F$94*投入係数表_A!CK70</f>
        <v>0</v>
      </c>
      <c r="CL70" s="276">
        <f>'結果（詳細）'!$F$95*投入係数表_A!CL70</f>
        <v>0</v>
      </c>
      <c r="CM70" s="276">
        <f>'結果（詳細）'!$F$96*投入係数表_A!CM70</f>
        <v>0</v>
      </c>
      <c r="CN70" s="276">
        <f>'結果（詳細）'!$F$97*投入係数表_A!CN70</f>
        <v>0</v>
      </c>
      <c r="CO70" s="276">
        <f>'結果（詳細）'!$F$98*投入係数表_A!CO70</f>
        <v>0</v>
      </c>
      <c r="CP70" s="276">
        <f>'結果（詳細）'!$F$99*投入係数表_A!CP70</f>
        <v>0</v>
      </c>
      <c r="CQ70" s="276">
        <f>'結果（詳細）'!$F$100*投入係数表_A!CQ70</f>
        <v>0</v>
      </c>
      <c r="CR70" s="276">
        <f>'結果（詳細）'!$F$101*投入係数表_A!CR70</f>
        <v>0</v>
      </c>
      <c r="CS70" s="276">
        <f>'結果（詳細）'!$F$102*投入係数表_A!CS70</f>
        <v>0</v>
      </c>
      <c r="CT70" s="276">
        <f>'結果（詳細）'!$F$103*投入係数表_A!CT70</f>
        <v>0</v>
      </c>
      <c r="CU70" s="276">
        <f>'結果（詳細）'!$F$104*投入係数表_A!CU70</f>
        <v>0</v>
      </c>
      <c r="CV70" s="276">
        <f>'結果（詳細）'!$F$105*投入係数表_A!CV70</f>
        <v>0</v>
      </c>
      <c r="CW70" s="276">
        <f>'結果（詳細）'!$F$106*投入係数表_A!CW70</f>
        <v>0</v>
      </c>
      <c r="CX70" s="276">
        <f>'結果（詳細）'!$F$107*投入係数表_A!CX70</f>
        <v>0</v>
      </c>
      <c r="CY70" s="276">
        <f>'結果（詳細）'!$F$108*投入係数表_A!CY70</f>
        <v>0</v>
      </c>
      <c r="CZ70" s="276">
        <f>'結果（詳細）'!$F$109*投入係数表_A!CZ70</f>
        <v>0</v>
      </c>
      <c r="DA70" s="276">
        <f>'結果（詳細）'!$F$110*投入係数表_A!DA70</f>
        <v>0</v>
      </c>
      <c r="DB70" s="276">
        <f>'結果（詳細）'!$F$111*投入係数表_A!DB70</f>
        <v>0</v>
      </c>
      <c r="DC70" s="276">
        <f>'結果（詳細）'!$F$112*投入係数表_A!DC70</f>
        <v>0</v>
      </c>
      <c r="DD70" s="276">
        <f>'結果（詳細）'!$F$113*投入係数表_A!DD70</f>
        <v>0</v>
      </c>
      <c r="DE70" s="276">
        <f>'結果（詳細）'!$F$114*投入係数表_A!DE70</f>
        <v>0</v>
      </c>
      <c r="DF70" s="276">
        <f>'結果（詳細）'!$F$115*投入係数表_A!DF70</f>
        <v>0</v>
      </c>
      <c r="DG70" s="276">
        <f>'結果（詳細）'!$F$115*投入係数表_A!DG70</f>
        <v>0</v>
      </c>
      <c r="DH70" s="276">
        <f>'結果（詳細）'!$F$115*投入係数表_A!DH70</f>
        <v>0</v>
      </c>
      <c r="DI70" s="279">
        <f t="shared" si="1"/>
        <v>0</v>
      </c>
    </row>
    <row r="71" spans="3:113" ht="13.5" customHeight="1" x14ac:dyDescent="0.15">
      <c r="C71" s="402" t="s">
        <v>709</v>
      </c>
      <c r="D71" s="403" t="s">
        <v>360</v>
      </c>
      <c r="E71" s="275">
        <f>'結果（詳細）'!F$10*投入係数表_A!E71</f>
        <v>0</v>
      </c>
      <c r="F71" s="276">
        <f>'結果（詳細）'!F$11*投入係数表_A!F71</f>
        <v>0</v>
      </c>
      <c r="G71" s="276">
        <f>'結果（詳細）'!F$12*投入係数表_A!G71</f>
        <v>0</v>
      </c>
      <c r="H71" s="276">
        <f>'結果（詳細）'!F$13*投入係数表_A!H71</f>
        <v>0</v>
      </c>
      <c r="I71" s="276">
        <f>'結果（詳細）'!F$14*投入係数表_A!I71</f>
        <v>0</v>
      </c>
      <c r="J71" s="276">
        <f>'結果（詳細）'!F$15*投入係数表_A!J71</f>
        <v>0</v>
      </c>
      <c r="K71" s="276">
        <f>'結果（詳細）'!F$16*投入係数表_A!K71</f>
        <v>0</v>
      </c>
      <c r="L71" s="276">
        <f>'結果（詳細）'!F$17*投入係数表_A!L71</f>
        <v>0</v>
      </c>
      <c r="M71" s="276">
        <f>'結果（詳細）'!F$18*投入係数表_A!M71</f>
        <v>0</v>
      </c>
      <c r="N71" s="277">
        <f>'結果（詳細）'!F$19*投入係数表_A!N71</f>
        <v>0</v>
      </c>
      <c r="O71" s="276">
        <f>'結果（詳細）'!F$20*投入係数表_A!O71</f>
        <v>0</v>
      </c>
      <c r="P71" s="276">
        <f>'結果（詳細）'!F$21*投入係数表_A!P71</f>
        <v>0</v>
      </c>
      <c r="Q71" s="276">
        <f>'結果（詳細）'!F$22*投入係数表_A!Q71</f>
        <v>0</v>
      </c>
      <c r="R71" s="276">
        <f>'結果（詳細）'!F$23*投入係数表_A!R71</f>
        <v>0</v>
      </c>
      <c r="S71" s="276">
        <f>'結果（詳細）'!F$24*投入係数表_A!S71</f>
        <v>0</v>
      </c>
      <c r="T71" s="276">
        <f>'結果（詳細）'!F$25*投入係数表_A!T71</f>
        <v>0</v>
      </c>
      <c r="U71" s="276">
        <f>'結果（詳細）'!F$26*投入係数表_A!U71</f>
        <v>0</v>
      </c>
      <c r="V71" s="276">
        <f>'結果（詳細）'!F$27*投入係数表_A!V71</f>
        <v>0</v>
      </c>
      <c r="W71" s="278">
        <f>'結果（詳細）'!F$28*投入係数表_A!W71</f>
        <v>0</v>
      </c>
      <c r="X71" s="276">
        <f>'結果（詳細）'!F$29*投入係数表_A!X71</f>
        <v>0</v>
      </c>
      <c r="Y71" s="276">
        <f>'結果（詳細）'!F$30*投入係数表_A!Y71</f>
        <v>0</v>
      </c>
      <c r="Z71" s="276">
        <f>'結果（詳細）'!F$31*投入係数表_A!Z71</f>
        <v>0</v>
      </c>
      <c r="AA71" s="276">
        <f>'結果（詳細）'!F$32*投入係数表_A!AA71</f>
        <v>0</v>
      </c>
      <c r="AB71" s="276">
        <f>'結果（詳細）'!F$33*投入係数表_A!AB71</f>
        <v>0</v>
      </c>
      <c r="AC71" s="276">
        <f>'結果（詳細）'!F$34*投入係数表_A!AC71</f>
        <v>0</v>
      </c>
      <c r="AD71" s="276">
        <f>'結果（詳細）'!F$35*投入係数表_A!AD71</f>
        <v>0</v>
      </c>
      <c r="AE71" s="276">
        <f>'結果（詳細）'!F$36*投入係数表_A!AE71</f>
        <v>0</v>
      </c>
      <c r="AF71" s="276">
        <f>'結果（詳細）'!F$37*投入係数表_A!AF71</f>
        <v>0</v>
      </c>
      <c r="AG71" s="276">
        <f>'結果（詳細）'!F$38*投入係数表_A!AG71</f>
        <v>0</v>
      </c>
      <c r="AH71" s="277">
        <f>'結果（詳細）'!F$39*投入係数表_A!AH71</f>
        <v>0</v>
      </c>
      <c r="AI71" s="276">
        <f>'結果（詳細）'!F$40*投入係数表_A!AI71</f>
        <v>0</v>
      </c>
      <c r="AJ71" s="276">
        <f>'結果（詳細）'!$F$41*投入係数表_A!AJ71</f>
        <v>0</v>
      </c>
      <c r="AK71" s="276">
        <f>'結果（詳細）'!$F$42*投入係数表_A!AK71</f>
        <v>0</v>
      </c>
      <c r="AL71" s="276">
        <f>'結果（詳細）'!$F$43*投入係数表_A!AL71</f>
        <v>0</v>
      </c>
      <c r="AM71" s="276">
        <f>'結果（詳細）'!$F$44*投入係数表_A!AM71</f>
        <v>0</v>
      </c>
      <c r="AN71" s="276">
        <f>'結果（詳細）'!$F$45*投入係数表_A!AN71</f>
        <v>0</v>
      </c>
      <c r="AO71" s="276">
        <f>'結果（詳細）'!$F$46*投入係数表_A!AO71</f>
        <v>0</v>
      </c>
      <c r="AP71" s="276">
        <f>'結果（詳細）'!$F$47*投入係数表_A!AP71</f>
        <v>0</v>
      </c>
      <c r="AQ71" s="276">
        <f>'結果（詳細）'!$F$48*投入係数表_A!AQ71</f>
        <v>0</v>
      </c>
      <c r="AR71" s="276">
        <f>'結果（詳細）'!$F$49*投入係数表_A!AR71</f>
        <v>0</v>
      </c>
      <c r="AS71" s="276">
        <f>'結果（詳細）'!$F$50*投入係数表_A!AS71</f>
        <v>0</v>
      </c>
      <c r="AT71" s="276">
        <f>'結果（詳細）'!$F$51*投入係数表_A!AT71</f>
        <v>0</v>
      </c>
      <c r="AU71" s="276">
        <f>'結果（詳細）'!$F$52*投入係数表_A!AU71</f>
        <v>0</v>
      </c>
      <c r="AV71" s="276">
        <f>'結果（詳細）'!$F$53*投入係数表_A!AV71</f>
        <v>0</v>
      </c>
      <c r="AW71" s="276">
        <f>'結果（詳細）'!$F$54*投入係数表_A!AW71</f>
        <v>0</v>
      </c>
      <c r="AX71" s="276">
        <f>'結果（詳細）'!$F$55*投入係数表_A!AX71</f>
        <v>0</v>
      </c>
      <c r="AY71" s="276">
        <f>'結果（詳細）'!$F$56*投入係数表_A!AY71</f>
        <v>0</v>
      </c>
      <c r="AZ71" s="276">
        <f>'結果（詳細）'!$F$57*投入係数表_A!AZ71</f>
        <v>0</v>
      </c>
      <c r="BA71" s="276">
        <f>'結果（詳細）'!$F$58*投入係数表_A!BA71</f>
        <v>0</v>
      </c>
      <c r="BB71" s="276">
        <f>'結果（詳細）'!$F$59*投入係数表_A!BB71</f>
        <v>0</v>
      </c>
      <c r="BC71" s="276">
        <f>'結果（詳細）'!$F$60*投入係数表_A!BC71</f>
        <v>0</v>
      </c>
      <c r="BD71" s="276">
        <f>'結果（詳細）'!$F$61*投入係数表_A!BD71</f>
        <v>0</v>
      </c>
      <c r="BE71" s="276">
        <f>'結果（詳細）'!$F$62*投入係数表_A!BE71</f>
        <v>0</v>
      </c>
      <c r="BF71" s="276">
        <f>'結果（詳細）'!$F$63*投入係数表_A!BF71</f>
        <v>0</v>
      </c>
      <c r="BG71" s="276">
        <f>'結果（詳細）'!$F$64*投入係数表_A!BG71</f>
        <v>0</v>
      </c>
      <c r="BH71" s="276">
        <f>'結果（詳細）'!$F$65*投入係数表_A!BH71</f>
        <v>0</v>
      </c>
      <c r="BI71" s="276">
        <f>'結果（詳細）'!$F$66*投入係数表_A!BI71</f>
        <v>0</v>
      </c>
      <c r="BJ71" s="276">
        <f>'結果（詳細）'!$F$67*投入係数表_A!BJ71</f>
        <v>0</v>
      </c>
      <c r="BK71" s="276">
        <f>'結果（詳細）'!$F$68*投入係数表_A!BK71</f>
        <v>0</v>
      </c>
      <c r="BL71" s="276">
        <f>'結果（詳細）'!$F$69*投入係数表_A!BL71</f>
        <v>0</v>
      </c>
      <c r="BM71" s="276">
        <f>'結果（詳細）'!$F$70*投入係数表_A!BM71</f>
        <v>0</v>
      </c>
      <c r="BN71" s="276">
        <f>'結果（詳細）'!$F$71*投入係数表_A!BN71</f>
        <v>0</v>
      </c>
      <c r="BO71" s="276">
        <f>'結果（詳細）'!$F$72*投入係数表_A!BO71</f>
        <v>0</v>
      </c>
      <c r="BP71" s="276">
        <f>'結果（詳細）'!$F$73*投入係数表_A!BP71</f>
        <v>0</v>
      </c>
      <c r="BQ71" s="276">
        <f>'結果（詳細）'!$F$74*投入係数表_A!BQ71</f>
        <v>0</v>
      </c>
      <c r="BR71" s="276">
        <f>'結果（詳細）'!$F$75*投入係数表_A!BR71</f>
        <v>0</v>
      </c>
      <c r="BS71" s="276">
        <f>'結果（詳細）'!$F$76*投入係数表_A!BS71</f>
        <v>0</v>
      </c>
      <c r="BT71" s="276">
        <f>'結果（詳細）'!$F$77*投入係数表_A!BT71</f>
        <v>0</v>
      </c>
      <c r="BU71" s="276">
        <f>'結果（詳細）'!$F$78*投入係数表_A!BU71</f>
        <v>0</v>
      </c>
      <c r="BV71" s="276">
        <f>'結果（詳細）'!$F$79*投入係数表_A!BV71</f>
        <v>0</v>
      </c>
      <c r="BW71" s="276">
        <f>'結果（詳細）'!$F$80*投入係数表_A!BW71</f>
        <v>0</v>
      </c>
      <c r="BX71" s="276">
        <f>'結果（詳細）'!$F$81*投入係数表_A!BX71</f>
        <v>0</v>
      </c>
      <c r="BY71" s="276">
        <f>'結果（詳細）'!$F$82*投入係数表_A!BY71</f>
        <v>0</v>
      </c>
      <c r="BZ71" s="276">
        <f>'結果（詳細）'!$F$83*投入係数表_A!BZ71</f>
        <v>0</v>
      </c>
      <c r="CA71" s="276">
        <f>'結果（詳細）'!$F$84*投入係数表_A!CA71</f>
        <v>0</v>
      </c>
      <c r="CB71" s="276">
        <f>'結果（詳細）'!$F$85*投入係数表_A!CB71</f>
        <v>0</v>
      </c>
      <c r="CC71" s="276">
        <f>'結果（詳細）'!$F$86*投入係数表_A!CC71</f>
        <v>0</v>
      </c>
      <c r="CD71" s="276">
        <f>'結果（詳細）'!$F$87*投入係数表_A!CD71</f>
        <v>0</v>
      </c>
      <c r="CE71" s="276">
        <f>'結果（詳細）'!$F$88*投入係数表_A!CE71</f>
        <v>0</v>
      </c>
      <c r="CF71" s="276">
        <f>'結果（詳細）'!$F$89*投入係数表_A!CF71</f>
        <v>0</v>
      </c>
      <c r="CG71" s="276">
        <f>'結果（詳細）'!$F$90*投入係数表_A!CG71</f>
        <v>0</v>
      </c>
      <c r="CH71" s="276">
        <f>'結果（詳細）'!$F$91*投入係数表_A!CH71</f>
        <v>0</v>
      </c>
      <c r="CI71" s="276">
        <f>'結果（詳細）'!$F$92*投入係数表_A!CI71</f>
        <v>0</v>
      </c>
      <c r="CJ71" s="276">
        <f>'結果（詳細）'!$F$93*投入係数表_A!CJ71</f>
        <v>0</v>
      </c>
      <c r="CK71" s="276">
        <f>'結果（詳細）'!$F$94*投入係数表_A!CK71</f>
        <v>0</v>
      </c>
      <c r="CL71" s="276">
        <f>'結果（詳細）'!$F$95*投入係数表_A!CL71</f>
        <v>0</v>
      </c>
      <c r="CM71" s="276">
        <f>'結果（詳細）'!$F$96*投入係数表_A!CM71</f>
        <v>0</v>
      </c>
      <c r="CN71" s="276">
        <f>'結果（詳細）'!$F$97*投入係数表_A!CN71</f>
        <v>0</v>
      </c>
      <c r="CO71" s="276">
        <f>'結果（詳細）'!$F$98*投入係数表_A!CO71</f>
        <v>0</v>
      </c>
      <c r="CP71" s="276">
        <f>'結果（詳細）'!$F$99*投入係数表_A!CP71</f>
        <v>0</v>
      </c>
      <c r="CQ71" s="276">
        <f>'結果（詳細）'!$F$100*投入係数表_A!CQ71</f>
        <v>0</v>
      </c>
      <c r="CR71" s="276">
        <f>'結果（詳細）'!$F$101*投入係数表_A!CR71</f>
        <v>0</v>
      </c>
      <c r="CS71" s="276">
        <f>'結果（詳細）'!$F$102*投入係数表_A!CS71</f>
        <v>0</v>
      </c>
      <c r="CT71" s="276">
        <f>'結果（詳細）'!$F$103*投入係数表_A!CT71</f>
        <v>0</v>
      </c>
      <c r="CU71" s="276">
        <f>'結果（詳細）'!$F$104*投入係数表_A!CU71</f>
        <v>0</v>
      </c>
      <c r="CV71" s="276">
        <f>'結果（詳細）'!$F$105*投入係数表_A!CV71</f>
        <v>0</v>
      </c>
      <c r="CW71" s="276">
        <f>'結果（詳細）'!$F$106*投入係数表_A!CW71</f>
        <v>0</v>
      </c>
      <c r="CX71" s="276">
        <f>'結果（詳細）'!$F$107*投入係数表_A!CX71</f>
        <v>0</v>
      </c>
      <c r="CY71" s="276">
        <f>'結果（詳細）'!$F$108*投入係数表_A!CY71</f>
        <v>0</v>
      </c>
      <c r="CZ71" s="276">
        <f>'結果（詳細）'!$F$109*投入係数表_A!CZ71</f>
        <v>0</v>
      </c>
      <c r="DA71" s="276">
        <f>'結果（詳細）'!$F$110*投入係数表_A!DA71</f>
        <v>0</v>
      </c>
      <c r="DB71" s="276">
        <f>'結果（詳細）'!$F$111*投入係数表_A!DB71</f>
        <v>0</v>
      </c>
      <c r="DC71" s="276">
        <f>'結果（詳細）'!$F$112*投入係数表_A!DC71</f>
        <v>0</v>
      </c>
      <c r="DD71" s="276">
        <f>'結果（詳細）'!$F$113*投入係数表_A!DD71</f>
        <v>0</v>
      </c>
      <c r="DE71" s="276">
        <f>'結果（詳細）'!$F$114*投入係数表_A!DE71</f>
        <v>0</v>
      </c>
      <c r="DF71" s="276">
        <f>'結果（詳細）'!$F$115*投入係数表_A!DF71</f>
        <v>0</v>
      </c>
      <c r="DG71" s="276">
        <f>'結果（詳細）'!$F$115*投入係数表_A!DG71</f>
        <v>0</v>
      </c>
      <c r="DH71" s="276">
        <f>'結果（詳細）'!$F$115*投入係数表_A!DH71</f>
        <v>0</v>
      </c>
      <c r="DI71" s="279">
        <f t="shared" ref="DI71:DI102" si="2">SUM(E71:DH71)</f>
        <v>0</v>
      </c>
    </row>
    <row r="72" spans="3:113" ht="13.5" customHeight="1" x14ac:dyDescent="0.15">
      <c r="C72" s="402" t="s">
        <v>710</v>
      </c>
      <c r="D72" s="403" t="s">
        <v>364</v>
      </c>
      <c r="E72" s="275">
        <f>'結果（詳細）'!F$10*投入係数表_A!E72</f>
        <v>0</v>
      </c>
      <c r="F72" s="276">
        <f>'結果（詳細）'!F$11*投入係数表_A!F72</f>
        <v>0</v>
      </c>
      <c r="G72" s="276">
        <f>'結果（詳細）'!F$12*投入係数表_A!G72</f>
        <v>0</v>
      </c>
      <c r="H72" s="276">
        <f>'結果（詳細）'!F$13*投入係数表_A!H72</f>
        <v>0</v>
      </c>
      <c r="I72" s="276">
        <f>'結果（詳細）'!F$14*投入係数表_A!I72</f>
        <v>0</v>
      </c>
      <c r="J72" s="276">
        <f>'結果（詳細）'!F$15*投入係数表_A!J72</f>
        <v>0</v>
      </c>
      <c r="K72" s="276">
        <f>'結果（詳細）'!F$16*投入係数表_A!K72</f>
        <v>0</v>
      </c>
      <c r="L72" s="276">
        <f>'結果（詳細）'!F$17*投入係数表_A!L72</f>
        <v>0</v>
      </c>
      <c r="M72" s="276">
        <f>'結果（詳細）'!F$18*投入係数表_A!M72</f>
        <v>0</v>
      </c>
      <c r="N72" s="277">
        <f>'結果（詳細）'!F$19*投入係数表_A!N72</f>
        <v>0</v>
      </c>
      <c r="O72" s="276">
        <f>'結果（詳細）'!F$20*投入係数表_A!O72</f>
        <v>0</v>
      </c>
      <c r="P72" s="276">
        <f>'結果（詳細）'!F$21*投入係数表_A!P72</f>
        <v>0</v>
      </c>
      <c r="Q72" s="276">
        <f>'結果（詳細）'!F$22*投入係数表_A!Q72</f>
        <v>0</v>
      </c>
      <c r="R72" s="276">
        <f>'結果（詳細）'!F$23*投入係数表_A!R72</f>
        <v>0</v>
      </c>
      <c r="S72" s="276">
        <f>'結果（詳細）'!F$24*投入係数表_A!S72</f>
        <v>0</v>
      </c>
      <c r="T72" s="276">
        <f>'結果（詳細）'!F$25*投入係数表_A!T72</f>
        <v>0</v>
      </c>
      <c r="U72" s="276">
        <f>'結果（詳細）'!F$26*投入係数表_A!U72</f>
        <v>0</v>
      </c>
      <c r="V72" s="276">
        <f>'結果（詳細）'!F$27*投入係数表_A!V72</f>
        <v>0</v>
      </c>
      <c r="W72" s="278">
        <f>'結果（詳細）'!F$28*投入係数表_A!W72</f>
        <v>0</v>
      </c>
      <c r="X72" s="276">
        <f>'結果（詳細）'!F$29*投入係数表_A!X72</f>
        <v>0</v>
      </c>
      <c r="Y72" s="276">
        <f>'結果（詳細）'!F$30*投入係数表_A!Y72</f>
        <v>0</v>
      </c>
      <c r="Z72" s="276">
        <f>'結果（詳細）'!F$31*投入係数表_A!Z72</f>
        <v>0</v>
      </c>
      <c r="AA72" s="276">
        <f>'結果（詳細）'!F$32*投入係数表_A!AA72</f>
        <v>0</v>
      </c>
      <c r="AB72" s="276">
        <f>'結果（詳細）'!F$33*投入係数表_A!AB72</f>
        <v>0</v>
      </c>
      <c r="AC72" s="276">
        <f>'結果（詳細）'!F$34*投入係数表_A!AC72</f>
        <v>0</v>
      </c>
      <c r="AD72" s="276">
        <f>'結果（詳細）'!F$35*投入係数表_A!AD72</f>
        <v>0</v>
      </c>
      <c r="AE72" s="276">
        <f>'結果（詳細）'!F$36*投入係数表_A!AE72</f>
        <v>0</v>
      </c>
      <c r="AF72" s="276">
        <f>'結果（詳細）'!F$37*投入係数表_A!AF72</f>
        <v>0</v>
      </c>
      <c r="AG72" s="276">
        <f>'結果（詳細）'!F$38*投入係数表_A!AG72</f>
        <v>0</v>
      </c>
      <c r="AH72" s="277">
        <f>'結果（詳細）'!F$39*投入係数表_A!AH72</f>
        <v>0</v>
      </c>
      <c r="AI72" s="276">
        <f>'結果（詳細）'!F$40*投入係数表_A!AI72</f>
        <v>0</v>
      </c>
      <c r="AJ72" s="276">
        <f>'結果（詳細）'!$F$41*投入係数表_A!AJ72</f>
        <v>0</v>
      </c>
      <c r="AK72" s="276">
        <f>'結果（詳細）'!$F$42*投入係数表_A!AK72</f>
        <v>0</v>
      </c>
      <c r="AL72" s="276">
        <f>'結果（詳細）'!$F$43*投入係数表_A!AL72</f>
        <v>0</v>
      </c>
      <c r="AM72" s="276">
        <f>'結果（詳細）'!$F$44*投入係数表_A!AM72</f>
        <v>0</v>
      </c>
      <c r="AN72" s="276">
        <f>'結果（詳細）'!$F$45*投入係数表_A!AN72</f>
        <v>0</v>
      </c>
      <c r="AO72" s="276">
        <f>'結果（詳細）'!$F$46*投入係数表_A!AO72</f>
        <v>0</v>
      </c>
      <c r="AP72" s="276">
        <f>'結果（詳細）'!$F$47*投入係数表_A!AP72</f>
        <v>0</v>
      </c>
      <c r="AQ72" s="276">
        <f>'結果（詳細）'!$F$48*投入係数表_A!AQ72</f>
        <v>0</v>
      </c>
      <c r="AR72" s="276">
        <f>'結果（詳細）'!$F$49*投入係数表_A!AR72</f>
        <v>0</v>
      </c>
      <c r="AS72" s="276">
        <f>'結果（詳細）'!$F$50*投入係数表_A!AS72</f>
        <v>0</v>
      </c>
      <c r="AT72" s="276">
        <f>'結果（詳細）'!$F$51*投入係数表_A!AT72</f>
        <v>0</v>
      </c>
      <c r="AU72" s="276">
        <f>'結果（詳細）'!$F$52*投入係数表_A!AU72</f>
        <v>0</v>
      </c>
      <c r="AV72" s="276">
        <f>'結果（詳細）'!$F$53*投入係数表_A!AV72</f>
        <v>0</v>
      </c>
      <c r="AW72" s="276">
        <f>'結果（詳細）'!$F$54*投入係数表_A!AW72</f>
        <v>0</v>
      </c>
      <c r="AX72" s="276">
        <f>'結果（詳細）'!$F$55*投入係数表_A!AX72</f>
        <v>0</v>
      </c>
      <c r="AY72" s="276">
        <f>'結果（詳細）'!$F$56*投入係数表_A!AY72</f>
        <v>0</v>
      </c>
      <c r="AZ72" s="276">
        <f>'結果（詳細）'!$F$57*投入係数表_A!AZ72</f>
        <v>0</v>
      </c>
      <c r="BA72" s="276">
        <f>'結果（詳細）'!$F$58*投入係数表_A!BA72</f>
        <v>0</v>
      </c>
      <c r="BB72" s="276">
        <f>'結果（詳細）'!$F$59*投入係数表_A!BB72</f>
        <v>0</v>
      </c>
      <c r="BC72" s="276">
        <f>'結果（詳細）'!$F$60*投入係数表_A!BC72</f>
        <v>0</v>
      </c>
      <c r="BD72" s="276">
        <f>'結果（詳細）'!$F$61*投入係数表_A!BD72</f>
        <v>0</v>
      </c>
      <c r="BE72" s="276">
        <f>'結果（詳細）'!$F$62*投入係数表_A!BE72</f>
        <v>0</v>
      </c>
      <c r="BF72" s="276">
        <f>'結果（詳細）'!$F$63*投入係数表_A!BF72</f>
        <v>0</v>
      </c>
      <c r="BG72" s="276">
        <f>'結果（詳細）'!$F$64*投入係数表_A!BG72</f>
        <v>0</v>
      </c>
      <c r="BH72" s="276">
        <f>'結果（詳細）'!$F$65*投入係数表_A!BH72</f>
        <v>0</v>
      </c>
      <c r="BI72" s="276">
        <f>'結果（詳細）'!$F$66*投入係数表_A!BI72</f>
        <v>0</v>
      </c>
      <c r="BJ72" s="276">
        <f>'結果（詳細）'!$F$67*投入係数表_A!BJ72</f>
        <v>0</v>
      </c>
      <c r="BK72" s="276">
        <f>'結果（詳細）'!$F$68*投入係数表_A!BK72</f>
        <v>0</v>
      </c>
      <c r="BL72" s="276">
        <f>'結果（詳細）'!$F$69*投入係数表_A!BL72</f>
        <v>0</v>
      </c>
      <c r="BM72" s="276">
        <f>'結果（詳細）'!$F$70*投入係数表_A!BM72</f>
        <v>0</v>
      </c>
      <c r="BN72" s="276">
        <f>'結果（詳細）'!$F$71*投入係数表_A!BN72</f>
        <v>0</v>
      </c>
      <c r="BO72" s="276">
        <f>'結果（詳細）'!$F$72*投入係数表_A!BO72</f>
        <v>0</v>
      </c>
      <c r="BP72" s="276">
        <f>'結果（詳細）'!$F$73*投入係数表_A!BP72</f>
        <v>0</v>
      </c>
      <c r="BQ72" s="276">
        <f>'結果（詳細）'!$F$74*投入係数表_A!BQ72</f>
        <v>0</v>
      </c>
      <c r="BR72" s="276">
        <f>'結果（詳細）'!$F$75*投入係数表_A!BR72</f>
        <v>0</v>
      </c>
      <c r="BS72" s="276">
        <f>'結果（詳細）'!$F$76*投入係数表_A!BS72</f>
        <v>0</v>
      </c>
      <c r="BT72" s="276">
        <f>'結果（詳細）'!$F$77*投入係数表_A!BT72</f>
        <v>0</v>
      </c>
      <c r="BU72" s="276">
        <f>'結果（詳細）'!$F$78*投入係数表_A!BU72</f>
        <v>0</v>
      </c>
      <c r="BV72" s="276">
        <f>'結果（詳細）'!$F$79*投入係数表_A!BV72</f>
        <v>0</v>
      </c>
      <c r="BW72" s="276">
        <f>'結果（詳細）'!$F$80*投入係数表_A!BW72</f>
        <v>0</v>
      </c>
      <c r="BX72" s="276">
        <f>'結果（詳細）'!$F$81*投入係数表_A!BX72</f>
        <v>0</v>
      </c>
      <c r="BY72" s="276">
        <f>'結果（詳細）'!$F$82*投入係数表_A!BY72</f>
        <v>0</v>
      </c>
      <c r="BZ72" s="276">
        <f>'結果（詳細）'!$F$83*投入係数表_A!BZ72</f>
        <v>0</v>
      </c>
      <c r="CA72" s="276">
        <f>'結果（詳細）'!$F$84*投入係数表_A!CA72</f>
        <v>0</v>
      </c>
      <c r="CB72" s="276">
        <f>'結果（詳細）'!$F$85*投入係数表_A!CB72</f>
        <v>0</v>
      </c>
      <c r="CC72" s="276">
        <f>'結果（詳細）'!$F$86*投入係数表_A!CC72</f>
        <v>0</v>
      </c>
      <c r="CD72" s="276">
        <f>'結果（詳細）'!$F$87*投入係数表_A!CD72</f>
        <v>0</v>
      </c>
      <c r="CE72" s="276">
        <f>'結果（詳細）'!$F$88*投入係数表_A!CE72</f>
        <v>0</v>
      </c>
      <c r="CF72" s="276">
        <f>'結果（詳細）'!$F$89*投入係数表_A!CF72</f>
        <v>0</v>
      </c>
      <c r="CG72" s="276">
        <f>'結果（詳細）'!$F$90*投入係数表_A!CG72</f>
        <v>0</v>
      </c>
      <c r="CH72" s="276">
        <f>'結果（詳細）'!$F$91*投入係数表_A!CH72</f>
        <v>0</v>
      </c>
      <c r="CI72" s="276">
        <f>'結果（詳細）'!$F$92*投入係数表_A!CI72</f>
        <v>0</v>
      </c>
      <c r="CJ72" s="276">
        <f>'結果（詳細）'!$F$93*投入係数表_A!CJ72</f>
        <v>0</v>
      </c>
      <c r="CK72" s="276">
        <f>'結果（詳細）'!$F$94*投入係数表_A!CK72</f>
        <v>0</v>
      </c>
      <c r="CL72" s="276">
        <f>'結果（詳細）'!$F$95*投入係数表_A!CL72</f>
        <v>0</v>
      </c>
      <c r="CM72" s="276">
        <f>'結果（詳細）'!$F$96*投入係数表_A!CM72</f>
        <v>0</v>
      </c>
      <c r="CN72" s="276">
        <f>'結果（詳細）'!$F$97*投入係数表_A!CN72</f>
        <v>0</v>
      </c>
      <c r="CO72" s="276">
        <f>'結果（詳細）'!$F$98*投入係数表_A!CO72</f>
        <v>0</v>
      </c>
      <c r="CP72" s="276">
        <f>'結果（詳細）'!$F$99*投入係数表_A!CP72</f>
        <v>0</v>
      </c>
      <c r="CQ72" s="276">
        <f>'結果（詳細）'!$F$100*投入係数表_A!CQ72</f>
        <v>0</v>
      </c>
      <c r="CR72" s="276">
        <f>'結果（詳細）'!$F$101*投入係数表_A!CR72</f>
        <v>0</v>
      </c>
      <c r="CS72" s="276">
        <f>'結果（詳細）'!$F$102*投入係数表_A!CS72</f>
        <v>0</v>
      </c>
      <c r="CT72" s="276">
        <f>'結果（詳細）'!$F$103*投入係数表_A!CT72</f>
        <v>0</v>
      </c>
      <c r="CU72" s="276">
        <f>'結果（詳細）'!$F$104*投入係数表_A!CU72</f>
        <v>0</v>
      </c>
      <c r="CV72" s="276">
        <f>'結果（詳細）'!$F$105*投入係数表_A!CV72</f>
        <v>0</v>
      </c>
      <c r="CW72" s="276">
        <f>'結果（詳細）'!$F$106*投入係数表_A!CW72</f>
        <v>0</v>
      </c>
      <c r="CX72" s="276">
        <f>'結果（詳細）'!$F$107*投入係数表_A!CX72</f>
        <v>0</v>
      </c>
      <c r="CY72" s="276">
        <f>'結果（詳細）'!$F$108*投入係数表_A!CY72</f>
        <v>0</v>
      </c>
      <c r="CZ72" s="276">
        <f>'結果（詳細）'!$F$109*投入係数表_A!CZ72</f>
        <v>0</v>
      </c>
      <c r="DA72" s="276">
        <f>'結果（詳細）'!$F$110*投入係数表_A!DA72</f>
        <v>0</v>
      </c>
      <c r="DB72" s="276">
        <f>'結果（詳細）'!$F$111*投入係数表_A!DB72</f>
        <v>0</v>
      </c>
      <c r="DC72" s="276">
        <f>'結果（詳細）'!$F$112*投入係数表_A!DC72</f>
        <v>0</v>
      </c>
      <c r="DD72" s="276">
        <f>'結果（詳細）'!$F$113*投入係数表_A!DD72</f>
        <v>0</v>
      </c>
      <c r="DE72" s="276">
        <f>'結果（詳細）'!$F$114*投入係数表_A!DE72</f>
        <v>0</v>
      </c>
      <c r="DF72" s="276">
        <f>'結果（詳細）'!$F$115*投入係数表_A!DF72</f>
        <v>0</v>
      </c>
      <c r="DG72" s="276">
        <f>'結果（詳細）'!$F$115*投入係数表_A!DG72</f>
        <v>0</v>
      </c>
      <c r="DH72" s="276">
        <f>'結果（詳細）'!$F$115*投入係数表_A!DH72</f>
        <v>0</v>
      </c>
      <c r="DI72" s="279">
        <f t="shared" si="2"/>
        <v>0</v>
      </c>
    </row>
    <row r="73" spans="3:113" ht="13.5" customHeight="1" x14ac:dyDescent="0.15">
      <c r="C73" s="402" t="s">
        <v>711</v>
      </c>
      <c r="D73" s="403" t="s">
        <v>366</v>
      </c>
      <c r="E73" s="275">
        <f>'結果（詳細）'!F$10*投入係数表_A!E73</f>
        <v>0</v>
      </c>
      <c r="F73" s="276">
        <f>'結果（詳細）'!F$11*投入係数表_A!F73</f>
        <v>0</v>
      </c>
      <c r="G73" s="276">
        <f>'結果（詳細）'!F$12*投入係数表_A!G73</f>
        <v>0</v>
      </c>
      <c r="H73" s="276">
        <f>'結果（詳細）'!F$13*投入係数表_A!H73</f>
        <v>0</v>
      </c>
      <c r="I73" s="276">
        <f>'結果（詳細）'!F$14*投入係数表_A!I73</f>
        <v>0</v>
      </c>
      <c r="J73" s="276">
        <f>'結果（詳細）'!F$15*投入係数表_A!J73</f>
        <v>0</v>
      </c>
      <c r="K73" s="276">
        <f>'結果（詳細）'!F$16*投入係数表_A!K73</f>
        <v>0</v>
      </c>
      <c r="L73" s="276">
        <f>'結果（詳細）'!F$17*投入係数表_A!L73</f>
        <v>0</v>
      </c>
      <c r="M73" s="276">
        <f>'結果（詳細）'!F$18*投入係数表_A!M73</f>
        <v>0</v>
      </c>
      <c r="N73" s="277">
        <f>'結果（詳細）'!F$19*投入係数表_A!N73</f>
        <v>0</v>
      </c>
      <c r="O73" s="276">
        <f>'結果（詳細）'!F$20*投入係数表_A!O73</f>
        <v>0</v>
      </c>
      <c r="P73" s="276">
        <f>'結果（詳細）'!F$21*投入係数表_A!P73</f>
        <v>0</v>
      </c>
      <c r="Q73" s="276">
        <f>'結果（詳細）'!F$22*投入係数表_A!Q73</f>
        <v>0</v>
      </c>
      <c r="R73" s="276">
        <f>'結果（詳細）'!F$23*投入係数表_A!R73</f>
        <v>0</v>
      </c>
      <c r="S73" s="276">
        <f>'結果（詳細）'!F$24*投入係数表_A!S73</f>
        <v>0</v>
      </c>
      <c r="T73" s="276">
        <f>'結果（詳細）'!F$25*投入係数表_A!T73</f>
        <v>0</v>
      </c>
      <c r="U73" s="276">
        <f>'結果（詳細）'!F$26*投入係数表_A!U73</f>
        <v>0</v>
      </c>
      <c r="V73" s="276">
        <f>'結果（詳細）'!F$27*投入係数表_A!V73</f>
        <v>0</v>
      </c>
      <c r="W73" s="278">
        <f>'結果（詳細）'!F$28*投入係数表_A!W73</f>
        <v>0</v>
      </c>
      <c r="X73" s="276">
        <f>'結果（詳細）'!F$29*投入係数表_A!X73</f>
        <v>0</v>
      </c>
      <c r="Y73" s="276">
        <f>'結果（詳細）'!F$30*投入係数表_A!Y73</f>
        <v>0</v>
      </c>
      <c r="Z73" s="276">
        <f>'結果（詳細）'!F$31*投入係数表_A!Z73</f>
        <v>0</v>
      </c>
      <c r="AA73" s="276">
        <f>'結果（詳細）'!F$32*投入係数表_A!AA73</f>
        <v>0</v>
      </c>
      <c r="AB73" s="276">
        <f>'結果（詳細）'!F$33*投入係数表_A!AB73</f>
        <v>0</v>
      </c>
      <c r="AC73" s="276">
        <f>'結果（詳細）'!F$34*投入係数表_A!AC73</f>
        <v>0</v>
      </c>
      <c r="AD73" s="276">
        <f>'結果（詳細）'!F$35*投入係数表_A!AD73</f>
        <v>0</v>
      </c>
      <c r="AE73" s="276">
        <f>'結果（詳細）'!F$36*投入係数表_A!AE73</f>
        <v>0</v>
      </c>
      <c r="AF73" s="276">
        <f>'結果（詳細）'!F$37*投入係数表_A!AF73</f>
        <v>0</v>
      </c>
      <c r="AG73" s="276">
        <f>'結果（詳細）'!F$38*投入係数表_A!AG73</f>
        <v>0</v>
      </c>
      <c r="AH73" s="277">
        <f>'結果（詳細）'!F$39*投入係数表_A!AH73</f>
        <v>0</v>
      </c>
      <c r="AI73" s="276">
        <f>'結果（詳細）'!F$40*投入係数表_A!AI73</f>
        <v>0</v>
      </c>
      <c r="AJ73" s="276">
        <f>'結果（詳細）'!$F$41*投入係数表_A!AJ73</f>
        <v>0</v>
      </c>
      <c r="AK73" s="276">
        <f>'結果（詳細）'!$F$42*投入係数表_A!AK73</f>
        <v>0</v>
      </c>
      <c r="AL73" s="276">
        <f>'結果（詳細）'!$F$43*投入係数表_A!AL73</f>
        <v>0</v>
      </c>
      <c r="AM73" s="276">
        <f>'結果（詳細）'!$F$44*投入係数表_A!AM73</f>
        <v>0</v>
      </c>
      <c r="AN73" s="276">
        <f>'結果（詳細）'!$F$45*投入係数表_A!AN73</f>
        <v>0</v>
      </c>
      <c r="AO73" s="276">
        <f>'結果（詳細）'!$F$46*投入係数表_A!AO73</f>
        <v>0</v>
      </c>
      <c r="AP73" s="276">
        <f>'結果（詳細）'!$F$47*投入係数表_A!AP73</f>
        <v>0</v>
      </c>
      <c r="AQ73" s="276">
        <f>'結果（詳細）'!$F$48*投入係数表_A!AQ73</f>
        <v>0</v>
      </c>
      <c r="AR73" s="276">
        <f>'結果（詳細）'!$F$49*投入係数表_A!AR73</f>
        <v>0</v>
      </c>
      <c r="AS73" s="276">
        <f>'結果（詳細）'!$F$50*投入係数表_A!AS73</f>
        <v>0</v>
      </c>
      <c r="AT73" s="276">
        <f>'結果（詳細）'!$F$51*投入係数表_A!AT73</f>
        <v>0</v>
      </c>
      <c r="AU73" s="276">
        <f>'結果（詳細）'!$F$52*投入係数表_A!AU73</f>
        <v>0</v>
      </c>
      <c r="AV73" s="276">
        <f>'結果（詳細）'!$F$53*投入係数表_A!AV73</f>
        <v>0</v>
      </c>
      <c r="AW73" s="276">
        <f>'結果（詳細）'!$F$54*投入係数表_A!AW73</f>
        <v>0</v>
      </c>
      <c r="AX73" s="276">
        <f>'結果（詳細）'!$F$55*投入係数表_A!AX73</f>
        <v>0</v>
      </c>
      <c r="AY73" s="276">
        <f>'結果（詳細）'!$F$56*投入係数表_A!AY73</f>
        <v>0</v>
      </c>
      <c r="AZ73" s="276">
        <f>'結果（詳細）'!$F$57*投入係数表_A!AZ73</f>
        <v>0</v>
      </c>
      <c r="BA73" s="276">
        <f>'結果（詳細）'!$F$58*投入係数表_A!BA73</f>
        <v>0</v>
      </c>
      <c r="BB73" s="276">
        <f>'結果（詳細）'!$F$59*投入係数表_A!BB73</f>
        <v>0</v>
      </c>
      <c r="BC73" s="276">
        <f>'結果（詳細）'!$F$60*投入係数表_A!BC73</f>
        <v>0</v>
      </c>
      <c r="BD73" s="276">
        <f>'結果（詳細）'!$F$61*投入係数表_A!BD73</f>
        <v>0</v>
      </c>
      <c r="BE73" s="276">
        <f>'結果（詳細）'!$F$62*投入係数表_A!BE73</f>
        <v>0</v>
      </c>
      <c r="BF73" s="276">
        <f>'結果（詳細）'!$F$63*投入係数表_A!BF73</f>
        <v>0</v>
      </c>
      <c r="BG73" s="276">
        <f>'結果（詳細）'!$F$64*投入係数表_A!BG73</f>
        <v>0</v>
      </c>
      <c r="BH73" s="276">
        <f>'結果（詳細）'!$F$65*投入係数表_A!BH73</f>
        <v>0</v>
      </c>
      <c r="BI73" s="276">
        <f>'結果（詳細）'!$F$66*投入係数表_A!BI73</f>
        <v>0</v>
      </c>
      <c r="BJ73" s="276">
        <f>'結果（詳細）'!$F$67*投入係数表_A!BJ73</f>
        <v>0</v>
      </c>
      <c r="BK73" s="276">
        <f>'結果（詳細）'!$F$68*投入係数表_A!BK73</f>
        <v>0</v>
      </c>
      <c r="BL73" s="276">
        <f>'結果（詳細）'!$F$69*投入係数表_A!BL73</f>
        <v>0</v>
      </c>
      <c r="BM73" s="276">
        <f>'結果（詳細）'!$F$70*投入係数表_A!BM73</f>
        <v>0</v>
      </c>
      <c r="BN73" s="276">
        <f>'結果（詳細）'!$F$71*投入係数表_A!BN73</f>
        <v>0</v>
      </c>
      <c r="BO73" s="276">
        <f>'結果（詳細）'!$F$72*投入係数表_A!BO73</f>
        <v>0</v>
      </c>
      <c r="BP73" s="276">
        <f>'結果（詳細）'!$F$73*投入係数表_A!BP73</f>
        <v>0</v>
      </c>
      <c r="BQ73" s="276">
        <f>'結果（詳細）'!$F$74*投入係数表_A!BQ73</f>
        <v>0</v>
      </c>
      <c r="BR73" s="276">
        <f>'結果（詳細）'!$F$75*投入係数表_A!BR73</f>
        <v>0</v>
      </c>
      <c r="BS73" s="276">
        <f>'結果（詳細）'!$F$76*投入係数表_A!BS73</f>
        <v>0</v>
      </c>
      <c r="BT73" s="276">
        <f>'結果（詳細）'!$F$77*投入係数表_A!BT73</f>
        <v>0</v>
      </c>
      <c r="BU73" s="276">
        <f>'結果（詳細）'!$F$78*投入係数表_A!BU73</f>
        <v>0</v>
      </c>
      <c r="BV73" s="276">
        <f>'結果（詳細）'!$F$79*投入係数表_A!BV73</f>
        <v>0</v>
      </c>
      <c r="BW73" s="276">
        <f>'結果（詳細）'!$F$80*投入係数表_A!BW73</f>
        <v>0</v>
      </c>
      <c r="BX73" s="276">
        <f>'結果（詳細）'!$F$81*投入係数表_A!BX73</f>
        <v>0</v>
      </c>
      <c r="BY73" s="276">
        <f>'結果（詳細）'!$F$82*投入係数表_A!BY73</f>
        <v>0</v>
      </c>
      <c r="BZ73" s="276">
        <f>'結果（詳細）'!$F$83*投入係数表_A!BZ73</f>
        <v>0</v>
      </c>
      <c r="CA73" s="276">
        <f>'結果（詳細）'!$F$84*投入係数表_A!CA73</f>
        <v>0</v>
      </c>
      <c r="CB73" s="276">
        <f>'結果（詳細）'!$F$85*投入係数表_A!CB73</f>
        <v>0</v>
      </c>
      <c r="CC73" s="276">
        <f>'結果（詳細）'!$F$86*投入係数表_A!CC73</f>
        <v>0</v>
      </c>
      <c r="CD73" s="276">
        <f>'結果（詳細）'!$F$87*投入係数表_A!CD73</f>
        <v>0</v>
      </c>
      <c r="CE73" s="276">
        <f>'結果（詳細）'!$F$88*投入係数表_A!CE73</f>
        <v>0</v>
      </c>
      <c r="CF73" s="276">
        <f>'結果（詳細）'!$F$89*投入係数表_A!CF73</f>
        <v>0</v>
      </c>
      <c r="CG73" s="276">
        <f>'結果（詳細）'!$F$90*投入係数表_A!CG73</f>
        <v>0</v>
      </c>
      <c r="CH73" s="276">
        <f>'結果（詳細）'!$F$91*投入係数表_A!CH73</f>
        <v>0</v>
      </c>
      <c r="CI73" s="276">
        <f>'結果（詳細）'!$F$92*投入係数表_A!CI73</f>
        <v>0</v>
      </c>
      <c r="CJ73" s="276">
        <f>'結果（詳細）'!$F$93*投入係数表_A!CJ73</f>
        <v>0</v>
      </c>
      <c r="CK73" s="276">
        <f>'結果（詳細）'!$F$94*投入係数表_A!CK73</f>
        <v>0</v>
      </c>
      <c r="CL73" s="276">
        <f>'結果（詳細）'!$F$95*投入係数表_A!CL73</f>
        <v>0</v>
      </c>
      <c r="CM73" s="276">
        <f>'結果（詳細）'!$F$96*投入係数表_A!CM73</f>
        <v>0</v>
      </c>
      <c r="CN73" s="276">
        <f>'結果（詳細）'!$F$97*投入係数表_A!CN73</f>
        <v>0</v>
      </c>
      <c r="CO73" s="276">
        <f>'結果（詳細）'!$F$98*投入係数表_A!CO73</f>
        <v>0</v>
      </c>
      <c r="CP73" s="276">
        <f>'結果（詳細）'!$F$99*投入係数表_A!CP73</f>
        <v>0</v>
      </c>
      <c r="CQ73" s="276">
        <f>'結果（詳細）'!$F$100*投入係数表_A!CQ73</f>
        <v>0</v>
      </c>
      <c r="CR73" s="276">
        <f>'結果（詳細）'!$F$101*投入係数表_A!CR73</f>
        <v>0</v>
      </c>
      <c r="CS73" s="276">
        <f>'結果（詳細）'!$F$102*投入係数表_A!CS73</f>
        <v>0</v>
      </c>
      <c r="CT73" s="276">
        <f>'結果（詳細）'!$F$103*投入係数表_A!CT73</f>
        <v>0</v>
      </c>
      <c r="CU73" s="276">
        <f>'結果（詳細）'!$F$104*投入係数表_A!CU73</f>
        <v>0</v>
      </c>
      <c r="CV73" s="276">
        <f>'結果（詳細）'!$F$105*投入係数表_A!CV73</f>
        <v>0</v>
      </c>
      <c r="CW73" s="276">
        <f>'結果（詳細）'!$F$106*投入係数表_A!CW73</f>
        <v>0</v>
      </c>
      <c r="CX73" s="276">
        <f>'結果（詳細）'!$F$107*投入係数表_A!CX73</f>
        <v>0</v>
      </c>
      <c r="CY73" s="276">
        <f>'結果（詳細）'!$F$108*投入係数表_A!CY73</f>
        <v>0</v>
      </c>
      <c r="CZ73" s="276">
        <f>'結果（詳細）'!$F$109*投入係数表_A!CZ73</f>
        <v>0</v>
      </c>
      <c r="DA73" s="276">
        <f>'結果（詳細）'!$F$110*投入係数表_A!DA73</f>
        <v>0</v>
      </c>
      <c r="DB73" s="276">
        <f>'結果（詳細）'!$F$111*投入係数表_A!DB73</f>
        <v>0</v>
      </c>
      <c r="DC73" s="276">
        <f>'結果（詳細）'!$F$112*投入係数表_A!DC73</f>
        <v>0</v>
      </c>
      <c r="DD73" s="276">
        <f>'結果（詳細）'!$F$113*投入係数表_A!DD73</f>
        <v>0</v>
      </c>
      <c r="DE73" s="276">
        <f>'結果（詳細）'!$F$114*投入係数表_A!DE73</f>
        <v>0</v>
      </c>
      <c r="DF73" s="276">
        <f>'結果（詳細）'!$F$115*投入係数表_A!DF73</f>
        <v>0</v>
      </c>
      <c r="DG73" s="276">
        <f>'結果（詳細）'!$F$115*投入係数表_A!DG73</f>
        <v>0</v>
      </c>
      <c r="DH73" s="276">
        <f>'結果（詳細）'!$F$115*投入係数表_A!DH73</f>
        <v>0</v>
      </c>
      <c r="DI73" s="279">
        <f t="shared" si="2"/>
        <v>0</v>
      </c>
    </row>
    <row r="74" spans="3:113" ht="13.5" customHeight="1" x14ac:dyDescent="0.15">
      <c r="C74" s="402" t="s">
        <v>712</v>
      </c>
      <c r="D74" s="403" t="s">
        <v>369</v>
      </c>
      <c r="E74" s="275">
        <f>'結果（詳細）'!F$10*投入係数表_A!E74</f>
        <v>0</v>
      </c>
      <c r="F74" s="276">
        <f>'結果（詳細）'!F$11*投入係数表_A!F74</f>
        <v>0</v>
      </c>
      <c r="G74" s="276">
        <f>'結果（詳細）'!F$12*投入係数表_A!G74</f>
        <v>0</v>
      </c>
      <c r="H74" s="276">
        <f>'結果（詳細）'!F$13*投入係数表_A!H74</f>
        <v>0</v>
      </c>
      <c r="I74" s="276">
        <f>'結果（詳細）'!F$14*投入係数表_A!I74</f>
        <v>0</v>
      </c>
      <c r="J74" s="276">
        <f>'結果（詳細）'!F$15*投入係数表_A!J74</f>
        <v>0</v>
      </c>
      <c r="K74" s="276">
        <f>'結果（詳細）'!F$16*投入係数表_A!K74</f>
        <v>0</v>
      </c>
      <c r="L74" s="276">
        <f>'結果（詳細）'!F$17*投入係数表_A!L74</f>
        <v>0</v>
      </c>
      <c r="M74" s="276">
        <f>'結果（詳細）'!F$18*投入係数表_A!M74</f>
        <v>0</v>
      </c>
      <c r="N74" s="277">
        <f>'結果（詳細）'!F$19*投入係数表_A!N74</f>
        <v>0</v>
      </c>
      <c r="O74" s="276">
        <f>'結果（詳細）'!F$20*投入係数表_A!O74</f>
        <v>0</v>
      </c>
      <c r="P74" s="276">
        <f>'結果（詳細）'!F$21*投入係数表_A!P74</f>
        <v>0</v>
      </c>
      <c r="Q74" s="276">
        <f>'結果（詳細）'!F$22*投入係数表_A!Q74</f>
        <v>0</v>
      </c>
      <c r="R74" s="276">
        <f>'結果（詳細）'!F$23*投入係数表_A!R74</f>
        <v>0</v>
      </c>
      <c r="S74" s="276">
        <f>'結果（詳細）'!F$24*投入係数表_A!S74</f>
        <v>0</v>
      </c>
      <c r="T74" s="276">
        <f>'結果（詳細）'!F$25*投入係数表_A!T74</f>
        <v>0</v>
      </c>
      <c r="U74" s="276">
        <f>'結果（詳細）'!F$26*投入係数表_A!U74</f>
        <v>0</v>
      </c>
      <c r="V74" s="276">
        <f>'結果（詳細）'!F$27*投入係数表_A!V74</f>
        <v>0</v>
      </c>
      <c r="W74" s="278">
        <f>'結果（詳細）'!F$28*投入係数表_A!W74</f>
        <v>0</v>
      </c>
      <c r="X74" s="276">
        <f>'結果（詳細）'!F$29*投入係数表_A!X74</f>
        <v>0</v>
      </c>
      <c r="Y74" s="276">
        <f>'結果（詳細）'!F$30*投入係数表_A!Y74</f>
        <v>0</v>
      </c>
      <c r="Z74" s="276">
        <f>'結果（詳細）'!F$31*投入係数表_A!Z74</f>
        <v>0</v>
      </c>
      <c r="AA74" s="276">
        <f>'結果（詳細）'!F$32*投入係数表_A!AA74</f>
        <v>0</v>
      </c>
      <c r="AB74" s="276">
        <f>'結果（詳細）'!F$33*投入係数表_A!AB74</f>
        <v>0</v>
      </c>
      <c r="AC74" s="276">
        <f>'結果（詳細）'!F$34*投入係数表_A!AC74</f>
        <v>0</v>
      </c>
      <c r="AD74" s="276">
        <f>'結果（詳細）'!F$35*投入係数表_A!AD74</f>
        <v>0</v>
      </c>
      <c r="AE74" s="276">
        <f>'結果（詳細）'!F$36*投入係数表_A!AE74</f>
        <v>0</v>
      </c>
      <c r="AF74" s="276">
        <f>'結果（詳細）'!F$37*投入係数表_A!AF74</f>
        <v>0</v>
      </c>
      <c r="AG74" s="276">
        <f>'結果（詳細）'!F$38*投入係数表_A!AG74</f>
        <v>0</v>
      </c>
      <c r="AH74" s="277">
        <f>'結果（詳細）'!F$39*投入係数表_A!AH74</f>
        <v>0</v>
      </c>
      <c r="AI74" s="276">
        <f>'結果（詳細）'!F$40*投入係数表_A!AI74</f>
        <v>0</v>
      </c>
      <c r="AJ74" s="276">
        <f>'結果（詳細）'!$F$41*投入係数表_A!AJ74</f>
        <v>0</v>
      </c>
      <c r="AK74" s="276">
        <f>'結果（詳細）'!$F$42*投入係数表_A!AK74</f>
        <v>0</v>
      </c>
      <c r="AL74" s="276">
        <f>'結果（詳細）'!$F$43*投入係数表_A!AL74</f>
        <v>0</v>
      </c>
      <c r="AM74" s="276">
        <f>'結果（詳細）'!$F$44*投入係数表_A!AM74</f>
        <v>0</v>
      </c>
      <c r="AN74" s="276">
        <f>'結果（詳細）'!$F$45*投入係数表_A!AN74</f>
        <v>0</v>
      </c>
      <c r="AO74" s="276">
        <f>'結果（詳細）'!$F$46*投入係数表_A!AO74</f>
        <v>0</v>
      </c>
      <c r="AP74" s="276">
        <f>'結果（詳細）'!$F$47*投入係数表_A!AP74</f>
        <v>0</v>
      </c>
      <c r="AQ74" s="276">
        <f>'結果（詳細）'!$F$48*投入係数表_A!AQ74</f>
        <v>0</v>
      </c>
      <c r="AR74" s="276">
        <f>'結果（詳細）'!$F$49*投入係数表_A!AR74</f>
        <v>0</v>
      </c>
      <c r="AS74" s="276">
        <f>'結果（詳細）'!$F$50*投入係数表_A!AS74</f>
        <v>0</v>
      </c>
      <c r="AT74" s="276">
        <f>'結果（詳細）'!$F$51*投入係数表_A!AT74</f>
        <v>0</v>
      </c>
      <c r="AU74" s="276">
        <f>'結果（詳細）'!$F$52*投入係数表_A!AU74</f>
        <v>0</v>
      </c>
      <c r="AV74" s="276">
        <f>'結果（詳細）'!$F$53*投入係数表_A!AV74</f>
        <v>0</v>
      </c>
      <c r="AW74" s="276">
        <f>'結果（詳細）'!$F$54*投入係数表_A!AW74</f>
        <v>0</v>
      </c>
      <c r="AX74" s="276">
        <f>'結果（詳細）'!$F$55*投入係数表_A!AX74</f>
        <v>0</v>
      </c>
      <c r="AY74" s="276">
        <f>'結果（詳細）'!$F$56*投入係数表_A!AY74</f>
        <v>0</v>
      </c>
      <c r="AZ74" s="276">
        <f>'結果（詳細）'!$F$57*投入係数表_A!AZ74</f>
        <v>0</v>
      </c>
      <c r="BA74" s="276">
        <f>'結果（詳細）'!$F$58*投入係数表_A!BA74</f>
        <v>0</v>
      </c>
      <c r="BB74" s="276">
        <f>'結果（詳細）'!$F$59*投入係数表_A!BB74</f>
        <v>0</v>
      </c>
      <c r="BC74" s="276">
        <f>'結果（詳細）'!$F$60*投入係数表_A!BC74</f>
        <v>0</v>
      </c>
      <c r="BD74" s="276">
        <f>'結果（詳細）'!$F$61*投入係数表_A!BD74</f>
        <v>0</v>
      </c>
      <c r="BE74" s="276">
        <f>'結果（詳細）'!$F$62*投入係数表_A!BE74</f>
        <v>0</v>
      </c>
      <c r="BF74" s="276">
        <f>'結果（詳細）'!$F$63*投入係数表_A!BF74</f>
        <v>0</v>
      </c>
      <c r="BG74" s="276">
        <f>'結果（詳細）'!$F$64*投入係数表_A!BG74</f>
        <v>0</v>
      </c>
      <c r="BH74" s="276">
        <f>'結果（詳細）'!$F$65*投入係数表_A!BH74</f>
        <v>0</v>
      </c>
      <c r="BI74" s="276">
        <f>'結果（詳細）'!$F$66*投入係数表_A!BI74</f>
        <v>0</v>
      </c>
      <c r="BJ74" s="276">
        <f>'結果（詳細）'!$F$67*投入係数表_A!BJ74</f>
        <v>0</v>
      </c>
      <c r="BK74" s="276">
        <f>'結果（詳細）'!$F$68*投入係数表_A!BK74</f>
        <v>0</v>
      </c>
      <c r="BL74" s="276">
        <f>'結果（詳細）'!$F$69*投入係数表_A!BL74</f>
        <v>0</v>
      </c>
      <c r="BM74" s="276">
        <f>'結果（詳細）'!$F$70*投入係数表_A!BM74</f>
        <v>0</v>
      </c>
      <c r="BN74" s="276">
        <f>'結果（詳細）'!$F$71*投入係数表_A!BN74</f>
        <v>0</v>
      </c>
      <c r="BO74" s="276">
        <f>'結果（詳細）'!$F$72*投入係数表_A!BO74</f>
        <v>0</v>
      </c>
      <c r="BP74" s="276">
        <f>'結果（詳細）'!$F$73*投入係数表_A!BP74</f>
        <v>0</v>
      </c>
      <c r="BQ74" s="276">
        <f>'結果（詳細）'!$F$74*投入係数表_A!BQ74</f>
        <v>0</v>
      </c>
      <c r="BR74" s="276">
        <f>'結果（詳細）'!$F$75*投入係数表_A!BR74</f>
        <v>0</v>
      </c>
      <c r="BS74" s="276">
        <f>'結果（詳細）'!$F$76*投入係数表_A!BS74</f>
        <v>0</v>
      </c>
      <c r="BT74" s="276">
        <f>'結果（詳細）'!$F$77*投入係数表_A!BT74</f>
        <v>0</v>
      </c>
      <c r="BU74" s="276">
        <f>'結果（詳細）'!$F$78*投入係数表_A!BU74</f>
        <v>0</v>
      </c>
      <c r="BV74" s="276">
        <f>'結果（詳細）'!$F$79*投入係数表_A!BV74</f>
        <v>0</v>
      </c>
      <c r="BW74" s="276">
        <f>'結果（詳細）'!$F$80*投入係数表_A!BW74</f>
        <v>0</v>
      </c>
      <c r="BX74" s="276">
        <f>'結果（詳細）'!$F$81*投入係数表_A!BX74</f>
        <v>0</v>
      </c>
      <c r="BY74" s="276">
        <f>'結果（詳細）'!$F$82*投入係数表_A!BY74</f>
        <v>0</v>
      </c>
      <c r="BZ74" s="276">
        <f>'結果（詳細）'!$F$83*投入係数表_A!BZ74</f>
        <v>0</v>
      </c>
      <c r="CA74" s="276">
        <f>'結果（詳細）'!$F$84*投入係数表_A!CA74</f>
        <v>0</v>
      </c>
      <c r="CB74" s="276">
        <f>'結果（詳細）'!$F$85*投入係数表_A!CB74</f>
        <v>0</v>
      </c>
      <c r="CC74" s="276">
        <f>'結果（詳細）'!$F$86*投入係数表_A!CC74</f>
        <v>0</v>
      </c>
      <c r="CD74" s="276">
        <f>'結果（詳細）'!$F$87*投入係数表_A!CD74</f>
        <v>0</v>
      </c>
      <c r="CE74" s="276">
        <f>'結果（詳細）'!$F$88*投入係数表_A!CE74</f>
        <v>0</v>
      </c>
      <c r="CF74" s="276">
        <f>'結果（詳細）'!$F$89*投入係数表_A!CF74</f>
        <v>0</v>
      </c>
      <c r="CG74" s="276">
        <f>'結果（詳細）'!$F$90*投入係数表_A!CG74</f>
        <v>0</v>
      </c>
      <c r="CH74" s="276">
        <f>'結果（詳細）'!$F$91*投入係数表_A!CH74</f>
        <v>0</v>
      </c>
      <c r="CI74" s="276">
        <f>'結果（詳細）'!$F$92*投入係数表_A!CI74</f>
        <v>0</v>
      </c>
      <c r="CJ74" s="276">
        <f>'結果（詳細）'!$F$93*投入係数表_A!CJ74</f>
        <v>0</v>
      </c>
      <c r="CK74" s="276">
        <f>'結果（詳細）'!$F$94*投入係数表_A!CK74</f>
        <v>0</v>
      </c>
      <c r="CL74" s="276">
        <f>'結果（詳細）'!$F$95*投入係数表_A!CL74</f>
        <v>0</v>
      </c>
      <c r="CM74" s="276">
        <f>'結果（詳細）'!$F$96*投入係数表_A!CM74</f>
        <v>0</v>
      </c>
      <c r="CN74" s="276">
        <f>'結果（詳細）'!$F$97*投入係数表_A!CN74</f>
        <v>0</v>
      </c>
      <c r="CO74" s="276">
        <f>'結果（詳細）'!$F$98*投入係数表_A!CO74</f>
        <v>0</v>
      </c>
      <c r="CP74" s="276">
        <f>'結果（詳細）'!$F$99*投入係数表_A!CP74</f>
        <v>0</v>
      </c>
      <c r="CQ74" s="276">
        <f>'結果（詳細）'!$F$100*投入係数表_A!CQ74</f>
        <v>0</v>
      </c>
      <c r="CR74" s="276">
        <f>'結果（詳細）'!$F$101*投入係数表_A!CR74</f>
        <v>0</v>
      </c>
      <c r="CS74" s="276">
        <f>'結果（詳細）'!$F$102*投入係数表_A!CS74</f>
        <v>0</v>
      </c>
      <c r="CT74" s="276">
        <f>'結果（詳細）'!$F$103*投入係数表_A!CT74</f>
        <v>0</v>
      </c>
      <c r="CU74" s="276">
        <f>'結果（詳細）'!$F$104*投入係数表_A!CU74</f>
        <v>0</v>
      </c>
      <c r="CV74" s="276">
        <f>'結果（詳細）'!$F$105*投入係数表_A!CV74</f>
        <v>0</v>
      </c>
      <c r="CW74" s="276">
        <f>'結果（詳細）'!$F$106*投入係数表_A!CW74</f>
        <v>0</v>
      </c>
      <c r="CX74" s="276">
        <f>'結果（詳細）'!$F$107*投入係数表_A!CX74</f>
        <v>0</v>
      </c>
      <c r="CY74" s="276">
        <f>'結果（詳細）'!$F$108*投入係数表_A!CY74</f>
        <v>0</v>
      </c>
      <c r="CZ74" s="276">
        <f>'結果（詳細）'!$F$109*投入係数表_A!CZ74</f>
        <v>0</v>
      </c>
      <c r="DA74" s="276">
        <f>'結果（詳細）'!$F$110*投入係数表_A!DA74</f>
        <v>0</v>
      </c>
      <c r="DB74" s="276">
        <f>'結果（詳細）'!$F$111*投入係数表_A!DB74</f>
        <v>0</v>
      </c>
      <c r="DC74" s="276">
        <f>'結果（詳細）'!$F$112*投入係数表_A!DC74</f>
        <v>0</v>
      </c>
      <c r="DD74" s="276">
        <f>'結果（詳細）'!$F$113*投入係数表_A!DD74</f>
        <v>0</v>
      </c>
      <c r="DE74" s="276">
        <f>'結果（詳細）'!$F$114*投入係数表_A!DE74</f>
        <v>0</v>
      </c>
      <c r="DF74" s="276">
        <f>'結果（詳細）'!$F$115*投入係数表_A!DF74</f>
        <v>0</v>
      </c>
      <c r="DG74" s="276">
        <f>'結果（詳細）'!$F$115*投入係数表_A!DG74</f>
        <v>0</v>
      </c>
      <c r="DH74" s="276">
        <f>'結果（詳細）'!$F$115*投入係数表_A!DH74</f>
        <v>0</v>
      </c>
      <c r="DI74" s="279">
        <f t="shared" si="2"/>
        <v>0</v>
      </c>
    </row>
    <row r="75" spans="3:113" ht="13.5" customHeight="1" x14ac:dyDescent="0.15">
      <c r="C75" s="406" t="s">
        <v>713</v>
      </c>
      <c r="D75" s="407" t="s">
        <v>371</v>
      </c>
      <c r="E75" s="275">
        <f>'結果（詳細）'!F$10*投入係数表_A!E75</f>
        <v>0</v>
      </c>
      <c r="F75" s="276">
        <f>'結果（詳細）'!F$11*投入係数表_A!F75</f>
        <v>0</v>
      </c>
      <c r="G75" s="276">
        <f>'結果（詳細）'!F$12*投入係数表_A!G75</f>
        <v>0</v>
      </c>
      <c r="H75" s="276">
        <f>'結果（詳細）'!F$13*投入係数表_A!H75</f>
        <v>0</v>
      </c>
      <c r="I75" s="276">
        <f>'結果（詳細）'!F$14*投入係数表_A!I75</f>
        <v>0</v>
      </c>
      <c r="J75" s="276">
        <f>'結果（詳細）'!F$15*投入係数表_A!J75</f>
        <v>0</v>
      </c>
      <c r="K75" s="276">
        <f>'結果（詳細）'!F$16*投入係数表_A!K75</f>
        <v>0</v>
      </c>
      <c r="L75" s="276">
        <f>'結果（詳細）'!F$17*投入係数表_A!L75</f>
        <v>0</v>
      </c>
      <c r="M75" s="276">
        <f>'結果（詳細）'!F$18*投入係数表_A!M75</f>
        <v>0</v>
      </c>
      <c r="N75" s="277">
        <f>'結果（詳細）'!F$19*投入係数表_A!N75</f>
        <v>0</v>
      </c>
      <c r="O75" s="276">
        <f>'結果（詳細）'!F$20*投入係数表_A!O75</f>
        <v>0</v>
      </c>
      <c r="P75" s="276">
        <f>'結果（詳細）'!F$21*投入係数表_A!P75</f>
        <v>0</v>
      </c>
      <c r="Q75" s="276">
        <f>'結果（詳細）'!F$22*投入係数表_A!Q75</f>
        <v>0</v>
      </c>
      <c r="R75" s="276">
        <f>'結果（詳細）'!F$23*投入係数表_A!R75</f>
        <v>0</v>
      </c>
      <c r="S75" s="276">
        <f>'結果（詳細）'!F$24*投入係数表_A!S75</f>
        <v>0</v>
      </c>
      <c r="T75" s="276">
        <f>'結果（詳細）'!F$25*投入係数表_A!T75</f>
        <v>0</v>
      </c>
      <c r="U75" s="276">
        <f>'結果（詳細）'!F$26*投入係数表_A!U75</f>
        <v>0</v>
      </c>
      <c r="V75" s="276">
        <f>'結果（詳細）'!F$27*投入係数表_A!V75</f>
        <v>0</v>
      </c>
      <c r="W75" s="278">
        <f>'結果（詳細）'!F$28*投入係数表_A!W75</f>
        <v>0</v>
      </c>
      <c r="X75" s="276">
        <f>'結果（詳細）'!F$29*投入係数表_A!X75</f>
        <v>0</v>
      </c>
      <c r="Y75" s="276">
        <f>'結果（詳細）'!F$30*投入係数表_A!Y75</f>
        <v>0</v>
      </c>
      <c r="Z75" s="276">
        <f>'結果（詳細）'!F$31*投入係数表_A!Z75</f>
        <v>0</v>
      </c>
      <c r="AA75" s="276">
        <f>'結果（詳細）'!F$32*投入係数表_A!AA75</f>
        <v>0</v>
      </c>
      <c r="AB75" s="276">
        <f>'結果（詳細）'!F$33*投入係数表_A!AB75</f>
        <v>0</v>
      </c>
      <c r="AC75" s="276">
        <f>'結果（詳細）'!F$34*投入係数表_A!AC75</f>
        <v>0</v>
      </c>
      <c r="AD75" s="276">
        <f>'結果（詳細）'!F$35*投入係数表_A!AD75</f>
        <v>0</v>
      </c>
      <c r="AE75" s="276">
        <f>'結果（詳細）'!F$36*投入係数表_A!AE75</f>
        <v>0</v>
      </c>
      <c r="AF75" s="276">
        <f>'結果（詳細）'!F$37*投入係数表_A!AF75</f>
        <v>0</v>
      </c>
      <c r="AG75" s="276">
        <f>'結果（詳細）'!F$38*投入係数表_A!AG75</f>
        <v>0</v>
      </c>
      <c r="AH75" s="277">
        <f>'結果（詳細）'!F$39*投入係数表_A!AH75</f>
        <v>0</v>
      </c>
      <c r="AI75" s="276">
        <f>'結果（詳細）'!F$40*投入係数表_A!AI75</f>
        <v>0</v>
      </c>
      <c r="AJ75" s="276">
        <f>'結果（詳細）'!$F$41*投入係数表_A!AJ75</f>
        <v>0</v>
      </c>
      <c r="AK75" s="276">
        <f>'結果（詳細）'!$F$42*投入係数表_A!AK75</f>
        <v>0</v>
      </c>
      <c r="AL75" s="276">
        <f>'結果（詳細）'!$F$43*投入係数表_A!AL75</f>
        <v>0</v>
      </c>
      <c r="AM75" s="276">
        <f>'結果（詳細）'!$F$44*投入係数表_A!AM75</f>
        <v>0</v>
      </c>
      <c r="AN75" s="276">
        <f>'結果（詳細）'!$F$45*投入係数表_A!AN75</f>
        <v>0</v>
      </c>
      <c r="AO75" s="276">
        <f>'結果（詳細）'!$F$46*投入係数表_A!AO75</f>
        <v>0</v>
      </c>
      <c r="AP75" s="276">
        <f>'結果（詳細）'!$F$47*投入係数表_A!AP75</f>
        <v>0</v>
      </c>
      <c r="AQ75" s="276">
        <f>'結果（詳細）'!$F$48*投入係数表_A!AQ75</f>
        <v>0</v>
      </c>
      <c r="AR75" s="276">
        <f>'結果（詳細）'!$F$49*投入係数表_A!AR75</f>
        <v>0</v>
      </c>
      <c r="AS75" s="276">
        <f>'結果（詳細）'!$F$50*投入係数表_A!AS75</f>
        <v>0</v>
      </c>
      <c r="AT75" s="276">
        <f>'結果（詳細）'!$F$51*投入係数表_A!AT75</f>
        <v>0</v>
      </c>
      <c r="AU75" s="276">
        <f>'結果（詳細）'!$F$52*投入係数表_A!AU75</f>
        <v>0</v>
      </c>
      <c r="AV75" s="276">
        <f>'結果（詳細）'!$F$53*投入係数表_A!AV75</f>
        <v>0</v>
      </c>
      <c r="AW75" s="276">
        <f>'結果（詳細）'!$F$54*投入係数表_A!AW75</f>
        <v>0</v>
      </c>
      <c r="AX75" s="276">
        <f>'結果（詳細）'!$F$55*投入係数表_A!AX75</f>
        <v>0</v>
      </c>
      <c r="AY75" s="276">
        <f>'結果（詳細）'!$F$56*投入係数表_A!AY75</f>
        <v>0</v>
      </c>
      <c r="AZ75" s="276">
        <f>'結果（詳細）'!$F$57*投入係数表_A!AZ75</f>
        <v>0</v>
      </c>
      <c r="BA75" s="276">
        <f>'結果（詳細）'!$F$58*投入係数表_A!BA75</f>
        <v>0</v>
      </c>
      <c r="BB75" s="276">
        <f>'結果（詳細）'!$F$59*投入係数表_A!BB75</f>
        <v>0</v>
      </c>
      <c r="BC75" s="276">
        <f>'結果（詳細）'!$F$60*投入係数表_A!BC75</f>
        <v>0</v>
      </c>
      <c r="BD75" s="276">
        <f>'結果（詳細）'!$F$61*投入係数表_A!BD75</f>
        <v>0</v>
      </c>
      <c r="BE75" s="276">
        <f>'結果（詳細）'!$F$62*投入係数表_A!BE75</f>
        <v>0</v>
      </c>
      <c r="BF75" s="276">
        <f>'結果（詳細）'!$F$63*投入係数表_A!BF75</f>
        <v>0</v>
      </c>
      <c r="BG75" s="276">
        <f>'結果（詳細）'!$F$64*投入係数表_A!BG75</f>
        <v>0</v>
      </c>
      <c r="BH75" s="276">
        <f>'結果（詳細）'!$F$65*投入係数表_A!BH75</f>
        <v>0</v>
      </c>
      <c r="BI75" s="276">
        <f>'結果（詳細）'!$F$66*投入係数表_A!BI75</f>
        <v>0</v>
      </c>
      <c r="BJ75" s="276">
        <f>'結果（詳細）'!$F$67*投入係数表_A!BJ75</f>
        <v>0</v>
      </c>
      <c r="BK75" s="276">
        <f>'結果（詳細）'!$F$68*投入係数表_A!BK75</f>
        <v>0</v>
      </c>
      <c r="BL75" s="276">
        <f>'結果（詳細）'!$F$69*投入係数表_A!BL75</f>
        <v>0</v>
      </c>
      <c r="BM75" s="276">
        <f>'結果（詳細）'!$F$70*投入係数表_A!BM75</f>
        <v>0</v>
      </c>
      <c r="BN75" s="276">
        <f>'結果（詳細）'!$F$71*投入係数表_A!BN75</f>
        <v>0</v>
      </c>
      <c r="BO75" s="276">
        <f>'結果（詳細）'!$F$72*投入係数表_A!BO75</f>
        <v>0</v>
      </c>
      <c r="BP75" s="276">
        <f>'結果（詳細）'!$F$73*投入係数表_A!BP75</f>
        <v>0</v>
      </c>
      <c r="BQ75" s="276">
        <f>'結果（詳細）'!$F$74*投入係数表_A!BQ75</f>
        <v>0</v>
      </c>
      <c r="BR75" s="276">
        <f>'結果（詳細）'!$F$75*投入係数表_A!BR75</f>
        <v>0</v>
      </c>
      <c r="BS75" s="276">
        <f>'結果（詳細）'!$F$76*投入係数表_A!BS75</f>
        <v>0</v>
      </c>
      <c r="BT75" s="276">
        <f>'結果（詳細）'!$F$77*投入係数表_A!BT75</f>
        <v>0</v>
      </c>
      <c r="BU75" s="276">
        <f>'結果（詳細）'!$F$78*投入係数表_A!BU75</f>
        <v>0</v>
      </c>
      <c r="BV75" s="276">
        <f>'結果（詳細）'!$F$79*投入係数表_A!BV75</f>
        <v>0</v>
      </c>
      <c r="BW75" s="276">
        <f>'結果（詳細）'!$F$80*投入係数表_A!BW75</f>
        <v>0</v>
      </c>
      <c r="BX75" s="276">
        <f>'結果（詳細）'!$F$81*投入係数表_A!BX75</f>
        <v>0</v>
      </c>
      <c r="BY75" s="276">
        <f>'結果（詳細）'!$F$82*投入係数表_A!BY75</f>
        <v>0</v>
      </c>
      <c r="BZ75" s="276">
        <f>'結果（詳細）'!$F$83*投入係数表_A!BZ75</f>
        <v>0</v>
      </c>
      <c r="CA75" s="276">
        <f>'結果（詳細）'!$F$84*投入係数表_A!CA75</f>
        <v>0</v>
      </c>
      <c r="CB75" s="276">
        <f>'結果（詳細）'!$F$85*投入係数表_A!CB75</f>
        <v>0</v>
      </c>
      <c r="CC75" s="276">
        <f>'結果（詳細）'!$F$86*投入係数表_A!CC75</f>
        <v>0</v>
      </c>
      <c r="CD75" s="276">
        <f>'結果（詳細）'!$F$87*投入係数表_A!CD75</f>
        <v>0</v>
      </c>
      <c r="CE75" s="276">
        <f>'結果（詳細）'!$F$88*投入係数表_A!CE75</f>
        <v>0</v>
      </c>
      <c r="CF75" s="276">
        <f>'結果（詳細）'!$F$89*投入係数表_A!CF75</f>
        <v>0</v>
      </c>
      <c r="CG75" s="276">
        <f>'結果（詳細）'!$F$90*投入係数表_A!CG75</f>
        <v>0</v>
      </c>
      <c r="CH75" s="276">
        <f>'結果（詳細）'!$F$91*投入係数表_A!CH75</f>
        <v>0</v>
      </c>
      <c r="CI75" s="276">
        <f>'結果（詳細）'!$F$92*投入係数表_A!CI75</f>
        <v>0</v>
      </c>
      <c r="CJ75" s="276">
        <f>'結果（詳細）'!$F$93*投入係数表_A!CJ75</f>
        <v>0</v>
      </c>
      <c r="CK75" s="276">
        <f>'結果（詳細）'!$F$94*投入係数表_A!CK75</f>
        <v>0</v>
      </c>
      <c r="CL75" s="276">
        <f>'結果（詳細）'!$F$95*投入係数表_A!CL75</f>
        <v>0</v>
      </c>
      <c r="CM75" s="276">
        <f>'結果（詳細）'!$F$96*投入係数表_A!CM75</f>
        <v>0</v>
      </c>
      <c r="CN75" s="276">
        <f>'結果（詳細）'!$F$97*投入係数表_A!CN75</f>
        <v>0</v>
      </c>
      <c r="CO75" s="276">
        <f>'結果（詳細）'!$F$98*投入係数表_A!CO75</f>
        <v>0</v>
      </c>
      <c r="CP75" s="276">
        <f>'結果（詳細）'!$F$99*投入係数表_A!CP75</f>
        <v>0</v>
      </c>
      <c r="CQ75" s="276">
        <f>'結果（詳細）'!$F$100*投入係数表_A!CQ75</f>
        <v>0</v>
      </c>
      <c r="CR75" s="276">
        <f>'結果（詳細）'!$F$101*投入係数表_A!CR75</f>
        <v>0</v>
      </c>
      <c r="CS75" s="276">
        <f>'結果（詳細）'!$F$102*投入係数表_A!CS75</f>
        <v>0</v>
      </c>
      <c r="CT75" s="276">
        <f>'結果（詳細）'!$F$103*投入係数表_A!CT75</f>
        <v>0</v>
      </c>
      <c r="CU75" s="276">
        <f>'結果（詳細）'!$F$104*投入係数表_A!CU75</f>
        <v>0</v>
      </c>
      <c r="CV75" s="276">
        <f>'結果（詳細）'!$F$105*投入係数表_A!CV75</f>
        <v>0</v>
      </c>
      <c r="CW75" s="276">
        <f>'結果（詳細）'!$F$106*投入係数表_A!CW75</f>
        <v>0</v>
      </c>
      <c r="CX75" s="276">
        <f>'結果（詳細）'!$F$107*投入係数表_A!CX75</f>
        <v>0</v>
      </c>
      <c r="CY75" s="276">
        <f>'結果（詳細）'!$F$108*投入係数表_A!CY75</f>
        <v>0</v>
      </c>
      <c r="CZ75" s="276">
        <f>'結果（詳細）'!$F$109*投入係数表_A!CZ75</f>
        <v>0</v>
      </c>
      <c r="DA75" s="276">
        <f>'結果（詳細）'!$F$110*投入係数表_A!DA75</f>
        <v>0</v>
      </c>
      <c r="DB75" s="276">
        <f>'結果（詳細）'!$F$111*投入係数表_A!DB75</f>
        <v>0</v>
      </c>
      <c r="DC75" s="276">
        <f>'結果（詳細）'!$F$112*投入係数表_A!DC75</f>
        <v>0</v>
      </c>
      <c r="DD75" s="276">
        <f>'結果（詳細）'!$F$113*投入係数表_A!DD75</f>
        <v>0</v>
      </c>
      <c r="DE75" s="276">
        <f>'結果（詳細）'!$F$114*投入係数表_A!DE75</f>
        <v>0</v>
      </c>
      <c r="DF75" s="276">
        <f>'結果（詳細）'!$F$115*投入係数表_A!DF75</f>
        <v>0</v>
      </c>
      <c r="DG75" s="276">
        <f>'結果（詳細）'!$F$115*投入係数表_A!DG75</f>
        <v>0</v>
      </c>
      <c r="DH75" s="276">
        <f>'結果（詳細）'!$F$115*投入係数表_A!DH75</f>
        <v>0</v>
      </c>
      <c r="DI75" s="281">
        <f t="shared" si="2"/>
        <v>0</v>
      </c>
    </row>
    <row r="76" spans="3:113" ht="13.5" customHeight="1" x14ac:dyDescent="0.15">
      <c r="C76" s="402" t="s">
        <v>714</v>
      </c>
      <c r="D76" s="403" t="s">
        <v>465</v>
      </c>
      <c r="E76" s="275">
        <f>'結果（詳細）'!F$10*投入係数表_A!E76</f>
        <v>0</v>
      </c>
      <c r="F76" s="276">
        <f>'結果（詳細）'!F$11*投入係数表_A!F76</f>
        <v>0</v>
      </c>
      <c r="G76" s="276">
        <f>'結果（詳細）'!F$12*投入係数表_A!G76</f>
        <v>0</v>
      </c>
      <c r="H76" s="276">
        <f>'結果（詳細）'!F$13*投入係数表_A!H76</f>
        <v>0</v>
      </c>
      <c r="I76" s="276">
        <f>'結果（詳細）'!F$14*投入係数表_A!I76</f>
        <v>0</v>
      </c>
      <c r="J76" s="276">
        <f>'結果（詳細）'!F$15*投入係数表_A!J76</f>
        <v>0</v>
      </c>
      <c r="K76" s="276">
        <f>'結果（詳細）'!F$16*投入係数表_A!K76</f>
        <v>0</v>
      </c>
      <c r="L76" s="276">
        <f>'結果（詳細）'!F$17*投入係数表_A!L76</f>
        <v>0</v>
      </c>
      <c r="M76" s="276">
        <f>'結果（詳細）'!F$18*投入係数表_A!M76</f>
        <v>0</v>
      </c>
      <c r="N76" s="277">
        <f>'結果（詳細）'!F$19*投入係数表_A!N76</f>
        <v>0</v>
      </c>
      <c r="O76" s="276">
        <f>'結果（詳細）'!F$20*投入係数表_A!O76</f>
        <v>0</v>
      </c>
      <c r="P76" s="276">
        <f>'結果（詳細）'!F$21*投入係数表_A!P76</f>
        <v>0</v>
      </c>
      <c r="Q76" s="276">
        <f>'結果（詳細）'!F$22*投入係数表_A!Q76</f>
        <v>0</v>
      </c>
      <c r="R76" s="276">
        <f>'結果（詳細）'!F$23*投入係数表_A!R76</f>
        <v>0</v>
      </c>
      <c r="S76" s="276">
        <f>'結果（詳細）'!F$24*投入係数表_A!S76</f>
        <v>0</v>
      </c>
      <c r="T76" s="276">
        <f>'結果（詳細）'!F$25*投入係数表_A!T76</f>
        <v>0</v>
      </c>
      <c r="U76" s="276">
        <f>'結果（詳細）'!F$26*投入係数表_A!U76</f>
        <v>0</v>
      </c>
      <c r="V76" s="276">
        <f>'結果（詳細）'!F$27*投入係数表_A!V76</f>
        <v>0</v>
      </c>
      <c r="W76" s="278">
        <f>'結果（詳細）'!F$28*投入係数表_A!W76</f>
        <v>0</v>
      </c>
      <c r="X76" s="276">
        <f>'結果（詳細）'!F$29*投入係数表_A!X76</f>
        <v>0</v>
      </c>
      <c r="Y76" s="276">
        <f>'結果（詳細）'!F$30*投入係数表_A!Y76</f>
        <v>0</v>
      </c>
      <c r="Z76" s="276">
        <f>'結果（詳細）'!F$31*投入係数表_A!Z76</f>
        <v>0</v>
      </c>
      <c r="AA76" s="276">
        <f>'結果（詳細）'!F$32*投入係数表_A!AA76</f>
        <v>0</v>
      </c>
      <c r="AB76" s="276">
        <f>'結果（詳細）'!F$33*投入係数表_A!AB76</f>
        <v>0</v>
      </c>
      <c r="AC76" s="276">
        <f>'結果（詳細）'!F$34*投入係数表_A!AC76</f>
        <v>0</v>
      </c>
      <c r="AD76" s="276">
        <f>'結果（詳細）'!F$35*投入係数表_A!AD76</f>
        <v>0</v>
      </c>
      <c r="AE76" s="276">
        <f>'結果（詳細）'!F$36*投入係数表_A!AE76</f>
        <v>0</v>
      </c>
      <c r="AF76" s="276">
        <f>'結果（詳細）'!F$37*投入係数表_A!AF76</f>
        <v>0</v>
      </c>
      <c r="AG76" s="276">
        <f>'結果（詳細）'!F$38*投入係数表_A!AG76</f>
        <v>0</v>
      </c>
      <c r="AH76" s="277">
        <f>'結果（詳細）'!F$39*投入係数表_A!AH76</f>
        <v>0</v>
      </c>
      <c r="AI76" s="276">
        <f>'結果（詳細）'!F$40*投入係数表_A!AI76</f>
        <v>0</v>
      </c>
      <c r="AJ76" s="276">
        <f>'結果（詳細）'!$F$41*投入係数表_A!AJ76</f>
        <v>0</v>
      </c>
      <c r="AK76" s="276">
        <f>'結果（詳細）'!$F$42*投入係数表_A!AK76</f>
        <v>0</v>
      </c>
      <c r="AL76" s="276">
        <f>'結果（詳細）'!$F$43*投入係数表_A!AL76</f>
        <v>0</v>
      </c>
      <c r="AM76" s="276">
        <f>'結果（詳細）'!$F$44*投入係数表_A!AM76</f>
        <v>0</v>
      </c>
      <c r="AN76" s="276">
        <f>'結果（詳細）'!$F$45*投入係数表_A!AN76</f>
        <v>0</v>
      </c>
      <c r="AO76" s="276">
        <f>'結果（詳細）'!$F$46*投入係数表_A!AO76</f>
        <v>0</v>
      </c>
      <c r="AP76" s="276">
        <f>'結果（詳細）'!$F$47*投入係数表_A!AP76</f>
        <v>0</v>
      </c>
      <c r="AQ76" s="276">
        <f>'結果（詳細）'!$F$48*投入係数表_A!AQ76</f>
        <v>0</v>
      </c>
      <c r="AR76" s="276">
        <f>'結果（詳細）'!$F$49*投入係数表_A!AR76</f>
        <v>0</v>
      </c>
      <c r="AS76" s="276">
        <f>'結果（詳細）'!$F$50*投入係数表_A!AS76</f>
        <v>0</v>
      </c>
      <c r="AT76" s="276">
        <f>'結果（詳細）'!$F$51*投入係数表_A!AT76</f>
        <v>0</v>
      </c>
      <c r="AU76" s="276">
        <f>'結果（詳細）'!$F$52*投入係数表_A!AU76</f>
        <v>0</v>
      </c>
      <c r="AV76" s="276">
        <f>'結果（詳細）'!$F$53*投入係数表_A!AV76</f>
        <v>0</v>
      </c>
      <c r="AW76" s="276">
        <f>'結果（詳細）'!$F$54*投入係数表_A!AW76</f>
        <v>0</v>
      </c>
      <c r="AX76" s="276">
        <f>'結果（詳細）'!$F$55*投入係数表_A!AX76</f>
        <v>0</v>
      </c>
      <c r="AY76" s="276">
        <f>'結果（詳細）'!$F$56*投入係数表_A!AY76</f>
        <v>0</v>
      </c>
      <c r="AZ76" s="276">
        <f>'結果（詳細）'!$F$57*投入係数表_A!AZ76</f>
        <v>0</v>
      </c>
      <c r="BA76" s="276">
        <f>'結果（詳細）'!$F$58*投入係数表_A!BA76</f>
        <v>0</v>
      </c>
      <c r="BB76" s="276">
        <f>'結果（詳細）'!$F$59*投入係数表_A!BB76</f>
        <v>0</v>
      </c>
      <c r="BC76" s="276">
        <f>'結果（詳細）'!$F$60*投入係数表_A!BC76</f>
        <v>0</v>
      </c>
      <c r="BD76" s="276">
        <f>'結果（詳細）'!$F$61*投入係数表_A!BD76</f>
        <v>0</v>
      </c>
      <c r="BE76" s="276">
        <f>'結果（詳細）'!$F$62*投入係数表_A!BE76</f>
        <v>0</v>
      </c>
      <c r="BF76" s="276">
        <f>'結果（詳細）'!$F$63*投入係数表_A!BF76</f>
        <v>0</v>
      </c>
      <c r="BG76" s="276">
        <f>'結果（詳細）'!$F$64*投入係数表_A!BG76</f>
        <v>0</v>
      </c>
      <c r="BH76" s="276">
        <f>'結果（詳細）'!$F$65*投入係数表_A!BH76</f>
        <v>0</v>
      </c>
      <c r="BI76" s="276">
        <f>'結果（詳細）'!$F$66*投入係数表_A!BI76</f>
        <v>0</v>
      </c>
      <c r="BJ76" s="276">
        <f>'結果（詳細）'!$F$67*投入係数表_A!BJ76</f>
        <v>0</v>
      </c>
      <c r="BK76" s="276">
        <f>'結果（詳細）'!$F$68*投入係数表_A!BK76</f>
        <v>0</v>
      </c>
      <c r="BL76" s="276">
        <f>'結果（詳細）'!$F$69*投入係数表_A!BL76</f>
        <v>0</v>
      </c>
      <c r="BM76" s="276">
        <f>'結果（詳細）'!$F$70*投入係数表_A!BM76</f>
        <v>0</v>
      </c>
      <c r="BN76" s="276">
        <f>'結果（詳細）'!$F$71*投入係数表_A!BN76</f>
        <v>0</v>
      </c>
      <c r="BO76" s="276">
        <f>'結果（詳細）'!$F$72*投入係数表_A!BO76</f>
        <v>0</v>
      </c>
      <c r="BP76" s="276">
        <f>'結果（詳細）'!$F$73*投入係数表_A!BP76</f>
        <v>0</v>
      </c>
      <c r="BQ76" s="276">
        <f>'結果（詳細）'!$F$74*投入係数表_A!BQ76</f>
        <v>0</v>
      </c>
      <c r="BR76" s="276">
        <f>'結果（詳細）'!$F$75*投入係数表_A!BR76</f>
        <v>0</v>
      </c>
      <c r="BS76" s="276">
        <f>'結果（詳細）'!$F$76*投入係数表_A!BS76</f>
        <v>0</v>
      </c>
      <c r="BT76" s="276">
        <f>'結果（詳細）'!$F$77*投入係数表_A!BT76</f>
        <v>0</v>
      </c>
      <c r="BU76" s="276">
        <f>'結果（詳細）'!$F$78*投入係数表_A!BU76</f>
        <v>0</v>
      </c>
      <c r="BV76" s="276">
        <f>'結果（詳細）'!$F$79*投入係数表_A!BV76</f>
        <v>0</v>
      </c>
      <c r="BW76" s="276">
        <f>'結果（詳細）'!$F$80*投入係数表_A!BW76</f>
        <v>0</v>
      </c>
      <c r="BX76" s="276">
        <f>'結果（詳細）'!$F$81*投入係数表_A!BX76</f>
        <v>0</v>
      </c>
      <c r="BY76" s="276">
        <f>'結果（詳細）'!$F$82*投入係数表_A!BY76</f>
        <v>0</v>
      </c>
      <c r="BZ76" s="276">
        <f>'結果（詳細）'!$F$83*投入係数表_A!BZ76</f>
        <v>0</v>
      </c>
      <c r="CA76" s="276">
        <f>'結果（詳細）'!$F$84*投入係数表_A!CA76</f>
        <v>0</v>
      </c>
      <c r="CB76" s="276">
        <f>'結果（詳細）'!$F$85*投入係数表_A!CB76</f>
        <v>0</v>
      </c>
      <c r="CC76" s="276">
        <f>'結果（詳細）'!$F$86*投入係数表_A!CC76</f>
        <v>0</v>
      </c>
      <c r="CD76" s="276">
        <f>'結果（詳細）'!$F$87*投入係数表_A!CD76</f>
        <v>0</v>
      </c>
      <c r="CE76" s="276">
        <f>'結果（詳細）'!$F$88*投入係数表_A!CE76</f>
        <v>0</v>
      </c>
      <c r="CF76" s="276">
        <f>'結果（詳細）'!$F$89*投入係数表_A!CF76</f>
        <v>0</v>
      </c>
      <c r="CG76" s="276">
        <f>'結果（詳細）'!$F$90*投入係数表_A!CG76</f>
        <v>0</v>
      </c>
      <c r="CH76" s="276">
        <f>'結果（詳細）'!$F$91*投入係数表_A!CH76</f>
        <v>0</v>
      </c>
      <c r="CI76" s="276">
        <f>'結果（詳細）'!$F$92*投入係数表_A!CI76</f>
        <v>0</v>
      </c>
      <c r="CJ76" s="276">
        <f>'結果（詳細）'!$F$93*投入係数表_A!CJ76</f>
        <v>0</v>
      </c>
      <c r="CK76" s="276">
        <f>'結果（詳細）'!$F$94*投入係数表_A!CK76</f>
        <v>0</v>
      </c>
      <c r="CL76" s="276">
        <f>'結果（詳細）'!$F$95*投入係数表_A!CL76</f>
        <v>0</v>
      </c>
      <c r="CM76" s="276">
        <f>'結果（詳細）'!$F$96*投入係数表_A!CM76</f>
        <v>0</v>
      </c>
      <c r="CN76" s="276">
        <f>'結果（詳細）'!$F$97*投入係数表_A!CN76</f>
        <v>0</v>
      </c>
      <c r="CO76" s="276">
        <f>'結果（詳細）'!$F$98*投入係数表_A!CO76</f>
        <v>0</v>
      </c>
      <c r="CP76" s="276">
        <f>'結果（詳細）'!$F$99*投入係数表_A!CP76</f>
        <v>0</v>
      </c>
      <c r="CQ76" s="276">
        <f>'結果（詳細）'!$F$100*投入係数表_A!CQ76</f>
        <v>0</v>
      </c>
      <c r="CR76" s="276">
        <f>'結果（詳細）'!$F$101*投入係数表_A!CR76</f>
        <v>0</v>
      </c>
      <c r="CS76" s="276">
        <f>'結果（詳細）'!$F$102*投入係数表_A!CS76</f>
        <v>0</v>
      </c>
      <c r="CT76" s="276">
        <f>'結果（詳細）'!$F$103*投入係数表_A!CT76</f>
        <v>0</v>
      </c>
      <c r="CU76" s="276">
        <f>'結果（詳細）'!$F$104*投入係数表_A!CU76</f>
        <v>0</v>
      </c>
      <c r="CV76" s="276">
        <f>'結果（詳細）'!$F$105*投入係数表_A!CV76</f>
        <v>0</v>
      </c>
      <c r="CW76" s="276">
        <f>'結果（詳細）'!$F$106*投入係数表_A!CW76</f>
        <v>0</v>
      </c>
      <c r="CX76" s="276">
        <f>'結果（詳細）'!$F$107*投入係数表_A!CX76</f>
        <v>0</v>
      </c>
      <c r="CY76" s="276">
        <f>'結果（詳細）'!$F$108*投入係数表_A!CY76</f>
        <v>0</v>
      </c>
      <c r="CZ76" s="276">
        <f>'結果（詳細）'!$F$109*投入係数表_A!CZ76</f>
        <v>0</v>
      </c>
      <c r="DA76" s="276">
        <f>'結果（詳細）'!$F$110*投入係数表_A!DA76</f>
        <v>0</v>
      </c>
      <c r="DB76" s="276">
        <f>'結果（詳細）'!$F$111*投入係数表_A!DB76</f>
        <v>0</v>
      </c>
      <c r="DC76" s="276">
        <f>'結果（詳細）'!$F$112*投入係数表_A!DC76</f>
        <v>0</v>
      </c>
      <c r="DD76" s="276">
        <f>'結果（詳細）'!$F$113*投入係数表_A!DD76</f>
        <v>0</v>
      </c>
      <c r="DE76" s="276">
        <f>'結果（詳細）'!$F$114*投入係数表_A!DE76</f>
        <v>0</v>
      </c>
      <c r="DF76" s="276">
        <f>'結果（詳細）'!$F$115*投入係数表_A!DF76</f>
        <v>0</v>
      </c>
      <c r="DG76" s="276">
        <f>'結果（詳細）'!$F$115*投入係数表_A!DG76</f>
        <v>0</v>
      </c>
      <c r="DH76" s="276">
        <f>'結果（詳細）'!$F$115*投入係数表_A!DH76</f>
        <v>0</v>
      </c>
      <c r="DI76" s="279">
        <f t="shared" si="2"/>
        <v>0</v>
      </c>
    </row>
    <row r="77" spans="3:113" ht="13.5" customHeight="1" x14ac:dyDescent="0.15">
      <c r="C77" s="402" t="s">
        <v>715</v>
      </c>
      <c r="D77" s="403" t="s">
        <v>466</v>
      </c>
      <c r="E77" s="275">
        <f>'結果（詳細）'!F$10*投入係数表_A!E77</f>
        <v>0</v>
      </c>
      <c r="F77" s="276">
        <f>'結果（詳細）'!F$11*投入係数表_A!F77</f>
        <v>0</v>
      </c>
      <c r="G77" s="276">
        <f>'結果（詳細）'!F$12*投入係数表_A!G77</f>
        <v>0</v>
      </c>
      <c r="H77" s="276">
        <f>'結果（詳細）'!F$13*投入係数表_A!H77</f>
        <v>0</v>
      </c>
      <c r="I77" s="276">
        <f>'結果（詳細）'!F$14*投入係数表_A!I77</f>
        <v>0</v>
      </c>
      <c r="J77" s="276">
        <f>'結果（詳細）'!F$15*投入係数表_A!J77</f>
        <v>0</v>
      </c>
      <c r="K77" s="276">
        <f>'結果（詳細）'!F$16*投入係数表_A!K77</f>
        <v>0</v>
      </c>
      <c r="L77" s="276">
        <f>'結果（詳細）'!F$17*投入係数表_A!L77</f>
        <v>0</v>
      </c>
      <c r="M77" s="276">
        <f>'結果（詳細）'!F$18*投入係数表_A!M77</f>
        <v>0</v>
      </c>
      <c r="N77" s="277">
        <f>'結果（詳細）'!F$19*投入係数表_A!N77</f>
        <v>0</v>
      </c>
      <c r="O77" s="276">
        <f>'結果（詳細）'!F$20*投入係数表_A!O77</f>
        <v>0</v>
      </c>
      <c r="P77" s="276">
        <f>'結果（詳細）'!F$21*投入係数表_A!P77</f>
        <v>0</v>
      </c>
      <c r="Q77" s="276">
        <f>'結果（詳細）'!F$22*投入係数表_A!Q77</f>
        <v>0</v>
      </c>
      <c r="R77" s="276">
        <f>'結果（詳細）'!F$23*投入係数表_A!R77</f>
        <v>0</v>
      </c>
      <c r="S77" s="276">
        <f>'結果（詳細）'!F$24*投入係数表_A!S77</f>
        <v>0</v>
      </c>
      <c r="T77" s="276">
        <f>'結果（詳細）'!F$25*投入係数表_A!T77</f>
        <v>0</v>
      </c>
      <c r="U77" s="276">
        <f>'結果（詳細）'!F$26*投入係数表_A!U77</f>
        <v>0</v>
      </c>
      <c r="V77" s="276">
        <f>'結果（詳細）'!F$27*投入係数表_A!V77</f>
        <v>0</v>
      </c>
      <c r="W77" s="278">
        <f>'結果（詳細）'!F$28*投入係数表_A!W77</f>
        <v>0</v>
      </c>
      <c r="X77" s="276">
        <f>'結果（詳細）'!F$29*投入係数表_A!X77</f>
        <v>0</v>
      </c>
      <c r="Y77" s="276">
        <f>'結果（詳細）'!F$30*投入係数表_A!Y77</f>
        <v>0</v>
      </c>
      <c r="Z77" s="276">
        <f>'結果（詳細）'!F$31*投入係数表_A!Z77</f>
        <v>0</v>
      </c>
      <c r="AA77" s="276">
        <f>'結果（詳細）'!F$32*投入係数表_A!AA77</f>
        <v>0</v>
      </c>
      <c r="AB77" s="276">
        <f>'結果（詳細）'!F$33*投入係数表_A!AB77</f>
        <v>0</v>
      </c>
      <c r="AC77" s="276">
        <f>'結果（詳細）'!F$34*投入係数表_A!AC77</f>
        <v>0</v>
      </c>
      <c r="AD77" s="276">
        <f>'結果（詳細）'!F$35*投入係数表_A!AD77</f>
        <v>0</v>
      </c>
      <c r="AE77" s="276">
        <f>'結果（詳細）'!F$36*投入係数表_A!AE77</f>
        <v>0</v>
      </c>
      <c r="AF77" s="276">
        <f>'結果（詳細）'!F$37*投入係数表_A!AF77</f>
        <v>0</v>
      </c>
      <c r="AG77" s="276">
        <f>'結果（詳細）'!F$38*投入係数表_A!AG77</f>
        <v>0</v>
      </c>
      <c r="AH77" s="277">
        <f>'結果（詳細）'!F$39*投入係数表_A!AH77</f>
        <v>0</v>
      </c>
      <c r="AI77" s="276">
        <f>'結果（詳細）'!F$40*投入係数表_A!AI77</f>
        <v>0</v>
      </c>
      <c r="AJ77" s="276">
        <f>'結果（詳細）'!$F$41*投入係数表_A!AJ77</f>
        <v>0</v>
      </c>
      <c r="AK77" s="276">
        <f>'結果（詳細）'!$F$42*投入係数表_A!AK77</f>
        <v>0</v>
      </c>
      <c r="AL77" s="276">
        <f>'結果（詳細）'!$F$43*投入係数表_A!AL77</f>
        <v>0</v>
      </c>
      <c r="AM77" s="276">
        <f>'結果（詳細）'!$F$44*投入係数表_A!AM77</f>
        <v>0</v>
      </c>
      <c r="AN77" s="276">
        <f>'結果（詳細）'!$F$45*投入係数表_A!AN77</f>
        <v>0</v>
      </c>
      <c r="AO77" s="276">
        <f>'結果（詳細）'!$F$46*投入係数表_A!AO77</f>
        <v>0</v>
      </c>
      <c r="AP77" s="276">
        <f>'結果（詳細）'!$F$47*投入係数表_A!AP77</f>
        <v>0</v>
      </c>
      <c r="AQ77" s="276">
        <f>'結果（詳細）'!$F$48*投入係数表_A!AQ77</f>
        <v>0</v>
      </c>
      <c r="AR77" s="276">
        <f>'結果（詳細）'!$F$49*投入係数表_A!AR77</f>
        <v>0</v>
      </c>
      <c r="AS77" s="276">
        <f>'結果（詳細）'!$F$50*投入係数表_A!AS77</f>
        <v>0</v>
      </c>
      <c r="AT77" s="276">
        <f>'結果（詳細）'!$F$51*投入係数表_A!AT77</f>
        <v>0</v>
      </c>
      <c r="AU77" s="276">
        <f>'結果（詳細）'!$F$52*投入係数表_A!AU77</f>
        <v>0</v>
      </c>
      <c r="AV77" s="276">
        <f>'結果（詳細）'!$F$53*投入係数表_A!AV77</f>
        <v>0</v>
      </c>
      <c r="AW77" s="276">
        <f>'結果（詳細）'!$F$54*投入係数表_A!AW77</f>
        <v>0</v>
      </c>
      <c r="AX77" s="276">
        <f>'結果（詳細）'!$F$55*投入係数表_A!AX77</f>
        <v>0</v>
      </c>
      <c r="AY77" s="276">
        <f>'結果（詳細）'!$F$56*投入係数表_A!AY77</f>
        <v>0</v>
      </c>
      <c r="AZ77" s="276">
        <f>'結果（詳細）'!$F$57*投入係数表_A!AZ77</f>
        <v>0</v>
      </c>
      <c r="BA77" s="276">
        <f>'結果（詳細）'!$F$58*投入係数表_A!BA77</f>
        <v>0</v>
      </c>
      <c r="BB77" s="276">
        <f>'結果（詳細）'!$F$59*投入係数表_A!BB77</f>
        <v>0</v>
      </c>
      <c r="BC77" s="276">
        <f>'結果（詳細）'!$F$60*投入係数表_A!BC77</f>
        <v>0</v>
      </c>
      <c r="BD77" s="276">
        <f>'結果（詳細）'!$F$61*投入係数表_A!BD77</f>
        <v>0</v>
      </c>
      <c r="BE77" s="276">
        <f>'結果（詳細）'!$F$62*投入係数表_A!BE77</f>
        <v>0</v>
      </c>
      <c r="BF77" s="276">
        <f>'結果（詳細）'!$F$63*投入係数表_A!BF77</f>
        <v>0</v>
      </c>
      <c r="BG77" s="276">
        <f>'結果（詳細）'!$F$64*投入係数表_A!BG77</f>
        <v>0</v>
      </c>
      <c r="BH77" s="276">
        <f>'結果（詳細）'!$F$65*投入係数表_A!BH77</f>
        <v>0</v>
      </c>
      <c r="BI77" s="276">
        <f>'結果（詳細）'!$F$66*投入係数表_A!BI77</f>
        <v>0</v>
      </c>
      <c r="BJ77" s="276">
        <f>'結果（詳細）'!$F$67*投入係数表_A!BJ77</f>
        <v>0</v>
      </c>
      <c r="BK77" s="276">
        <f>'結果（詳細）'!$F$68*投入係数表_A!BK77</f>
        <v>0</v>
      </c>
      <c r="BL77" s="276">
        <f>'結果（詳細）'!$F$69*投入係数表_A!BL77</f>
        <v>0</v>
      </c>
      <c r="BM77" s="276">
        <f>'結果（詳細）'!$F$70*投入係数表_A!BM77</f>
        <v>0</v>
      </c>
      <c r="BN77" s="276">
        <f>'結果（詳細）'!$F$71*投入係数表_A!BN77</f>
        <v>0</v>
      </c>
      <c r="BO77" s="276">
        <f>'結果（詳細）'!$F$72*投入係数表_A!BO77</f>
        <v>0</v>
      </c>
      <c r="BP77" s="276">
        <f>'結果（詳細）'!$F$73*投入係数表_A!BP77</f>
        <v>0</v>
      </c>
      <c r="BQ77" s="276">
        <f>'結果（詳細）'!$F$74*投入係数表_A!BQ77</f>
        <v>0</v>
      </c>
      <c r="BR77" s="276">
        <f>'結果（詳細）'!$F$75*投入係数表_A!BR77</f>
        <v>0</v>
      </c>
      <c r="BS77" s="276">
        <f>'結果（詳細）'!$F$76*投入係数表_A!BS77</f>
        <v>0</v>
      </c>
      <c r="BT77" s="276">
        <f>'結果（詳細）'!$F$77*投入係数表_A!BT77</f>
        <v>0</v>
      </c>
      <c r="BU77" s="276">
        <f>'結果（詳細）'!$F$78*投入係数表_A!BU77</f>
        <v>0</v>
      </c>
      <c r="BV77" s="276">
        <f>'結果（詳細）'!$F$79*投入係数表_A!BV77</f>
        <v>0</v>
      </c>
      <c r="BW77" s="276">
        <f>'結果（詳細）'!$F$80*投入係数表_A!BW77</f>
        <v>0</v>
      </c>
      <c r="BX77" s="276">
        <f>'結果（詳細）'!$F$81*投入係数表_A!BX77</f>
        <v>0</v>
      </c>
      <c r="BY77" s="276">
        <f>'結果（詳細）'!$F$82*投入係数表_A!BY77</f>
        <v>0</v>
      </c>
      <c r="BZ77" s="276">
        <f>'結果（詳細）'!$F$83*投入係数表_A!BZ77</f>
        <v>0</v>
      </c>
      <c r="CA77" s="276">
        <f>'結果（詳細）'!$F$84*投入係数表_A!CA77</f>
        <v>0</v>
      </c>
      <c r="CB77" s="276">
        <f>'結果（詳細）'!$F$85*投入係数表_A!CB77</f>
        <v>0</v>
      </c>
      <c r="CC77" s="276">
        <f>'結果（詳細）'!$F$86*投入係数表_A!CC77</f>
        <v>0</v>
      </c>
      <c r="CD77" s="276">
        <f>'結果（詳細）'!$F$87*投入係数表_A!CD77</f>
        <v>0</v>
      </c>
      <c r="CE77" s="276">
        <f>'結果（詳細）'!$F$88*投入係数表_A!CE77</f>
        <v>0</v>
      </c>
      <c r="CF77" s="276">
        <f>'結果（詳細）'!$F$89*投入係数表_A!CF77</f>
        <v>0</v>
      </c>
      <c r="CG77" s="276">
        <f>'結果（詳細）'!$F$90*投入係数表_A!CG77</f>
        <v>0</v>
      </c>
      <c r="CH77" s="276">
        <f>'結果（詳細）'!$F$91*投入係数表_A!CH77</f>
        <v>0</v>
      </c>
      <c r="CI77" s="276">
        <f>'結果（詳細）'!$F$92*投入係数表_A!CI77</f>
        <v>0</v>
      </c>
      <c r="CJ77" s="276">
        <f>'結果（詳細）'!$F$93*投入係数表_A!CJ77</f>
        <v>0</v>
      </c>
      <c r="CK77" s="276">
        <f>'結果（詳細）'!$F$94*投入係数表_A!CK77</f>
        <v>0</v>
      </c>
      <c r="CL77" s="276">
        <f>'結果（詳細）'!$F$95*投入係数表_A!CL77</f>
        <v>0</v>
      </c>
      <c r="CM77" s="276">
        <f>'結果（詳細）'!$F$96*投入係数表_A!CM77</f>
        <v>0</v>
      </c>
      <c r="CN77" s="276">
        <f>'結果（詳細）'!$F$97*投入係数表_A!CN77</f>
        <v>0</v>
      </c>
      <c r="CO77" s="276">
        <f>'結果（詳細）'!$F$98*投入係数表_A!CO77</f>
        <v>0</v>
      </c>
      <c r="CP77" s="276">
        <f>'結果（詳細）'!$F$99*投入係数表_A!CP77</f>
        <v>0</v>
      </c>
      <c r="CQ77" s="276">
        <f>'結果（詳細）'!$F$100*投入係数表_A!CQ77</f>
        <v>0</v>
      </c>
      <c r="CR77" s="276">
        <f>'結果（詳細）'!$F$101*投入係数表_A!CR77</f>
        <v>0</v>
      </c>
      <c r="CS77" s="276">
        <f>'結果（詳細）'!$F$102*投入係数表_A!CS77</f>
        <v>0</v>
      </c>
      <c r="CT77" s="276">
        <f>'結果（詳細）'!$F$103*投入係数表_A!CT77</f>
        <v>0</v>
      </c>
      <c r="CU77" s="276">
        <f>'結果（詳細）'!$F$104*投入係数表_A!CU77</f>
        <v>0</v>
      </c>
      <c r="CV77" s="276">
        <f>'結果（詳細）'!$F$105*投入係数表_A!CV77</f>
        <v>0</v>
      </c>
      <c r="CW77" s="276">
        <f>'結果（詳細）'!$F$106*投入係数表_A!CW77</f>
        <v>0</v>
      </c>
      <c r="CX77" s="276">
        <f>'結果（詳細）'!$F$107*投入係数表_A!CX77</f>
        <v>0</v>
      </c>
      <c r="CY77" s="276">
        <f>'結果（詳細）'!$F$108*投入係数表_A!CY77</f>
        <v>0</v>
      </c>
      <c r="CZ77" s="276">
        <f>'結果（詳細）'!$F$109*投入係数表_A!CZ77</f>
        <v>0</v>
      </c>
      <c r="DA77" s="276">
        <f>'結果（詳細）'!$F$110*投入係数表_A!DA77</f>
        <v>0</v>
      </c>
      <c r="DB77" s="276">
        <f>'結果（詳細）'!$F$111*投入係数表_A!DB77</f>
        <v>0</v>
      </c>
      <c r="DC77" s="276">
        <f>'結果（詳細）'!$F$112*投入係数表_A!DC77</f>
        <v>0</v>
      </c>
      <c r="DD77" s="276">
        <f>'結果（詳細）'!$F$113*投入係数表_A!DD77</f>
        <v>0</v>
      </c>
      <c r="DE77" s="276">
        <f>'結果（詳細）'!$F$114*投入係数表_A!DE77</f>
        <v>0</v>
      </c>
      <c r="DF77" s="276">
        <f>'結果（詳細）'!$F$115*投入係数表_A!DF77</f>
        <v>0</v>
      </c>
      <c r="DG77" s="276">
        <f>'結果（詳細）'!$F$115*投入係数表_A!DG77</f>
        <v>0</v>
      </c>
      <c r="DH77" s="276">
        <f>'結果（詳細）'!$F$115*投入係数表_A!DH77</f>
        <v>0</v>
      </c>
      <c r="DI77" s="279">
        <f t="shared" si="2"/>
        <v>0</v>
      </c>
    </row>
    <row r="78" spans="3:113" ht="13.5" customHeight="1" x14ac:dyDescent="0.15">
      <c r="C78" s="402" t="s">
        <v>716</v>
      </c>
      <c r="D78" s="403" t="s">
        <v>384</v>
      </c>
      <c r="E78" s="275">
        <f>'結果（詳細）'!F$10*投入係数表_A!E78</f>
        <v>0</v>
      </c>
      <c r="F78" s="276">
        <f>'結果（詳細）'!F$11*投入係数表_A!F78</f>
        <v>0</v>
      </c>
      <c r="G78" s="276">
        <f>'結果（詳細）'!F$12*投入係数表_A!G78</f>
        <v>0</v>
      </c>
      <c r="H78" s="276">
        <f>'結果（詳細）'!F$13*投入係数表_A!H78</f>
        <v>0</v>
      </c>
      <c r="I78" s="276">
        <f>'結果（詳細）'!F$14*投入係数表_A!I78</f>
        <v>0</v>
      </c>
      <c r="J78" s="276">
        <f>'結果（詳細）'!F$15*投入係数表_A!J78</f>
        <v>0</v>
      </c>
      <c r="K78" s="276">
        <f>'結果（詳細）'!F$16*投入係数表_A!K78</f>
        <v>0</v>
      </c>
      <c r="L78" s="276">
        <f>'結果（詳細）'!F$17*投入係数表_A!L78</f>
        <v>0</v>
      </c>
      <c r="M78" s="276">
        <f>'結果（詳細）'!F$18*投入係数表_A!M78</f>
        <v>0</v>
      </c>
      <c r="N78" s="277">
        <f>'結果（詳細）'!F$19*投入係数表_A!N78</f>
        <v>0</v>
      </c>
      <c r="O78" s="276">
        <f>'結果（詳細）'!F$20*投入係数表_A!O78</f>
        <v>0</v>
      </c>
      <c r="P78" s="276">
        <f>'結果（詳細）'!F$21*投入係数表_A!P78</f>
        <v>0</v>
      </c>
      <c r="Q78" s="276">
        <f>'結果（詳細）'!F$22*投入係数表_A!Q78</f>
        <v>0</v>
      </c>
      <c r="R78" s="276">
        <f>'結果（詳細）'!F$23*投入係数表_A!R78</f>
        <v>0</v>
      </c>
      <c r="S78" s="276">
        <f>'結果（詳細）'!F$24*投入係数表_A!S78</f>
        <v>0</v>
      </c>
      <c r="T78" s="276">
        <f>'結果（詳細）'!F$25*投入係数表_A!T78</f>
        <v>0</v>
      </c>
      <c r="U78" s="276">
        <f>'結果（詳細）'!F$26*投入係数表_A!U78</f>
        <v>0</v>
      </c>
      <c r="V78" s="276">
        <f>'結果（詳細）'!F$27*投入係数表_A!V78</f>
        <v>0</v>
      </c>
      <c r="W78" s="278">
        <f>'結果（詳細）'!F$28*投入係数表_A!W78</f>
        <v>0</v>
      </c>
      <c r="X78" s="276">
        <f>'結果（詳細）'!F$29*投入係数表_A!X78</f>
        <v>0</v>
      </c>
      <c r="Y78" s="276">
        <f>'結果（詳細）'!F$30*投入係数表_A!Y78</f>
        <v>0</v>
      </c>
      <c r="Z78" s="276">
        <f>'結果（詳細）'!F$31*投入係数表_A!Z78</f>
        <v>0</v>
      </c>
      <c r="AA78" s="276">
        <f>'結果（詳細）'!F$32*投入係数表_A!AA78</f>
        <v>0</v>
      </c>
      <c r="AB78" s="276">
        <f>'結果（詳細）'!F$33*投入係数表_A!AB78</f>
        <v>0</v>
      </c>
      <c r="AC78" s="276">
        <f>'結果（詳細）'!F$34*投入係数表_A!AC78</f>
        <v>0</v>
      </c>
      <c r="AD78" s="276">
        <f>'結果（詳細）'!F$35*投入係数表_A!AD78</f>
        <v>0</v>
      </c>
      <c r="AE78" s="276">
        <f>'結果（詳細）'!F$36*投入係数表_A!AE78</f>
        <v>0</v>
      </c>
      <c r="AF78" s="276">
        <f>'結果（詳細）'!F$37*投入係数表_A!AF78</f>
        <v>0</v>
      </c>
      <c r="AG78" s="276">
        <f>'結果（詳細）'!F$38*投入係数表_A!AG78</f>
        <v>0</v>
      </c>
      <c r="AH78" s="277">
        <f>'結果（詳細）'!F$39*投入係数表_A!AH78</f>
        <v>0</v>
      </c>
      <c r="AI78" s="276">
        <f>'結果（詳細）'!F$40*投入係数表_A!AI78</f>
        <v>0</v>
      </c>
      <c r="AJ78" s="276">
        <f>'結果（詳細）'!$F$41*投入係数表_A!AJ78</f>
        <v>0</v>
      </c>
      <c r="AK78" s="276">
        <f>'結果（詳細）'!$F$42*投入係数表_A!AK78</f>
        <v>0</v>
      </c>
      <c r="AL78" s="276">
        <f>'結果（詳細）'!$F$43*投入係数表_A!AL78</f>
        <v>0</v>
      </c>
      <c r="AM78" s="276">
        <f>'結果（詳細）'!$F$44*投入係数表_A!AM78</f>
        <v>0</v>
      </c>
      <c r="AN78" s="276">
        <f>'結果（詳細）'!$F$45*投入係数表_A!AN78</f>
        <v>0</v>
      </c>
      <c r="AO78" s="276">
        <f>'結果（詳細）'!$F$46*投入係数表_A!AO78</f>
        <v>0</v>
      </c>
      <c r="AP78" s="276">
        <f>'結果（詳細）'!$F$47*投入係数表_A!AP78</f>
        <v>0</v>
      </c>
      <c r="AQ78" s="276">
        <f>'結果（詳細）'!$F$48*投入係数表_A!AQ78</f>
        <v>0</v>
      </c>
      <c r="AR78" s="276">
        <f>'結果（詳細）'!$F$49*投入係数表_A!AR78</f>
        <v>0</v>
      </c>
      <c r="AS78" s="276">
        <f>'結果（詳細）'!$F$50*投入係数表_A!AS78</f>
        <v>0</v>
      </c>
      <c r="AT78" s="276">
        <f>'結果（詳細）'!$F$51*投入係数表_A!AT78</f>
        <v>0</v>
      </c>
      <c r="AU78" s="276">
        <f>'結果（詳細）'!$F$52*投入係数表_A!AU78</f>
        <v>0</v>
      </c>
      <c r="AV78" s="276">
        <f>'結果（詳細）'!$F$53*投入係数表_A!AV78</f>
        <v>0</v>
      </c>
      <c r="AW78" s="276">
        <f>'結果（詳細）'!$F$54*投入係数表_A!AW78</f>
        <v>0</v>
      </c>
      <c r="AX78" s="276">
        <f>'結果（詳細）'!$F$55*投入係数表_A!AX78</f>
        <v>0</v>
      </c>
      <c r="AY78" s="276">
        <f>'結果（詳細）'!$F$56*投入係数表_A!AY78</f>
        <v>0</v>
      </c>
      <c r="AZ78" s="276">
        <f>'結果（詳細）'!$F$57*投入係数表_A!AZ78</f>
        <v>0</v>
      </c>
      <c r="BA78" s="276">
        <f>'結果（詳細）'!$F$58*投入係数表_A!BA78</f>
        <v>0</v>
      </c>
      <c r="BB78" s="276">
        <f>'結果（詳細）'!$F$59*投入係数表_A!BB78</f>
        <v>0</v>
      </c>
      <c r="BC78" s="276">
        <f>'結果（詳細）'!$F$60*投入係数表_A!BC78</f>
        <v>0</v>
      </c>
      <c r="BD78" s="276">
        <f>'結果（詳細）'!$F$61*投入係数表_A!BD78</f>
        <v>0</v>
      </c>
      <c r="BE78" s="276">
        <f>'結果（詳細）'!$F$62*投入係数表_A!BE78</f>
        <v>0</v>
      </c>
      <c r="BF78" s="276">
        <f>'結果（詳細）'!$F$63*投入係数表_A!BF78</f>
        <v>0</v>
      </c>
      <c r="BG78" s="276">
        <f>'結果（詳細）'!$F$64*投入係数表_A!BG78</f>
        <v>0</v>
      </c>
      <c r="BH78" s="276">
        <f>'結果（詳細）'!$F$65*投入係数表_A!BH78</f>
        <v>0</v>
      </c>
      <c r="BI78" s="276">
        <f>'結果（詳細）'!$F$66*投入係数表_A!BI78</f>
        <v>0</v>
      </c>
      <c r="BJ78" s="276">
        <f>'結果（詳細）'!$F$67*投入係数表_A!BJ78</f>
        <v>0</v>
      </c>
      <c r="BK78" s="276">
        <f>'結果（詳細）'!$F$68*投入係数表_A!BK78</f>
        <v>0</v>
      </c>
      <c r="BL78" s="276">
        <f>'結果（詳細）'!$F$69*投入係数表_A!BL78</f>
        <v>0</v>
      </c>
      <c r="BM78" s="276">
        <f>'結果（詳細）'!$F$70*投入係数表_A!BM78</f>
        <v>0</v>
      </c>
      <c r="BN78" s="276">
        <f>'結果（詳細）'!$F$71*投入係数表_A!BN78</f>
        <v>0</v>
      </c>
      <c r="BO78" s="276">
        <f>'結果（詳細）'!$F$72*投入係数表_A!BO78</f>
        <v>0</v>
      </c>
      <c r="BP78" s="276">
        <f>'結果（詳細）'!$F$73*投入係数表_A!BP78</f>
        <v>0</v>
      </c>
      <c r="BQ78" s="276">
        <f>'結果（詳細）'!$F$74*投入係数表_A!BQ78</f>
        <v>0</v>
      </c>
      <c r="BR78" s="276">
        <f>'結果（詳細）'!$F$75*投入係数表_A!BR78</f>
        <v>0</v>
      </c>
      <c r="BS78" s="276">
        <f>'結果（詳細）'!$F$76*投入係数表_A!BS78</f>
        <v>0</v>
      </c>
      <c r="BT78" s="276">
        <f>'結果（詳細）'!$F$77*投入係数表_A!BT78</f>
        <v>0</v>
      </c>
      <c r="BU78" s="276">
        <f>'結果（詳細）'!$F$78*投入係数表_A!BU78</f>
        <v>0</v>
      </c>
      <c r="BV78" s="276">
        <f>'結果（詳細）'!$F$79*投入係数表_A!BV78</f>
        <v>0</v>
      </c>
      <c r="BW78" s="276">
        <f>'結果（詳細）'!$F$80*投入係数表_A!BW78</f>
        <v>0</v>
      </c>
      <c r="BX78" s="276">
        <f>'結果（詳細）'!$F$81*投入係数表_A!BX78</f>
        <v>0</v>
      </c>
      <c r="BY78" s="276">
        <f>'結果（詳細）'!$F$82*投入係数表_A!BY78</f>
        <v>0</v>
      </c>
      <c r="BZ78" s="276">
        <f>'結果（詳細）'!$F$83*投入係数表_A!BZ78</f>
        <v>0</v>
      </c>
      <c r="CA78" s="276">
        <f>'結果（詳細）'!$F$84*投入係数表_A!CA78</f>
        <v>0</v>
      </c>
      <c r="CB78" s="276">
        <f>'結果（詳細）'!$F$85*投入係数表_A!CB78</f>
        <v>0</v>
      </c>
      <c r="CC78" s="276">
        <f>'結果（詳細）'!$F$86*投入係数表_A!CC78</f>
        <v>0</v>
      </c>
      <c r="CD78" s="276">
        <f>'結果（詳細）'!$F$87*投入係数表_A!CD78</f>
        <v>0</v>
      </c>
      <c r="CE78" s="276">
        <f>'結果（詳細）'!$F$88*投入係数表_A!CE78</f>
        <v>0</v>
      </c>
      <c r="CF78" s="276">
        <f>'結果（詳細）'!$F$89*投入係数表_A!CF78</f>
        <v>0</v>
      </c>
      <c r="CG78" s="276">
        <f>'結果（詳細）'!$F$90*投入係数表_A!CG78</f>
        <v>0</v>
      </c>
      <c r="CH78" s="276">
        <f>'結果（詳細）'!$F$91*投入係数表_A!CH78</f>
        <v>0</v>
      </c>
      <c r="CI78" s="276">
        <f>'結果（詳細）'!$F$92*投入係数表_A!CI78</f>
        <v>0</v>
      </c>
      <c r="CJ78" s="276">
        <f>'結果（詳細）'!$F$93*投入係数表_A!CJ78</f>
        <v>0</v>
      </c>
      <c r="CK78" s="276">
        <f>'結果（詳細）'!$F$94*投入係数表_A!CK78</f>
        <v>0</v>
      </c>
      <c r="CL78" s="276">
        <f>'結果（詳細）'!$F$95*投入係数表_A!CL78</f>
        <v>0</v>
      </c>
      <c r="CM78" s="276">
        <f>'結果（詳細）'!$F$96*投入係数表_A!CM78</f>
        <v>0</v>
      </c>
      <c r="CN78" s="276">
        <f>'結果（詳細）'!$F$97*投入係数表_A!CN78</f>
        <v>0</v>
      </c>
      <c r="CO78" s="276">
        <f>'結果（詳細）'!$F$98*投入係数表_A!CO78</f>
        <v>0</v>
      </c>
      <c r="CP78" s="276">
        <f>'結果（詳細）'!$F$99*投入係数表_A!CP78</f>
        <v>0</v>
      </c>
      <c r="CQ78" s="276">
        <f>'結果（詳細）'!$F$100*投入係数表_A!CQ78</f>
        <v>0</v>
      </c>
      <c r="CR78" s="276">
        <f>'結果（詳細）'!$F$101*投入係数表_A!CR78</f>
        <v>0</v>
      </c>
      <c r="CS78" s="276">
        <f>'結果（詳細）'!$F$102*投入係数表_A!CS78</f>
        <v>0</v>
      </c>
      <c r="CT78" s="276">
        <f>'結果（詳細）'!$F$103*投入係数表_A!CT78</f>
        <v>0</v>
      </c>
      <c r="CU78" s="276">
        <f>'結果（詳細）'!$F$104*投入係数表_A!CU78</f>
        <v>0</v>
      </c>
      <c r="CV78" s="276">
        <f>'結果（詳細）'!$F$105*投入係数表_A!CV78</f>
        <v>0</v>
      </c>
      <c r="CW78" s="276">
        <f>'結果（詳細）'!$F$106*投入係数表_A!CW78</f>
        <v>0</v>
      </c>
      <c r="CX78" s="276">
        <f>'結果（詳細）'!$F$107*投入係数表_A!CX78</f>
        <v>0</v>
      </c>
      <c r="CY78" s="276">
        <f>'結果（詳細）'!$F$108*投入係数表_A!CY78</f>
        <v>0</v>
      </c>
      <c r="CZ78" s="276">
        <f>'結果（詳細）'!$F$109*投入係数表_A!CZ78</f>
        <v>0</v>
      </c>
      <c r="DA78" s="276">
        <f>'結果（詳細）'!$F$110*投入係数表_A!DA78</f>
        <v>0</v>
      </c>
      <c r="DB78" s="276">
        <f>'結果（詳細）'!$F$111*投入係数表_A!DB78</f>
        <v>0</v>
      </c>
      <c r="DC78" s="276">
        <f>'結果（詳細）'!$F$112*投入係数表_A!DC78</f>
        <v>0</v>
      </c>
      <c r="DD78" s="276">
        <f>'結果（詳細）'!$F$113*投入係数表_A!DD78</f>
        <v>0</v>
      </c>
      <c r="DE78" s="276">
        <f>'結果（詳細）'!$F$114*投入係数表_A!DE78</f>
        <v>0</v>
      </c>
      <c r="DF78" s="276">
        <f>'結果（詳細）'!$F$115*投入係数表_A!DF78</f>
        <v>0</v>
      </c>
      <c r="DG78" s="276">
        <f>'結果（詳細）'!$F$115*投入係数表_A!DG78</f>
        <v>0</v>
      </c>
      <c r="DH78" s="276">
        <f>'結果（詳細）'!$F$115*投入係数表_A!DH78</f>
        <v>0</v>
      </c>
      <c r="DI78" s="279">
        <f t="shared" si="2"/>
        <v>0</v>
      </c>
    </row>
    <row r="79" spans="3:113" ht="13.5" customHeight="1" x14ac:dyDescent="0.15">
      <c r="C79" s="402" t="s">
        <v>717</v>
      </c>
      <c r="D79" s="403" t="s">
        <v>388</v>
      </c>
      <c r="E79" s="275">
        <f>'結果（詳細）'!F$10*投入係数表_A!E79</f>
        <v>0</v>
      </c>
      <c r="F79" s="276">
        <f>'結果（詳細）'!F$11*投入係数表_A!F79</f>
        <v>0</v>
      </c>
      <c r="G79" s="276">
        <f>'結果（詳細）'!F$12*投入係数表_A!G79</f>
        <v>0</v>
      </c>
      <c r="H79" s="276">
        <f>'結果（詳細）'!F$13*投入係数表_A!H79</f>
        <v>0</v>
      </c>
      <c r="I79" s="276">
        <f>'結果（詳細）'!F$14*投入係数表_A!I79</f>
        <v>0</v>
      </c>
      <c r="J79" s="276">
        <f>'結果（詳細）'!F$15*投入係数表_A!J79</f>
        <v>0</v>
      </c>
      <c r="K79" s="276">
        <f>'結果（詳細）'!F$16*投入係数表_A!K79</f>
        <v>0</v>
      </c>
      <c r="L79" s="276">
        <f>'結果（詳細）'!F$17*投入係数表_A!L79</f>
        <v>0</v>
      </c>
      <c r="M79" s="276">
        <f>'結果（詳細）'!F$18*投入係数表_A!M79</f>
        <v>0</v>
      </c>
      <c r="N79" s="277">
        <f>'結果（詳細）'!F$19*投入係数表_A!N79</f>
        <v>0</v>
      </c>
      <c r="O79" s="276">
        <f>'結果（詳細）'!F$20*投入係数表_A!O79</f>
        <v>0</v>
      </c>
      <c r="P79" s="276">
        <f>'結果（詳細）'!F$21*投入係数表_A!P79</f>
        <v>0</v>
      </c>
      <c r="Q79" s="276">
        <f>'結果（詳細）'!F$22*投入係数表_A!Q79</f>
        <v>0</v>
      </c>
      <c r="R79" s="276">
        <f>'結果（詳細）'!F$23*投入係数表_A!R79</f>
        <v>0</v>
      </c>
      <c r="S79" s="276">
        <f>'結果（詳細）'!F$24*投入係数表_A!S79</f>
        <v>0</v>
      </c>
      <c r="T79" s="276">
        <f>'結果（詳細）'!F$25*投入係数表_A!T79</f>
        <v>0</v>
      </c>
      <c r="U79" s="276">
        <f>'結果（詳細）'!F$26*投入係数表_A!U79</f>
        <v>0</v>
      </c>
      <c r="V79" s="276">
        <f>'結果（詳細）'!F$27*投入係数表_A!V79</f>
        <v>0</v>
      </c>
      <c r="W79" s="278">
        <f>'結果（詳細）'!F$28*投入係数表_A!W79</f>
        <v>0</v>
      </c>
      <c r="X79" s="276">
        <f>'結果（詳細）'!F$29*投入係数表_A!X79</f>
        <v>0</v>
      </c>
      <c r="Y79" s="276">
        <f>'結果（詳細）'!F$30*投入係数表_A!Y79</f>
        <v>0</v>
      </c>
      <c r="Z79" s="276">
        <f>'結果（詳細）'!F$31*投入係数表_A!Z79</f>
        <v>0</v>
      </c>
      <c r="AA79" s="276">
        <f>'結果（詳細）'!F$32*投入係数表_A!AA79</f>
        <v>0</v>
      </c>
      <c r="AB79" s="276">
        <f>'結果（詳細）'!F$33*投入係数表_A!AB79</f>
        <v>0</v>
      </c>
      <c r="AC79" s="276">
        <f>'結果（詳細）'!F$34*投入係数表_A!AC79</f>
        <v>0</v>
      </c>
      <c r="AD79" s="276">
        <f>'結果（詳細）'!F$35*投入係数表_A!AD79</f>
        <v>0</v>
      </c>
      <c r="AE79" s="276">
        <f>'結果（詳細）'!F$36*投入係数表_A!AE79</f>
        <v>0</v>
      </c>
      <c r="AF79" s="276">
        <f>'結果（詳細）'!F$37*投入係数表_A!AF79</f>
        <v>0</v>
      </c>
      <c r="AG79" s="276">
        <f>'結果（詳細）'!F$38*投入係数表_A!AG79</f>
        <v>0</v>
      </c>
      <c r="AH79" s="277">
        <f>'結果（詳細）'!F$39*投入係数表_A!AH79</f>
        <v>0</v>
      </c>
      <c r="AI79" s="276">
        <f>'結果（詳細）'!F$40*投入係数表_A!AI79</f>
        <v>0</v>
      </c>
      <c r="AJ79" s="276">
        <f>'結果（詳細）'!$F$41*投入係数表_A!AJ79</f>
        <v>0</v>
      </c>
      <c r="AK79" s="276">
        <f>'結果（詳細）'!$F$42*投入係数表_A!AK79</f>
        <v>0</v>
      </c>
      <c r="AL79" s="276">
        <f>'結果（詳細）'!$F$43*投入係数表_A!AL79</f>
        <v>0</v>
      </c>
      <c r="AM79" s="276">
        <f>'結果（詳細）'!$F$44*投入係数表_A!AM79</f>
        <v>0</v>
      </c>
      <c r="AN79" s="276">
        <f>'結果（詳細）'!$F$45*投入係数表_A!AN79</f>
        <v>0</v>
      </c>
      <c r="AO79" s="276">
        <f>'結果（詳細）'!$F$46*投入係数表_A!AO79</f>
        <v>0</v>
      </c>
      <c r="AP79" s="276">
        <f>'結果（詳細）'!$F$47*投入係数表_A!AP79</f>
        <v>0</v>
      </c>
      <c r="AQ79" s="276">
        <f>'結果（詳細）'!$F$48*投入係数表_A!AQ79</f>
        <v>0</v>
      </c>
      <c r="AR79" s="276">
        <f>'結果（詳細）'!$F$49*投入係数表_A!AR79</f>
        <v>0</v>
      </c>
      <c r="AS79" s="276">
        <f>'結果（詳細）'!$F$50*投入係数表_A!AS79</f>
        <v>0</v>
      </c>
      <c r="AT79" s="276">
        <f>'結果（詳細）'!$F$51*投入係数表_A!AT79</f>
        <v>0</v>
      </c>
      <c r="AU79" s="276">
        <f>'結果（詳細）'!$F$52*投入係数表_A!AU79</f>
        <v>0</v>
      </c>
      <c r="AV79" s="276">
        <f>'結果（詳細）'!$F$53*投入係数表_A!AV79</f>
        <v>0</v>
      </c>
      <c r="AW79" s="276">
        <f>'結果（詳細）'!$F$54*投入係数表_A!AW79</f>
        <v>0</v>
      </c>
      <c r="AX79" s="276">
        <f>'結果（詳細）'!$F$55*投入係数表_A!AX79</f>
        <v>0</v>
      </c>
      <c r="AY79" s="276">
        <f>'結果（詳細）'!$F$56*投入係数表_A!AY79</f>
        <v>0</v>
      </c>
      <c r="AZ79" s="276">
        <f>'結果（詳細）'!$F$57*投入係数表_A!AZ79</f>
        <v>0</v>
      </c>
      <c r="BA79" s="276">
        <f>'結果（詳細）'!$F$58*投入係数表_A!BA79</f>
        <v>0</v>
      </c>
      <c r="BB79" s="276">
        <f>'結果（詳細）'!$F$59*投入係数表_A!BB79</f>
        <v>0</v>
      </c>
      <c r="BC79" s="276">
        <f>'結果（詳細）'!$F$60*投入係数表_A!BC79</f>
        <v>0</v>
      </c>
      <c r="BD79" s="276">
        <f>'結果（詳細）'!$F$61*投入係数表_A!BD79</f>
        <v>0</v>
      </c>
      <c r="BE79" s="276">
        <f>'結果（詳細）'!$F$62*投入係数表_A!BE79</f>
        <v>0</v>
      </c>
      <c r="BF79" s="276">
        <f>'結果（詳細）'!$F$63*投入係数表_A!BF79</f>
        <v>0</v>
      </c>
      <c r="BG79" s="276">
        <f>'結果（詳細）'!$F$64*投入係数表_A!BG79</f>
        <v>0</v>
      </c>
      <c r="BH79" s="276">
        <f>'結果（詳細）'!$F$65*投入係数表_A!BH79</f>
        <v>0</v>
      </c>
      <c r="BI79" s="276">
        <f>'結果（詳細）'!$F$66*投入係数表_A!BI79</f>
        <v>0</v>
      </c>
      <c r="BJ79" s="276">
        <f>'結果（詳細）'!$F$67*投入係数表_A!BJ79</f>
        <v>0</v>
      </c>
      <c r="BK79" s="276">
        <f>'結果（詳細）'!$F$68*投入係数表_A!BK79</f>
        <v>0</v>
      </c>
      <c r="BL79" s="276">
        <f>'結果（詳細）'!$F$69*投入係数表_A!BL79</f>
        <v>0</v>
      </c>
      <c r="BM79" s="276">
        <f>'結果（詳細）'!$F$70*投入係数表_A!BM79</f>
        <v>0</v>
      </c>
      <c r="BN79" s="276">
        <f>'結果（詳細）'!$F$71*投入係数表_A!BN79</f>
        <v>0</v>
      </c>
      <c r="BO79" s="276">
        <f>'結果（詳細）'!$F$72*投入係数表_A!BO79</f>
        <v>0</v>
      </c>
      <c r="BP79" s="276">
        <f>'結果（詳細）'!$F$73*投入係数表_A!BP79</f>
        <v>0</v>
      </c>
      <c r="BQ79" s="276">
        <f>'結果（詳細）'!$F$74*投入係数表_A!BQ79</f>
        <v>0</v>
      </c>
      <c r="BR79" s="276">
        <f>'結果（詳細）'!$F$75*投入係数表_A!BR79</f>
        <v>0</v>
      </c>
      <c r="BS79" s="276">
        <f>'結果（詳細）'!$F$76*投入係数表_A!BS79</f>
        <v>0</v>
      </c>
      <c r="BT79" s="276">
        <f>'結果（詳細）'!$F$77*投入係数表_A!BT79</f>
        <v>0</v>
      </c>
      <c r="BU79" s="276">
        <f>'結果（詳細）'!$F$78*投入係数表_A!BU79</f>
        <v>0</v>
      </c>
      <c r="BV79" s="276">
        <f>'結果（詳細）'!$F$79*投入係数表_A!BV79</f>
        <v>0</v>
      </c>
      <c r="BW79" s="276">
        <f>'結果（詳細）'!$F$80*投入係数表_A!BW79</f>
        <v>0</v>
      </c>
      <c r="BX79" s="276">
        <f>'結果（詳細）'!$F$81*投入係数表_A!BX79</f>
        <v>0</v>
      </c>
      <c r="BY79" s="276">
        <f>'結果（詳細）'!$F$82*投入係数表_A!BY79</f>
        <v>0</v>
      </c>
      <c r="BZ79" s="276">
        <f>'結果（詳細）'!$F$83*投入係数表_A!BZ79</f>
        <v>0</v>
      </c>
      <c r="CA79" s="276">
        <f>'結果（詳細）'!$F$84*投入係数表_A!CA79</f>
        <v>0</v>
      </c>
      <c r="CB79" s="276">
        <f>'結果（詳細）'!$F$85*投入係数表_A!CB79</f>
        <v>0</v>
      </c>
      <c r="CC79" s="276">
        <f>'結果（詳細）'!$F$86*投入係数表_A!CC79</f>
        <v>0</v>
      </c>
      <c r="CD79" s="276">
        <f>'結果（詳細）'!$F$87*投入係数表_A!CD79</f>
        <v>0</v>
      </c>
      <c r="CE79" s="276">
        <f>'結果（詳細）'!$F$88*投入係数表_A!CE79</f>
        <v>0</v>
      </c>
      <c r="CF79" s="276">
        <f>'結果（詳細）'!$F$89*投入係数表_A!CF79</f>
        <v>0</v>
      </c>
      <c r="CG79" s="276">
        <f>'結果（詳細）'!$F$90*投入係数表_A!CG79</f>
        <v>0</v>
      </c>
      <c r="CH79" s="276">
        <f>'結果（詳細）'!$F$91*投入係数表_A!CH79</f>
        <v>0</v>
      </c>
      <c r="CI79" s="276">
        <f>'結果（詳細）'!$F$92*投入係数表_A!CI79</f>
        <v>0</v>
      </c>
      <c r="CJ79" s="276">
        <f>'結果（詳細）'!$F$93*投入係数表_A!CJ79</f>
        <v>0</v>
      </c>
      <c r="CK79" s="276">
        <f>'結果（詳細）'!$F$94*投入係数表_A!CK79</f>
        <v>0</v>
      </c>
      <c r="CL79" s="276">
        <f>'結果（詳細）'!$F$95*投入係数表_A!CL79</f>
        <v>0</v>
      </c>
      <c r="CM79" s="276">
        <f>'結果（詳細）'!$F$96*投入係数表_A!CM79</f>
        <v>0</v>
      </c>
      <c r="CN79" s="276">
        <f>'結果（詳細）'!$F$97*投入係数表_A!CN79</f>
        <v>0</v>
      </c>
      <c r="CO79" s="276">
        <f>'結果（詳細）'!$F$98*投入係数表_A!CO79</f>
        <v>0</v>
      </c>
      <c r="CP79" s="276">
        <f>'結果（詳細）'!$F$99*投入係数表_A!CP79</f>
        <v>0</v>
      </c>
      <c r="CQ79" s="276">
        <f>'結果（詳細）'!$F$100*投入係数表_A!CQ79</f>
        <v>0</v>
      </c>
      <c r="CR79" s="276">
        <f>'結果（詳細）'!$F$101*投入係数表_A!CR79</f>
        <v>0</v>
      </c>
      <c r="CS79" s="276">
        <f>'結果（詳細）'!$F$102*投入係数表_A!CS79</f>
        <v>0</v>
      </c>
      <c r="CT79" s="276">
        <f>'結果（詳細）'!$F$103*投入係数表_A!CT79</f>
        <v>0</v>
      </c>
      <c r="CU79" s="276">
        <f>'結果（詳細）'!$F$104*投入係数表_A!CU79</f>
        <v>0</v>
      </c>
      <c r="CV79" s="276">
        <f>'結果（詳細）'!$F$105*投入係数表_A!CV79</f>
        <v>0</v>
      </c>
      <c r="CW79" s="276">
        <f>'結果（詳細）'!$F$106*投入係数表_A!CW79</f>
        <v>0</v>
      </c>
      <c r="CX79" s="276">
        <f>'結果（詳細）'!$F$107*投入係数表_A!CX79</f>
        <v>0</v>
      </c>
      <c r="CY79" s="276">
        <f>'結果（詳細）'!$F$108*投入係数表_A!CY79</f>
        <v>0</v>
      </c>
      <c r="CZ79" s="276">
        <f>'結果（詳細）'!$F$109*投入係数表_A!CZ79</f>
        <v>0</v>
      </c>
      <c r="DA79" s="276">
        <f>'結果（詳細）'!$F$110*投入係数表_A!DA79</f>
        <v>0</v>
      </c>
      <c r="DB79" s="276">
        <f>'結果（詳細）'!$F$111*投入係数表_A!DB79</f>
        <v>0</v>
      </c>
      <c r="DC79" s="276">
        <f>'結果（詳細）'!$F$112*投入係数表_A!DC79</f>
        <v>0</v>
      </c>
      <c r="DD79" s="276">
        <f>'結果（詳細）'!$F$113*投入係数表_A!DD79</f>
        <v>0</v>
      </c>
      <c r="DE79" s="276">
        <f>'結果（詳細）'!$F$114*投入係数表_A!DE79</f>
        <v>0</v>
      </c>
      <c r="DF79" s="276">
        <f>'結果（詳細）'!$F$115*投入係数表_A!DF79</f>
        <v>0</v>
      </c>
      <c r="DG79" s="276">
        <f>'結果（詳細）'!$F$115*投入係数表_A!DG79</f>
        <v>0</v>
      </c>
      <c r="DH79" s="276">
        <f>'結果（詳細）'!$F$115*投入係数表_A!DH79</f>
        <v>0</v>
      </c>
      <c r="DI79" s="279">
        <f t="shared" si="2"/>
        <v>0</v>
      </c>
    </row>
    <row r="80" spans="3:113" ht="13.5" customHeight="1" x14ac:dyDescent="0.15">
      <c r="C80" s="402" t="s">
        <v>718</v>
      </c>
      <c r="D80" s="403" t="s">
        <v>719</v>
      </c>
      <c r="E80" s="275">
        <f>'結果（詳細）'!F$10*投入係数表_A!E80</f>
        <v>0</v>
      </c>
      <c r="F80" s="276">
        <f>'結果（詳細）'!F$11*投入係数表_A!F80</f>
        <v>0</v>
      </c>
      <c r="G80" s="276">
        <f>'結果（詳細）'!F$12*投入係数表_A!G80</f>
        <v>0</v>
      </c>
      <c r="H80" s="276">
        <f>'結果（詳細）'!F$13*投入係数表_A!H80</f>
        <v>0</v>
      </c>
      <c r="I80" s="276">
        <f>'結果（詳細）'!F$14*投入係数表_A!I80</f>
        <v>0</v>
      </c>
      <c r="J80" s="276">
        <f>'結果（詳細）'!F$15*投入係数表_A!J80</f>
        <v>0</v>
      </c>
      <c r="K80" s="276">
        <f>'結果（詳細）'!F$16*投入係数表_A!K80</f>
        <v>0</v>
      </c>
      <c r="L80" s="276">
        <f>'結果（詳細）'!F$17*投入係数表_A!L80</f>
        <v>0</v>
      </c>
      <c r="M80" s="276">
        <f>'結果（詳細）'!F$18*投入係数表_A!M80</f>
        <v>0</v>
      </c>
      <c r="N80" s="277">
        <f>'結果（詳細）'!F$19*投入係数表_A!N80</f>
        <v>0</v>
      </c>
      <c r="O80" s="276">
        <f>'結果（詳細）'!F$20*投入係数表_A!O80</f>
        <v>0</v>
      </c>
      <c r="P80" s="276">
        <f>'結果（詳細）'!F$21*投入係数表_A!P80</f>
        <v>0</v>
      </c>
      <c r="Q80" s="276">
        <f>'結果（詳細）'!F$22*投入係数表_A!Q80</f>
        <v>0</v>
      </c>
      <c r="R80" s="276">
        <f>'結果（詳細）'!F$23*投入係数表_A!R80</f>
        <v>0</v>
      </c>
      <c r="S80" s="276">
        <f>'結果（詳細）'!F$24*投入係数表_A!S80</f>
        <v>0</v>
      </c>
      <c r="T80" s="276">
        <f>'結果（詳細）'!F$25*投入係数表_A!T80</f>
        <v>0</v>
      </c>
      <c r="U80" s="276">
        <f>'結果（詳細）'!F$26*投入係数表_A!U80</f>
        <v>0</v>
      </c>
      <c r="V80" s="276">
        <f>'結果（詳細）'!F$27*投入係数表_A!V80</f>
        <v>0</v>
      </c>
      <c r="W80" s="278">
        <f>'結果（詳細）'!F$28*投入係数表_A!W80</f>
        <v>0</v>
      </c>
      <c r="X80" s="276">
        <f>'結果（詳細）'!F$29*投入係数表_A!X80</f>
        <v>0</v>
      </c>
      <c r="Y80" s="276">
        <f>'結果（詳細）'!F$30*投入係数表_A!Y80</f>
        <v>0</v>
      </c>
      <c r="Z80" s="276">
        <f>'結果（詳細）'!F$31*投入係数表_A!Z80</f>
        <v>0</v>
      </c>
      <c r="AA80" s="276">
        <f>'結果（詳細）'!F$32*投入係数表_A!AA80</f>
        <v>0</v>
      </c>
      <c r="AB80" s="276">
        <f>'結果（詳細）'!F$33*投入係数表_A!AB80</f>
        <v>0</v>
      </c>
      <c r="AC80" s="276">
        <f>'結果（詳細）'!F$34*投入係数表_A!AC80</f>
        <v>0</v>
      </c>
      <c r="AD80" s="276">
        <f>'結果（詳細）'!F$35*投入係数表_A!AD80</f>
        <v>0</v>
      </c>
      <c r="AE80" s="276">
        <f>'結果（詳細）'!F$36*投入係数表_A!AE80</f>
        <v>0</v>
      </c>
      <c r="AF80" s="276">
        <f>'結果（詳細）'!F$37*投入係数表_A!AF80</f>
        <v>0</v>
      </c>
      <c r="AG80" s="276">
        <f>'結果（詳細）'!F$38*投入係数表_A!AG80</f>
        <v>0</v>
      </c>
      <c r="AH80" s="277">
        <f>'結果（詳細）'!F$39*投入係数表_A!AH80</f>
        <v>0</v>
      </c>
      <c r="AI80" s="276">
        <f>'結果（詳細）'!F$40*投入係数表_A!AI80</f>
        <v>0</v>
      </c>
      <c r="AJ80" s="276">
        <f>'結果（詳細）'!$F$41*投入係数表_A!AJ80</f>
        <v>0</v>
      </c>
      <c r="AK80" s="276">
        <f>'結果（詳細）'!$F$42*投入係数表_A!AK80</f>
        <v>0</v>
      </c>
      <c r="AL80" s="276">
        <f>'結果（詳細）'!$F$43*投入係数表_A!AL80</f>
        <v>0</v>
      </c>
      <c r="AM80" s="276">
        <f>'結果（詳細）'!$F$44*投入係数表_A!AM80</f>
        <v>0</v>
      </c>
      <c r="AN80" s="276">
        <f>'結果（詳細）'!$F$45*投入係数表_A!AN80</f>
        <v>0</v>
      </c>
      <c r="AO80" s="276">
        <f>'結果（詳細）'!$F$46*投入係数表_A!AO80</f>
        <v>0</v>
      </c>
      <c r="AP80" s="276">
        <f>'結果（詳細）'!$F$47*投入係数表_A!AP80</f>
        <v>0</v>
      </c>
      <c r="AQ80" s="276">
        <f>'結果（詳細）'!$F$48*投入係数表_A!AQ80</f>
        <v>0</v>
      </c>
      <c r="AR80" s="276">
        <f>'結果（詳細）'!$F$49*投入係数表_A!AR80</f>
        <v>0</v>
      </c>
      <c r="AS80" s="276">
        <f>'結果（詳細）'!$F$50*投入係数表_A!AS80</f>
        <v>0</v>
      </c>
      <c r="AT80" s="276">
        <f>'結果（詳細）'!$F$51*投入係数表_A!AT80</f>
        <v>0</v>
      </c>
      <c r="AU80" s="276">
        <f>'結果（詳細）'!$F$52*投入係数表_A!AU80</f>
        <v>0</v>
      </c>
      <c r="AV80" s="276">
        <f>'結果（詳細）'!$F$53*投入係数表_A!AV80</f>
        <v>0</v>
      </c>
      <c r="AW80" s="276">
        <f>'結果（詳細）'!$F$54*投入係数表_A!AW80</f>
        <v>0</v>
      </c>
      <c r="AX80" s="276">
        <f>'結果（詳細）'!$F$55*投入係数表_A!AX80</f>
        <v>0</v>
      </c>
      <c r="AY80" s="276">
        <f>'結果（詳細）'!$F$56*投入係数表_A!AY80</f>
        <v>0</v>
      </c>
      <c r="AZ80" s="276">
        <f>'結果（詳細）'!$F$57*投入係数表_A!AZ80</f>
        <v>0</v>
      </c>
      <c r="BA80" s="276">
        <f>'結果（詳細）'!$F$58*投入係数表_A!BA80</f>
        <v>0</v>
      </c>
      <c r="BB80" s="276">
        <f>'結果（詳細）'!$F$59*投入係数表_A!BB80</f>
        <v>0</v>
      </c>
      <c r="BC80" s="276">
        <f>'結果（詳細）'!$F$60*投入係数表_A!BC80</f>
        <v>0</v>
      </c>
      <c r="BD80" s="276">
        <f>'結果（詳細）'!$F$61*投入係数表_A!BD80</f>
        <v>0</v>
      </c>
      <c r="BE80" s="276">
        <f>'結果（詳細）'!$F$62*投入係数表_A!BE80</f>
        <v>0</v>
      </c>
      <c r="BF80" s="276">
        <f>'結果（詳細）'!$F$63*投入係数表_A!BF80</f>
        <v>0</v>
      </c>
      <c r="BG80" s="276">
        <f>'結果（詳細）'!$F$64*投入係数表_A!BG80</f>
        <v>0</v>
      </c>
      <c r="BH80" s="276">
        <f>'結果（詳細）'!$F$65*投入係数表_A!BH80</f>
        <v>0</v>
      </c>
      <c r="BI80" s="276">
        <f>'結果（詳細）'!$F$66*投入係数表_A!BI80</f>
        <v>0</v>
      </c>
      <c r="BJ80" s="276">
        <f>'結果（詳細）'!$F$67*投入係数表_A!BJ80</f>
        <v>0</v>
      </c>
      <c r="BK80" s="276">
        <f>'結果（詳細）'!$F$68*投入係数表_A!BK80</f>
        <v>0</v>
      </c>
      <c r="BL80" s="276">
        <f>'結果（詳細）'!$F$69*投入係数表_A!BL80</f>
        <v>0</v>
      </c>
      <c r="BM80" s="276">
        <f>'結果（詳細）'!$F$70*投入係数表_A!BM80</f>
        <v>0</v>
      </c>
      <c r="BN80" s="276">
        <f>'結果（詳細）'!$F$71*投入係数表_A!BN80</f>
        <v>0</v>
      </c>
      <c r="BO80" s="276">
        <f>'結果（詳細）'!$F$72*投入係数表_A!BO80</f>
        <v>0</v>
      </c>
      <c r="BP80" s="276">
        <f>'結果（詳細）'!$F$73*投入係数表_A!BP80</f>
        <v>0</v>
      </c>
      <c r="BQ80" s="276">
        <f>'結果（詳細）'!$F$74*投入係数表_A!BQ80</f>
        <v>0</v>
      </c>
      <c r="BR80" s="276">
        <f>'結果（詳細）'!$F$75*投入係数表_A!BR80</f>
        <v>0</v>
      </c>
      <c r="BS80" s="276">
        <f>'結果（詳細）'!$F$76*投入係数表_A!BS80</f>
        <v>0</v>
      </c>
      <c r="BT80" s="276">
        <f>'結果（詳細）'!$F$77*投入係数表_A!BT80</f>
        <v>0</v>
      </c>
      <c r="BU80" s="276">
        <f>'結果（詳細）'!$F$78*投入係数表_A!BU80</f>
        <v>0</v>
      </c>
      <c r="BV80" s="276">
        <f>'結果（詳細）'!$F$79*投入係数表_A!BV80</f>
        <v>0</v>
      </c>
      <c r="BW80" s="276">
        <f>'結果（詳細）'!$F$80*投入係数表_A!BW80</f>
        <v>0</v>
      </c>
      <c r="BX80" s="276">
        <f>'結果（詳細）'!$F$81*投入係数表_A!BX80</f>
        <v>0</v>
      </c>
      <c r="BY80" s="276">
        <f>'結果（詳細）'!$F$82*投入係数表_A!BY80</f>
        <v>0</v>
      </c>
      <c r="BZ80" s="276">
        <f>'結果（詳細）'!$F$83*投入係数表_A!BZ80</f>
        <v>0</v>
      </c>
      <c r="CA80" s="276">
        <f>'結果（詳細）'!$F$84*投入係数表_A!CA80</f>
        <v>0</v>
      </c>
      <c r="CB80" s="276">
        <f>'結果（詳細）'!$F$85*投入係数表_A!CB80</f>
        <v>0</v>
      </c>
      <c r="CC80" s="276">
        <f>'結果（詳細）'!$F$86*投入係数表_A!CC80</f>
        <v>0</v>
      </c>
      <c r="CD80" s="276">
        <f>'結果（詳細）'!$F$87*投入係数表_A!CD80</f>
        <v>0</v>
      </c>
      <c r="CE80" s="276">
        <f>'結果（詳細）'!$F$88*投入係数表_A!CE80</f>
        <v>0</v>
      </c>
      <c r="CF80" s="276">
        <f>'結果（詳細）'!$F$89*投入係数表_A!CF80</f>
        <v>0</v>
      </c>
      <c r="CG80" s="276">
        <f>'結果（詳細）'!$F$90*投入係数表_A!CG80</f>
        <v>0</v>
      </c>
      <c r="CH80" s="276">
        <f>'結果（詳細）'!$F$91*投入係数表_A!CH80</f>
        <v>0</v>
      </c>
      <c r="CI80" s="276">
        <f>'結果（詳細）'!$F$92*投入係数表_A!CI80</f>
        <v>0</v>
      </c>
      <c r="CJ80" s="276">
        <f>'結果（詳細）'!$F$93*投入係数表_A!CJ80</f>
        <v>0</v>
      </c>
      <c r="CK80" s="276">
        <f>'結果（詳細）'!$F$94*投入係数表_A!CK80</f>
        <v>0</v>
      </c>
      <c r="CL80" s="276">
        <f>'結果（詳細）'!$F$95*投入係数表_A!CL80</f>
        <v>0</v>
      </c>
      <c r="CM80" s="276">
        <f>'結果（詳細）'!$F$96*投入係数表_A!CM80</f>
        <v>0</v>
      </c>
      <c r="CN80" s="276">
        <f>'結果（詳細）'!$F$97*投入係数表_A!CN80</f>
        <v>0</v>
      </c>
      <c r="CO80" s="276">
        <f>'結果（詳細）'!$F$98*投入係数表_A!CO80</f>
        <v>0</v>
      </c>
      <c r="CP80" s="276">
        <f>'結果（詳細）'!$F$99*投入係数表_A!CP80</f>
        <v>0</v>
      </c>
      <c r="CQ80" s="276">
        <f>'結果（詳細）'!$F$100*投入係数表_A!CQ80</f>
        <v>0</v>
      </c>
      <c r="CR80" s="276">
        <f>'結果（詳細）'!$F$101*投入係数表_A!CR80</f>
        <v>0</v>
      </c>
      <c r="CS80" s="276">
        <f>'結果（詳細）'!$F$102*投入係数表_A!CS80</f>
        <v>0</v>
      </c>
      <c r="CT80" s="276">
        <f>'結果（詳細）'!$F$103*投入係数表_A!CT80</f>
        <v>0</v>
      </c>
      <c r="CU80" s="276">
        <f>'結果（詳細）'!$F$104*投入係数表_A!CU80</f>
        <v>0</v>
      </c>
      <c r="CV80" s="276">
        <f>'結果（詳細）'!$F$105*投入係数表_A!CV80</f>
        <v>0</v>
      </c>
      <c r="CW80" s="276">
        <f>'結果（詳細）'!$F$106*投入係数表_A!CW80</f>
        <v>0</v>
      </c>
      <c r="CX80" s="276">
        <f>'結果（詳細）'!$F$107*投入係数表_A!CX80</f>
        <v>0</v>
      </c>
      <c r="CY80" s="276">
        <f>'結果（詳細）'!$F$108*投入係数表_A!CY80</f>
        <v>0</v>
      </c>
      <c r="CZ80" s="276">
        <f>'結果（詳細）'!$F$109*投入係数表_A!CZ80</f>
        <v>0</v>
      </c>
      <c r="DA80" s="276">
        <f>'結果（詳細）'!$F$110*投入係数表_A!DA80</f>
        <v>0</v>
      </c>
      <c r="DB80" s="276">
        <f>'結果（詳細）'!$F$111*投入係数表_A!DB80</f>
        <v>0</v>
      </c>
      <c r="DC80" s="276">
        <f>'結果（詳細）'!$F$112*投入係数表_A!DC80</f>
        <v>0</v>
      </c>
      <c r="DD80" s="276">
        <f>'結果（詳細）'!$F$113*投入係数表_A!DD80</f>
        <v>0</v>
      </c>
      <c r="DE80" s="276">
        <f>'結果（詳細）'!$F$114*投入係数表_A!DE80</f>
        <v>0</v>
      </c>
      <c r="DF80" s="276">
        <f>'結果（詳細）'!$F$115*投入係数表_A!DF80</f>
        <v>0</v>
      </c>
      <c r="DG80" s="276">
        <f>'結果（詳細）'!$F$115*投入係数表_A!DG80</f>
        <v>0</v>
      </c>
      <c r="DH80" s="276">
        <f>'結果（詳細）'!$F$115*投入係数表_A!DH80</f>
        <v>0</v>
      </c>
      <c r="DI80" s="279">
        <f t="shared" si="2"/>
        <v>0</v>
      </c>
    </row>
    <row r="81" spans="3:113" ht="13.5" customHeight="1" x14ac:dyDescent="0.15">
      <c r="C81" s="402" t="s">
        <v>720</v>
      </c>
      <c r="D81" s="403" t="s">
        <v>390</v>
      </c>
      <c r="E81" s="275">
        <f>'結果（詳細）'!F$10*投入係数表_A!E81</f>
        <v>0</v>
      </c>
      <c r="F81" s="276">
        <f>'結果（詳細）'!F$11*投入係数表_A!F81</f>
        <v>0</v>
      </c>
      <c r="G81" s="276">
        <f>'結果（詳細）'!F$12*投入係数表_A!G81</f>
        <v>0</v>
      </c>
      <c r="H81" s="276">
        <f>'結果（詳細）'!F$13*投入係数表_A!H81</f>
        <v>0</v>
      </c>
      <c r="I81" s="276">
        <f>'結果（詳細）'!F$14*投入係数表_A!I81</f>
        <v>0</v>
      </c>
      <c r="J81" s="276">
        <f>'結果（詳細）'!F$15*投入係数表_A!J81</f>
        <v>0</v>
      </c>
      <c r="K81" s="276">
        <f>'結果（詳細）'!F$16*投入係数表_A!K81</f>
        <v>0</v>
      </c>
      <c r="L81" s="276">
        <f>'結果（詳細）'!F$17*投入係数表_A!L81</f>
        <v>0</v>
      </c>
      <c r="M81" s="276">
        <f>'結果（詳細）'!F$18*投入係数表_A!M81</f>
        <v>0</v>
      </c>
      <c r="N81" s="277">
        <f>'結果（詳細）'!F$19*投入係数表_A!N81</f>
        <v>0</v>
      </c>
      <c r="O81" s="276">
        <f>'結果（詳細）'!F$20*投入係数表_A!O81</f>
        <v>0</v>
      </c>
      <c r="P81" s="276">
        <f>'結果（詳細）'!F$21*投入係数表_A!P81</f>
        <v>0</v>
      </c>
      <c r="Q81" s="276">
        <f>'結果（詳細）'!F$22*投入係数表_A!Q81</f>
        <v>0</v>
      </c>
      <c r="R81" s="276">
        <f>'結果（詳細）'!F$23*投入係数表_A!R81</f>
        <v>0</v>
      </c>
      <c r="S81" s="276">
        <f>'結果（詳細）'!F$24*投入係数表_A!S81</f>
        <v>0</v>
      </c>
      <c r="T81" s="276">
        <f>'結果（詳細）'!F$25*投入係数表_A!T81</f>
        <v>0</v>
      </c>
      <c r="U81" s="276">
        <f>'結果（詳細）'!F$26*投入係数表_A!U81</f>
        <v>0</v>
      </c>
      <c r="V81" s="276">
        <f>'結果（詳細）'!F$27*投入係数表_A!V81</f>
        <v>0</v>
      </c>
      <c r="W81" s="278">
        <f>'結果（詳細）'!F$28*投入係数表_A!W81</f>
        <v>0</v>
      </c>
      <c r="X81" s="276">
        <f>'結果（詳細）'!F$29*投入係数表_A!X81</f>
        <v>0</v>
      </c>
      <c r="Y81" s="276">
        <f>'結果（詳細）'!F$30*投入係数表_A!Y81</f>
        <v>0</v>
      </c>
      <c r="Z81" s="276">
        <f>'結果（詳細）'!F$31*投入係数表_A!Z81</f>
        <v>0</v>
      </c>
      <c r="AA81" s="276">
        <f>'結果（詳細）'!F$32*投入係数表_A!AA81</f>
        <v>0</v>
      </c>
      <c r="AB81" s="276">
        <f>'結果（詳細）'!F$33*投入係数表_A!AB81</f>
        <v>0</v>
      </c>
      <c r="AC81" s="276">
        <f>'結果（詳細）'!F$34*投入係数表_A!AC81</f>
        <v>0</v>
      </c>
      <c r="AD81" s="276">
        <f>'結果（詳細）'!F$35*投入係数表_A!AD81</f>
        <v>0</v>
      </c>
      <c r="AE81" s="276">
        <f>'結果（詳細）'!F$36*投入係数表_A!AE81</f>
        <v>0</v>
      </c>
      <c r="AF81" s="276">
        <f>'結果（詳細）'!F$37*投入係数表_A!AF81</f>
        <v>0</v>
      </c>
      <c r="AG81" s="276">
        <f>'結果（詳細）'!F$38*投入係数表_A!AG81</f>
        <v>0</v>
      </c>
      <c r="AH81" s="277">
        <f>'結果（詳細）'!F$39*投入係数表_A!AH81</f>
        <v>0</v>
      </c>
      <c r="AI81" s="276">
        <f>'結果（詳細）'!F$40*投入係数表_A!AI81</f>
        <v>0</v>
      </c>
      <c r="AJ81" s="276">
        <f>'結果（詳細）'!$F$41*投入係数表_A!AJ81</f>
        <v>0</v>
      </c>
      <c r="AK81" s="276">
        <f>'結果（詳細）'!$F$42*投入係数表_A!AK81</f>
        <v>0</v>
      </c>
      <c r="AL81" s="276">
        <f>'結果（詳細）'!$F$43*投入係数表_A!AL81</f>
        <v>0</v>
      </c>
      <c r="AM81" s="276">
        <f>'結果（詳細）'!$F$44*投入係数表_A!AM81</f>
        <v>0</v>
      </c>
      <c r="AN81" s="276">
        <f>'結果（詳細）'!$F$45*投入係数表_A!AN81</f>
        <v>0</v>
      </c>
      <c r="AO81" s="276">
        <f>'結果（詳細）'!$F$46*投入係数表_A!AO81</f>
        <v>0</v>
      </c>
      <c r="AP81" s="276">
        <f>'結果（詳細）'!$F$47*投入係数表_A!AP81</f>
        <v>0</v>
      </c>
      <c r="AQ81" s="276">
        <f>'結果（詳細）'!$F$48*投入係数表_A!AQ81</f>
        <v>0</v>
      </c>
      <c r="AR81" s="276">
        <f>'結果（詳細）'!$F$49*投入係数表_A!AR81</f>
        <v>0</v>
      </c>
      <c r="AS81" s="276">
        <f>'結果（詳細）'!$F$50*投入係数表_A!AS81</f>
        <v>0</v>
      </c>
      <c r="AT81" s="276">
        <f>'結果（詳細）'!$F$51*投入係数表_A!AT81</f>
        <v>0</v>
      </c>
      <c r="AU81" s="276">
        <f>'結果（詳細）'!$F$52*投入係数表_A!AU81</f>
        <v>0</v>
      </c>
      <c r="AV81" s="276">
        <f>'結果（詳細）'!$F$53*投入係数表_A!AV81</f>
        <v>0</v>
      </c>
      <c r="AW81" s="276">
        <f>'結果（詳細）'!$F$54*投入係数表_A!AW81</f>
        <v>0</v>
      </c>
      <c r="AX81" s="276">
        <f>'結果（詳細）'!$F$55*投入係数表_A!AX81</f>
        <v>0</v>
      </c>
      <c r="AY81" s="276">
        <f>'結果（詳細）'!$F$56*投入係数表_A!AY81</f>
        <v>0</v>
      </c>
      <c r="AZ81" s="276">
        <f>'結果（詳細）'!$F$57*投入係数表_A!AZ81</f>
        <v>0</v>
      </c>
      <c r="BA81" s="276">
        <f>'結果（詳細）'!$F$58*投入係数表_A!BA81</f>
        <v>0</v>
      </c>
      <c r="BB81" s="276">
        <f>'結果（詳細）'!$F$59*投入係数表_A!BB81</f>
        <v>0</v>
      </c>
      <c r="BC81" s="276">
        <f>'結果（詳細）'!$F$60*投入係数表_A!BC81</f>
        <v>0</v>
      </c>
      <c r="BD81" s="276">
        <f>'結果（詳細）'!$F$61*投入係数表_A!BD81</f>
        <v>0</v>
      </c>
      <c r="BE81" s="276">
        <f>'結果（詳細）'!$F$62*投入係数表_A!BE81</f>
        <v>0</v>
      </c>
      <c r="BF81" s="276">
        <f>'結果（詳細）'!$F$63*投入係数表_A!BF81</f>
        <v>0</v>
      </c>
      <c r="BG81" s="276">
        <f>'結果（詳細）'!$F$64*投入係数表_A!BG81</f>
        <v>0</v>
      </c>
      <c r="BH81" s="276">
        <f>'結果（詳細）'!$F$65*投入係数表_A!BH81</f>
        <v>0</v>
      </c>
      <c r="BI81" s="276">
        <f>'結果（詳細）'!$F$66*投入係数表_A!BI81</f>
        <v>0</v>
      </c>
      <c r="BJ81" s="276">
        <f>'結果（詳細）'!$F$67*投入係数表_A!BJ81</f>
        <v>0</v>
      </c>
      <c r="BK81" s="276">
        <f>'結果（詳細）'!$F$68*投入係数表_A!BK81</f>
        <v>0</v>
      </c>
      <c r="BL81" s="276">
        <f>'結果（詳細）'!$F$69*投入係数表_A!BL81</f>
        <v>0</v>
      </c>
      <c r="BM81" s="276">
        <f>'結果（詳細）'!$F$70*投入係数表_A!BM81</f>
        <v>0</v>
      </c>
      <c r="BN81" s="276">
        <f>'結果（詳細）'!$F$71*投入係数表_A!BN81</f>
        <v>0</v>
      </c>
      <c r="BO81" s="276">
        <f>'結果（詳細）'!$F$72*投入係数表_A!BO81</f>
        <v>0</v>
      </c>
      <c r="BP81" s="276">
        <f>'結果（詳細）'!$F$73*投入係数表_A!BP81</f>
        <v>0</v>
      </c>
      <c r="BQ81" s="276">
        <f>'結果（詳細）'!$F$74*投入係数表_A!BQ81</f>
        <v>0</v>
      </c>
      <c r="BR81" s="276">
        <f>'結果（詳細）'!$F$75*投入係数表_A!BR81</f>
        <v>0</v>
      </c>
      <c r="BS81" s="276">
        <f>'結果（詳細）'!$F$76*投入係数表_A!BS81</f>
        <v>0</v>
      </c>
      <c r="BT81" s="276">
        <f>'結果（詳細）'!$F$77*投入係数表_A!BT81</f>
        <v>0</v>
      </c>
      <c r="BU81" s="276">
        <f>'結果（詳細）'!$F$78*投入係数表_A!BU81</f>
        <v>0</v>
      </c>
      <c r="BV81" s="276">
        <f>'結果（詳細）'!$F$79*投入係数表_A!BV81</f>
        <v>0</v>
      </c>
      <c r="BW81" s="276">
        <f>'結果（詳細）'!$F$80*投入係数表_A!BW81</f>
        <v>0</v>
      </c>
      <c r="BX81" s="276">
        <f>'結果（詳細）'!$F$81*投入係数表_A!BX81</f>
        <v>0</v>
      </c>
      <c r="BY81" s="276">
        <f>'結果（詳細）'!$F$82*投入係数表_A!BY81</f>
        <v>0</v>
      </c>
      <c r="BZ81" s="276">
        <f>'結果（詳細）'!$F$83*投入係数表_A!BZ81</f>
        <v>0</v>
      </c>
      <c r="CA81" s="276">
        <f>'結果（詳細）'!$F$84*投入係数表_A!CA81</f>
        <v>0</v>
      </c>
      <c r="CB81" s="276">
        <f>'結果（詳細）'!$F$85*投入係数表_A!CB81</f>
        <v>0</v>
      </c>
      <c r="CC81" s="276">
        <f>'結果（詳細）'!$F$86*投入係数表_A!CC81</f>
        <v>0</v>
      </c>
      <c r="CD81" s="276">
        <f>'結果（詳細）'!$F$87*投入係数表_A!CD81</f>
        <v>0</v>
      </c>
      <c r="CE81" s="276">
        <f>'結果（詳細）'!$F$88*投入係数表_A!CE81</f>
        <v>0</v>
      </c>
      <c r="CF81" s="276">
        <f>'結果（詳細）'!$F$89*投入係数表_A!CF81</f>
        <v>0</v>
      </c>
      <c r="CG81" s="276">
        <f>'結果（詳細）'!$F$90*投入係数表_A!CG81</f>
        <v>0</v>
      </c>
      <c r="CH81" s="276">
        <f>'結果（詳細）'!$F$91*投入係数表_A!CH81</f>
        <v>0</v>
      </c>
      <c r="CI81" s="276">
        <f>'結果（詳細）'!$F$92*投入係数表_A!CI81</f>
        <v>0</v>
      </c>
      <c r="CJ81" s="276">
        <f>'結果（詳細）'!$F$93*投入係数表_A!CJ81</f>
        <v>0</v>
      </c>
      <c r="CK81" s="276">
        <f>'結果（詳細）'!$F$94*投入係数表_A!CK81</f>
        <v>0</v>
      </c>
      <c r="CL81" s="276">
        <f>'結果（詳細）'!$F$95*投入係数表_A!CL81</f>
        <v>0</v>
      </c>
      <c r="CM81" s="276">
        <f>'結果（詳細）'!$F$96*投入係数表_A!CM81</f>
        <v>0</v>
      </c>
      <c r="CN81" s="276">
        <f>'結果（詳細）'!$F$97*投入係数表_A!CN81</f>
        <v>0</v>
      </c>
      <c r="CO81" s="276">
        <f>'結果（詳細）'!$F$98*投入係数表_A!CO81</f>
        <v>0</v>
      </c>
      <c r="CP81" s="276">
        <f>'結果（詳細）'!$F$99*投入係数表_A!CP81</f>
        <v>0</v>
      </c>
      <c r="CQ81" s="276">
        <f>'結果（詳細）'!$F$100*投入係数表_A!CQ81</f>
        <v>0</v>
      </c>
      <c r="CR81" s="276">
        <f>'結果（詳細）'!$F$101*投入係数表_A!CR81</f>
        <v>0</v>
      </c>
      <c r="CS81" s="276">
        <f>'結果（詳細）'!$F$102*投入係数表_A!CS81</f>
        <v>0</v>
      </c>
      <c r="CT81" s="276">
        <f>'結果（詳細）'!$F$103*投入係数表_A!CT81</f>
        <v>0</v>
      </c>
      <c r="CU81" s="276">
        <f>'結果（詳細）'!$F$104*投入係数表_A!CU81</f>
        <v>0</v>
      </c>
      <c r="CV81" s="276">
        <f>'結果（詳細）'!$F$105*投入係数表_A!CV81</f>
        <v>0</v>
      </c>
      <c r="CW81" s="276">
        <f>'結果（詳細）'!$F$106*投入係数表_A!CW81</f>
        <v>0</v>
      </c>
      <c r="CX81" s="276">
        <f>'結果（詳細）'!$F$107*投入係数表_A!CX81</f>
        <v>0</v>
      </c>
      <c r="CY81" s="276">
        <f>'結果（詳細）'!$F$108*投入係数表_A!CY81</f>
        <v>0</v>
      </c>
      <c r="CZ81" s="276">
        <f>'結果（詳細）'!$F$109*投入係数表_A!CZ81</f>
        <v>0</v>
      </c>
      <c r="DA81" s="276">
        <f>'結果（詳細）'!$F$110*投入係数表_A!DA81</f>
        <v>0</v>
      </c>
      <c r="DB81" s="276">
        <f>'結果（詳細）'!$F$111*投入係数表_A!DB81</f>
        <v>0</v>
      </c>
      <c r="DC81" s="276">
        <f>'結果（詳細）'!$F$112*投入係数表_A!DC81</f>
        <v>0</v>
      </c>
      <c r="DD81" s="276">
        <f>'結果（詳細）'!$F$113*投入係数表_A!DD81</f>
        <v>0</v>
      </c>
      <c r="DE81" s="276">
        <f>'結果（詳細）'!$F$114*投入係数表_A!DE81</f>
        <v>0</v>
      </c>
      <c r="DF81" s="276">
        <f>'結果（詳細）'!$F$115*投入係数表_A!DF81</f>
        <v>0</v>
      </c>
      <c r="DG81" s="276">
        <f>'結果（詳細）'!$F$115*投入係数表_A!DG81</f>
        <v>0</v>
      </c>
      <c r="DH81" s="276">
        <f>'結果（詳細）'!$F$115*投入係数表_A!DH81</f>
        <v>0</v>
      </c>
      <c r="DI81" s="279">
        <f t="shared" si="2"/>
        <v>0</v>
      </c>
    </row>
    <row r="82" spans="3:113" ht="13.5" customHeight="1" x14ac:dyDescent="0.15">
      <c r="C82" s="402" t="s">
        <v>721</v>
      </c>
      <c r="D82" s="403" t="s">
        <v>722</v>
      </c>
      <c r="E82" s="275">
        <f>'結果（詳細）'!F$10*投入係数表_A!E82</f>
        <v>0</v>
      </c>
      <c r="F82" s="276">
        <f>'結果（詳細）'!F$11*投入係数表_A!F82</f>
        <v>0</v>
      </c>
      <c r="G82" s="276">
        <f>'結果（詳細）'!F$12*投入係数表_A!G82</f>
        <v>0</v>
      </c>
      <c r="H82" s="276">
        <f>'結果（詳細）'!F$13*投入係数表_A!H82</f>
        <v>0</v>
      </c>
      <c r="I82" s="276">
        <f>'結果（詳細）'!F$14*投入係数表_A!I82</f>
        <v>0</v>
      </c>
      <c r="J82" s="276">
        <f>'結果（詳細）'!F$15*投入係数表_A!J82</f>
        <v>0</v>
      </c>
      <c r="K82" s="276">
        <f>'結果（詳細）'!F$16*投入係数表_A!K82</f>
        <v>0</v>
      </c>
      <c r="L82" s="276">
        <f>'結果（詳細）'!F$17*投入係数表_A!L82</f>
        <v>0</v>
      </c>
      <c r="M82" s="276">
        <f>'結果（詳細）'!F$18*投入係数表_A!M82</f>
        <v>0</v>
      </c>
      <c r="N82" s="277">
        <f>'結果（詳細）'!F$19*投入係数表_A!N82</f>
        <v>0</v>
      </c>
      <c r="O82" s="276">
        <f>'結果（詳細）'!F$20*投入係数表_A!O82</f>
        <v>0</v>
      </c>
      <c r="P82" s="276">
        <f>'結果（詳細）'!F$21*投入係数表_A!P82</f>
        <v>0</v>
      </c>
      <c r="Q82" s="276">
        <f>'結果（詳細）'!F$22*投入係数表_A!Q82</f>
        <v>0</v>
      </c>
      <c r="R82" s="276">
        <f>'結果（詳細）'!F$23*投入係数表_A!R82</f>
        <v>0</v>
      </c>
      <c r="S82" s="276">
        <f>'結果（詳細）'!F$24*投入係数表_A!S82</f>
        <v>0</v>
      </c>
      <c r="T82" s="276">
        <f>'結果（詳細）'!F$25*投入係数表_A!T82</f>
        <v>0</v>
      </c>
      <c r="U82" s="276">
        <f>'結果（詳細）'!F$26*投入係数表_A!U82</f>
        <v>0</v>
      </c>
      <c r="V82" s="276">
        <f>'結果（詳細）'!F$27*投入係数表_A!V82</f>
        <v>0</v>
      </c>
      <c r="W82" s="278">
        <f>'結果（詳細）'!F$28*投入係数表_A!W82</f>
        <v>0</v>
      </c>
      <c r="X82" s="276">
        <f>'結果（詳細）'!F$29*投入係数表_A!X82</f>
        <v>0</v>
      </c>
      <c r="Y82" s="276">
        <f>'結果（詳細）'!F$30*投入係数表_A!Y82</f>
        <v>0</v>
      </c>
      <c r="Z82" s="276">
        <f>'結果（詳細）'!F$31*投入係数表_A!Z82</f>
        <v>0</v>
      </c>
      <c r="AA82" s="276">
        <f>'結果（詳細）'!F$32*投入係数表_A!AA82</f>
        <v>0</v>
      </c>
      <c r="AB82" s="276">
        <f>'結果（詳細）'!F$33*投入係数表_A!AB82</f>
        <v>0</v>
      </c>
      <c r="AC82" s="276">
        <f>'結果（詳細）'!F$34*投入係数表_A!AC82</f>
        <v>0</v>
      </c>
      <c r="AD82" s="276">
        <f>'結果（詳細）'!F$35*投入係数表_A!AD82</f>
        <v>0</v>
      </c>
      <c r="AE82" s="276">
        <f>'結果（詳細）'!F$36*投入係数表_A!AE82</f>
        <v>0</v>
      </c>
      <c r="AF82" s="276">
        <f>'結果（詳細）'!F$37*投入係数表_A!AF82</f>
        <v>0</v>
      </c>
      <c r="AG82" s="276">
        <f>'結果（詳細）'!F$38*投入係数表_A!AG82</f>
        <v>0</v>
      </c>
      <c r="AH82" s="277">
        <f>'結果（詳細）'!F$39*投入係数表_A!AH82</f>
        <v>0</v>
      </c>
      <c r="AI82" s="276">
        <f>'結果（詳細）'!F$40*投入係数表_A!AI82</f>
        <v>0</v>
      </c>
      <c r="AJ82" s="276">
        <f>'結果（詳細）'!$F$41*投入係数表_A!AJ82</f>
        <v>0</v>
      </c>
      <c r="AK82" s="276">
        <f>'結果（詳細）'!$F$42*投入係数表_A!AK82</f>
        <v>0</v>
      </c>
      <c r="AL82" s="276">
        <f>'結果（詳細）'!$F$43*投入係数表_A!AL82</f>
        <v>0</v>
      </c>
      <c r="AM82" s="276">
        <f>'結果（詳細）'!$F$44*投入係数表_A!AM82</f>
        <v>0</v>
      </c>
      <c r="AN82" s="276">
        <f>'結果（詳細）'!$F$45*投入係数表_A!AN82</f>
        <v>0</v>
      </c>
      <c r="AO82" s="276">
        <f>'結果（詳細）'!$F$46*投入係数表_A!AO82</f>
        <v>0</v>
      </c>
      <c r="AP82" s="276">
        <f>'結果（詳細）'!$F$47*投入係数表_A!AP82</f>
        <v>0</v>
      </c>
      <c r="AQ82" s="276">
        <f>'結果（詳細）'!$F$48*投入係数表_A!AQ82</f>
        <v>0</v>
      </c>
      <c r="AR82" s="276">
        <f>'結果（詳細）'!$F$49*投入係数表_A!AR82</f>
        <v>0</v>
      </c>
      <c r="AS82" s="276">
        <f>'結果（詳細）'!$F$50*投入係数表_A!AS82</f>
        <v>0</v>
      </c>
      <c r="AT82" s="276">
        <f>'結果（詳細）'!$F$51*投入係数表_A!AT82</f>
        <v>0</v>
      </c>
      <c r="AU82" s="276">
        <f>'結果（詳細）'!$F$52*投入係数表_A!AU82</f>
        <v>0</v>
      </c>
      <c r="AV82" s="276">
        <f>'結果（詳細）'!$F$53*投入係数表_A!AV82</f>
        <v>0</v>
      </c>
      <c r="AW82" s="276">
        <f>'結果（詳細）'!$F$54*投入係数表_A!AW82</f>
        <v>0</v>
      </c>
      <c r="AX82" s="276">
        <f>'結果（詳細）'!$F$55*投入係数表_A!AX82</f>
        <v>0</v>
      </c>
      <c r="AY82" s="276">
        <f>'結果（詳細）'!$F$56*投入係数表_A!AY82</f>
        <v>0</v>
      </c>
      <c r="AZ82" s="276">
        <f>'結果（詳細）'!$F$57*投入係数表_A!AZ82</f>
        <v>0</v>
      </c>
      <c r="BA82" s="276">
        <f>'結果（詳細）'!$F$58*投入係数表_A!BA82</f>
        <v>0</v>
      </c>
      <c r="BB82" s="276">
        <f>'結果（詳細）'!$F$59*投入係数表_A!BB82</f>
        <v>0</v>
      </c>
      <c r="BC82" s="276">
        <f>'結果（詳細）'!$F$60*投入係数表_A!BC82</f>
        <v>0</v>
      </c>
      <c r="BD82" s="276">
        <f>'結果（詳細）'!$F$61*投入係数表_A!BD82</f>
        <v>0</v>
      </c>
      <c r="BE82" s="276">
        <f>'結果（詳細）'!$F$62*投入係数表_A!BE82</f>
        <v>0</v>
      </c>
      <c r="BF82" s="276">
        <f>'結果（詳細）'!$F$63*投入係数表_A!BF82</f>
        <v>0</v>
      </c>
      <c r="BG82" s="276">
        <f>'結果（詳細）'!$F$64*投入係数表_A!BG82</f>
        <v>0</v>
      </c>
      <c r="BH82" s="276">
        <f>'結果（詳細）'!$F$65*投入係数表_A!BH82</f>
        <v>0</v>
      </c>
      <c r="BI82" s="276">
        <f>'結果（詳細）'!$F$66*投入係数表_A!BI82</f>
        <v>0</v>
      </c>
      <c r="BJ82" s="276">
        <f>'結果（詳細）'!$F$67*投入係数表_A!BJ82</f>
        <v>0</v>
      </c>
      <c r="BK82" s="276">
        <f>'結果（詳細）'!$F$68*投入係数表_A!BK82</f>
        <v>0</v>
      </c>
      <c r="BL82" s="276">
        <f>'結果（詳細）'!$F$69*投入係数表_A!BL82</f>
        <v>0</v>
      </c>
      <c r="BM82" s="276">
        <f>'結果（詳細）'!$F$70*投入係数表_A!BM82</f>
        <v>0</v>
      </c>
      <c r="BN82" s="276">
        <f>'結果（詳細）'!$F$71*投入係数表_A!BN82</f>
        <v>0</v>
      </c>
      <c r="BO82" s="276">
        <f>'結果（詳細）'!$F$72*投入係数表_A!BO82</f>
        <v>0</v>
      </c>
      <c r="BP82" s="276">
        <f>'結果（詳細）'!$F$73*投入係数表_A!BP82</f>
        <v>0</v>
      </c>
      <c r="BQ82" s="276">
        <f>'結果（詳細）'!$F$74*投入係数表_A!BQ82</f>
        <v>0</v>
      </c>
      <c r="BR82" s="276">
        <f>'結果（詳細）'!$F$75*投入係数表_A!BR82</f>
        <v>0</v>
      </c>
      <c r="BS82" s="276">
        <f>'結果（詳細）'!$F$76*投入係数表_A!BS82</f>
        <v>0</v>
      </c>
      <c r="BT82" s="276">
        <f>'結果（詳細）'!$F$77*投入係数表_A!BT82</f>
        <v>0</v>
      </c>
      <c r="BU82" s="276">
        <f>'結果（詳細）'!$F$78*投入係数表_A!BU82</f>
        <v>0</v>
      </c>
      <c r="BV82" s="276">
        <f>'結果（詳細）'!$F$79*投入係数表_A!BV82</f>
        <v>0</v>
      </c>
      <c r="BW82" s="276">
        <f>'結果（詳細）'!$F$80*投入係数表_A!BW82</f>
        <v>0</v>
      </c>
      <c r="BX82" s="276">
        <f>'結果（詳細）'!$F$81*投入係数表_A!BX82</f>
        <v>0</v>
      </c>
      <c r="BY82" s="276">
        <f>'結果（詳細）'!$F$82*投入係数表_A!BY82</f>
        <v>0</v>
      </c>
      <c r="BZ82" s="276">
        <f>'結果（詳細）'!$F$83*投入係数表_A!BZ82</f>
        <v>0</v>
      </c>
      <c r="CA82" s="276">
        <f>'結果（詳細）'!$F$84*投入係数表_A!CA82</f>
        <v>0</v>
      </c>
      <c r="CB82" s="276">
        <f>'結果（詳細）'!$F$85*投入係数表_A!CB82</f>
        <v>0</v>
      </c>
      <c r="CC82" s="276">
        <f>'結果（詳細）'!$F$86*投入係数表_A!CC82</f>
        <v>0</v>
      </c>
      <c r="CD82" s="276">
        <f>'結果（詳細）'!$F$87*投入係数表_A!CD82</f>
        <v>0</v>
      </c>
      <c r="CE82" s="276">
        <f>'結果（詳細）'!$F$88*投入係数表_A!CE82</f>
        <v>0</v>
      </c>
      <c r="CF82" s="276">
        <f>'結果（詳細）'!$F$89*投入係数表_A!CF82</f>
        <v>0</v>
      </c>
      <c r="CG82" s="276">
        <f>'結果（詳細）'!$F$90*投入係数表_A!CG82</f>
        <v>0</v>
      </c>
      <c r="CH82" s="276">
        <f>'結果（詳細）'!$F$91*投入係数表_A!CH82</f>
        <v>0</v>
      </c>
      <c r="CI82" s="276">
        <f>'結果（詳細）'!$F$92*投入係数表_A!CI82</f>
        <v>0</v>
      </c>
      <c r="CJ82" s="276">
        <f>'結果（詳細）'!$F$93*投入係数表_A!CJ82</f>
        <v>0</v>
      </c>
      <c r="CK82" s="276">
        <f>'結果（詳細）'!$F$94*投入係数表_A!CK82</f>
        <v>0</v>
      </c>
      <c r="CL82" s="276">
        <f>'結果（詳細）'!$F$95*投入係数表_A!CL82</f>
        <v>0</v>
      </c>
      <c r="CM82" s="276">
        <f>'結果（詳細）'!$F$96*投入係数表_A!CM82</f>
        <v>0</v>
      </c>
      <c r="CN82" s="276">
        <f>'結果（詳細）'!$F$97*投入係数表_A!CN82</f>
        <v>0</v>
      </c>
      <c r="CO82" s="276">
        <f>'結果（詳細）'!$F$98*投入係数表_A!CO82</f>
        <v>0</v>
      </c>
      <c r="CP82" s="276">
        <f>'結果（詳細）'!$F$99*投入係数表_A!CP82</f>
        <v>0</v>
      </c>
      <c r="CQ82" s="276">
        <f>'結果（詳細）'!$F$100*投入係数表_A!CQ82</f>
        <v>0</v>
      </c>
      <c r="CR82" s="276">
        <f>'結果（詳細）'!$F$101*投入係数表_A!CR82</f>
        <v>0</v>
      </c>
      <c r="CS82" s="276">
        <f>'結果（詳細）'!$F$102*投入係数表_A!CS82</f>
        <v>0</v>
      </c>
      <c r="CT82" s="276">
        <f>'結果（詳細）'!$F$103*投入係数表_A!CT82</f>
        <v>0</v>
      </c>
      <c r="CU82" s="276">
        <f>'結果（詳細）'!$F$104*投入係数表_A!CU82</f>
        <v>0</v>
      </c>
      <c r="CV82" s="276">
        <f>'結果（詳細）'!$F$105*投入係数表_A!CV82</f>
        <v>0</v>
      </c>
      <c r="CW82" s="276">
        <f>'結果（詳細）'!$F$106*投入係数表_A!CW82</f>
        <v>0</v>
      </c>
      <c r="CX82" s="276">
        <f>'結果（詳細）'!$F$107*投入係数表_A!CX82</f>
        <v>0</v>
      </c>
      <c r="CY82" s="276">
        <f>'結果（詳細）'!$F$108*投入係数表_A!CY82</f>
        <v>0</v>
      </c>
      <c r="CZ82" s="276">
        <f>'結果（詳細）'!$F$109*投入係数表_A!CZ82</f>
        <v>0</v>
      </c>
      <c r="DA82" s="276">
        <f>'結果（詳細）'!$F$110*投入係数表_A!DA82</f>
        <v>0</v>
      </c>
      <c r="DB82" s="276">
        <f>'結果（詳細）'!$F$111*投入係数表_A!DB82</f>
        <v>0</v>
      </c>
      <c r="DC82" s="276">
        <f>'結果（詳細）'!$F$112*投入係数表_A!DC82</f>
        <v>0</v>
      </c>
      <c r="DD82" s="276">
        <f>'結果（詳細）'!$F$113*投入係数表_A!DD82</f>
        <v>0</v>
      </c>
      <c r="DE82" s="276">
        <f>'結果（詳細）'!$F$114*投入係数表_A!DE82</f>
        <v>0</v>
      </c>
      <c r="DF82" s="276">
        <f>'結果（詳細）'!$F$115*投入係数表_A!DF82</f>
        <v>0</v>
      </c>
      <c r="DG82" s="276">
        <f>'結果（詳細）'!$F$115*投入係数表_A!DG82</f>
        <v>0</v>
      </c>
      <c r="DH82" s="276">
        <f>'結果（詳細）'!$F$115*投入係数表_A!DH82</f>
        <v>0</v>
      </c>
      <c r="DI82" s="279">
        <f t="shared" si="2"/>
        <v>0</v>
      </c>
    </row>
    <row r="83" spans="3:113" ht="13.5" customHeight="1" x14ac:dyDescent="0.15">
      <c r="C83" s="402" t="s">
        <v>723</v>
      </c>
      <c r="D83" s="403" t="s">
        <v>724</v>
      </c>
      <c r="E83" s="275">
        <f>'結果（詳細）'!F$10*投入係数表_A!E83</f>
        <v>0</v>
      </c>
      <c r="F83" s="276">
        <f>'結果（詳細）'!F$11*投入係数表_A!F83</f>
        <v>0</v>
      </c>
      <c r="G83" s="276">
        <f>'結果（詳細）'!F$12*投入係数表_A!G83</f>
        <v>0</v>
      </c>
      <c r="H83" s="276">
        <f>'結果（詳細）'!F$13*投入係数表_A!H83</f>
        <v>0</v>
      </c>
      <c r="I83" s="276">
        <f>'結果（詳細）'!F$14*投入係数表_A!I83</f>
        <v>0</v>
      </c>
      <c r="J83" s="276">
        <f>'結果（詳細）'!F$15*投入係数表_A!J83</f>
        <v>0</v>
      </c>
      <c r="K83" s="276">
        <f>'結果（詳細）'!F$16*投入係数表_A!K83</f>
        <v>0</v>
      </c>
      <c r="L83" s="276">
        <f>'結果（詳細）'!F$17*投入係数表_A!L83</f>
        <v>0</v>
      </c>
      <c r="M83" s="276">
        <f>'結果（詳細）'!F$18*投入係数表_A!M83</f>
        <v>0</v>
      </c>
      <c r="N83" s="277">
        <f>'結果（詳細）'!F$19*投入係数表_A!N83</f>
        <v>0</v>
      </c>
      <c r="O83" s="276">
        <f>'結果（詳細）'!F$20*投入係数表_A!O83</f>
        <v>0</v>
      </c>
      <c r="P83" s="276">
        <f>'結果（詳細）'!F$21*投入係数表_A!P83</f>
        <v>0</v>
      </c>
      <c r="Q83" s="276">
        <f>'結果（詳細）'!F$22*投入係数表_A!Q83</f>
        <v>0</v>
      </c>
      <c r="R83" s="276">
        <f>'結果（詳細）'!F$23*投入係数表_A!R83</f>
        <v>0</v>
      </c>
      <c r="S83" s="276">
        <f>'結果（詳細）'!F$24*投入係数表_A!S83</f>
        <v>0</v>
      </c>
      <c r="T83" s="276">
        <f>'結果（詳細）'!F$25*投入係数表_A!T83</f>
        <v>0</v>
      </c>
      <c r="U83" s="276">
        <f>'結果（詳細）'!F$26*投入係数表_A!U83</f>
        <v>0</v>
      </c>
      <c r="V83" s="276">
        <f>'結果（詳細）'!F$27*投入係数表_A!V83</f>
        <v>0</v>
      </c>
      <c r="W83" s="278">
        <f>'結果（詳細）'!F$28*投入係数表_A!W83</f>
        <v>0</v>
      </c>
      <c r="X83" s="276">
        <f>'結果（詳細）'!F$29*投入係数表_A!X83</f>
        <v>0</v>
      </c>
      <c r="Y83" s="276">
        <f>'結果（詳細）'!F$30*投入係数表_A!Y83</f>
        <v>0</v>
      </c>
      <c r="Z83" s="276">
        <f>'結果（詳細）'!F$31*投入係数表_A!Z83</f>
        <v>0</v>
      </c>
      <c r="AA83" s="276">
        <f>'結果（詳細）'!F$32*投入係数表_A!AA83</f>
        <v>0</v>
      </c>
      <c r="AB83" s="276">
        <f>'結果（詳細）'!F$33*投入係数表_A!AB83</f>
        <v>0</v>
      </c>
      <c r="AC83" s="276">
        <f>'結果（詳細）'!F$34*投入係数表_A!AC83</f>
        <v>0</v>
      </c>
      <c r="AD83" s="276">
        <f>'結果（詳細）'!F$35*投入係数表_A!AD83</f>
        <v>0</v>
      </c>
      <c r="AE83" s="276">
        <f>'結果（詳細）'!F$36*投入係数表_A!AE83</f>
        <v>0</v>
      </c>
      <c r="AF83" s="276">
        <f>'結果（詳細）'!F$37*投入係数表_A!AF83</f>
        <v>0</v>
      </c>
      <c r="AG83" s="276">
        <f>'結果（詳細）'!F$38*投入係数表_A!AG83</f>
        <v>0</v>
      </c>
      <c r="AH83" s="277">
        <f>'結果（詳細）'!F$39*投入係数表_A!AH83</f>
        <v>0</v>
      </c>
      <c r="AI83" s="276">
        <f>'結果（詳細）'!F$40*投入係数表_A!AI83</f>
        <v>0</v>
      </c>
      <c r="AJ83" s="276">
        <f>'結果（詳細）'!$F$41*投入係数表_A!AJ83</f>
        <v>0</v>
      </c>
      <c r="AK83" s="276">
        <f>'結果（詳細）'!$F$42*投入係数表_A!AK83</f>
        <v>0</v>
      </c>
      <c r="AL83" s="276">
        <f>'結果（詳細）'!$F$43*投入係数表_A!AL83</f>
        <v>0</v>
      </c>
      <c r="AM83" s="276">
        <f>'結果（詳細）'!$F$44*投入係数表_A!AM83</f>
        <v>0</v>
      </c>
      <c r="AN83" s="276">
        <f>'結果（詳細）'!$F$45*投入係数表_A!AN83</f>
        <v>0</v>
      </c>
      <c r="AO83" s="276">
        <f>'結果（詳細）'!$F$46*投入係数表_A!AO83</f>
        <v>0</v>
      </c>
      <c r="AP83" s="276">
        <f>'結果（詳細）'!$F$47*投入係数表_A!AP83</f>
        <v>0</v>
      </c>
      <c r="AQ83" s="276">
        <f>'結果（詳細）'!$F$48*投入係数表_A!AQ83</f>
        <v>0</v>
      </c>
      <c r="AR83" s="276">
        <f>'結果（詳細）'!$F$49*投入係数表_A!AR83</f>
        <v>0</v>
      </c>
      <c r="AS83" s="276">
        <f>'結果（詳細）'!$F$50*投入係数表_A!AS83</f>
        <v>0</v>
      </c>
      <c r="AT83" s="276">
        <f>'結果（詳細）'!$F$51*投入係数表_A!AT83</f>
        <v>0</v>
      </c>
      <c r="AU83" s="276">
        <f>'結果（詳細）'!$F$52*投入係数表_A!AU83</f>
        <v>0</v>
      </c>
      <c r="AV83" s="276">
        <f>'結果（詳細）'!$F$53*投入係数表_A!AV83</f>
        <v>0</v>
      </c>
      <c r="AW83" s="276">
        <f>'結果（詳細）'!$F$54*投入係数表_A!AW83</f>
        <v>0</v>
      </c>
      <c r="AX83" s="276">
        <f>'結果（詳細）'!$F$55*投入係数表_A!AX83</f>
        <v>0</v>
      </c>
      <c r="AY83" s="276">
        <f>'結果（詳細）'!$F$56*投入係数表_A!AY83</f>
        <v>0</v>
      </c>
      <c r="AZ83" s="276">
        <f>'結果（詳細）'!$F$57*投入係数表_A!AZ83</f>
        <v>0</v>
      </c>
      <c r="BA83" s="276">
        <f>'結果（詳細）'!$F$58*投入係数表_A!BA83</f>
        <v>0</v>
      </c>
      <c r="BB83" s="276">
        <f>'結果（詳細）'!$F$59*投入係数表_A!BB83</f>
        <v>0</v>
      </c>
      <c r="BC83" s="276">
        <f>'結果（詳細）'!$F$60*投入係数表_A!BC83</f>
        <v>0</v>
      </c>
      <c r="BD83" s="276">
        <f>'結果（詳細）'!$F$61*投入係数表_A!BD83</f>
        <v>0</v>
      </c>
      <c r="BE83" s="276">
        <f>'結果（詳細）'!$F$62*投入係数表_A!BE83</f>
        <v>0</v>
      </c>
      <c r="BF83" s="276">
        <f>'結果（詳細）'!$F$63*投入係数表_A!BF83</f>
        <v>0</v>
      </c>
      <c r="BG83" s="276">
        <f>'結果（詳細）'!$F$64*投入係数表_A!BG83</f>
        <v>0</v>
      </c>
      <c r="BH83" s="276">
        <f>'結果（詳細）'!$F$65*投入係数表_A!BH83</f>
        <v>0</v>
      </c>
      <c r="BI83" s="276">
        <f>'結果（詳細）'!$F$66*投入係数表_A!BI83</f>
        <v>0</v>
      </c>
      <c r="BJ83" s="276">
        <f>'結果（詳細）'!$F$67*投入係数表_A!BJ83</f>
        <v>0</v>
      </c>
      <c r="BK83" s="276">
        <f>'結果（詳細）'!$F$68*投入係数表_A!BK83</f>
        <v>0</v>
      </c>
      <c r="BL83" s="276">
        <f>'結果（詳細）'!$F$69*投入係数表_A!BL83</f>
        <v>0</v>
      </c>
      <c r="BM83" s="276">
        <f>'結果（詳細）'!$F$70*投入係数表_A!BM83</f>
        <v>0</v>
      </c>
      <c r="BN83" s="276">
        <f>'結果（詳細）'!$F$71*投入係数表_A!BN83</f>
        <v>0</v>
      </c>
      <c r="BO83" s="276">
        <f>'結果（詳細）'!$F$72*投入係数表_A!BO83</f>
        <v>0</v>
      </c>
      <c r="BP83" s="276">
        <f>'結果（詳細）'!$F$73*投入係数表_A!BP83</f>
        <v>0</v>
      </c>
      <c r="BQ83" s="276">
        <f>'結果（詳細）'!$F$74*投入係数表_A!BQ83</f>
        <v>0</v>
      </c>
      <c r="BR83" s="276">
        <f>'結果（詳細）'!$F$75*投入係数表_A!BR83</f>
        <v>0</v>
      </c>
      <c r="BS83" s="276">
        <f>'結果（詳細）'!$F$76*投入係数表_A!BS83</f>
        <v>0</v>
      </c>
      <c r="BT83" s="276">
        <f>'結果（詳細）'!$F$77*投入係数表_A!BT83</f>
        <v>0</v>
      </c>
      <c r="BU83" s="276">
        <f>'結果（詳細）'!$F$78*投入係数表_A!BU83</f>
        <v>0</v>
      </c>
      <c r="BV83" s="276">
        <f>'結果（詳細）'!$F$79*投入係数表_A!BV83</f>
        <v>0</v>
      </c>
      <c r="BW83" s="276">
        <f>'結果（詳細）'!$F$80*投入係数表_A!BW83</f>
        <v>0</v>
      </c>
      <c r="BX83" s="276">
        <f>'結果（詳細）'!$F$81*投入係数表_A!BX83</f>
        <v>0</v>
      </c>
      <c r="BY83" s="276">
        <f>'結果（詳細）'!$F$82*投入係数表_A!BY83</f>
        <v>0</v>
      </c>
      <c r="BZ83" s="276">
        <f>'結果（詳細）'!$F$83*投入係数表_A!BZ83</f>
        <v>0</v>
      </c>
      <c r="CA83" s="276">
        <f>'結果（詳細）'!$F$84*投入係数表_A!CA83</f>
        <v>0</v>
      </c>
      <c r="CB83" s="276">
        <f>'結果（詳細）'!$F$85*投入係数表_A!CB83</f>
        <v>0</v>
      </c>
      <c r="CC83" s="276">
        <f>'結果（詳細）'!$F$86*投入係数表_A!CC83</f>
        <v>0</v>
      </c>
      <c r="CD83" s="276">
        <f>'結果（詳細）'!$F$87*投入係数表_A!CD83</f>
        <v>0</v>
      </c>
      <c r="CE83" s="276">
        <f>'結果（詳細）'!$F$88*投入係数表_A!CE83</f>
        <v>0</v>
      </c>
      <c r="CF83" s="276">
        <f>'結果（詳細）'!$F$89*投入係数表_A!CF83</f>
        <v>0</v>
      </c>
      <c r="CG83" s="276">
        <f>'結果（詳細）'!$F$90*投入係数表_A!CG83</f>
        <v>0</v>
      </c>
      <c r="CH83" s="276">
        <f>'結果（詳細）'!$F$91*投入係数表_A!CH83</f>
        <v>0</v>
      </c>
      <c r="CI83" s="276">
        <f>'結果（詳細）'!$F$92*投入係数表_A!CI83</f>
        <v>0</v>
      </c>
      <c r="CJ83" s="276">
        <f>'結果（詳細）'!$F$93*投入係数表_A!CJ83</f>
        <v>0</v>
      </c>
      <c r="CK83" s="276">
        <f>'結果（詳細）'!$F$94*投入係数表_A!CK83</f>
        <v>0</v>
      </c>
      <c r="CL83" s="276">
        <f>'結果（詳細）'!$F$95*投入係数表_A!CL83</f>
        <v>0</v>
      </c>
      <c r="CM83" s="276">
        <f>'結果（詳細）'!$F$96*投入係数表_A!CM83</f>
        <v>0</v>
      </c>
      <c r="CN83" s="276">
        <f>'結果（詳細）'!$F$97*投入係数表_A!CN83</f>
        <v>0</v>
      </c>
      <c r="CO83" s="276">
        <f>'結果（詳細）'!$F$98*投入係数表_A!CO83</f>
        <v>0</v>
      </c>
      <c r="CP83" s="276">
        <f>'結果（詳細）'!$F$99*投入係数表_A!CP83</f>
        <v>0</v>
      </c>
      <c r="CQ83" s="276">
        <f>'結果（詳細）'!$F$100*投入係数表_A!CQ83</f>
        <v>0</v>
      </c>
      <c r="CR83" s="276">
        <f>'結果（詳細）'!$F$101*投入係数表_A!CR83</f>
        <v>0</v>
      </c>
      <c r="CS83" s="276">
        <f>'結果（詳細）'!$F$102*投入係数表_A!CS83</f>
        <v>0</v>
      </c>
      <c r="CT83" s="276">
        <f>'結果（詳細）'!$F$103*投入係数表_A!CT83</f>
        <v>0</v>
      </c>
      <c r="CU83" s="276">
        <f>'結果（詳細）'!$F$104*投入係数表_A!CU83</f>
        <v>0</v>
      </c>
      <c r="CV83" s="276">
        <f>'結果（詳細）'!$F$105*投入係数表_A!CV83</f>
        <v>0</v>
      </c>
      <c r="CW83" s="276">
        <f>'結果（詳細）'!$F$106*投入係数表_A!CW83</f>
        <v>0</v>
      </c>
      <c r="CX83" s="276">
        <f>'結果（詳細）'!$F$107*投入係数表_A!CX83</f>
        <v>0</v>
      </c>
      <c r="CY83" s="276">
        <f>'結果（詳細）'!$F$108*投入係数表_A!CY83</f>
        <v>0</v>
      </c>
      <c r="CZ83" s="276">
        <f>'結果（詳細）'!$F$109*投入係数表_A!CZ83</f>
        <v>0</v>
      </c>
      <c r="DA83" s="276">
        <f>'結果（詳細）'!$F$110*投入係数表_A!DA83</f>
        <v>0</v>
      </c>
      <c r="DB83" s="276">
        <f>'結果（詳細）'!$F$111*投入係数表_A!DB83</f>
        <v>0</v>
      </c>
      <c r="DC83" s="276">
        <f>'結果（詳細）'!$F$112*投入係数表_A!DC83</f>
        <v>0</v>
      </c>
      <c r="DD83" s="276">
        <f>'結果（詳細）'!$F$113*投入係数表_A!DD83</f>
        <v>0</v>
      </c>
      <c r="DE83" s="276">
        <f>'結果（詳細）'!$F$114*投入係数表_A!DE83</f>
        <v>0</v>
      </c>
      <c r="DF83" s="276">
        <f>'結果（詳細）'!$F$115*投入係数表_A!DF83</f>
        <v>0</v>
      </c>
      <c r="DG83" s="276">
        <f>'結果（詳細）'!$F$115*投入係数表_A!DG83</f>
        <v>0</v>
      </c>
      <c r="DH83" s="276">
        <f>'結果（詳細）'!$F$115*投入係数表_A!DH83</f>
        <v>0</v>
      </c>
      <c r="DI83" s="279">
        <f t="shared" si="2"/>
        <v>0</v>
      </c>
    </row>
    <row r="84" spans="3:113" ht="13.5" customHeight="1" x14ac:dyDescent="0.15">
      <c r="C84" s="402" t="s">
        <v>725</v>
      </c>
      <c r="D84" s="403" t="s">
        <v>396</v>
      </c>
      <c r="E84" s="275">
        <f>'結果（詳細）'!F$10*投入係数表_A!E84</f>
        <v>0</v>
      </c>
      <c r="F84" s="276">
        <f>'結果（詳細）'!F$11*投入係数表_A!F84</f>
        <v>0</v>
      </c>
      <c r="G84" s="276">
        <f>'結果（詳細）'!F$12*投入係数表_A!G84</f>
        <v>0</v>
      </c>
      <c r="H84" s="276">
        <f>'結果（詳細）'!F$13*投入係数表_A!H84</f>
        <v>0</v>
      </c>
      <c r="I84" s="276">
        <f>'結果（詳細）'!F$14*投入係数表_A!I84</f>
        <v>0</v>
      </c>
      <c r="J84" s="276">
        <f>'結果（詳細）'!F$15*投入係数表_A!J84</f>
        <v>0</v>
      </c>
      <c r="K84" s="276">
        <f>'結果（詳細）'!F$16*投入係数表_A!K84</f>
        <v>0</v>
      </c>
      <c r="L84" s="276">
        <f>'結果（詳細）'!F$17*投入係数表_A!L84</f>
        <v>0</v>
      </c>
      <c r="M84" s="276">
        <f>'結果（詳細）'!F$18*投入係数表_A!M84</f>
        <v>0</v>
      </c>
      <c r="N84" s="277">
        <f>'結果（詳細）'!F$19*投入係数表_A!N84</f>
        <v>0</v>
      </c>
      <c r="O84" s="276">
        <f>'結果（詳細）'!F$20*投入係数表_A!O84</f>
        <v>0</v>
      </c>
      <c r="P84" s="276">
        <f>'結果（詳細）'!F$21*投入係数表_A!P84</f>
        <v>0</v>
      </c>
      <c r="Q84" s="276">
        <f>'結果（詳細）'!F$22*投入係数表_A!Q84</f>
        <v>0</v>
      </c>
      <c r="R84" s="276">
        <f>'結果（詳細）'!F$23*投入係数表_A!R84</f>
        <v>0</v>
      </c>
      <c r="S84" s="276">
        <f>'結果（詳細）'!F$24*投入係数表_A!S84</f>
        <v>0</v>
      </c>
      <c r="T84" s="276">
        <f>'結果（詳細）'!F$25*投入係数表_A!T84</f>
        <v>0</v>
      </c>
      <c r="U84" s="276">
        <f>'結果（詳細）'!F$26*投入係数表_A!U84</f>
        <v>0</v>
      </c>
      <c r="V84" s="276">
        <f>'結果（詳細）'!F$27*投入係数表_A!V84</f>
        <v>0</v>
      </c>
      <c r="W84" s="278">
        <f>'結果（詳細）'!F$28*投入係数表_A!W84</f>
        <v>0</v>
      </c>
      <c r="X84" s="276">
        <f>'結果（詳細）'!F$29*投入係数表_A!X84</f>
        <v>0</v>
      </c>
      <c r="Y84" s="276">
        <f>'結果（詳細）'!F$30*投入係数表_A!Y84</f>
        <v>0</v>
      </c>
      <c r="Z84" s="276">
        <f>'結果（詳細）'!F$31*投入係数表_A!Z84</f>
        <v>0</v>
      </c>
      <c r="AA84" s="276">
        <f>'結果（詳細）'!F$32*投入係数表_A!AA84</f>
        <v>0</v>
      </c>
      <c r="AB84" s="276">
        <f>'結果（詳細）'!F$33*投入係数表_A!AB84</f>
        <v>0</v>
      </c>
      <c r="AC84" s="276">
        <f>'結果（詳細）'!F$34*投入係数表_A!AC84</f>
        <v>0</v>
      </c>
      <c r="AD84" s="276">
        <f>'結果（詳細）'!F$35*投入係数表_A!AD84</f>
        <v>0</v>
      </c>
      <c r="AE84" s="276">
        <f>'結果（詳細）'!F$36*投入係数表_A!AE84</f>
        <v>0</v>
      </c>
      <c r="AF84" s="276">
        <f>'結果（詳細）'!F$37*投入係数表_A!AF84</f>
        <v>0</v>
      </c>
      <c r="AG84" s="276">
        <f>'結果（詳細）'!F$38*投入係数表_A!AG84</f>
        <v>0</v>
      </c>
      <c r="AH84" s="277">
        <f>'結果（詳細）'!F$39*投入係数表_A!AH84</f>
        <v>0</v>
      </c>
      <c r="AI84" s="276">
        <f>'結果（詳細）'!F$40*投入係数表_A!AI84</f>
        <v>0</v>
      </c>
      <c r="AJ84" s="276">
        <f>'結果（詳細）'!$F$41*投入係数表_A!AJ84</f>
        <v>0</v>
      </c>
      <c r="AK84" s="276">
        <f>'結果（詳細）'!$F$42*投入係数表_A!AK84</f>
        <v>0</v>
      </c>
      <c r="AL84" s="276">
        <f>'結果（詳細）'!$F$43*投入係数表_A!AL84</f>
        <v>0</v>
      </c>
      <c r="AM84" s="276">
        <f>'結果（詳細）'!$F$44*投入係数表_A!AM84</f>
        <v>0</v>
      </c>
      <c r="AN84" s="276">
        <f>'結果（詳細）'!$F$45*投入係数表_A!AN84</f>
        <v>0</v>
      </c>
      <c r="AO84" s="276">
        <f>'結果（詳細）'!$F$46*投入係数表_A!AO84</f>
        <v>0</v>
      </c>
      <c r="AP84" s="276">
        <f>'結果（詳細）'!$F$47*投入係数表_A!AP84</f>
        <v>0</v>
      </c>
      <c r="AQ84" s="276">
        <f>'結果（詳細）'!$F$48*投入係数表_A!AQ84</f>
        <v>0</v>
      </c>
      <c r="AR84" s="276">
        <f>'結果（詳細）'!$F$49*投入係数表_A!AR84</f>
        <v>0</v>
      </c>
      <c r="AS84" s="276">
        <f>'結果（詳細）'!$F$50*投入係数表_A!AS84</f>
        <v>0</v>
      </c>
      <c r="AT84" s="276">
        <f>'結果（詳細）'!$F$51*投入係数表_A!AT84</f>
        <v>0</v>
      </c>
      <c r="AU84" s="276">
        <f>'結果（詳細）'!$F$52*投入係数表_A!AU84</f>
        <v>0</v>
      </c>
      <c r="AV84" s="276">
        <f>'結果（詳細）'!$F$53*投入係数表_A!AV84</f>
        <v>0</v>
      </c>
      <c r="AW84" s="276">
        <f>'結果（詳細）'!$F$54*投入係数表_A!AW84</f>
        <v>0</v>
      </c>
      <c r="AX84" s="276">
        <f>'結果（詳細）'!$F$55*投入係数表_A!AX84</f>
        <v>0</v>
      </c>
      <c r="AY84" s="276">
        <f>'結果（詳細）'!$F$56*投入係数表_A!AY84</f>
        <v>0</v>
      </c>
      <c r="AZ84" s="276">
        <f>'結果（詳細）'!$F$57*投入係数表_A!AZ84</f>
        <v>0</v>
      </c>
      <c r="BA84" s="276">
        <f>'結果（詳細）'!$F$58*投入係数表_A!BA84</f>
        <v>0</v>
      </c>
      <c r="BB84" s="276">
        <f>'結果（詳細）'!$F$59*投入係数表_A!BB84</f>
        <v>0</v>
      </c>
      <c r="BC84" s="276">
        <f>'結果（詳細）'!$F$60*投入係数表_A!BC84</f>
        <v>0</v>
      </c>
      <c r="BD84" s="276">
        <f>'結果（詳細）'!$F$61*投入係数表_A!BD84</f>
        <v>0</v>
      </c>
      <c r="BE84" s="276">
        <f>'結果（詳細）'!$F$62*投入係数表_A!BE84</f>
        <v>0</v>
      </c>
      <c r="BF84" s="276">
        <f>'結果（詳細）'!$F$63*投入係数表_A!BF84</f>
        <v>0</v>
      </c>
      <c r="BG84" s="276">
        <f>'結果（詳細）'!$F$64*投入係数表_A!BG84</f>
        <v>0</v>
      </c>
      <c r="BH84" s="276">
        <f>'結果（詳細）'!$F$65*投入係数表_A!BH84</f>
        <v>0</v>
      </c>
      <c r="BI84" s="276">
        <f>'結果（詳細）'!$F$66*投入係数表_A!BI84</f>
        <v>0</v>
      </c>
      <c r="BJ84" s="276">
        <f>'結果（詳細）'!$F$67*投入係数表_A!BJ84</f>
        <v>0</v>
      </c>
      <c r="BK84" s="276">
        <f>'結果（詳細）'!$F$68*投入係数表_A!BK84</f>
        <v>0</v>
      </c>
      <c r="BL84" s="276">
        <f>'結果（詳細）'!$F$69*投入係数表_A!BL84</f>
        <v>0</v>
      </c>
      <c r="BM84" s="276">
        <f>'結果（詳細）'!$F$70*投入係数表_A!BM84</f>
        <v>0</v>
      </c>
      <c r="BN84" s="276">
        <f>'結果（詳細）'!$F$71*投入係数表_A!BN84</f>
        <v>0</v>
      </c>
      <c r="BO84" s="276">
        <f>'結果（詳細）'!$F$72*投入係数表_A!BO84</f>
        <v>0</v>
      </c>
      <c r="BP84" s="276">
        <f>'結果（詳細）'!$F$73*投入係数表_A!BP84</f>
        <v>0</v>
      </c>
      <c r="BQ84" s="276">
        <f>'結果（詳細）'!$F$74*投入係数表_A!BQ84</f>
        <v>0</v>
      </c>
      <c r="BR84" s="276">
        <f>'結果（詳細）'!$F$75*投入係数表_A!BR84</f>
        <v>0</v>
      </c>
      <c r="BS84" s="276">
        <f>'結果（詳細）'!$F$76*投入係数表_A!BS84</f>
        <v>0</v>
      </c>
      <c r="BT84" s="276">
        <f>'結果（詳細）'!$F$77*投入係数表_A!BT84</f>
        <v>0</v>
      </c>
      <c r="BU84" s="276">
        <f>'結果（詳細）'!$F$78*投入係数表_A!BU84</f>
        <v>0</v>
      </c>
      <c r="BV84" s="276">
        <f>'結果（詳細）'!$F$79*投入係数表_A!BV84</f>
        <v>0</v>
      </c>
      <c r="BW84" s="276">
        <f>'結果（詳細）'!$F$80*投入係数表_A!BW84</f>
        <v>0</v>
      </c>
      <c r="BX84" s="276">
        <f>'結果（詳細）'!$F$81*投入係数表_A!BX84</f>
        <v>0</v>
      </c>
      <c r="BY84" s="276">
        <f>'結果（詳細）'!$F$82*投入係数表_A!BY84</f>
        <v>0</v>
      </c>
      <c r="BZ84" s="276">
        <f>'結果（詳細）'!$F$83*投入係数表_A!BZ84</f>
        <v>0</v>
      </c>
      <c r="CA84" s="276">
        <f>'結果（詳細）'!$F$84*投入係数表_A!CA84</f>
        <v>0</v>
      </c>
      <c r="CB84" s="276">
        <f>'結果（詳細）'!$F$85*投入係数表_A!CB84</f>
        <v>0</v>
      </c>
      <c r="CC84" s="276">
        <f>'結果（詳細）'!$F$86*投入係数表_A!CC84</f>
        <v>0</v>
      </c>
      <c r="CD84" s="276">
        <f>'結果（詳細）'!$F$87*投入係数表_A!CD84</f>
        <v>0</v>
      </c>
      <c r="CE84" s="276">
        <f>'結果（詳細）'!$F$88*投入係数表_A!CE84</f>
        <v>0</v>
      </c>
      <c r="CF84" s="276">
        <f>'結果（詳細）'!$F$89*投入係数表_A!CF84</f>
        <v>0</v>
      </c>
      <c r="CG84" s="276">
        <f>'結果（詳細）'!$F$90*投入係数表_A!CG84</f>
        <v>0</v>
      </c>
      <c r="CH84" s="276">
        <f>'結果（詳細）'!$F$91*投入係数表_A!CH84</f>
        <v>0</v>
      </c>
      <c r="CI84" s="276">
        <f>'結果（詳細）'!$F$92*投入係数表_A!CI84</f>
        <v>0</v>
      </c>
      <c r="CJ84" s="276">
        <f>'結果（詳細）'!$F$93*投入係数表_A!CJ84</f>
        <v>0</v>
      </c>
      <c r="CK84" s="276">
        <f>'結果（詳細）'!$F$94*投入係数表_A!CK84</f>
        <v>0</v>
      </c>
      <c r="CL84" s="276">
        <f>'結果（詳細）'!$F$95*投入係数表_A!CL84</f>
        <v>0</v>
      </c>
      <c r="CM84" s="276">
        <f>'結果（詳細）'!$F$96*投入係数表_A!CM84</f>
        <v>0</v>
      </c>
      <c r="CN84" s="276">
        <f>'結果（詳細）'!$F$97*投入係数表_A!CN84</f>
        <v>0</v>
      </c>
      <c r="CO84" s="276">
        <f>'結果（詳細）'!$F$98*投入係数表_A!CO84</f>
        <v>0</v>
      </c>
      <c r="CP84" s="276">
        <f>'結果（詳細）'!$F$99*投入係数表_A!CP84</f>
        <v>0</v>
      </c>
      <c r="CQ84" s="276">
        <f>'結果（詳細）'!$F$100*投入係数表_A!CQ84</f>
        <v>0</v>
      </c>
      <c r="CR84" s="276">
        <f>'結果（詳細）'!$F$101*投入係数表_A!CR84</f>
        <v>0</v>
      </c>
      <c r="CS84" s="276">
        <f>'結果（詳細）'!$F$102*投入係数表_A!CS84</f>
        <v>0</v>
      </c>
      <c r="CT84" s="276">
        <f>'結果（詳細）'!$F$103*投入係数表_A!CT84</f>
        <v>0</v>
      </c>
      <c r="CU84" s="276">
        <f>'結果（詳細）'!$F$104*投入係数表_A!CU84</f>
        <v>0</v>
      </c>
      <c r="CV84" s="276">
        <f>'結果（詳細）'!$F$105*投入係数表_A!CV84</f>
        <v>0</v>
      </c>
      <c r="CW84" s="276">
        <f>'結果（詳細）'!$F$106*投入係数表_A!CW84</f>
        <v>0</v>
      </c>
      <c r="CX84" s="276">
        <f>'結果（詳細）'!$F$107*投入係数表_A!CX84</f>
        <v>0</v>
      </c>
      <c r="CY84" s="276">
        <f>'結果（詳細）'!$F$108*投入係数表_A!CY84</f>
        <v>0</v>
      </c>
      <c r="CZ84" s="276">
        <f>'結果（詳細）'!$F$109*投入係数表_A!CZ84</f>
        <v>0</v>
      </c>
      <c r="DA84" s="276">
        <f>'結果（詳細）'!$F$110*投入係数表_A!DA84</f>
        <v>0</v>
      </c>
      <c r="DB84" s="276">
        <f>'結果（詳細）'!$F$111*投入係数表_A!DB84</f>
        <v>0</v>
      </c>
      <c r="DC84" s="276">
        <f>'結果（詳細）'!$F$112*投入係数表_A!DC84</f>
        <v>0</v>
      </c>
      <c r="DD84" s="276">
        <f>'結果（詳細）'!$F$113*投入係数表_A!DD84</f>
        <v>0</v>
      </c>
      <c r="DE84" s="276">
        <f>'結果（詳細）'!$F$114*投入係数表_A!DE84</f>
        <v>0</v>
      </c>
      <c r="DF84" s="276">
        <f>'結果（詳細）'!$F$115*投入係数表_A!DF84</f>
        <v>0</v>
      </c>
      <c r="DG84" s="276">
        <f>'結果（詳細）'!$F$115*投入係数表_A!DG84</f>
        <v>0</v>
      </c>
      <c r="DH84" s="276">
        <f>'結果（詳細）'!$F$115*投入係数表_A!DH84</f>
        <v>0</v>
      </c>
      <c r="DI84" s="279">
        <f t="shared" si="2"/>
        <v>0</v>
      </c>
    </row>
    <row r="85" spans="3:113" ht="13.5" customHeight="1" x14ac:dyDescent="0.15">
      <c r="C85" s="402" t="s">
        <v>726</v>
      </c>
      <c r="D85" s="403" t="s">
        <v>401</v>
      </c>
      <c r="E85" s="275">
        <f>'結果（詳細）'!F$10*投入係数表_A!E85</f>
        <v>0</v>
      </c>
      <c r="F85" s="276">
        <f>'結果（詳細）'!F$11*投入係数表_A!F85</f>
        <v>0</v>
      </c>
      <c r="G85" s="276">
        <f>'結果（詳細）'!F$12*投入係数表_A!G85</f>
        <v>0</v>
      </c>
      <c r="H85" s="276">
        <f>'結果（詳細）'!F$13*投入係数表_A!H85</f>
        <v>0</v>
      </c>
      <c r="I85" s="276">
        <f>'結果（詳細）'!F$14*投入係数表_A!I85</f>
        <v>0</v>
      </c>
      <c r="J85" s="276">
        <f>'結果（詳細）'!F$15*投入係数表_A!J85</f>
        <v>0</v>
      </c>
      <c r="K85" s="276">
        <f>'結果（詳細）'!F$16*投入係数表_A!K85</f>
        <v>0</v>
      </c>
      <c r="L85" s="276">
        <f>'結果（詳細）'!F$17*投入係数表_A!L85</f>
        <v>0</v>
      </c>
      <c r="M85" s="276">
        <f>'結果（詳細）'!F$18*投入係数表_A!M85</f>
        <v>0</v>
      </c>
      <c r="N85" s="277">
        <f>'結果（詳細）'!F$19*投入係数表_A!N85</f>
        <v>0</v>
      </c>
      <c r="O85" s="276">
        <f>'結果（詳細）'!F$20*投入係数表_A!O85</f>
        <v>0</v>
      </c>
      <c r="P85" s="276">
        <f>'結果（詳細）'!F$21*投入係数表_A!P85</f>
        <v>0</v>
      </c>
      <c r="Q85" s="276">
        <f>'結果（詳細）'!F$22*投入係数表_A!Q85</f>
        <v>0</v>
      </c>
      <c r="R85" s="276">
        <f>'結果（詳細）'!F$23*投入係数表_A!R85</f>
        <v>0</v>
      </c>
      <c r="S85" s="276">
        <f>'結果（詳細）'!F$24*投入係数表_A!S85</f>
        <v>0</v>
      </c>
      <c r="T85" s="276">
        <f>'結果（詳細）'!F$25*投入係数表_A!T85</f>
        <v>0</v>
      </c>
      <c r="U85" s="276">
        <f>'結果（詳細）'!F$26*投入係数表_A!U85</f>
        <v>0</v>
      </c>
      <c r="V85" s="276">
        <f>'結果（詳細）'!F$27*投入係数表_A!V85</f>
        <v>0</v>
      </c>
      <c r="W85" s="278">
        <f>'結果（詳細）'!F$28*投入係数表_A!W85</f>
        <v>0</v>
      </c>
      <c r="X85" s="276">
        <f>'結果（詳細）'!F$29*投入係数表_A!X85</f>
        <v>0</v>
      </c>
      <c r="Y85" s="276">
        <f>'結果（詳細）'!F$30*投入係数表_A!Y85</f>
        <v>0</v>
      </c>
      <c r="Z85" s="276">
        <f>'結果（詳細）'!F$31*投入係数表_A!Z85</f>
        <v>0</v>
      </c>
      <c r="AA85" s="276">
        <f>'結果（詳細）'!F$32*投入係数表_A!AA85</f>
        <v>0</v>
      </c>
      <c r="AB85" s="276">
        <f>'結果（詳細）'!F$33*投入係数表_A!AB85</f>
        <v>0</v>
      </c>
      <c r="AC85" s="276">
        <f>'結果（詳細）'!F$34*投入係数表_A!AC85</f>
        <v>0</v>
      </c>
      <c r="AD85" s="276">
        <f>'結果（詳細）'!F$35*投入係数表_A!AD85</f>
        <v>0</v>
      </c>
      <c r="AE85" s="276">
        <f>'結果（詳細）'!F$36*投入係数表_A!AE85</f>
        <v>0</v>
      </c>
      <c r="AF85" s="276">
        <f>'結果（詳細）'!F$37*投入係数表_A!AF85</f>
        <v>0</v>
      </c>
      <c r="AG85" s="276">
        <f>'結果（詳細）'!F$38*投入係数表_A!AG85</f>
        <v>0</v>
      </c>
      <c r="AH85" s="277">
        <f>'結果（詳細）'!F$39*投入係数表_A!AH85</f>
        <v>0</v>
      </c>
      <c r="AI85" s="276">
        <f>'結果（詳細）'!F$40*投入係数表_A!AI85</f>
        <v>0</v>
      </c>
      <c r="AJ85" s="276">
        <f>'結果（詳細）'!$F$41*投入係数表_A!AJ85</f>
        <v>0</v>
      </c>
      <c r="AK85" s="276">
        <f>'結果（詳細）'!$F$42*投入係数表_A!AK85</f>
        <v>0</v>
      </c>
      <c r="AL85" s="276">
        <f>'結果（詳細）'!$F$43*投入係数表_A!AL85</f>
        <v>0</v>
      </c>
      <c r="AM85" s="276">
        <f>'結果（詳細）'!$F$44*投入係数表_A!AM85</f>
        <v>0</v>
      </c>
      <c r="AN85" s="276">
        <f>'結果（詳細）'!$F$45*投入係数表_A!AN85</f>
        <v>0</v>
      </c>
      <c r="AO85" s="276">
        <f>'結果（詳細）'!$F$46*投入係数表_A!AO85</f>
        <v>0</v>
      </c>
      <c r="AP85" s="276">
        <f>'結果（詳細）'!$F$47*投入係数表_A!AP85</f>
        <v>0</v>
      </c>
      <c r="AQ85" s="276">
        <f>'結果（詳細）'!$F$48*投入係数表_A!AQ85</f>
        <v>0</v>
      </c>
      <c r="AR85" s="276">
        <f>'結果（詳細）'!$F$49*投入係数表_A!AR85</f>
        <v>0</v>
      </c>
      <c r="AS85" s="276">
        <f>'結果（詳細）'!$F$50*投入係数表_A!AS85</f>
        <v>0</v>
      </c>
      <c r="AT85" s="276">
        <f>'結果（詳細）'!$F$51*投入係数表_A!AT85</f>
        <v>0</v>
      </c>
      <c r="AU85" s="276">
        <f>'結果（詳細）'!$F$52*投入係数表_A!AU85</f>
        <v>0</v>
      </c>
      <c r="AV85" s="276">
        <f>'結果（詳細）'!$F$53*投入係数表_A!AV85</f>
        <v>0</v>
      </c>
      <c r="AW85" s="276">
        <f>'結果（詳細）'!$F$54*投入係数表_A!AW85</f>
        <v>0</v>
      </c>
      <c r="AX85" s="276">
        <f>'結果（詳細）'!$F$55*投入係数表_A!AX85</f>
        <v>0</v>
      </c>
      <c r="AY85" s="276">
        <f>'結果（詳細）'!$F$56*投入係数表_A!AY85</f>
        <v>0</v>
      </c>
      <c r="AZ85" s="276">
        <f>'結果（詳細）'!$F$57*投入係数表_A!AZ85</f>
        <v>0</v>
      </c>
      <c r="BA85" s="276">
        <f>'結果（詳細）'!$F$58*投入係数表_A!BA85</f>
        <v>0</v>
      </c>
      <c r="BB85" s="276">
        <f>'結果（詳細）'!$F$59*投入係数表_A!BB85</f>
        <v>0</v>
      </c>
      <c r="BC85" s="276">
        <f>'結果（詳細）'!$F$60*投入係数表_A!BC85</f>
        <v>0</v>
      </c>
      <c r="BD85" s="276">
        <f>'結果（詳細）'!$F$61*投入係数表_A!BD85</f>
        <v>0</v>
      </c>
      <c r="BE85" s="276">
        <f>'結果（詳細）'!$F$62*投入係数表_A!BE85</f>
        <v>0</v>
      </c>
      <c r="BF85" s="276">
        <f>'結果（詳細）'!$F$63*投入係数表_A!BF85</f>
        <v>0</v>
      </c>
      <c r="BG85" s="276">
        <f>'結果（詳細）'!$F$64*投入係数表_A!BG85</f>
        <v>0</v>
      </c>
      <c r="BH85" s="276">
        <f>'結果（詳細）'!$F$65*投入係数表_A!BH85</f>
        <v>0</v>
      </c>
      <c r="BI85" s="276">
        <f>'結果（詳細）'!$F$66*投入係数表_A!BI85</f>
        <v>0</v>
      </c>
      <c r="BJ85" s="276">
        <f>'結果（詳細）'!$F$67*投入係数表_A!BJ85</f>
        <v>0</v>
      </c>
      <c r="BK85" s="276">
        <f>'結果（詳細）'!$F$68*投入係数表_A!BK85</f>
        <v>0</v>
      </c>
      <c r="BL85" s="276">
        <f>'結果（詳細）'!$F$69*投入係数表_A!BL85</f>
        <v>0</v>
      </c>
      <c r="BM85" s="276">
        <f>'結果（詳細）'!$F$70*投入係数表_A!BM85</f>
        <v>0</v>
      </c>
      <c r="BN85" s="276">
        <f>'結果（詳細）'!$F$71*投入係数表_A!BN85</f>
        <v>0</v>
      </c>
      <c r="BO85" s="276">
        <f>'結果（詳細）'!$F$72*投入係数表_A!BO85</f>
        <v>0</v>
      </c>
      <c r="BP85" s="276">
        <f>'結果（詳細）'!$F$73*投入係数表_A!BP85</f>
        <v>0</v>
      </c>
      <c r="BQ85" s="276">
        <f>'結果（詳細）'!$F$74*投入係数表_A!BQ85</f>
        <v>0</v>
      </c>
      <c r="BR85" s="276">
        <f>'結果（詳細）'!$F$75*投入係数表_A!BR85</f>
        <v>0</v>
      </c>
      <c r="BS85" s="276">
        <f>'結果（詳細）'!$F$76*投入係数表_A!BS85</f>
        <v>0</v>
      </c>
      <c r="BT85" s="276">
        <f>'結果（詳細）'!$F$77*投入係数表_A!BT85</f>
        <v>0</v>
      </c>
      <c r="BU85" s="276">
        <f>'結果（詳細）'!$F$78*投入係数表_A!BU85</f>
        <v>0</v>
      </c>
      <c r="BV85" s="276">
        <f>'結果（詳細）'!$F$79*投入係数表_A!BV85</f>
        <v>0</v>
      </c>
      <c r="BW85" s="276">
        <f>'結果（詳細）'!$F$80*投入係数表_A!BW85</f>
        <v>0</v>
      </c>
      <c r="BX85" s="276">
        <f>'結果（詳細）'!$F$81*投入係数表_A!BX85</f>
        <v>0</v>
      </c>
      <c r="BY85" s="276">
        <f>'結果（詳細）'!$F$82*投入係数表_A!BY85</f>
        <v>0</v>
      </c>
      <c r="BZ85" s="276">
        <f>'結果（詳細）'!$F$83*投入係数表_A!BZ85</f>
        <v>0</v>
      </c>
      <c r="CA85" s="276">
        <f>'結果（詳細）'!$F$84*投入係数表_A!CA85</f>
        <v>0</v>
      </c>
      <c r="CB85" s="276">
        <f>'結果（詳細）'!$F$85*投入係数表_A!CB85</f>
        <v>0</v>
      </c>
      <c r="CC85" s="276">
        <f>'結果（詳細）'!$F$86*投入係数表_A!CC85</f>
        <v>0</v>
      </c>
      <c r="CD85" s="276">
        <f>'結果（詳細）'!$F$87*投入係数表_A!CD85</f>
        <v>0</v>
      </c>
      <c r="CE85" s="276">
        <f>'結果（詳細）'!$F$88*投入係数表_A!CE85</f>
        <v>0</v>
      </c>
      <c r="CF85" s="276">
        <f>'結果（詳細）'!$F$89*投入係数表_A!CF85</f>
        <v>0</v>
      </c>
      <c r="CG85" s="276">
        <f>'結果（詳細）'!$F$90*投入係数表_A!CG85</f>
        <v>0</v>
      </c>
      <c r="CH85" s="276">
        <f>'結果（詳細）'!$F$91*投入係数表_A!CH85</f>
        <v>0</v>
      </c>
      <c r="CI85" s="276">
        <f>'結果（詳細）'!$F$92*投入係数表_A!CI85</f>
        <v>0</v>
      </c>
      <c r="CJ85" s="276">
        <f>'結果（詳細）'!$F$93*投入係数表_A!CJ85</f>
        <v>0</v>
      </c>
      <c r="CK85" s="276">
        <f>'結果（詳細）'!$F$94*投入係数表_A!CK85</f>
        <v>0</v>
      </c>
      <c r="CL85" s="276">
        <f>'結果（詳細）'!$F$95*投入係数表_A!CL85</f>
        <v>0</v>
      </c>
      <c r="CM85" s="276">
        <f>'結果（詳細）'!$F$96*投入係数表_A!CM85</f>
        <v>0</v>
      </c>
      <c r="CN85" s="276">
        <f>'結果（詳細）'!$F$97*投入係数表_A!CN85</f>
        <v>0</v>
      </c>
      <c r="CO85" s="276">
        <f>'結果（詳細）'!$F$98*投入係数表_A!CO85</f>
        <v>0</v>
      </c>
      <c r="CP85" s="276">
        <f>'結果（詳細）'!$F$99*投入係数表_A!CP85</f>
        <v>0</v>
      </c>
      <c r="CQ85" s="276">
        <f>'結果（詳細）'!$F$100*投入係数表_A!CQ85</f>
        <v>0</v>
      </c>
      <c r="CR85" s="276">
        <f>'結果（詳細）'!$F$101*投入係数表_A!CR85</f>
        <v>0</v>
      </c>
      <c r="CS85" s="276">
        <f>'結果（詳細）'!$F$102*投入係数表_A!CS85</f>
        <v>0</v>
      </c>
      <c r="CT85" s="276">
        <f>'結果（詳細）'!$F$103*投入係数表_A!CT85</f>
        <v>0</v>
      </c>
      <c r="CU85" s="276">
        <f>'結果（詳細）'!$F$104*投入係数表_A!CU85</f>
        <v>0</v>
      </c>
      <c r="CV85" s="276">
        <f>'結果（詳細）'!$F$105*投入係数表_A!CV85</f>
        <v>0</v>
      </c>
      <c r="CW85" s="276">
        <f>'結果（詳細）'!$F$106*投入係数表_A!CW85</f>
        <v>0</v>
      </c>
      <c r="CX85" s="276">
        <f>'結果（詳細）'!$F$107*投入係数表_A!CX85</f>
        <v>0</v>
      </c>
      <c r="CY85" s="276">
        <f>'結果（詳細）'!$F$108*投入係数表_A!CY85</f>
        <v>0</v>
      </c>
      <c r="CZ85" s="276">
        <f>'結果（詳細）'!$F$109*投入係数表_A!CZ85</f>
        <v>0</v>
      </c>
      <c r="DA85" s="276">
        <f>'結果（詳細）'!$F$110*投入係数表_A!DA85</f>
        <v>0</v>
      </c>
      <c r="DB85" s="276">
        <f>'結果（詳細）'!$F$111*投入係数表_A!DB85</f>
        <v>0</v>
      </c>
      <c r="DC85" s="276">
        <f>'結果（詳細）'!$F$112*投入係数表_A!DC85</f>
        <v>0</v>
      </c>
      <c r="DD85" s="276">
        <f>'結果（詳細）'!$F$113*投入係数表_A!DD85</f>
        <v>0</v>
      </c>
      <c r="DE85" s="276">
        <f>'結果（詳細）'!$F$114*投入係数表_A!DE85</f>
        <v>0</v>
      </c>
      <c r="DF85" s="276">
        <f>'結果（詳細）'!$F$115*投入係数表_A!DF85</f>
        <v>0</v>
      </c>
      <c r="DG85" s="276">
        <f>'結果（詳細）'!$F$115*投入係数表_A!DG85</f>
        <v>0</v>
      </c>
      <c r="DH85" s="276">
        <f>'結果（詳細）'!$F$115*投入係数表_A!DH85</f>
        <v>0</v>
      </c>
      <c r="DI85" s="279">
        <f t="shared" si="2"/>
        <v>0</v>
      </c>
    </row>
    <row r="86" spans="3:113" ht="13.5" customHeight="1" x14ac:dyDescent="0.15">
      <c r="C86" s="404" t="s">
        <v>727</v>
      </c>
      <c r="D86" s="409" t="s">
        <v>728</v>
      </c>
      <c r="E86" s="275">
        <f>'結果（詳細）'!F$10*投入係数表_A!E86</f>
        <v>0</v>
      </c>
      <c r="F86" s="276">
        <f>'結果（詳細）'!F$11*投入係数表_A!F86</f>
        <v>0</v>
      </c>
      <c r="G86" s="276">
        <f>'結果（詳細）'!F$12*投入係数表_A!G86</f>
        <v>0</v>
      </c>
      <c r="H86" s="276">
        <f>'結果（詳細）'!F$13*投入係数表_A!H86</f>
        <v>0</v>
      </c>
      <c r="I86" s="276">
        <f>'結果（詳細）'!F$14*投入係数表_A!I86</f>
        <v>0</v>
      </c>
      <c r="J86" s="276">
        <f>'結果（詳細）'!F$15*投入係数表_A!J86</f>
        <v>0</v>
      </c>
      <c r="K86" s="276">
        <f>'結果（詳細）'!F$16*投入係数表_A!K86</f>
        <v>0</v>
      </c>
      <c r="L86" s="276">
        <f>'結果（詳細）'!F$17*投入係数表_A!L86</f>
        <v>0</v>
      </c>
      <c r="M86" s="276">
        <f>'結果（詳細）'!F$18*投入係数表_A!M86</f>
        <v>0</v>
      </c>
      <c r="N86" s="277">
        <f>'結果（詳細）'!F$19*投入係数表_A!N86</f>
        <v>0</v>
      </c>
      <c r="O86" s="276">
        <f>'結果（詳細）'!F$20*投入係数表_A!O86</f>
        <v>0</v>
      </c>
      <c r="P86" s="276">
        <f>'結果（詳細）'!F$21*投入係数表_A!P86</f>
        <v>0</v>
      </c>
      <c r="Q86" s="276">
        <f>'結果（詳細）'!F$22*投入係数表_A!Q86</f>
        <v>0</v>
      </c>
      <c r="R86" s="276">
        <f>'結果（詳細）'!F$23*投入係数表_A!R86</f>
        <v>0</v>
      </c>
      <c r="S86" s="276">
        <f>'結果（詳細）'!F$24*投入係数表_A!S86</f>
        <v>0</v>
      </c>
      <c r="T86" s="276">
        <f>'結果（詳細）'!F$25*投入係数表_A!T86</f>
        <v>0</v>
      </c>
      <c r="U86" s="276">
        <f>'結果（詳細）'!F$26*投入係数表_A!U86</f>
        <v>0</v>
      </c>
      <c r="V86" s="276">
        <f>'結果（詳細）'!F$27*投入係数表_A!V86</f>
        <v>0</v>
      </c>
      <c r="W86" s="278">
        <f>'結果（詳細）'!F$28*投入係数表_A!W86</f>
        <v>0</v>
      </c>
      <c r="X86" s="276">
        <f>'結果（詳細）'!F$29*投入係数表_A!X86</f>
        <v>0</v>
      </c>
      <c r="Y86" s="276">
        <f>'結果（詳細）'!F$30*投入係数表_A!Y86</f>
        <v>0</v>
      </c>
      <c r="Z86" s="276">
        <f>'結果（詳細）'!F$31*投入係数表_A!Z86</f>
        <v>0</v>
      </c>
      <c r="AA86" s="276">
        <f>'結果（詳細）'!F$32*投入係数表_A!AA86</f>
        <v>0</v>
      </c>
      <c r="AB86" s="276">
        <f>'結果（詳細）'!F$33*投入係数表_A!AB86</f>
        <v>0</v>
      </c>
      <c r="AC86" s="276">
        <f>'結果（詳細）'!F$34*投入係数表_A!AC86</f>
        <v>0</v>
      </c>
      <c r="AD86" s="276">
        <f>'結果（詳細）'!F$35*投入係数表_A!AD86</f>
        <v>0</v>
      </c>
      <c r="AE86" s="276">
        <f>'結果（詳細）'!F$36*投入係数表_A!AE86</f>
        <v>0</v>
      </c>
      <c r="AF86" s="276">
        <f>'結果（詳細）'!F$37*投入係数表_A!AF86</f>
        <v>0</v>
      </c>
      <c r="AG86" s="276">
        <f>'結果（詳細）'!F$38*投入係数表_A!AG86</f>
        <v>0</v>
      </c>
      <c r="AH86" s="277">
        <f>'結果（詳細）'!F$39*投入係数表_A!AH86</f>
        <v>0</v>
      </c>
      <c r="AI86" s="276">
        <f>'結果（詳細）'!F$40*投入係数表_A!AI86</f>
        <v>0</v>
      </c>
      <c r="AJ86" s="276">
        <f>'結果（詳細）'!$F$41*投入係数表_A!AJ86</f>
        <v>0</v>
      </c>
      <c r="AK86" s="276">
        <f>'結果（詳細）'!$F$42*投入係数表_A!AK86</f>
        <v>0</v>
      </c>
      <c r="AL86" s="276">
        <f>'結果（詳細）'!$F$43*投入係数表_A!AL86</f>
        <v>0</v>
      </c>
      <c r="AM86" s="276">
        <f>'結果（詳細）'!$F$44*投入係数表_A!AM86</f>
        <v>0</v>
      </c>
      <c r="AN86" s="276">
        <f>'結果（詳細）'!$F$45*投入係数表_A!AN86</f>
        <v>0</v>
      </c>
      <c r="AO86" s="276">
        <f>'結果（詳細）'!$F$46*投入係数表_A!AO86</f>
        <v>0</v>
      </c>
      <c r="AP86" s="276">
        <f>'結果（詳細）'!$F$47*投入係数表_A!AP86</f>
        <v>0</v>
      </c>
      <c r="AQ86" s="276">
        <f>'結果（詳細）'!$F$48*投入係数表_A!AQ86</f>
        <v>0</v>
      </c>
      <c r="AR86" s="276">
        <f>'結果（詳細）'!$F$49*投入係数表_A!AR86</f>
        <v>0</v>
      </c>
      <c r="AS86" s="276">
        <f>'結果（詳細）'!$F$50*投入係数表_A!AS86</f>
        <v>0</v>
      </c>
      <c r="AT86" s="276">
        <f>'結果（詳細）'!$F$51*投入係数表_A!AT86</f>
        <v>0</v>
      </c>
      <c r="AU86" s="276">
        <f>'結果（詳細）'!$F$52*投入係数表_A!AU86</f>
        <v>0</v>
      </c>
      <c r="AV86" s="276">
        <f>'結果（詳細）'!$F$53*投入係数表_A!AV86</f>
        <v>0</v>
      </c>
      <c r="AW86" s="276">
        <f>'結果（詳細）'!$F$54*投入係数表_A!AW86</f>
        <v>0</v>
      </c>
      <c r="AX86" s="276">
        <f>'結果（詳細）'!$F$55*投入係数表_A!AX86</f>
        <v>0</v>
      </c>
      <c r="AY86" s="276">
        <f>'結果（詳細）'!$F$56*投入係数表_A!AY86</f>
        <v>0</v>
      </c>
      <c r="AZ86" s="276">
        <f>'結果（詳細）'!$F$57*投入係数表_A!AZ86</f>
        <v>0</v>
      </c>
      <c r="BA86" s="276">
        <f>'結果（詳細）'!$F$58*投入係数表_A!BA86</f>
        <v>0</v>
      </c>
      <c r="BB86" s="276">
        <f>'結果（詳細）'!$F$59*投入係数表_A!BB86</f>
        <v>0</v>
      </c>
      <c r="BC86" s="276">
        <f>'結果（詳細）'!$F$60*投入係数表_A!BC86</f>
        <v>0</v>
      </c>
      <c r="BD86" s="276">
        <f>'結果（詳細）'!$F$61*投入係数表_A!BD86</f>
        <v>0</v>
      </c>
      <c r="BE86" s="276">
        <f>'結果（詳細）'!$F$62*投入係数表_A!BE86</f>
        <v>0</v>
      </c>
      <c r="BF86" s="276">
        <f>'結果（詳細）'!$F$63*投入係数表_A!BF86</f>
        <v>0</v>
      </c>
      <c r="BG86" s="276">
        <f>'結果（詳細）'!$F$64*投入係数表_A!BG86</f>
        <v>0</v>
      </c>
      <c r="BH86" s="276">
        <f>'結果（詳細）'!$F$65*投入係数表_A!BH86</f>
        <v>0</v>
      </c>
      <c r="BI86" s="276">
        <f>'結果（詳細）'!$F$66*投入係数表_A!BI86</f>
        <v>0</v>
      </c>
      <c r="BJ86" s="276">
        <f>'結果（詳細）'!$F$67*投入係数表_A!BJ86</f>
        <v>0</v>
      </c>
      <c r="BK86" s="276">
        <f>'結果（詳細）'!$F$68*投入係数表_A!BK86</f>
        <v>0</v>
      </c>
      <c r="BL86" s="276">
        <f>'結果（詳細）'!$F$69*投入係数表_A!BL86</f>
        <v>0</v>
      </c>
      <c r="BM86" s="276">
        <f>'結果（詳細）'!$F$70*投入係数表_A!BM86</f>
        <v>0</v>
      </c>
      <c r="BN86" s="276">
        <f>'結果（詳細）'!$F$71*投入係数表_A!BN86</f>
        <v>0</v>
      </c>
      <c r="BO86" s="276">
        <f>'結果（詳細）'!$F$72*投入係数表_A!BO86</f>
        <v>0</v>
      </c>
      <c r="BP86" s="276">
        <f>'結果（詳細）'!$F$73*投入係数表_A!BP86</f>
        <v>0</v>
      </c>
      <c r="BQ86" s="276">
        <f>'結果（詳細）'!$F$74*投入係数表_A!BQ86</f>
        <v>0</v>
      </c>
      <c r="BR86" s="276">
        <f>'結果（詳細）'!$F$75*投入係数表_A!BR86</f>
        <v>0</v>
      </c>
      <c r="BS86" s="276">
        <f>'結果（詳細）'!$F$76*投入係数表_A!BS86</f>
        <v>0</v>
      </c>
      <c r="BT86" s="276">
        <f>'結果（詳細）'!$F$77*投入係数表_A!BT86</f>
        <v>0</v>
      </c>
      <c r="BU86" s="276">
        <f>'結果（詳細）'!$F$78*投入係数表_A!BU86</f>
        <v>0</v>
      </c>
      <c r="BV86" s="276">
        <f>'結果（詳細）'!$F$79*投入係数表_A!BV86</f>
        <v>0</v>
      </c>
      <c r="BW86" s="276">
        <f>'結果（詳細）'!$F$80*投入係数表_A!BW86</f>
        <v>0</v>
      </c>
      <c r="BX86" s="276">
        <f>'結果（詳細）'!$F$81*投入係数表_A!BX86</f>
        <v>0</v>
      </c>
      <c r="BY86" s="276">
        <f>'結果（詳細）'!$F$82*投入係数表_A!BY86</f>
        <v>0</v>
      </c>
      <c r="BZ86" s="276">
        <f>'結果（詳細）'!$F$83*投入係数表_A!BZ86</f>
        <v>0</v>
      </c>
      <c r="CA86" s="276">
        <f>'結果（詳細）'!$F$84*投入係数表_A!CA86</f>
        <v>0</v>
      </c>
      <c r="CB86" s="276">
        <f>'結果（詳細）'!$F$85*投入係数表_A!CB86</f>
        <v>0</v>
      </c>
      <c r="CC86" s="276">
        <f>'結果（詳細）'!$F$86*投入係数表_A!CC86</f>
        <v>0</v>
      </c>
      <c r="CD86" s="276">
        <f>'結果（詳細）'!$F$87*投入係数表_A!CD86</f>
        <v>0</v>
      </c>
      <c r="CE86" s="276">
        <f>'結果（詳細）'!$F$88*投入係数表_A!CE86</f>
        <v>0</v>
      </c>
      <c r="CF86" s="276">
        <f>'結果（詳細）'!$F$89*投入係数表_A!CF86</f>
        <v>0</v>
      </c>
      <c r="CG86" s="276">
        <f>'結果（詳細）'!$F$90*投入係数表_A!CG86</f>
        <v>0</v>
      </c>
      <c r="CH86" s="276">
        <f>'結果（詳細）'!$F$91*投入係数表_A!CH86</f>
        <v>0</v>
      </c>
      <c r="CI86" s="276">
        <f>'結果（詳細）'!$F$92*投入係数表_A!CI86</f>
        <v>0</v>
      </c>
      <c r="CJ86" s="276">
        <f>'結果（詳細）'!$F$93*投入係数表_A!CJ86</f>
        <v>0</v>
      </c>
      <c r="CK86" s="276">
        <f>'結果（詳細）'!$F$94*投入係数表_A!CK86</f>
        <v>0</v>
      </c>
      <c r="CL86" s="276">
        <f>'結果（詳細）'!$F$95*投入係数表_A!CL86</f>
        <v>0</v>
      </c>
      <c r="CM86" s="276">
        <f>'結果（詳細）'!$F$96*投入係数表_A!CM86</f>
        <v>0</v>
      </c>
      <c r="CN86" s="276">
        <f>'結果（詳細）'!$F$97*投入係数表_A!CN86</f>
        <v>0</v>
      </c>
      <c r="CO86" s="276">
        <f>'結果（詳細）'!$F$98*投入係数表_A!CO86</f>
        <v>0</v>
      </c>
      <c r="CP86" s="276">
        <f>'結果（詳細）'!$F$99*投入係数表_A!CP86</f>
        <v>0</v>
      </c>
      <c r="CQ86" s="276">
        <f>'結果（詳細）'!$F$100*投入係数表_A!CQ86</f>
        <v>0</v>
      </c>
      <c r="CR86" s="276">
        <f>'結果（詳細）'!$F$101*投入係数表_A!CR86</f>
        <v>0</v>
      </c>
      <c r="CS86" s="276">
        <f>'結果（詳細）'!$F$102*投入係数表_A!CS86</f>
        <v>0</v>
      </c>
      <c r="CT86" s="276">
        <f>'結果（詳細）'!$F$103*投入係数表_A!CT86</f>
        <v>0</v>
      </c>
      <c r="CU86" s="276">
        <f>'結果（詳細）'!$F$104*投入係数表_A!CU86</f>
        <v>0</v>
      </c>
      <c r="CV86" s="276">
        <f>'結果（詳細）'!$F$105*投入係数表_A!CV86</f>
        <v>0</v>
      </c>
      <c r="CW86" s="276">
        <f>'結果（詳細）'!$F$106*投入係数表_A!CW86</f>
        <v>0</v>
      </c>
      <c r="CX86" s="276">
        <f>'結果（詳細）'!$F$107*投入係数表_A!CX86</f>
        <v>0</v>
      </c>
      <c r="CY86" s="276">
        <f>'結果（詳細）'!$F$108*投入係数表_A!CY86</f>
        <v>0</v>
      </c>
      <c r="CZ86" s="276">
        <f>'結果（詳細）'!$F$109*投入係数表_A!CZ86</f>
        <v>0</v>
      </c>
      <c r="DA86" s="276">
        <f>'結果（詳細）'!$F$110*投入係数表_A!DA86</f>
        <v>0</v>
      </c>
      <c r="DB86" s="276">
        <f>'結果（詳細）'!$F$111*投入係数表_A!DB86</f>
        <v>0</v>
      </c>
      <c r="DC86" s="276">
        <f>'結果（詳細）'!$F$112*投入係数表_A!DC86</f>
        <v>0</v>
      </c>
      <c r="DD86" s="276">
        <f>'結果（詳細）'!$F$113*投入係数表_A!DD86</f>
        <v>0</v>
      </c>
      <c r="DE86" s="276">
        <f>'結果（詳細）'!$F$114*投入係数表_A!DE86</f>
        <v>0</v>
      </c>
      <c r="DF86" s="276">
        <f>'結果（詳細）'!$F$115*投入係数表_A!DF86</f>
        <v>0</v>
      </c>
      <c r="DG86" s="276">
        <f>'結果（詳細）'!$F$115*投入係数表_A!DG86</f>
        <v>0</v>
      </c>
      <c r="DH86" s="276">
        <f>'結果（詳細）'!$F$115*投入係数表_A!DH86</f>
        <v>0</v>
      </c>
      <c r="DI86" s="280">
        <f t="shared" si="2"/>
        <v>0</v>
      </c>
    </row>
    <row r="87" spans="3:113" ht="13.5" customHeight="1" x14ac:dyDescent="0.15">
      <c r="C87" s="402" t="s">
        <v>729</v>
      </c>
      <c r="D87" s="403" t="s">
        <v>404</v>
      </c>
      <c r="E87" s="275">
        <f>'結果（詳細）'!F$10*投入係数表_A!E87</f>
        <v>0</v>
      </c>
      <c r="F87" s="276">
        <f>'結果（詳細）'!F$11*投入係数表_A!F87</f>
        <v>0</v>
      </c>
      <c r="G87" s="276">
        <f>'結果（詳細）'!F$12*投入係数表_A!G87</f>
        <v>0</v>
      </c>
      <c r="H87" s="276">
        <f>'結果（詳細）'!F$13*投入係数表_A!H87</f>
        <v>0</v>
      </c>
      <c r="I87" s="276">
        <f>'結果（詳細）'!F$14*投入係数表_A!I87</f>
        <v>0</v>
      </c>
      <c r="J87" s="276">
        <f>'結果（詳細）'!F$15*投入係数表_A!J87</f>
        <v>0</v>
      </c>
      <c r="K87" s="276">
        <f>'結果（詳細）'!F$16*投入係数表_A!K87</f>
        <v>0</v>
      </c>
      <c r="L87" s="276">
        <f>'結果（詳細）'!F$17*投入係数表_A!L87</f>
        <v>0</v>
      </c>
      <c r="M87" s="276">
        <f>'結果（詳細）'!F$18*投入係数表_A!M87</f>
        <v>0</v>
      </c>
      <c r="N87" s="277">
        <f>'結果（詳細）'!F$19*投入係数表_A!N87</f>
        <v>0</v>
      </c>
      <c r="O87" s="276">
        <f>'結果（詳細）'!F$20*投入係数表_A!O87</f>
        <v>0</v>
      </c>
      <c r="P87" s="276">
        <f>'結果（詳細）'!F$21*投入係数表_A!P87</f>
        <v>0</v>
      </c>
      <c r="Q87" s="276">
        <f>'結果（詳細）'!F$22*投入係数表_A!Q87</f>
        <v>0</v>
      </c>
      <c r="R87" s="276">
        <f>'結果（詳細）'!F$23*投入係数表_A!R87</f>
        <v>0</v>
      </c>
      <c r="S87" s="276">
        <f>'結果（詳細）'!F$24*投入係数表_A!S87</f>
        <v>0</v>
      </c>
      <c r="T87" s="276">
        <f>'結果（詳細）'!F$25*投入係数表_A!T87</f>
        <v>0</v>
      </c>
      <c r="U87" s="276">
        <f>'結果（詳細）'!F$26*投入係数表_A!U87</f>
        <v>0</v>
      </c>
      <c r="V87" s="276">
        <f>'結果（詳細）'!F$27*投入係数表_A!V87</f>
        <v>0</v>
      </c>
      <c r="W87" s="278">
        <f>'結果（詳細）'!F$28*投入係数表_A!W87</f>
        <v>0</v>
      </c>
      <c r="X87" s="276">
        <f>'結果（詳細）'!F$29*投入係数表_A!X87</f>
        <v>0</v>
      </c>
      <c r="Y87" s="276">
        <f>'結果（詳細）'!F$30*投入係数表_A!Y87</f>
        <v>0</v>
      </c>
      <c r="Z87" s="276">
        <f>'結果（詳細）'!F$31*投入係数表_A!Z87</f>
        <v>0</v>
      </c>
      <c r="AA87" s="276">
        <f>'結果（詳細）'!F$32*投入係数表_A!AA87</f>
        <v>0</v>
      </c>
      <c r="AB87" s="276">
        <f>'結果（詳細）'!F$33*投入係数表_A!AB87</f>
        <v>0</v>
      </c>
      <c r="AC87" s="276">
        <f>'結果（詳細）'!F$34*投入係数表_A!AC87</f>
        <v>0</v>
      </c>
      <c r="AD87" s="276">
        <f>'結果（詳細）'!F$35*投入係数表_A!AD87</f>
        <v>0</v>
      </c>
      <c r="AE87" s="276">
        <f>'結果（詳細）'!F$36*投入係数表_A!AE87</f>
        <v>0</v>
      </c>
      <c r="AF87" s="276">
        <f>'結果（詳細）'!F$37*投入係数表_A!AF87</f>
        <v>0</v>
      </c>
      <c r="AG87" s="276">
        <f>'結果（詳細）'!F$38*投入係数表_A!AG87</f>
        <v>0</v>
      </c>
      <c r="AH87" s="277">
        <f>'結果（詳細）'!F$39*投入係数表_A!AH87</f>
        <v>0</v>
      </c>
      <c r="AI87" s="276">
        <f>'結果（詳細）'!F$40*投入係数表_A!AI87</f>
        <v>0</v>
      </c>
      <c r="AJ87" s="276">
        <f>'結果（詳細）'!$F$41*投入係数表_A!AJ87</f>
        <v>0</v>
      </c>
      <c r="AK87" s="276">
        <f>'結果（詳細）'!$F$42*投入係数表_A!AK87</f>
        <v>0</v>
      </c>
      <c r="AL87" s="276">
        <f>'結果（詳細）'!$F$43*投入係数表_A!AL87</f>
        <v>0</v>
      </c>
      <c r="AM87" s="276">
        <f>'結果（詳細）'!$F$44*投入係数表_A!AM87</f>
        <v>0</v>
      </c>
      <c r="AN87" s="276">
        <f>'結果（詳細）'!$F$45*投入係数表_A!AN87</f>
        <v>0</v>
      </c>
      <c r="AO87" s="276">
        <f>'結果（詳細）'!$F$46*投入係数表_A!AO87</f>
        <v>0</v>
      </c>
      <c r="AP87" s="276">
        <f>'結果（詳細）'!$F$47*投入係数表_A!AP87</f>
        <v>0</v>
      </c>
      <c r="AQ87" s="276">
        <f>'結果（詳細）'!$F$48*投入係数表_A!AQ87</f>
        <v>0</v>
      </c>
      <c r="AR87" s="276">
        <f>'結果（詳細）'!$F$49*投入係数表_A!AR87</f>
        <v>0</v>
      </c>
      <c r="AS87" s="276">
        <f>'結果（詳細）'!$F$50*投入係数表_A!AS87</f>
        <v>0</v>
      </c>
      <c r="AT87" s="276">
        <f>'結果（詳細）'!$F$51*投入係数表_A!AT87</f>
        <v>0</v>
      </c>
      <c r="AU87" s="276">
        <f>'結果（詳細）'!$F$52*投入係数表_A!AU87</f>
        <v>0</v>
      </c>
      <c r="AV87" s="276">
        <f>'結果（詳細）'!$F$53*投入係数表_A!AV87</f>
        <v>0</v>
      </c>
      <c r="AW87" s="276">
        <f>'結果（詳細）'!$F$54*投入係数表_A!AW87</f>
        <v>0</v>
      </c>
      <c r="AX87" s="276">
        <f>'結果（詳細）'!$F$55*投入係数表_A!AX87</f>
        <v>0</v>
      </c>
      <c r="AY87" s="276">
        <f>'結果（詳細）'!$F$56*投入係数表_A!AY87</f>
        <v>0</v>
      </c>
      <c r="AZ87" s="276">
        <f>'結果（詳細）'!$F$57*投入係数表_A!AZ87</f>
        <v>0</v>
      </c>
      <c r="BA87" s="276">
        <f>'結果（詳細）'!$F$58*投入係数表_A!BA87</f>
        <v>0</v>
      </c>
      <c r="BB87" s="276">
        <f>'結果（詳細）'!$F$59*投入係数表_A!BB87</f>
        <v>0</v>
      </c>
      <c r="BC87" s="276">
        <f>'結果（詳細）'!$F$60*投入係数表_A!BC87</f>
        <v>0</v>
      </c>
      <c r="BD87" s="276">
        <f>'結果（詳細）'!$F$61*投入係数表_A!BD87</f>
        <v>0</v>
      </c>
      <c r="BE87" s="276">
        <f>'結果（詳細）'!$F$62*投入係数表_A!BE87</f>
        <v>0</v>
      </c>
      <c r="BF87" s="276">
        <f>'結果（詳細）'!$F$63*投入係数表_A!BF87</f>
        <v>0</v>
      </c>
      <c r="BG87" s="276">
        <f>'結果（詳細）'!$F$64*投入係数表_A!BG87</f>
        <v>0</v>
      </c>
      <c r="BH87" s="276">
        <f>'結果（詳細）'!$F$65*投入係数表_A!BH87</f>
        <v>0</v>
      </c>
      <c r="BI87" s="276">
        <f>'結果（詳細）'!$F$66*投入係数表_A!BI87</f>
        <v>0</v>
      </c>
      <c r="BJ87" s="276">
        <f>'結果（詳細）'!$F$67*投入係数表_A!BJ87</f>
        <v>0</v>
      </c>
      <c r="BK87" s="276">
        <f>'結果（詳細）'!$F$68*投入係数表_A!BK87</f>
        <v>0</v>
      </c>
      <c r="BL87" s="276">
        <f>'結果（詳細）'!$F$69*投入係数表_A!BL87</f>
        <v>0</v>
      </c>
      <c r="BM87" s="276">
        <f>'結果（詳細）'!$F$70*投入係数表_A!BM87</f>
        <v>0</v>
      </c>
      <c r="BN87" s="276">
        <f>'結果（詳細）'!$F$71*投入係数表_A!BN87</f>
        <v>0</v>
      </c>
      <c r="BO87" s="276">
        <f>'結果（詳細）'!$F$72*投入係数表_A!BO87</f>
        <v>0</v>
      </c>
      <c r="BP87" s="276">
        <f>'結果（詳細）'!$F$73*投入係数表_A!BP87</f>
        <v>0</v>
      </c>
      <c r="BQ87" s="276">
        <f>'結果（詳細）'!$F$74*投入係数表_A!BQ87</f>
        <v>0</v>
      </c>
      <c r="BR87" s="276">
        <f>'結果（詳細）'!$F$75*投入係数表_A!BR87</f>
        <v>0</v>
      </c>
      <c r="BS87" s="276">
        <f>'結果（詳細）'!$F$76*投入係数表_A!BS87</f>
        <v>0</v>
      </c>
      <c r="BT87" s="276">
        <f>'結果（詳細）'!$F$77*投入係数表_A!BT87</f>
        <v>0</v>
      </c>
      <c r="BU87" s="276">
        <f>'結果（詳細）'!$F$78*投入係数表_A!BU87</f>
        <v>0</v>
      </c>
      <c r="BV87" s="276">
        <f>'結果（詳細）'!$F$79*投入係数表_A!BV87</f>
        <v>0</v>
      </c>
      <c r="BW87" s="276">
        <f>'結果（詳細）'!$F$80*投入係数表_A!BW87</f>
        <v>0</v>
      </c>
      <c r="BX87" s="276">
        <f>'結果（詳細）'!$F$81*投入係数表_A!BX87</f>
        <v>0</v>
      </c>
      <c r="BY87" s="276">
        <f>'結果（詳細）'!$F$82*投入係数表_A!BY87</f>
        <v>0</v>
      </c>
      <c r="BZ87" s="276">
        <f>'結果（詳細）'!$F$83*投入係数表_A!BZ87</f>
        <v>0</v>
      </c>
      <c r="CA87" s="276">
        <f>'結果（詳細）'!$F$84*投入係数表_A!CA87</f>
        <v>0</v>
      </c>
      <c r="CB87" s="276">
        <f>'結果（詳細）'!$F$85*投入係数表_A!CB87</f>
        <v>0</v>
      </c>
      <c r="CC87" s="276">
        <f>'結果（詳細）'!$F$86*投入係数表_A!CC87</f>
        <v>0</v>
      </c>
      <c r="CD87" s="276">
        <f>'結果（詳細）'!$F$87*投入係数表_A!CD87</f>
        <v>0</v>
      </c>
      <c r="CE87" s="276">
        <f>'結果（詳細）'!$F$88*投入係数表_A!CE87</f>
        <v>0</v>
      </c>
      <c r="CF87" s="276">
        <f>'結果（詳細）'!$F$89*投入係数表_A!CF87</f>
        <v>0</v>
      </c>
      <c r="CG87" s="276">
        <f>'結果（詳細）'!$F$90*投入係数表_A!CG87</f>
        <v>0</v>
      </c>
      <c r="CH87" s="276">
        <f>'結果（詳細）'!$F$91*投入係数表_A!CH87</f>
        <v>0</v>
      </c>
      <c r="CI87" s="276">
        <f>'結果（詳細）'!$F$92*投入係数表_A!CI87</f>
        <v>0</v>
      </c>
      <c r="CJ87" s="276">
        <f>'結果（詳細）'!$F$93*投入係数表_A!CJ87</f>
        <v>0</v>
      </c>
      <c r="CK87" s="276">
        <f>'結果（詳細）'!$F$94*投入係数表_A!CK87</f>
        <v>0</v>
      </c>
      <c r="CL87" s="276">
        <f>'結果（詳細）'!$F$95*投入係数表_A!CL87</f>
        <v>0</v>
      </c>
      <c r="CM87" s="276">
        <f>'結果（詳細）'!$F$96*投入係数表_A!CM87</f>
        <v>0</v>
      </c>
      <c r="CN87" s="276">
        <f>'結果（詳細）'!$F$97*投入係数表_A!CN87</f>
        <v>0</v>
      </c>
      <c r="CO87" s="276">
        <f>'結果（詳細）'!$F$98*投入係数表_A!CO87</f>
        <v>0</v>
      </c>
      <c r="CP87" s="276">
        <f>'結果（詳細）'!$F$99*投入係数表_A!CP87</f>
        <v>0</v>
      </c>
      <c r="CQ87" s="276">
        <f>'結果（詳細）'!$F$100*投入係数表_A!CQ87</f>
        <v>0</v>
      </c>
      <c r="CR87" s="276">
        <f>'結果（詳細）'!$F$101*投入係数表_A!CR87</f>
        <v>0</v>
      </c>
      <c r="CS87" s="276">
        <f>'結果（詳細）'!$F$102*投入係数表_A!CS87</f>
        <v>0</v>
      </c>
      <c r="CT87" s="276">
        <f>'結果（詳細）'!$F$103*投入係数表_A!CT87</f>
        <v>0</v>
      </c>
      <c r="CU87" s="276">
        <f>'結果（詳細）'!$F$104*投入係数表_A!CU87</f>
        <v>0</v>
      </c>
      <c r="CV87" s="276">
        <f>'結果（詳細）'!$F$105*投入係数表_A!CV87</f>
        <v>0</v>
      </c>
      <c r="CW87" s="276">
        <f>'結果（詳細）'!$F$106*投入係数表_A!CW87</f>
        <v>0</v>
      </c>
      <c r="CX87" s="276">
        <f>'結果（詳細）'!$F$107*投入係数表_A!CX87</f>
        <v>0</v>
      </c>
      <c r="CY87" s="276">
        <f>'結果（詳細）'!$F$108*投入係数表_A!CY87</f>
        <v>0</v>
      </c>
      <c r="CZ87" s="276">
        <f>'結果（詳細）'!$F$109*投入係数表_A!CZ87</f>
        <v>0</v>
      </c>
      <c r="DA87" s="276">
        <f>'結果（詳細）'!$F$110*投入係数表_A!DA87</f>
        <v>0</v>
      </c>
      <c r="DB87" s="276">
        <f>'結果（詳細）'!$F$111*投入係数表_A!DB87</f>
        <v>0</v>
      </c>
      <c r="DC87" s="276">
        <f>'結果（詳細）'!$F$112*投入係数表_A!DC87</f>
        <v>0</v>
      </c>
      <c r="DD87" s="276">
        <f>'結果（詳細）'!$F$113*投入係数表_A!DD87</f>
        <v>0</v>
      </c>
      <c r="DE87" s="276">
        <f>'結果（詳細）'!$F$114*投入係数表_A!DE87</f>
        <v>0</v>
      </c>
      <c r="DF87" s="276">
        <f>'結果（詳細）'!$F$115*投入係数表_A!DF87</f>
        <v>0</v>
      </c>
      <c r="DG87" s="276">
        <f>'結果（詳細）'!$F$115*投入係数表_A!DG87</f>
        <v>0</v>
      </c>
      <c r="DH87" s="276">
        <f>'結果（詳細）'!$F$115*投入係数表_A!DH87</f>
        <v>0</v>
      </c>
      <c r="DI87" s="279">
        <f t="shared" si="2"/>
        <v>0</v>
      </c>
    </row>
    <row r="88" spans="3:113" ht="13.5" customHeight="1" x14ac:dyDescent="0.15">
      <c r="C88" s="402" t="s">
        <v>730</v>
      </c>
      <c r="D88" s="403" t="s">
        <v>731</v>
      </c>
      <c r="E88" s="275">
        <f>'結果（詳細）'!F$10*投入係数表_A!E88</f>
        <v>0</v>
      </c>
      <c r="F88" s="276">
        <f>'結果（詳細）'!F$11*投入係数表_A!F88</f>
        <v>0</v>
      </c>
      <c r="G88" s="276">
        <f>'結果（詳細）'!F$12*投入係数表_A!G88</f>
        <v>0</v>
      </c>
      <c r="H88" s="276">
        <f>'結果（詳細）'!F$13*投入係数表_A!H88</f>
        <v>0</v>
      </c>
      <c r="I88" s="276">
        <f>'結果（詳細）'!F$14*投入係数表_A!I88</f>
        <v>0</v>
      </c>
      <c r="J88" s="276">
        <f>'結果（詳細）'!F$15*投入係数表_A!J88</f>
        <v>0</v>
      </c>
      <c r="K88" s="276">
        <f>'結果（詳細）'!F$16*投入係数表_A!K88</f>
        <v>0</v>
      </c>
      <c r="L88" s="276">
        <f>'結果（詳細）'!F$17*投入係数表_A!L88</f>
        <v>0</v>
      </c>
      <c r="M88" s="276">
        <f>'結果（詳細）'!F$18*投入係数表_A!M88</f>
        <v>0</v>
      </c>
      <c r="N88" s="277">
        <f>'結果（詳細）'!F$19*投入係数表_A!N88</f>
        <v>0</v>
      </c>
      <c r="O88" s="276">
        <f>'結果（詳細）'!F$20*投入係数表_A!O88</f>
        <v>0</v>
      </c>
      <c r="P88" s="276">
        <f>'結果（詳細）'!F$21*投入係数表_A!P88</f>
        <v>0</v>
      </c>
      <c r="Q88" s="276">
        <f>'結果（詳細）'!F$22*投入係数表_A!Q88</f>
        <v>0</v>
      </c>
      <c r="R88" s="276">
        <f>'結果（詳細）'!F$23*投入係数表_A!R88</f>
        <v>0</v>
      </c>
      <c r="S88" s="276">
        <f>'結果（詳細）'!F$24*投入係数表_A!S88</f>
        <v>0</v>
      </c>
      <c r="T88" s="276">
        <f>'結果（詳細）'!F$25*投入係数表_A!T88</f>
        <v>0</v>
      </c>
      <c r="U88" s="276">
        <f>'結果（詳細）'!F$26*投入係数表_A!U88</f>
        <v>0</v>
      </c>
      <c r="V88" s="276">
        <f>'結果（詳細）'!F$27*投入係数表_A!V88</f>
        <v>0</v>
      </c>
      <c r="W88" s="278">
        <f>'結果（詳細）'!F$28*投入係数表_A!W88</f>
        <v>0</v>
      </c>
      <c r="X88" s="276">
        <f>'結果（詳細）'!F$29*投入係数表_A!X88</f>
        <v>0</v>
      </c>
      <c r="Y88" s="276">
        <f>'結果（詳細）'!F$30*投入係数表_A!Y88</f>
        <v>0</v>
      </c>
      <c r="Z88" s="276">
        <f>'結果（詳細）'!F$31*投入係数表_A!Z88</f>
        <v>0</v>
      </c>
      <c r="AA88" s="276">
        <f>'結果（詳細）'!F$32*投入係数表_A!AA88</f>
        <v>0</v>
      </c>
      <c r="AB88" s="276">
        <f>'結果（詳細）'!F$33*投入係数表_A!AB88</f>
        <v>0</v>
      </c>
      <c r="AC88" s="276">
        <f>'結果（詳細）'!F$34*投入係数表_A!AC88</f>
        <v>0</v>
      </c>
      <c r="AD88" s="276">
        <f>'結果（詳細）'!F$35*投入係数表_A!AD88</f>
        <v>0</v>
      </c>
      <c r="AE88" s="276">
        <f>'結果（詳細）'!F$36*投入係数表_A!AE88</f>
        <v>0</v>
      </c>
      <c r="AF88" s="276">
        <f>'結果（詳細）'!F$37*投入係数表_A!AF88</f>
        <v>0</v>
      </c>
      <c r="AG88" s="276">
        <f>'結果（詳細）'!F$38*投入係数表_A!AG88</f>
        <v>0</v>
      </c>
      <c r="AH88" s="277">
        <f>'結果（詳細）'!F$39*投入係数表_A!AH88</f>
        <v>0</v>
      </c>
      <c r="AI88" s="276">
        <f>'結果（詳細）'!F$40*投入係数表_A!AI88</f>
        <v>0</v>
      </c>
      <c r="AJ88" s="276">
        <f>'結果（詳細）'!$F$41*投入係数表_A!AJ88</f>
        <v>0</v>
      </c>
      <c r="AK88" s="276">
        <f>'結果（詳細）'!$F$42*投入係数表_A!AK88</f>
        <v>0</v>
      </c>
      <c r="AL88" s="276">
        <f>'結果（詳細）'!$F$43*投入係数表_A!AL88</f>
        <v>0</v>
      </c>
      <c r="AM88" s="276">
        <f>'結果（詳細）'!$F$44*投入係数表_A!AM88</f>
        <v>0</v>
      </c>
      <c r="AN88" s="276">
        <f>'結果（詳細）'!$F$45*投入係数表_A!AN88</f>
        <v>0</v>
      </c>
      <c r="AO88" s="276">
        <f>'結果（詳細）'!$F$46*投入係数表_A!AO88</f>
        <v>0</v>
      </c>
      <c r="AP88" s="276">
        <f>'結果（詳細）'!$F$47*投入係数表_A!AP88</f>
        <v>0</v>
      </c>
      <c r="AQ88" s="276">
        <f>'結果（詳細）'!$F$48*投入係数表_A!AQ88</f>
        <v>0</v>
      </c>
      <c r="AR88" s="276">
        <f>'結果（詳細）'!$F$49*投入係数表_A!AR88</f>
        <v>0</v>
      </c>
      <c r="AS88" s="276">
        <f>'結果（詳細）'!$F$50*投入係数表_A!AS88</f>
        <v>0</v>
      </c>
      <c r="AT88" s="276">
        <f>'結果（詳細）'!$F$51*投入係数表_A!AT88</f>
        <v>0</v>
      </c>
      <c r="AU88" s="276">
        <f>'結果（詳細）'!$F$52*投入係数表_A!AU88</f>
        <v>0</v>
      </c>
      <c r="AV88" s="276">
        <f>'結果（詳細）'!$F$53*投入係数表_A!AV88</f>
        <v>0</v>
      </c>
      <c r="AW88" s="276">
        <f>'結果（詳細）'!$F$54*投入係数表_A!AW88</f>
        <v>0</v>
      </c>
      <c r="AX88" s="276">
        <f>'結果（詳細）'!$F$55*投入係数表_A!AX88</f>
        <v>0</v>
      </c>
      <c r="AY88" s="276">
        <f>'結果（詳細）'!$F$56*投入係数表_A!AY88</f>
        <v>0</v>
      </c>
      <c r="AZ88" s="276">
        <f>'結果（詳細）'!$F$57*投入係数表_A!AZ88</f>
        <v>0</v>
      </c>
      <c r="BA88" s="276">
        <f>'結果（詳細）'!$F$58*投入係数表_A!BA88</f>
        <v>0</v>
      </c>
      <c r="BB88" s="276">
        <f>'結果（詳細）'!$F$59*投入係数表_A!BB88</f>
        <v>0</v>
      </c>
      <c r="BC88" s="276">
        <f>'結果（詳細）'!$F$60*投入係数表_A!BC88</f>
        <v>0</v>
      </c>
      <c r="BD88" s="276">
        <f>'結果（詳細）'!$F$61*投入係数表_A!BD88</f>
        <v>0</v>
      </c>
      <c r="BE88" s="276">
        <f>'結果（詳細）'!$F$62*投入係数表_A!BE88</f>
        <v>0</v>
      </c>
      <c r="BF88" s="276">
        <f>'結果（詳細）'!$F$63*投入係数表_A!BF88</f>
        <v>0</v>
      </c>
      <c r="BG88" s="276">
        <f>'結果（詳細）'!$F$64*投入係数表_A!BG88</f>
        <v>0</v>
      </c>
      <c r="BH88" s="276">
        <f>'結果（詳細）'!$F$65*投入係数表_A!BH88</f>
        <v>0</v>
      </c>
      <c r="BI88" s="276">
        <f>'結果（詳細）'!$F$66*投入係数表_A!BI88</f>
        <v>0</v>
      </c>
      <c r="BJ88" s="276">
        <f>'結果（詳細）'!$F$67*投入係数表_A!BJ88</f>
        <v>0</v>
      </c>
      <c r="BK88" s="276">
        <f>'結果（詳細）'!$F$68*投入係数表_A!BK88</f>
        <v>0</v>
      </c>
      <c r="BL88" s="276">
        <f>'結果（詳細）'!$F$69*投入係数表_A!BL88</f>
        <v>0</v>
      </c>
      <c r="BM88" s="276">
        <f>'結果（詳細）'!$F$70*投入係数表_A!BM88</f>
        <v>0</v>
      </c>
      <c r="BN88" s="276">
        <f>'結果（詳細）'!$F$71*投入係数表_A!BN88</f>
        <v>0</v>
      </c>
      <c r="BO88" s="276">
        <f>'結果（詳細）'!$F$72*投入係数表_A!BO88</f>
        <v>0</v>
      </c>
      <c r="BP88" s="276">
        <f>'結果（詳細）'!$F$73*投入係数表_A!BP88</f>
        <v>0</v>
      </c>
      <c r="BQ88" s="276">
        <f>'結果（詳細）'!$F$74*投入係数表_A!BQ88</f>
        <v>0</v>
      </c>
      <c r="BR88" s="276">
        <f>'結果（詳細）'!$F$75*投入係数表_A!BR88</f>
        <v>0</v>
      </c>
      <c r="BS88" s="276">
        <f>'結果（詳細）'!$F$76*投入係数表_A!BS88</f>
        <v>0</v>
      </c>
      <c r="BT88" s="276">
        <f>'結果（詳細）'!$F$77*投入係数表_A!BT88</f>
        <v>0</v>
      </c>
      <c r="BU88" s="276">
        <f>'結果（詳細）'!$F$78*投入係数表_A!BU88</f>
        <v>0</v>
      </c>
      <c r="BV88" s="276">
        <f>'結果（詳細）'!$F$79*投入係数表_A!BV88</f>
        <v>0</v>
      </c>
      <c r="BW88" s="276">
        <f>'結果（詳細）'!$F$80*投入係数表_A!BW88</f>
        <v>0</v>
      </c>
      <c r="BX88" s="276">
        <f>'結果（詳細）'!$F$81*投入係数表_A!BX88</f>
        <v>0</v>
      </c>
      <c r="BY88" s="276">
        <f>'結果（詳細）'!$F$82*投入係数表_A!BY88</f>
        <v>0</v>
      </c>
      <c r="BZ88" s="276">
        <f>'結果（詳細）'!$F$83*投入係数表_A!BZ88</f>
        <v>0</v>
      </c>
      <c r="CA88" s="276">
        <f>'結果（詳細）'!$F$84*投入係数表_A!CA88</f>
        <v>0</v>
      </c>
      <c r="CB88" s="276">
        <f>'結果（詳細）'!$F$85*投入係数表_A!CB88</f>
        <v>0</v>
      </c>
      <c r="CC88" s="276">
        <f>'結果（詳細）'!$F$86*投入係数表_A!CC88</f>
        <v>0</v>
      </c>
      <c r="CD88" s="276">
        <f>'結果（詳細）'!$F$87*投入係数表_A!CD88</f>
        <v>0</v>
      </c>
      <c r="CE88" s="276">
        <f>'結果（詳細）'!$F$88*投入係数表_A!CE88</f>
        <v>0</v>
      </c>
      <c r="CF88" s="276">
        <f>'結果（詳細）'!$F$89*投入係数表_A!CF88</f>
        <v>0</v>
      </c>
      <c r="CG88" s="276">
        <f>'結果（詳細）'!$F$90*投入係数表_A!CG88</f>
        <v>0</v>
      </c>
      <c r="CH88" s="276">
        <f>'結果（詳細）'!$F$91*投入係数表_A!CH88</f>
        <v>0</v>
      </c>
      <c r="CI88" s="276">
        <f>'結果（詳細）'!$F$92*投入係数表_A!CI88</f>
        <v>0</v>
      </c>
      <c r="CJ88" s="276">
        <f>'結果（詳細）'!$F$93*投入係数表_A!CJ88</f>
        <v>0</v>
      </c>
      <c r="CK88" s="276">
        <f>'結果（詳細）'!$F$94*投入係数表_A!CK88</f>
        <v>0</v>
      </c>
      <c r="CL88" s="276">
        <f>'結果（詳細）'!$F$95*投入係数表_A!CL88</f>
        <v>0</v>
      </c>
      <c r="CM88" s="276">
        <f>'結果（詳細）'!$F$96*投入係数表_A!CM88</f>
        <v>0</v>
      </c>
      <c r="CN88" s="276">
        <f>'結果（詳細）'!$F$97*投入係数表_A!CN88</f>
        <v>0</v>
      </c>
      <c r="CO88" s="276">
        <f>'結果（詳細）'!$F$98*投入係数表_A!CO88</f>
        <v>0</v>
      </c>
      <c r="CP88" s="276">
        <f>'結果（詳細）'!$F$99*投入係数表_A!CP88</f>
        <v>0</v>
      </c>
      <c r="CQ88" s="276">
        <f>'結果（詳細）'!$F$100*投入係数表_A!CQ88</f>
        <v>0</v>
      </c>
      <c r="CR88" s="276">
        <f>'結果（詳細）'!$F$101*投入係数表_A!CR88</f>
        <v>0</v>
      </c>
      <c r="CS88" s="276">
        <f>'結果（詳細）'!$F$102*投入係数表_A!CS88</f>
        <v>0</v>
      </c>
      <c r="CT88" s="276">
        <f>'結果（詳細）'!$F$103*投入係数表_A!CT88</f>
        <v>0</v>
      </c>
      <c r="CU88" s="276">
        <f>'結果（詳細）'!$F$104*投入係数表_A!CU88</f>
        <v>0</v>
      </c>
      <c r="CV88" s="276">
        <f>'結果（詳細）'!$F$105*投入係数表_A!CV88</f>
        <v>0</v>
      </c>
      <c r="CW88" s="276">
        <f>'結果（詳細）'!$F$106*投入係数表_A!CW88</f>
        <v>0</v>
      </c>
      <c r="CX88" s="276">
        <f>'結果（詳細）'!$F$107*投入係数表_A!CX88</f>
        <v>0</v>
      </c>
      <c r="CY88" s="276">
        <f>'結果（詳細）'!$F$108*投入係数表_A!CY88</f>
        <v>0</v>
      </c>
      <c r="CZ88" s="276">
        <f>'結果（詳細）'!$F$109*投入係数表_A!CZ88</f>
        <v>0</v>
      </c>
      <c r="DA88" s="276">
        <f>'結果（詳細）'!$F$110*投入係数表_A!DA88</f>
        <v>0</v>
      </c>
      <c r="DB88" s="276">
        <f>'結果（詳細）'!$F$111*投入係数表_A!DB88</f>
        <v>0</v>
      </c>
      <c r="DC88" s="276">
        <f>'結果（詳細）'!$F$112*投入係数表_A!DC88</f>
        <v>0</v>
      </c>
      <c r="DD88" s="276">
        <f>'結果（詳細）'!$F$113*投入係数表_A!DD88</f>
        <v>0</v>
      </c>
      <c r="DE88" s="276">
        <f>'結果（詳細）'!$F$114*投入係数表_A!DE88</f>
        <v>0</v>
      </c>
      <c r="DF88" s="276">
        <f>'結果（詳細）'!$F$115*投入係数表_A!DF88</f>
        <v>0</v>
      </c>
      <c r="DG88" s="276">
        <f>'結果（詳細）'!$F$115*投入係数表_A!DG88</f>
        <v>0</v>
      </c>
      <c r="DH88" s="276">
        <f>'結果（詳細）'!$F$115*投入係数表_A!DH88</f>
        <v>0</v>
      </c>
      <c r="DI88" s="279">
        <f t="shared" si="2"/>
        <v>0</v>
      </c>
    </row>
    <row r="89" spans="3:113" ht="13.5" customHeight="1" x14ac:dyDescent="0.15">
      <c r="C89" s="402" t="s">
        <v>732</v>
      </c>
      <c r="D89" s="403" t="s">
        <v>733</v>
      </c>
      <c r="E89" s="275">
        <f>'結果（詳細）'!F$10*投入係数表_A!E89</f>
        <v>0</v>
      </c>
      <c r="F89" s="276">
        <f>'結果（詳細）'!F$11*投入係数表_A!F89</f>
        <v>0</v>
      </c>
      <c r="G89" s="276">
        <f>'結果（詳細）'!F$12*投入係数表_A!G89</f>
        <v>0</v>
      </c>
      <c r="H89" s="276">
        <f>'結果（詳細）'!F$13*投入係数表_A!H89</f>
        <v>0</v>
      </c>
      <c r="I89" s="276">
        <f>'結果（詳細）'!F$14*投入係数表_A!I89</f>
        <v>0</v>
      </c>
      <c r="J89" s="276">
        <f>'結果（詳細）'!F$15*投入係数表_A!J89</f>
        <v>0</v>
      </c>
      <c r="K89" s="276">
        <f>'結果（詳細）'!F$16*投入係数表_A!K89</f>
        <v>0</v>
      </c>
      <c r="L89" s="276">
        <f>'結果（詳細）'!F$17*投入係数表_A!L89</f>
        <v>0</v>
      </c>
      <c r="M89" s="276">
        <f>'結果（詳細）'!F$18*投入係数表_A!M89</f>
        <v>0</v>
      </c>
      <c r="N89" s="277">
        <f>'結果（詳細）'!F$19*投入係数表_A!N89</f>
        <v>0</v>
      </c>
      <c r="O89" s="276">
        <f>'結果（詳細）'!F$20*投入係数表_A!O89</f>
        <v>0</v>
      </c>
      <c r="P89" s="276">
        <f>'結果（詳細）'!F$21*投入係数表_A!P89</f>
        <v>0</v>
      </c>
      <c r="Q89" s="276">
        <f>'結果（詳細）'!F$22*投入係数表_A!Q89</f>
        <v>0</v>
      </c>
      <c r="R89" s="276">
        <f>'結果（詳細）'!F$23*投入係数表_A!R89</f>
        <v>0</v>
      </c>
      <c r="S89" s="276">
        <f>'結果（詳細）'!F$24*投入係数表_A!S89</f>
        <v>0</v>
      </c>
      <c r="T89" s="276">
        <f>'結果（詳細）'!F$25*投入係数表_A!T89</f>
        <v>0</v>
      </c>
      <c r="U89" s="276">
        <f>'結果（詳細）'!F$26*投入係数表_A!U89</f>
        <v>0</v>
      </c>
      <c r="V89" s="276">
        <f>'結果（詳細）'!F$27*投入係数表_A!V89</f>
        <v>0</v>
      </c>
      <c r="W89" s="278">
        <f>'結果（詳細）'!F$28*投入係数表_A!W89</f>
        <v>0</v>
      </c>
      <c r="X89" s="276">
        <f>'結果（詳細）'!F$29*投入係数表_A!X89</f>
        <v>0</v>
      </c>
      <c r="Y89" s="276">
        <f>'結果（詳細）'!F$30*投入係数表_A!Y89</f>
        <v>0</v>
      </c>
      <c r="Z89" s="276">
        <f>'結果（詳細）'!F$31*投入係数表_A!Z89</f>
        <v>0</v>
      </c>
      <c r="AA89" s="276">
        <f>'結果（詳細）'!F$32*投入係数表_A!AA89</f>
        <v>0</v>
      </c>
      <c r="AB89" s="276">
        <f>'結果（詳細）'!F$33*投入係数表_A!AB89</f>
        <v>0</v>
      </c>
      <c r="AC89" s="276">
        <f>'結果（詳細）'!F$34*投入係数表_A!AC89</f>
        <v>0</v>
      </c>
      <c r="AD89" s="276">
        <f>'結果（詳細）'!F$35*投入係数表_A!AD89</f>
        <v>0</v>
      </c>
      <c r="AE89" s="276">
        <f>'結果（詳細）'!F$36*投入係数表_A!AE89</f>
        <v>0</v>
      </c>
      <c r="AF89" s="276">
        <f>'結果（詳細）'!F$37*投入係数表_A!AF89</f>
        <v>0</v>
      </c>
      <c r="AG89" s="276">
        <f>'結果（詳細）'!F$38*投入係数表_A!AG89</f>
        <v>0</v>
      </c>
      <c r="AH89" s="277">
        <f>'結果（詳細）'!F$39*投入係数表_A!AH89</f>
        <v>0</v>
      </c>
      <c r="AI89" s="276">
        <f>'結果（詳細）'!F$40*投入係数表_A!AI89</f>
        <v>0</v>
      </c>
      <c r="AJ89" s="276">
        <f>'結果（詳細）'!$F$41*投入係数表_A!AJ89</f>
        <v>0</v>
      </c>
      <c r="AK89" s="276">
        <f>'結果（詳細）'!$F$42*投入係数表_A!AK89</f>
        <v>0</v>
      </c>
      <c r="AL89" s="276">
        <f>'結果（詳細）'!$F$43*投入係数表_A!AL89</f>
        <v>0</v>
      </c>
      <c r="AM89" s="276">
        <f>'結果（詳細）'!$F$44*投入係数表_A!AM89</f>
        <v>0</v>
      </c>
      <c r="AN89" s="276">
        <f>'結果（詳細）'!$F$45*投入係数表_A!AN89</f>
        <v>0</v>
      </c>
      <c r="AO89" s="276">
        <f>'結果（詳細）'!$F$46*投入係数表_A!AO89</f>
        <v>0</v>
      </c>
      <c r="AP89" s="276">
        <f>'結果（詳細）'!$F$47*投入係数表_A!AP89</f>
        <v>0</v>
      </c>
      <c r="AQ89" s="276">
        <f>'結果（詳細）'!$F$48*投入係数表_A!AQ89</f>
        <v>0</v>
      </c>
      <c r="AR89" s="276">
        <f>'結果（詳細）'!$F$49*投入係数表_A!AR89</f>
        <v>0</v>
      </c>
      <c r="AS89" s="276">
        <f>'結果（詳細）'!$F$50*投入係数表_A!AS89</f>
        <v>0</v>
      </c>
      <c r="AT89" s="276">
        <f>'結果（詳細）'!$F$51*投入係数表_A!AT89</f>
        <v>0</v>
      </c>
      <c r="AU89" s="276">
        <f>'結果（詳細）'!$F$52*投入係数表_A!AU89</f>
        <v>0</v>
      </c>
      <c r="AV89" s="276">
        <f>'結果（詳細）'!$F$53*投入係数表_A!AV89</f>
        <v>0</v>
      </c>
      <c r="AW89" s="276">
        <f>'結果（詳細）'!$F$54*投入係数表_A!AW89</f>
        <v>0</v>
      </c>
      <c r="AX89" s="276">
        <f>'結果（詳細）'!$F$55*投入係数表_A!AX89</f>
        <v>0</v>
      </c>
      <c r="AY89" s="276">
        <f>'結果（詳細）'!$F$56*投入係数表_A!AY89</f>
        <v>0</v>
      </c>
      <c r="AZ89" s="276">
        <f>'結果（詳細）'!$F$57*投入係数表_A!AZ89</f>
        <v>0</v>
      </c>
      <c r="BA89" s="276">
        <f>'結果（詳細）'!$F$58*投入係数表_A!BA89</f>
        <v>0</v>
      </c>
      <c r="BB89" s="276">
        <f>'結果（詳細）'!$F$59*投入係数表_A!BB89</f>
        <v>0</v>
      </c>
      <c r="BC89" s="276">
        <f>'結果（詳細）'!$F$60*投入係数表_A!BC89</f>
        <v>0</v>
      </c>
      <c r="BD89" s="276">
        <f>'結果（詳細）'!$F$61*投入係数表_A!BD89</f>
        <v>0</v>
      </c>
      <c r="BE89" s="276">
        <f>'結果（詳細）'!$F$62*投入係数表_A!BE89</f>
        <v>0</v>
      </c>
      <c r="BF89" s="276">
        <f>'結果（詳細）'!$F$63*投入係数表_A!BF89</f>
        <v>0</v>
      </c>
      <c r="BG89" s="276">
        <f>'結果（詳細）'!$F$64*投入係数表_A!BG89</f>
        <v>0</v>
      </c>
      <c r="BH89" s="276">
        <f>'結果（詳細）'!$F$65*投入係数表_A!BH89</f>
        <v>0</v>
      </c>
      <c r="BI89" s="276">
        <f>'結果（詳細）'!$F$66*投入係数表_A!BI89</f>
        <v>0</v>
      </c>
      <c r="BJ89" s="276">
        <f>'結果（詳細）'!$F$67*投入係数表_A!BJ89</f>
        <v>0</v>
      </c>
      <c r="BK89" s="276">
        <f>'結果（詳細）'!$F$68*投入係数表_A!BK89</f>
        <v>0</v>
      </c>
      <c r="BL89" s="276">
        <f>'結果（詳細）'!$F$69*投入係数表_A!BL89</f>
        <v>0</v>
      </c>
      <c r="BM89" s="276">
        <f>'結果（詳細）'!$F$70*投入係数表_A!BM89</f>
        <v>0</v>
      </c>
      <c r="BN89" s="276">
        <f>'結果（詳細）'!$F$71*投入係数表_A!BN89</f>
        <v>0</v>
      </c>
      <c r="BO89" s="276">
        <f>'結果（詳細）'!$F$72*投入係数表_A!BO89</f>
        <v>0</v>
      </c>
      <c r="BP89" s="276">
        <f>'結果（詳細）'!$F$73*投入係数表_A!BP89</f>
        <v>0</v>
      </c>
      <c r="BQ89" s="276">
        <f>'結果（詳細）'!$F$74*投入係数表_A!BQ89</f>
        <v>0</v>
      </c>
      <c r="BR89" s="276">
        <f>'結果（詳細）'!$F$75*投入係数表_A!BR89</f>
        <v>0</v>
      </c>
      <c r="BS89" s="276">
        <f>'結果（詳細）'!$F$76*投入係数表_A!BS89</f>
        <v>0</v>
      </c>
      <c r="BT89" s="276">
        <f>'結果（詳細）'!$F$77*投入係数表_A!BT89</f>
        <v>0</v>
      </c>
      <c r="BU89" s="276">
        <f>'結果（詳細）'!$F$78*投入係数表_A!BU89</f>
        <v>0</v>
      </c>
      <c r="BV89" s="276">
        <f>'結果（詳細）'!$F$79*投入係数表_A!BV89</f>
        <v>0</v>
      </c>
      <c r="BW89" s="276">
        <f>'結果（詳細）'!$F$80*投入係数表_A!BW89</f>
        <v>0</v>
      </c>
      <c r="BX89" s="276">
        <f>'結果（詳細）'!$F$81*投入係数表_A!BX89</f>
        <v>0</v>
      </c>
      <c r="BY89" s="276">
        <f>'結果（詳細）'!$F$82*投入係数表_A!BY89</f>
        <v>0</v>
      </c>
      <c r="BZ89" s="276">
        <f>'結果（詳細）'!$F$83*投入係数表_A!BZ89</f>
        <v>0</v>
      </c>
      <c r="CA89" s="276">
        <f>'結果（詳細）'!$F$84*投入係数表_A!CA89</f>
        <v>0</v>
      </c>
      <c r="CB89" s="276">
        <f>'結果（詳細）'!$F$85*投入係数表_A!CB89</f>
        <v>0</v>
      </c>
      <c r="CC89" s="276">
        <f>'結果（詳細）'!$F$86*投入係数表_A!CC89</f>
        <v>0</v>
      </c>
      <c r="CD89" s="276">
        <f>'結果（詳細）'!$F$87*投入係数表_A!CD89</f>
        <v>0</v>
      </c>
      <c r="CE89" s="276">
        <f>'結果（詳細）'!$F$88*投入係数表_A!CE89</f>
        <v>0</v>
      </c>
      <c r="CF89" s="276">
        <f>'結果（詳細）'!$F$89*投入係数表_A!CF89</f>
        <v>0</v>
      </c>
      <c r="CG89" s="276">
        <f>'結果（詳細）'!$F$90*投入係数表_A!CG89</f>
        <v>0</v>
      </c>
      <c r="CH89" s="276">
        <f>'結果（詳細）'!$F$91*投入係数表_A!CH89</f>
        <v>0</v>
      </c>
      <c r="CI89" s="276">
        <f>'結果（詳細）'!$F$92*投入係数表_A!CI89</f>
        <v>0</v>
      </c>
      <c r="CJ89" s="276">
        <f>'結果（詳細）'!$F$93*投入係数表_A!CJ89</f>
        <v>0</v>
      </c>
      <c r="CK89" s="276">
        <f>'結果（詳細）'!$F$94*投入係数表_A!CK89</f>
        <v>0</v>
      </c>
      <c r="CL89" s="276">
        <f>'結果（詳細）'!$F$95*投入係数表_A!CL89</f>
        <v>0</v>
      </c>
      <c r="CM89" s="276">
        <f>'結果（詳細）'!$F$96*投入係数表_A!CM89</f>
        <v>0</v>
      </c>
      <c r="CN89" s="276">
        <f>'結果（詳細）'!$F$97*投入係数表_A!CN89</f>
        <v>0</v>
      </c>
      <c r="CO89" s="276">
        <f>'結果（詳細）'!$F$98*投入係数表_A!CO89</f>
        <v>0</v>
      </c>
      <c r="CP89" s="276">
        <f>'結果（詳細）'!$F$99*投入係数表_A!CP89</f>
        <v>0</v>
      </c>
      <c r="CQ89" s="276">
        <f>'結果（詳細）'!$F$100*投入係数表_A!CQ89</f>
        <v>0</v>
      </c>
      <c r="CR89" s="276">
        <f>'結果（詳細）'!$F$101*投入係数表_A!CR89</f>
        <v>0</v>
      </c>
      <c r="CS89" s="276">
        <f>'結果（詳細）'!$F$102*投入係数表_A!CS89</f>
        <v>0</v>
      </c>
      <c r="CT89" s="276">
        <f>'結果（詳細）'!$F$103*投入係数表_A!CT89</f>
        <v>0</v>
      </c>
      <c r="CU89" s="276">
        <f>'結果（詳細）'!$F$104*投入係数表_A!CU89</f>
        <v>0</v>
      </c>
      <c r="CV89" s="276">
        <f>'結果（詳細）'!$F$105*投入係数表_A!CV89</f>
        <v>0</v>
      </c>
      <c r="CW89" s="276">
        <f>'結果（詳細）'!$F$106*投入係数表_A!CW89</f>
        <v>0</v>
      </c>
      <c r="CX89" s="276">
        <f>'結果（詳細）'!$F$107*投入係数表_A!CX89</f>
        <v>0</v>
      </c>
      <c r="CY89" s="276">
        <f>'結果（詳細）'!$F$108*投入係数表_A!CY89</f>
        <v>0</v>
      </c>
      <c r="CZ89" s="276">
        <f>'結果（詳細）'!$F$109*投入係数表_A!CZ89</f>
        <v>0</v>
      </c>
      <c r="DA89" s="276">
        <f>'結果（詳細）'!$F$110*投入係数表_A!DA89</f>
        <v>0</v>
      </c>
      <c r="DB89" s="276">
        <f>'結果（詳細）'!$F$111*投入係数表_A!DB89</f>
        <v>0</v>
      </c>
      <c r="DC89" s="276">
        <f>'結果（詳細）'!$F$112*投入係数表_A!DC89</f>
        <v>0</v>
      </c>
      <c r="DD89" s="276">
        <f>'結果（詳細）'!$F$113*投入係数表_A!DD89</f>
        <v>0</v>
      </c>
      <c r="DE89" s="276">
        <f>'結果（詳細）'!$F$114*投入係数表_A!DE89</f>
        <v>0</v>
      </c>
      <c r="DF89" s="276">
        <f>'結果（詳細）'!$F$115*投入係数表_A!DF89</f>
        <v>0</v>
      </c>
      <c r="DG89" s="276">
        <f>'結果（詳細）'!$F$115*投入係数表_A!DG89</f>
        <v>0</v>
      </c>
      <c r="DH89" s="276">
        <f>'結果（詳細）'!$F$115*投入係数表_A!DH89</f>
        <v>0</v>
      </c>
      <c r="DI89" s="279">
        <f t="shared" si="2"/>
        <v>0</v>
      </c>
    </row>
    <row r="90" spans="3:113" ht="13.5" customHeight="1" x14ac:dyDescent="0.15">
      <c r="C90" s="402" t="s">
        <v>734</v>
      </c>
      <c r="D90" s="403" t="s">
        <v>407</v>
      </c>
      <c r="E90" s="275">
        <f>'結果（詳細）'!F$10*投入係数表_A!E90</f>
        <v>0</v>
      </c>
      <c r="F90" s="276">
        <f>'結果（詳細）'!F$11*投入係数表_A!F90</f>
        <v>0</v>
      </c>
      <c r="G90" s="276">
        <f>'結果（詳細）'!F$12*投入係数表_A!G90</f>
        <v>0</v>
      </c>
      <c r="H90" s="276">
        <f>'結果（詳細）'!F$13*投入係数表_A!H90</f>
        <v>0</v>
      </c>
      <c r="I90" s="276">
        <f>'結果（詳細）'!F$14*投入係数表_A!I90</f>
        <v>0</v>
      </c>
      <c r="J90" s="276">
        <f>'結果（詳細）'!F$15*投入係数表_A!J90</f>
        <v>0</v>
      </c>
      <c r="K90" s="276">
        <f>'結果（詳細）'!F$16*投入係数表_A!K90</f>
        <v>0</v>
      </c>
      <c r="L90" s="276">
        <f>'結果（詳細）'!F$17*投入係数表_A!L90</f>
        <v>0</v>
      </c>
      <c r="M90" s="276">
        <f>'結果（詳細）'!F$18*投入係数表_A!M90</f>
        <v>0</v>
      </c>
      <c r="N90" s="277">
        <f>'結果（詳細）'!F$19*投入係数表_A!N90</f>
        <v>0</v>
      </c>
      <c r="O90" s="276">
        <f>'結果（詳細）'!F$20*投入係数表_A!O90</f>
        <v>0</v>
      </c>
      <c r="P90" s="276">
        <f>'結果（詳細）'!F$21*投入係数表_A!P90</f>
        <v>0</v>
      </c>
      <c r="Q90" s="276">
        <f>'結果（詳細）'!F$22*投入係数表_A!Q90</f>
        <v>0</v>
      </c>
      <c r="R90" s="276">
        <f>'結果（詳細）'!F$23*投入係数表_A!R90</f>
        <v>0</v>
      </c>
      <c r="S90" s="276">
        <f>'結果（詳細）'!F$24*投入係数表_A!S90</f>
        <v>0</v>
      </c>
      <c r="T90" s="276">
        <f>'結果（詳細）'!F$25*投入係数表_A!T90</f>
        <v>0</v>
      </c>
      <c r="U90" s="276">
        <f>'結果（詳細）'!F$26*投入係数表_A!U90</f>
        <v>0</v>
      </c>
      <c r="V90" s="276">
        <f>'結果（詳細）'!F$27*投入係数表_A!V90</f>
        <v>0</v>
      </c>
      <c r="W90" s="278">
        <f>'結果（詳細）'!F$28*投入係数表_A!W90</f>
        <v>0</v>
      </c>
      <c r="X90" s="276">
        <f>'結果（詳細）'!F$29*投入係数表_A!X90</f>
        <v>0</v>
      </c>
      <c r="Y90" s="276">
        <f>'結果（詳細）'!F$30*投入係数表_A!Y90</f>
        <v>0</v>
      </c>
      <c r="Z90" s="276">
        <f>'結果（詳細）'!F$31*投入係数表_A!Z90</f>
        <v>0</v>
      </c>
      <c r="AA90" s="276">
        <f>'結果（詳細）'!F$32*投入係数表_A!AA90</f>
        <v>0</v>
      </c>
      <c r="AB90" s="276">
        <f>'結果（詳細）'!F$33*投入係数表_A!AB90</f>
        <v>0</v>
      </c>
      <c r="AC90" s="276">
        <f>'結果（詳細）'!F$34*投入係数表_A!AC90</f>
        <v>0</v>
      </c>
      <c r="AD90" s="276">
        <f>'結果（詳細）'!F$35*投入係数表_A!AD90</f>
        <v>0</v>
      </c>
      <c r="AE90" s="276">
        <f>'結果（詳細）'!F$36*投入係数表_A!AE90</f>
        <v>0</v>
      </c>
      <c r="AF90" s="276">
        <f>'結果（詳細）'!F$37*投入係数表_A!AF90</f>
        <v>0</v>
      </c>
      <c r="AG90" s="276">
        <f>'結果（詳細）'!F$38*投入係数表_A!AG90</f>
        <v>0</v>
      </c>
      <c r="AH90" s="277">
        <f>'結果（詳細）'!F$39*投入係数表_A!AH90</f>
        <v>0</v>
      </c>
      <c r="AI90" s="276">
        <f>'結果（詳細）'!F$40*投入係数表_A!AI90</f>
        <v>0</v>
      </c>
      <c r="AJ90" s="276">
        <f>'結果（詳細）'!$F$41*投入係数表_A!AJ90</f>
        <v>0</v>
      </c>
      <c r="AK90" s="276">
        <f>'結果（詳細）'!$F$42*投入係数表_A!AK90</f>
        <v>0</v>
      </c>
      <c r="AL90" s="276">
        <f>'結果（詳細）'!$F$43*投入係数表_A!AL90</f>
        <v>0</v>
      </c>
      <c r="AM90" s="276">
        <f>'結果（詳細）'!$F$44*投入係数表_A!AM90</f>
        <v>0</v>
      </c>
      <c r="AN90" s="276">
        <f>'結果（詳細）'!$F$45*投入係数表_A!AN90</f>
        <v>0</v>
      </c>
      <c r="AO90" s="276">
        <f>'結果（詳細）'!$F$46*投入係数表_A!AO90</f>
        <v>0</v>
      </c>
      <c r="AP90" s="276">
        <f>'結果（詳細）'!$F$47*投入係数表_A!AP90</f>
        <v>0</v>
      </c>
      <c r="AQ90" s="276">
        <f>'結果（詳細）'!$F$48*投入係数表_A!AQ90</f>
        <v>0</v>
      </c>
      <c r="AR90" s="276">
        <f>'結果（詳細）'!$F$49*投入係数表_A!AR90</f>
        <v>0</v>
      </c>
      <c r="AS90" s="276">
        <f>'結果（詳細）'!$F$50*投入係数表_A!AS90</f>
        <v>0</v>
      </c>
      <c r="AT90" s="276">
        <f>'結果（詳細）'!$F$51*投入係数表_A!AT90</f>
        <v>0</v>
      </c>
      <c r="AU90" s="276">
        <f>'結果（詳細）'!$F$52*投入係数表_A!AU90</f>
        <v>0</v>
      </c>
      <c r="AV90" s="276">
        <f>'結果（詳細）'!$F$53*投入係数表_A!AV90</f>
        <v>0</v>
      </c>
      <c r="AW90" s="276">
        <f>'結果（詳細）'!$F$54*投入係数表_A!AW90</f>
        <v>0</v>
      </c>
      <c r="AX90" s="276">
        <f>'結果（詳細）'!$F$55*投入係数表_A!AX90</f>
        <v>0</v>
      </c>
      <c r="AY90" s="276">
        <f>'結果（詳細）'!$F$56*投入係数表_A!AY90</f>
        <v>0</v>
      </c>
      <c r="AZ90" s="276">
        <f>'結果（詳細）'!$F$57*投入係数表_A!AZ90</f>
        <v>0</v>
      </c>
      <c r="BA90" s="276">
        <f>'結果（詳細）'!$F$58*投入係数表_A!BA90</f>
        <v>0</v>
      </c>
      <c r="BB90" s="276">
        <f>'結果（詳細）'!$F$59*投入係数表_A!BB90</f>
        <v>0</v>
      </c>
      <c r="BC90" s="276">
        <f>'結果（詳細）'!$F$60*投入係数表_A!BC90</f>
        <v>0</v>
      </c>
      <c r="BD90" s="276">
        <f>'結果（詳細）'!$F$61*投入係数表_A!BD90</f>
        <v>0</v>
      </c>
      <c r="BE90" s="276">
        <f>'結果（詳細）'!$F$62*投入係数表_A!BE90</f>
        <v>0</v>
      </c>
      <c r="BF90" s="276">
        <f>'結果（詳細）'!$F$63*投入係数表_A!BF90</f>
        <v>0</v>
      </c>
      <c r="BG90" s="276">
        <f>'結果（詳細）'!$F$64*投入係数表_A!BG90</f>
        <v>0</v>
      </c>
      <c r="BH90" s="276">
        <f>'結果（詳細）'!$F$65*投入係数表_A!BH90</f>
        <v>0</v>
      </c>
      <c r="BI90" s="276">
        <f>'結果（詳細）'!$F$66*投入係数表_A!BI90</f>
        <v>0</v>
      </c>
      <c r="BJ90" s="276">
        <f>'結果（詳細）'!$F$67*投入係数表_A!BJ90</f>
        <v>0</v>
      </c>
      <c r="BK90" s="276">
        <f>'結果（詳細）'!$F$68*投入係数表_A!BK90</f>
        <v>0</v>
      </c>
      <c r="BL90" s="276">
        <f>'結果（詳細）'!$F$69*投入係数表_A!BL90</f>
        <v>0</v>
      </c>
      <c r="BM90" s="276">
        <f>'結果（詳細）'!$F$70*投入係数表_A!BM90</f>
        <v>0</v>
      </c>
      <c r="BN90" s="276">
        <f>'結果（詳細）'!$F$71*投入係数表_A!BN90</f>
        <v>0</v>
      </c>
      <c r="BO90" s="276">
        <f>'結果（詳細）'!$F$72*投入係数表_A!BO90</f>
        <v>0</v>
      </c>
      <c r="BP90" s="276">
        <f>'結果（詳細）'!$F$73*投入係数表_A!BP90</f>
        <v>0</v>
      </c>
      <c r="BQ90" s="276">
        <f>'結果（詳細）'!$F$74*投入係数表_A!BQ90</f>
        <v>0</v>
      </c>
      <c r="BR90" s="276">
        <f>'結果（詳細）'!$F$75*投入係数表_A!BR90</f>
        <v>0</v>
      </c>
      <c r="BS90" s="276">
        <f>'結果（詳細）'!$F$76*投入係数表_A!BS90</f>
        <v>0</v>
      </c>
      <c r="BT90" s="276">
        <f>'結果（詳細）'!$F$77*投入係数表_A!BT90</f>
        <v>0</v>
      </c>
      <c r="BU90" s="276">
        <f>'結果（詳細）'!$F$78*投入係数表_A!BU90</f>
        <v>0</v>
      </c>
      <c r="BV90" s="276">
        <f>'結果（詳細）'!$F$79*投入係数表_A!BV90</f>
        <v>0</v>
      </c>
      <c r="BW90" s="276">
        <f>'結果（詳細）'!$F$80*投入係数表_A!BW90</f>
        <v>0</v>
      </c>
      <c r="BX90" s="276">
        <f>'結果（詳細）'!$F$81*投入係数表_A!BX90</f>
        <v>0</v>
      </c>
      <c r="BY90" s="276">
        <f>'結果（詳細）'!$F$82*投入係数表_A!BY90</f>
        <v>0</v>
      </c>
      <c r="BZ90" s="276">
        <f>'結果（詳細）'!$F$83*投入係数表_A!BZ90</f>
        <v>0</v>
      </c>
      <c r="CA90" s="276">
        <f>'結果（詳細）'!$F$84*投入係数表_A!CA90</f>
        <v>0</v>
      </c>
      <c r="CB90" s="276">
        <f>'結果（詳細）'!$F$85*投入係数表_A!CB90</f>
        <v>0</v>
      </c>
      <c r="CC90" s="276">
        <f>'結果（詳細）'!$F$86*投入係数表_A!CC90</f>
        <v>0</v>
      </c>
      <c r="CD90" s="276">
        <f>'結果（詳細）'!$F$87*投入係数表_A!CD90</f>
        <v>0</v>
      </c>
      <c r="CE90" s="276">
        <f>'結果（詳細）'!$F$88*投入係数表_A!CE90</f>
        <v>0</v>
      </c>
      <c r="CF90" s="276">
        <f>'結果（詳細）'!$F$89*投入係数表_A!CF90</f>
        <v>0</v>
      </c>
      <c r="CG90" s="276">
        <f>'結果（詳細）'!$F$90*投入係数表_A!CG90</f>
        <v>0</v>
      </c>
      <c r="CH90" s="276">
        <f>'結果（詳細）'!$F$91*投入係数表_A!CH90</f>
        <v>0</v>
      </c>
      <c r="CI90" s="276">
        <f>'結果（詳細）'!$F$92*投入係数表_A!CI90</f>
        <v>0</v>
      </c>
      <c r="CJ90" s="276">
        <f>'結果（詳細）'!$F$93*投入係数表_A!CJ90</f>
        <v>0</v>
      </c>
      <c r="CK90" s="276">
        <f>'結果（詳細）'!$F$94*投入係数表_A!CK90</f>
        <v>0</v>
      </c>
      <c r="CL90" s="276">
        <f>'結果（詳細）'!$F$95*投入係数表_A!CL90</f>
        <v>0</v>
      </c>
      <c r="CM90" s="276">
        <f>'結果（詳細）'!$F$96*投入係数表_A!CM90</f>
        <v>0</v>
      </c>
      <c r="CN90" s="276">
        <f>'結果（詳細）'!$F$97*投入係数表_A!CN90</f>
        <v>0</v>
      </c>
      <c r="CO90" s="276">
        <f>'結果（詳細）'!$F$98*投入係数表_A!CO90</f>
        <v>0</v>
      </c>
      <c r="CP90" s="276">
        <f>'結果（詳細）'!$F$99*投入係数表_A!CP90</f>
        <v>0</v>
      </c>
      <c r="CQ90" s="276">
        <f>'結果（詳細）'!$F$100*投入係数表_A!CQ90</f>
        <v>0</v>
      </c>
      <c r="CR90" s="276">
        <f>'結果（詳細）'!$F$101*投入係数表_A!CR90</f>
        <v>0</v>
      </c>
      <c r="CS90" s="276">
        <f>'結果（詳細）'!$F$102*投入係数表_A!CS90</f>
        <v>0</v>
      </c>
      <c r="CT90" s="276">
        <f>'結果（詳細）'!$F$103*投入係数表_A!CT90</f>
        <v>0</v>
      </c>
      <c r="CU90" s="276">
        <f>'結果（詳細）'!$F$104*投入係数表_A!CU90</f>
        <v>0</v>
      </c>
      <c r="CV90" s="276">
        <f>'結果（詳細）'!$F$105*投入係数表_A!CV90</f>
        <v>0</v>
      </c>
      <c r="CW90" s="276">
        <f>'結果（詳細）'!$F$106*投入係数表_A!CW90</f>
        <v>0</v>
      </c>
      <c r="CX90" s="276">
        <f>'結果（詳細）'!$F$107*投入係数表_A!CX90</f>
        <v>0</v>
      </c>
      <c r="CY90" s="276">
        <f>'結果（詳細）'!$F$108*投入係数表_A!CY90</f>
        <v>0</v>
      </c>
      <c r="CZ90" s="276">
        <f>'結果（詳細）'!$F$109*投入係数表_A!CZ90</f>
        <v>0</v>
      </c>
      <c r="DA90" s="276">
        <f>'結果（詳細）'!$F$110*投入係数表_A!DA90</f>
        <v>0</v>
      </c>
      <c r="DB90" s="276">
        <f>'結果（詳細）'!$F$111*投入係数表_A!DB90</f>
        <v>0</v>
      </c>
      <c r="DC90" s="276">
        <f>'結果（詳細）'!$F$112*投入係数表_A!DC90</f>
        <v>0</v>
      </c>
      <c r="DD90" s="276">
        <f>'結果（詳細）'!$F$113*投入係数表_A!DD90</f>
        <v>0</v>
      </c>
      <c r="DE90" s="276">
        <f>'結果（詳細）'!$F$114*投入係数表_A!DE90</f>
        <v>0</v>
      </c>
      <c r="DF90" s="276">
        <f>'結果（詳細）'!$F$115*投入係数表_A!DF90</f>
        <v>0</v>
      </c>
      <c r="DG90" s="276">
        <f>'結果（詳細）'!$F$115*投入係数表_A!DG90</f>
        <v>0</v>
      </c>
      <c r="DH90" s="276">
        <f>'結果（詳細）'!$F$115*投入係数表_A!DH90</f>
        <v>0</v>
      </c>
      <c r="DI90" s="279">
        <f t="shared" si="2"/>
        <v>0</v>
      </c>
    </row>
    <row r="91" spans="3:113" ht="13.5" customHeight="1" x14ac:dyDescent="0.15">
      <c r="C91" s="402" t="s">
        <v>735</v>
      </c>
      <c r="D91" s="403" t="s">
        <v>409</v>
      </c>
      <c r="E91" s="275">
        <f>'結果（詳細）'!F$10*投入係数表_A!E91</f>
        <v>0</v>
      </c>
      <c r="F91" s="276">
        <f>'結果（詳細）'!F$11*投入係数表_A!F91</f>
        <v>0</v>
      </c>
      <c r="G91" s="276">
        <f>'結果（詳細）'!F$12*投入係数表_A!G91</f>
        <v>0</v>
      </c>
      <c r="H91" s="276">
        <f>'結果（詳細）'!F$13*投入係数表_A!H91</f>
        <v>0</v>
      </c>
      <c r="I91" s="276">
        <f>'結果（詳細）'!F$14*投入係数表_A!I91</f>
        <v>0</v>
      </c>
      <c r="J91" s="276">
        <f>'結果（詳細）'!F$15*投入係数表_A!J91</f>
        <v>0</v>
      </c>
      <c r="K91" s="276">
        <f>'結果（詳細）'!F$16*投入係数表_A!K91</f>
        <v>0</v>
      </c>
      <c r="L91" s="276">
        <f>'結果（詳細）'!F$17*投入係数表_A!L91</f>
        <v>0</v>
      </c>
      <c r="M91" s="276">
        <f>'結果（詳細）'!F$18*投入係数表_A!M91</f>
        <v>0</v>
      </c>
      <c r="N91" s="277">
        <f>'結果（詳細）'!F$19*投入係数表_A!N91</f>
        <v>0</v>
      </c>
      <c r="O91" s="276">
        <f>'結果（詳細）'!F$20*投入係数表_A!O91</f>
        <v>0</v>
      </c>
      <c r="P91" s="276">
        <f>'結果（詳細）'!F$21*投入係数表_A!P91</f>
        <v>0</v>
      </c>
      <c r="Q91" s="276">
        <f>'結果（詳細）'!F$22*投入係数表_A!Q91</f>
        <v>0</v>
      </c>
      <c r="R91" s="276">
        <f>'結果（詳細）'!F$23*投入係数表_A!R91</f>
        <v>0</v>
      </c>
      <c r="S91" s="276">
        <f>'結果（詳細）'!F$24*投入係数表_A!S91</f>
        <v>0</v>
      </c>
      <c r="T91" s="276">
        <f>'結果（詳細）'!F$25*投入係数表_A!T91</f>
        <v>0</v>
      </c>
      <c r="U91" s="276">
        <f>'結果（詳細）'!F$26*投入係数表_A!U91</f>
        <v>0</v>
      </c>
      <c r="V91" s="276">
        <f>'結果（詳細）'!F$27*投入係数表_A!V91</f>
        <v>0</v>
      </c>
      <c r="W91" s="278">
        <f>'結果（詳細）'!F$28*投入係数表_A!W91</f>
        <v>0</v>
      </c>
      <c r="X91" s="276">
        <f>'結果（詳細）'!F$29*投入係数表_A!X91</f>
        <v>0</v>
      </c>
      <c r="Y91" s="276">
        <f>'結果（詳細）'!F$30*投入係数表_A!Y91</f>
        <v>0</v>
      </c>
      <c r="Z91" s="276">
        <f>'結果（詳細）'!F$31*投入係数表_A!Z91</f>
        <v>0</v>
      </c>
      <c r="AA91" s="276">
        <f>'結果（詳細）'!F$32*投入係数表_A!AA91</f>
        <v>0</v>
      </c>
      <c r="AB91" s="276">
        <f>'結果（詳細）'!F$33*投入係数表_A!AB91</f>
        <v>0</v>
      </c>
      <c r="AC91" s="276">
        <f>'結果（詳細）'!F$34*投入係数表_A!AC91</f>
        <v>0</v>
      </c>
      <c r="AD91" s="276">
        <f>'結果（詳細）'!F$35*投入係数表_A!AD91</f>
        <v>0</v>
      </c>
      <c r="AE91" s="276">
        <f>'結果（詳細）'!F$36*投入係数表_A!AE91</f>
        <v>0</v>
      </c>
      <c r="AF91" s="276">
        <f>'結果（詳細）'!F$37*投入係数表_A!AF91</f>
        <v>0</v>
      </c>
      <c r="AG91" s="276">
        <f>'結果（詳細）'!F$38*投入係数表_A!AG91</f>
        <v>0</v>
      </c>
      <c r="AH91" s="277">
        <f>'結果（詳細）'!F$39*投入係数表_A!AH91</f>
        <v>0</v>
      </c>
      <c r="AI91" s="276">
        <f>'結果（詳細）'!F$40*投入係数表_A!AI91</f>
        <v>0</v>
      </c>
      <c r="AJ91" s="276">
        <f>'結果（詳細）'!$F$41*投入係数表_A!AJ91</f>
        <v>0</v>
      </c>
      <c r="AK91" s="276">
        <f>'結果（詳細）'!$F$42*投入係数表_A!AK91</f>
        <v>0</v>
      </c>
      <c r="AL91" s="276">
        <f>'結果（詳細）'!$F$43*投入係数表_A!AL91</f>
        <v>0</v>
      </c>
      <c r="AM91" s="276">
        <f>'結果（詳細）'!$F$44*投入係数表_A!AM91</f>
        <v>0</v>
      </c>
      <c r="AN91" s="276">
        <f>'結果（詳細）'!$F$45*投入係数表_A!AN91</f>
        <v>0</v>
      </c>
      <c r="AO91" s="276">
        <f>'結果（詳細）'!$F$46*投入係数表_A!AO91</f>
        <v>0</v>
      </c>
      <c r="AP91" s="276">
        <f>'結果（詳細）'!$F$47*投入係数表_A!AP91</f>
        <v>0</v>
      </c>
      <c r="AQ91" s="276">
        <f>'結果（詳細）'!$F$48*投入係数表_A!AQ91</f>
        <v>0</v>
      </c>
      <c r="AR91" s="276">
        <f>'結果（詳細）'!$F$49*投入係数表_A!AR91</f>
        <v>0</v>
      </c>
      <c r="AS91" s="276">
        <f>'結果（詳細）'!$F$50*投入係数表_A!AS91</f>
        <v>0</v>
      </c>
      <c r="AT91" s="276">
        <f>'結果（詳細）'!$F$51*投入係数表_A!AT91</f>
        <v>0</v>
      </c>
      <c r="AU91" s="276">
        <f>'結果（詳細）'!$F$52*投入係数表_A!AU91</f>
        <v>0</v>
      </c>
      <c r="AV91" s="276">
        <f>'結果（詳細）'!$F$53*投入係数表_A!AV91</f>
        <v>0</v>
      </c>
      <c r="AW91" s="276">
        <f>'結果（詳細）'!$F$54*投入係数表_A!AW91</f>
        <v>0</v>
      </c>
      <c r="AX91" s="276">
        <f>'結果（詳細）'!$F$55*投入係数表_A!AX91</f>
        <v>0</v>
      </c>
      <c r="AY91" s="276">
        <f>'結果（詳細）'!$F$56*投入係数表_A!AY91</f>
        <v>0</v>
      </c>
      <c r="AZ91" s="276">
        <f>'結果（詳細）'!$F$57*投入係数表_A!AZ91</f>
        <v>0</v>
      </c>
      <c r="BA91" s="276">
        <f>'結果（詳細）'!$F$58*投入係数表_A!BA91</f>
        <v>0</v>
      </c>
      <c r="BB91" s="276">
        <f>'結果（詳細）'!$F$59*投入係数表_A!BB91</f>
        <v>0</v>
      </c>
      <c r="BC91" s="276">
        <f>'結果（詳細）'!$F$60*投入係数表_A!BC91</f>
        <v>0</v>
      </c>
      <c r="BD91" s="276">
        <f>'結果（詳細）'!$F$61*投入係数表_A!BD91</f>
        <v>0</v>
      </c>
      <c r="BE91" s="276">
        <f>'結果（詳細）'!$F$62*投入係数表_A!BE91</f>
        <v>0</v>
      </c>
      <c r="BF91" s="276">
        <f>'結果（詳細）'!$F$63*投入係数表_A!BF91</f>
        <v>0</v>
      </c>
      <c r="BG91" s="276">
        <f>'結果（詳細）'!$F$64*投入係数表_A!BG91</f>
        <v>0</v>
      </c>
      <c r="BH91" s="276">
        <f>'結果（詳細）'!$F$65*投入係数表_A!BH91</f>
        <v>0</v>
      </c>
      <c r="BI91" s="276">
        <f>'結果（詳細）'!$F$66*投入係数表_A!BI91</f>
        <v>0</v>
      </c>
      <c r="BJ91" s="276">
        <f>'結果（詳細）'!$F$67*投入係数表_A!BJ91</f>
        <v>0</v>
      </c>
      <c r="BK91" s="276">
        <f>'結果（詳細）'!$F$68*投入係数表_A!BK91</f>
        <v>0</v>
      </c>
      <c r="BL91" s="276">
        <f>'結果（詳細）'!$F$69*投入係数表_A!BL91</f>
        <v>0</v>
      </c>
      <c r="BM91" s="276">
        <f>'結果（詳細）'!$F$70*投入係数表_A!BM91</f>
        <v>0</v>
      </c>
      <c r="BN91" s="276">
        <f>'結果（詳細）'!$F$71*投入係数表_A!BN91</f>
        <v>0</v>
      </c>
      <c r="BO91" s="276">
        <f>'結果（詳細）'!$F$72*投入係数表_A!BO91</f>
        <v>0</v>
      </c>
      <c r="BP91" s="276">
        <f>'結果（詳細）'!$F$73*投入係数表_A!BP91</f>
        <v>0</v>
      </c>
      <c r="BQ91" s="276">
        <f>'結果（詳細）'!$F$74*投入係数表_A!BQ91</f>
        <v>0</v>
      </c>
      <c r="BR91" s="276">
        <f>'結果（詳細）'!$F$75*投入係数表_A!BR91</f>
        <v>0</v>
      </c>
      <c r="BS91" s="276">
        <f>'結果（詳細）'!$F$76*投入係数表_A!BS91</f>
        <v>0</v>
      </c>
      <c r="BT91" s="276">
        <f>'結果（詳細）'!$F$77*投入係数表_A!BT91</f>
        <v>0</v>
      </c>
      <c r="BU91" s="276">
        <f>'結果（詳細）'!$F$78*投入係数表_A!BU91</f>
        <v>0</v>
      </c>
      <c r="BV91" s="276">
        <f>'結果（詳細）'!$F$79*投入係数表_A!BV91</f>
        <v>0</v>
      </c>
      <c r="BW91" s="276">
        <f>'結果（詳細）'!$F$80*投入係数表_A!BW91</f>
        <v>0</v>
      </c>
      <c r="BX91" s="276">
        <f>'結果（詳細）'!$F$81*投入係数表_A!BX91</f>
        <v>0</v>
      </c>
      <c r="BY91" s="276">
        <f>'結果（詳細）'!$F$82*投入係数表_A!BY91</f>
        <v>0</v>
      </c>
      <c r="BZ91" s="276">
        <f>'結果（詳細）'!$F$83*投入係数表_A!BZ91</f>
        <v>0</v>
      </c>
      <c r="CA91" s="276">
        <f>'結果（詳細）'!$F$84*投入係数表_A!CA91</f>
        <v>0</v>
      </c>
      <c r="CB91" s="276">
        <f>'結果（詳細）'!$F$85*投入係数表_A!CB91</f>
        <v>0</v>
      </c>
      <c r="CC91" s="276">
        <f>'結果（詳細）'!$F$86*投入係数表_A!CC91</f>
        <v>0</v>
      </c>
      <c r="CD91" s="276">
        <f>'結果（詳細）'!$F$87*投入係数表_A!CD91</f>
        <v>0</v>
      </c>
      <c r="CE91" s="276">
        <f>'結果（詳細）'!$F$88*投入係数表_A!CE91</f>
        <v>0</v>
      </c>
      <c r="CF91" s="276">
        <f>'結果（詳細）'!$F$89*投入係数表_A!CF91</f>
        <v>0</v>
      </c>
      <c r="CG91" s="276">
        <f>'結果（詳細）'!$F$90*投入係数表_A!CG91</f>
        <v>0</v>
      </c>
      <c r="CH91" s="276">
        <f>'結果（詳細）'!$F$91*投入係数表_A!CH91</f>
        <v>0</v>
      </c>
      <c r="CI91" s="276">
        <f>'結果（詳細）'!$F$92*投入係数表_A!CI91</f>
        <v>0</v>
      </c>
      <c r="CJ91" s="276">
        <f>'結果（詳細）'!$F$93*投入係数表_A!CJ91</f>
        <v>0</v>
      </c>
      <c r="CK91" s="276">
        <f>'結果（詳細）'!$F$94*投入係数表_A!CK91</f>
        <v>0</v>
      </c>
      <c r="CL91" s="276">
        <f>'結果（詳細）'!$F$95*投入係数表_A!CL91</f>
        <v>0</v>
      </c>
      <c r="CM91" s="276">
        <f>'結果（詳細）'!$F$96*投入係数表_A!CM91</f>
        <v>0</v>
      </c>
      <c r="CN91" s="276">
        <f>'結果（詳細）'!$F$97*投入係数表_A!CN91</f>
        <v>0</v>
      </c>
      <c r="CO91" s="276">
        <f>'結果（詳細）'!$F$98*投入係数表_A!CO91</f>
        <v>0</v>
      </c>
      <c r="CP91" s="276">
        <f>'結果（詳細）'!$F$99*投入係数表_A!CP91</f>
        <v>0</v>
      </c>
      <c r="CQ91" s="276">
        <f>'結果（詳細）'!$F$100*投入係数表_A!CQ91</f>
        <v>0</v>
      </c>
      <c r="CR91" s="276">
        <f>'結果（詳細）'!$F$101*投入係数表_A!CR91</f>
        <v>0</v>
      </c>
      <c r="CS91" s="276">
        <f>'結果（詳細）'!$F$102*投入係数表_A!CS91</f>
        <v>0</v>
      </c>
      <c r="CT91" s="276">
        <f>'結果（詳細）'!$F$103*投入係数表_A!CT91</f>
        <v>0</v>
      </c>
      <c r="CU91" s="276">
        <f>'結果（詳細）'!$F$104*投入係数表_A!CU91</f>
        <v>0</v>
      </c>
      <c r="CV91" s="276">
        <f>'結果（詳細）'!$F$105*投入係数表_A!CV91</f>
        <v>0</v>
      </c>
      <c r="CW91" s="276">
        <f>'結果（詳細）'!$F$106*投入係数表_A!CW91</f>
        <v>0</v>
      </c>
      <c r="CX91" s="276">
        <f>'結果（詳細）'!$F$107*投入係数表_A!CX91</f>
        <v>0</v>
      </c>
      <c r="CY91" s="276">
        <f>'結果（詳細）'!$F$108*投入係数表_A!CY91</f>
        <v>0</v>
      </c>
      <c r="CZ91" s="276">
        <f>'結果（詳細）'!$F$109*投入係数表_A!CZ91</f>
        <v>0</v>
      </c>
      <c r="DA91" s="276">
        <f>'結果（詳細）'!$F$110*投入係数表_A!DA91</f>
        <v>0</v>
      </c>
      <c r="DB91" s="276">
        <f>'結果（詳細）'!$F$111*投入係数表_A!DB91</f>
        <v>0</v>
      </c>
      <c r="DC91" s="276">
        <f>'結果（詳細）'!$F$112*投入係数表_A!DC91</f>
        <v>0</v>
      </c>
      <c r="DD91" s="276">
        <f>'結果（詳細）'!$F$113*投入係数表_A!DD91</f>
        <v>0</v>
      </c>
      <c r="DE91" s="276">
        <f>'結果（詳細）'!$F$114*投入係数表_A!DE91</f>
        <v>0</v>
      </c>
      <c r="DF91" s="276">
        <f>'結果（詳細）'!$F$115*投入係数表_A!DF91</f>
        <v>0</v>
      </c>
      <c r="DG91" s="276">
        <f>'結果（詳細）'!$F$115*投入係数表_A!DG91</f>
        <v>0</v>
      </c>
      <c r="DH91" s="276">
        <f>'結果（詳細）'!$F$115*投入係数表_A!DH91</f>
        <v>0</v>
      </c>
      <c r="DI91" s="279">
        <f t="shared" si="2"/>
        <v>0</v>
      </c>
    </row>
    <row r="92" spans="3:113" ht="13.5" customHeight="1" x14ac:dyDescent="0.15">
      <c r="C92" s="402" t="s">
        <v>736</v>
      </c>
      <c r="D92" s="403" t="s">
        <v>412</v>
      </c>
      <c r="E92" s="275">
        <f>'結果（詳細）'!F$10*投入係数表_A!E92</f>
        <v>0</v>
      </c>
      <c r="F92" s="276">
        <f>'結果（詳細）'!F$11*投入係数表_A!F92</f>
        <v>0</v>
      </c>
      <c r="G92" s="276">
        <f>'結果（詳細）'!F$12*投入係数表_A!G92</f>
        <v>0</v>
      </c>
      <c r="H92" s="276">
        <f>'結果（詳細）'!F$13*投入係数表_A!H92</f>
        <v>0</v>
      </c>
      <c r="I92" s="276">
        <f>'結果（詳細）'!F$14*投入係数表_A!I92</f>
        <v>0</v>
      </c>
      <c r="J92" s="276">
        <f>'結果（詳細）'!F$15*投入係数表_A!J92</f>
        <v>0</v>
      </c>
      <c r="K92" s="276">
        <f>'結果（詳細）'!F$16*投入係数表_A!K92</f>
        <v>0</v>
      </c>
      <c r="L92" s="276">
        <f>'結果（詳細）'!F$17*投入係数表_A!L92</f>
        <v>0</v>
      </c>
      <c r="M92" s="276">
        <f>'結果（詳細）'!F$18*投入係数表_A!M92</f>
        <v>0</v>
      </c>
      <c r="N92" s="277">
        <f>'結果（詳細）'!F$19*投入係数表_A!N92</f>
        <v>0</v>
      </c>
      <c r="O92" s="276">
        <f>'結果（詳細）'!F$20*投入係数表_A!O92</f>
        <v>0</v>
      </c>
      <c r="P92" s="276">
        <f>'結果（詳細）'!F$21*投入係数表_A!P92</f>
        <v>0</v>
      </c>
      <c r="Q92" s="276">
        <f>'結果（詳細）'!F$22*投入係数表_A!Q92</f>
        <v>0</v>
      </c>
      <c r="R92" s="276">
        <f>'結果（詳細）'!F$23*投入係数表_A!R92</f>
        <v>0</v>
      </c>
      <c r="S92" s="276">
        <f>'結果（詳細）'!F$24*投入係数表_A!S92</f>
        <v>0</v>
      </c>
      <c r="T92" s="276">
        <f>'結果（詳細）'!F$25*投入係数表_A!T92</f>
        <v>0</v>
      </c>
      <c r="U92" s="276">
        <f>'結果（詳細）'!F$26*投入係数表_A!U92</f>
        <v>0</v>
      </c>
      <c r="V92" s="276">
        <f>'結果（詳細）'!F$27*投入係数表_A!V92</f>
        <v>0</v>
      </c>
      <c r="W92" s="278">
        <f>'結果（詳細）'!F$28*投入係数表_A!W92</f>
        <v>0</v>
      </c>
      <c r="X92" s="276">
        <f>'結果（詳細）'!F$29*投入係数表_A!X92</f>
        <v>0</v>
      </c>
      <c r="Y92" s="276">
        <f>'結果（詳細）'!F$30*投入係数表_A!Y92</f>
        <v>0</v>
      </c>
      <c r="Z92" s="276">
        <f>'結果（詳細）'!F$31*投入係数表_A!Z92</f>
        <v>0</v>
      </c>
      <c r="AA92" s="276">
        <f>'結果（詳細）'!F$32*投入係数表_A!AA92</f>
        <v>0</v>
      </c>
      <c r="AB92" s="276">
        <f>'結果（詳細）'!F$33*投入係数表_A!AB92</f>
        <v>0</v>
      </c>
      <c r="AC92" s="276">
        <f>'結果（詳細）'!F$34*投入係数表_A!AC92</f>
        <v>0</v>
      </c>
      <c r="AD92" s="276">
        <f>'結果（詳細）'!F$35*投入係数表_A!AD92</f>
        <v>0</v>
      </c>
      <c r="AE92" s="276">
        <f>'結果（詳細）'!F$36*投入係数表_A!AE92</f>
        <v>0</v>
      </c>
      <c r="AF92" s="276">
        <f>'結果（詳細）'!F$37*投入係数表_A!AF92</f>
        <v>0</v>
      </c>
      <c r="AG92" s="276">
        <f>'結果（詳細）'!F$38*投入係数表_A!AG92</f>
        <v>0</v>
      </c>
      <c r="AH92" s="277">
        <f>'結果（詳細）'!F$39*投入係数表_A!AH92</f>
        <v>0</v>
      </c>
      <c r="AI92" s="276">
        <f>'結果（詳細）'!F$40*投入係数表_A!AI92</f>
        <v>0</v>
      </c>
      <c r="AJ92" s="276">
        <f>'結果（詳細）'!$F$41*投入係数表_A!AJ92</f>
        <v>0</v>
      </c>
      <c r="AK92" s="276">
        <f>'結果（詳細）'!$F$42*投入係数表_A!AK92</f>
        <v>0</v>
      </c>
      <c r="AL92" s="276">
        <f>'結果（詳細）'!$F$43*投入係数表_A!AL92</f>
        <v>0</v>
      </c>
      <c r="AM92" s="276">
        <f>'結果（詳細）'!$F$44*投入係数表_A!AM92</f>
        <v>0</v>
      </c>
      <c r="AN92" s="276">
        <f>'結果（詳細）'!$F$45*投入係数表_A!AN92</f>
        <v>0</v>
      </c>
      <c r="AO92" s="276">
        <f>'結果（詳細）'!$F$46*投入係数表_A!AO92</f>
        <v>0</v>
      </c>
      <c r="AP92" s="276">
        <f>'結果（詳細）'!$F$47*投入係数表_A!AP92</f>
        <v>0</v>
      </c>
      <c r="AQ92" s="276">
        <f>'結果（詳細）'!$F$48*投入係数表_A!AQ92</f>
        <v>0</v>
      </c>
      <c r="AR92" s="276">
        <f>'結果（詳細）'!$F$49*投入係数表_A!AR92</f>
        <v>0</v>
      </c>
      <c r="AS92" s="276">
        <f>'結果（詳細）'!$F$50*投入係数表_A!AS92</f>
        <v>0</v>
      </c>
      <c r="AT92" s="276">
        <f>'結果（詳細）'!$F$51*投入係数表_A!AT92</f>
        <v>0</v>
      </c>
      <c r="AU92" s="276">
        <f>'結果（詳細）'!$F$52*投入係数表_A!AU92</f>
        <v>0</v>
      </c>
      <c r="AV92" s="276">
        <f>'結果（詳細）'!$F$53*投入係数表_A!AV92</f>
        <v>0</v>
      </c>
      <c r="AW92" s="276">
        <f>'結果（詳細）'!$F$54*投入係数表_A!AW92</f>
        <v>0</v>
      </c>
      <c r="AX92" s="276">
        <f>'結果（詳細）'!$F$55*投入係数表_A!AX92</f>
        <v>0</v>
      </c>
      <c r="AY92" s="276">
        <f>'結果（詳細）'!$F$56*投入係数表_A!AY92</f>
        <v>0</v>
      </c>
      <c r="AZ92" s="276">
        <f>'結果（詳細）'!$F$57*投入係数表_A!AZ92</f>
        <v>0</v>
      </c>
      <c r="BA92" s="276">
        <f>'結果（詳細）'!$F$58*投入係数表_A!BA92</f>
        <v>0</v>
      </c>
      <c r="BB92" s="276">
        <f>'結果（詳細）'!$F$59*投入係数表_A!BB92</f>
        <v>0</v>
      </c>
      <c r="BC92" s="276">
        <f>'結果（詳細）'!$F$60*投入係数表_A!BC92</f>
        <v>0</v>
      </c>
      <c r="BD92" s="276">
        <f>'結果（詳細）'!$F$61*投入係数表_A!BD92</f>
        <v>0</v>
      </c>
      <c r="BE92" s="276">
        <f>'結果（詳細）'!$F$62*投入係数表_A!BE92</f>
        <v>0</v>
      </c>
      <c r="BF92" s="276">
        <f>'結果（詳細）'!$F$63*投入係数表_A!BF92</f>
        <v>0</v>
      </c>
      <c r="BG92" s="276">
        <f>'結果（詳細）'!$F$64*投入係数表_A!BG92</f>
        <v>0</v>
      </c>
      <c r="BH92" s="276">
        <f>'結果（詳細）'!$F$65*投入係数表_A!BH92</f>
        <v>0</v>
      </c>
      <c r="BI92" s="276">
        <f>'結果（詳細）'!$F$66*投入係数表_A!BI92</f>
        <v>0</v>
      </c>
      <c r="BJ92" s="276">
        <f>'結果（詳細）'!$F$67*投入係数表_A!BJ92</f>
        <v>0</v>
      </c>
      <c r="BK92" s="276">
        <f>'結果（詳細）'!$F$68*投入係数表_A!BK92</f>
        <v>0</v>
      </c>
      <c r="BL92" s="276">
        <f>'結果（詳細）'!$F$69*投入係数表_A!BL92</f>
        <v>0</v>
      </c>
      <c r="BM92" s="276">
        <f>'結果（詳細）'!$F$70*投入係数表_A!BM92</f>
        <v>0</v>
      </c>
      <c r="BN92" s="276">
        <f>'結果（詳細）'!$F$71*投入係数表_A!BN92</f>
        <v>0</v>
      </c>
      <c r="BO92" s="276">
        <f>'結果（詳細）'!$F$72*投入係数表_A!BO92</f>
        <v>0</v>
      </c>
      <c r="BP92" s="276">
        <f>'結果（詳細）'!$F$73*投入係数表_A!BP92</f>
        <v>0</v>
      </c>
      <c r="BQ92" s="276">
        <f>'結果（詳細）'!$F$74*投入係数表_A!BQ92</f>
        <v>0</v>
      </c>
      <c r="BR92" s="276">
        <f>'結果（詳細）'!$F$75*投入係数表_A!BR92</f>
        <v>0</v>
      </c>
      <c r="BS92" s="276">
        <f>'結果（詳細）'!$F$76*投入係数表_A!BS92</f>
        <v>0</v>
      </c>
      <c r="BT92" s="276">
        <f>'結果（詳細）'!$F$77*投入係数表_A!BT92</f>
        <v>0</v>
      </c>
      <c r="BU92" s="276">
        <f>'結果（詳細）'!$F$78*投入係数表_A!BU92</f>
        <v>0</v>
      </c>
      <c r="BV92" s="276">
        <f>'結果（詳細）'!$F$79*投入係数表_A!BV92</f>
        <v>0</v>
      </c>
      <c r="BW92" s="276">
        <f>'結果（詳細）'!$F$80*投入係数表_A!BW92</f>
        <v>0</v>
      </c>
      <c r="BX92" s="276">
        <f>'結果（詳細）'!$F$81*投入係数表_A!BX92</f>
        <v>0</v>
      </c>
      <c r="BY92" s="276">
        <f>'結果（詳細）'!$F$82*投入係数表_A!BY92</f>
        <v>0</v>
      </c>
      <c r="BZ92" s="276">
        <f>'結果（詳細）'!$F$83*投入係数表_A!BZ92</f>
        <v>0</v>
      </c>
      <c r="CA92" s="276">
        <f>'結果（詳細）'!$F$84*投入係数表_A!CA92</f>
        <v>0</v>
      </c>
      <c r="CB92" s="276">
        <f>'結果（詳細）'!$F$85*投入係数表_A!CB92</f>
        <v>0</v>
      </c>
      <c r="CC92" s="276">
        <f>'結果（詳細）'!$F$86*投入係数表_A!CC92</f>
        <v>0</v>
      </c>
      <c r="CD92" s="276">
        <f>'結果（詳細）'!$F$87*投入係数表_A!CD92</f>
        <v>0</v>
      </c>
      <c r="CE92" s="276">
        <f>'結果（詳細）'!$F$88*投入係数表_A!CE92</f>
        <v>0</v>
      </c>
      <c r="CF92" s="276">
        <f>'結果（詳細）'!$F$89*投入係数表_A!CF92</f>
        <v>0</v>
      </c>
      <c r="CG92" s="276">
        <f>'結果（詳細）'!$F$90*投入係数表_A!CG92</f>
        <v>0</v>
      </c>
      <c r="CH92" s="276">
        <f>'結果（詳細）'!$F$91*投入係数表_A!CH92</f>
        <v>0</v>
      </c>
      <c r="CI92" s="276">
        <f>'結果（詳細）'!$F$92*投入係数表_A!CI92</f>
        <v>0</v>
      </c>
      <c r="CJ92" s="276">
        <f>'結果（詳細）'!$F$93*投入係数表_A!CJ92</f>
        <v>0</v>
      </c>
      <c r="CK92" s="276">
        <f>'結果（詳細）'!$F$94*投入係数表_A!CK92</f>
        <v>0</v>
      </c>
      <c r="CL92" s="276">
        <f>'結果（詳細）'!$F$95*投入係数表_A!CL92</f>
        <v>0</v>
      </c>
      <c r="CM92" s="276">
        <f>'結果（詳細）'!$F$96*投入係数表_A!CM92</f>
        <v>0</v>
      </c>
      <c r="CN92" s="276">
        <f>'結果（詳細）'!$F$97*投入係数表_A!CN92</f>
        <v>0</v>
      </c>
      <c r="CO92" s="276">
        <f>'結果（詳細）'!$F$98*投入係数表_A!CO92</f>
        <v>0</v>
      </c>
      <c r="CP92" s="276">
        <f>'結果（詳細）'!$F$99*投入係数表_A!CP92</f>
        <v>0</v>
      </c>
      <c r="CQ92" s="276">
        <f>'結果（詳細）'!$F$100*投入係数表_A!CQ92</f>
        <v>0</v>
      </c>
      <c r="CR92" s="276">
        <f>'結果（詳細）'!$F$101*投入係数表_A!CR92</f>
        <v>0</v>
      </c>
      <c r="CS92" s="276">
        <f>'結果（詳細）'!$F$102*投入係数表_A!CS92</f>
        <v>0</v>
      </c>
      <c r="CT92" s="276">
        <f>'結果（詳細）'!$F$103*投入係数表_A!CT92</f>
        <v>0</v>
      </c>
      <c r="CU92" s="276">
        <f>'結果（詳細）'!$F$104*投入係数表_A!CU92</f>
        <v>0</v>
      </c>
      <c r="CV92" s="276">
        <f>'結果（詳細）'!$F$105*投入係数表_A!CV92</f>
        <v>0</v>
      </c>
      <c r="CW92" s="276">
        <f>'結果（詳細）'!$F$106*投入係数表_A!CW92</f>
        <v>0</v>
      </c>
      <c r="CX92" s="276">
        <f>'結果（詳細）'!$F$107*投入係数表_A!CX92</f>
        <v>0</v>
      </c>
      <c r="CY92" s="276">
        <f>'結果（詳細）'!$F$108*投入係数表_A!CY92</f>
        <v>0</v>
      </c>
      <c r="CZ92" s="276">
        <f>'結果（詳細）'!$F$109*投入係数表_A!CZ92</f>
        <v>0</v>
      </c>
      <c r="DA92" s="276">
        <f>'結果（詳細）'!$F$110*投入係数表_A!DA92</f>
        <v>0</v>
      </c>
      <c r="DB92" s="276">
        <f>'結果（詳細）'!$F$111*投入係数表_A!DB92</f>
        <v>0</v>
      </c>
      <c r="DC92" s="276">
        <f>'結果（詳細）'!$F$112*投入係数表_A!DC92</f>
        <v>0</v>
      </c>
      <c r="DD92" s="276">
        <f>'結果（詳細）'!$F$113*投入係数表_A!DD92</f>
        <v>0</v>
      </c>
      <c r="DE92" s="276">
        <f>'結果（詳細）'!$F$114*投入係数表_A!DE92</f>
        <v>0</v>
      </c>
      <c r="DF92" s="276">
        <f>'結果（詳細）'!$F$115*投入係数表_A!DF92</f>
        <v>0</v>
      </c>
      <c r="DG92" s="276">
        <f>'結果（詳細）'!$F$115*投入係数表_A!DG92</f>
        <v>0</v>
      </c>
      <c r="DH92" s="276">
        <f>'結果（詳細）'!$F$115*投入係数表_A!DH92</f>
        <v>0</v>
      </c>
      <c r="DI92" s="279">
        <f t="shared" si="2"/>
        <v>0</v>
      </c>
    </row>
    <row r="93" spans="3:113" ht="13.5" customHeight="1" x14ac:dyDescent="0.15">
      <c r="C93" s="402" t="s">
        <v>737</v>
      </c>
      <c r="D93" s="403" t="s">
        <v>738</v>
      </c>
      <c r="E93" s="275">
        <f>'結果（詳細）'!F$10*投入係数表_A!E93</f>
        <v>0</v>
      </c>
      <c r="F93" s="276">
        <f>'結果（詳細）'!F$11*投入係数表_A!F93</f>
        <v>0</v>
      </c>
      <c r="G93" s="276">
        <f>'結果（詳細）'!F$12*投入係数表_A!G93</f>
        <v>0</v>
      </c>
      <c r="H93" s="276">
        <f>'結果（詳細）'!F$13*投入係数表_A!H93</f>
        <v>0</v>
      </c>
      <c r="I93" s="276">
        <f>'結果（詳細）'!F$14*投入係数表_A!I93</f>
        <v>0</v>
      </c>
      <c r="J93" s="276">
        <f>'結果（詳細）'!F$15*投入係数表_A!J93</f>
        <v>0</v>
      </c>
      <c r="K93" s="276">
        <f>'結果（詳細）'!F$16*投入係数表_A!K93</f>
        <v>0</v>
      </c>
      <c r="L93" s="276">
        <f>'結果（詳細）'!F$17*投入係数表_A!L93</f>
        <v>0</v>
      </c>
      <c r="M93" s="276">
        <f>'結果（詳細）'!F$18*投入係数表_A!M93</f>
        <v>0</v>
      </c>
      <c r="N93" s="277">
        <f>'結果（詳細）'!F$19*投入係数表_A!N93</f>
        <v>0</v>
      </c>
      <c r="O93" s="276">
        <f>'結果（詳細）'!F$20*投入係数表_A!O93</f>
        <v>0</v>
      </c>
      <c r="P93" s="276">
        <f>'結果（詳細）'!F$21*投入係数表_A!P93</f>
        <v>0</v>
      </c>
      <c r="Q93" s="276">
        <f>'結果（詳細）'!F$22*投入係数表_A!Q93</f>
        <v>0</v>
      </c>
      <c r="R93" s="276">
        <f>'結果（詳細）'!F$23*投入係数表_A!R93</f>
        <v>0</v>
      </c>
      <c r="S93" s="276">
        <f>'結果（詳細）'!F$24*投入係数表_A!S93</f>
        <v>0</v>
      </c>
      <c r="T93" s="276">
        <f>'結果（詳細）'!F$25*投入係数表_A!T93</f>
        <v>0</v>
      </c>
      <c r="U93" s="276">
        <f>'結果（詳細）'!F$26*投入係数表_A!U93</f>
        <v>0</v>
      </c>
      <c r="V93" s="276">
        <f>'結果（詳細）'!F$27*投入係数表_A!V93</f>
        <v>0</v>
      </c>
      <c r="W93" s="278">
        <f>'結果（詳細）'!F$28*投入係数表_A!W93</f>
        <v>0</v>
      </c>
      <c r="X93" s="276">
        <f>'結果（詳細）'!F$29*投入係数表_A!X93</f>
        <v>0</v>
      </c>
      <c r="Y93" s="276">
        <f>'結果（詳細）'!F$30*投入係数表_A!Y93</f>
        <v>0</v>
      </c>
      <c r="Z93" s="276">
        <f>'結果（詳細）'!F$31*投入係数表_A!Z93</f>
        <v>0</v>
      </c>
      <c r="AA93" s="276">
        <f>'結果（詳細）'!F$32*投入係数表_A!AA93</f>
        <v>0</v>
      </c>
      <c r="AB93" s="276">
        <f>'結果（詳細）'!F$33*投入係数表_A!AB93</f>
        <v>0</v>
      </c>
      <c r="AC93" s="276">
        <f>'結果（詳細）'!F$34*投入係数表_A!AC93</f>
        <v>0</v>
      </c>
      <c r="AD93" s="276">
        <f>'結果（詳細）'!F$35*投入係数表_A!AD93</f>
        <v>0</v>
      </c>
      <c r="AE93" s="276">
        <f>'結果（詳細）'!F$36*投入係数表_A!AE93</f>
        <v>0</v>
      </c>
      <c r="AF93" s="276">
        <f>'結果（詳細）'!F$37*投入係数表_A!AF93</f>
        <v>0</v>
      </c>
      <c r="AG93" s="276">
        <f>'結果（詳細）'!F$38*投入係数表_A!AG93</f>
        <v>0</v>
      </c>
      <c r="AH93" s="277">
        <f>'結果（詳細）'!F$39*投入係数表_A!AH93</f>
        <v>0</v>
      </c>
      <c r="AI93" s="276">
        <f>'結果（詳細）'!F$40*投入係数表_A!AI93</f>
        <v>0</v>
      </c>
      <c r="AJ93" s="276">
        <f>'結果（詳細）'!$F$41*投入係数表_A!AJ93</f>
        <v>0</v>
      </c>
      <c r="AK93" s="276">
        <f>'結果（詳細）'!$F$42*投入係数表_A!AK93</f>
        <v>0</v>
      </c>
      <c r="AL93" s="276">
        <f>'結果（詳細）'!$F$43*投入係数表_A!AL93</f>
        <v>0</v>
      </c>
      <c r="AM93" s="276">
        <f>'結果（詳細）'!$F$44*投入係数表_A!AM93</f>
        <v>0</v>
      </c>
      <c r="AN93" s="276">
        <f>'結果（詳細）'!$F$45*投入係数表_A!AN93</f>
        <v>0</v>
      </c>
      <c r="AO93" s="276">
        <f>'結果（詳細）'!$F$46*投入係数表_A!AO93</f>
        <v>0</v>
      </c>
      <c r="AP93" s="276">
        <f>'結果（詳細）'!$F$47*投入係数表_A!AP93</f>
        <v>0</v>
      </c>
      <c r="AQ93" s="276">
        <f>'結果（詳細）'!$F$48*投入係数表_A!AQ93</f>
        <v>0</v>
      </c>
      <c r="AR93" s="276">
        <f>'結果（詳細）'!$F$49*投入係数表_A!AR93</f>
        <v>0</v>
      </c>
      <c r="AS93" s="276">
        <f>'結果（詳細）'!$F$50*投入係数表_A!AS93</f>
        <v>0</v>
      </c>
      <c r="AT93" s="276">
        <f>'結果（詳細）'!$F$51*投入係数表_A!AT93</f>
        <v>0</v>
      </c>
      <c r="AU93" s="276">
        <f>'結果（詳細）'!$F$52*投入係数表_A!AU93</f>
        <v>0</v>
      </c>
      <c r="AV93" s="276">
        <f>'結果（詳細）'!$F$53*投入係数表_A!AV93</f>
        <v>0</v>
      </c>
      <c r="AW93" s="276">
        <f>'結果（詳細）'!$F$54*投入係数表_A!AW93</f>
        <v>0</v>
      </c>
      <c r="AX93" s="276">
        <f>'結果（詳細）'!$F$55*投入係数表_A!AX93</f>
        <v>0</v>
      </c>
      <c r="AY93" s="276">
        <f>'結果（詳細）'!$F$56*投入係数表_A!AY93</f>
        <v>0</v>
      </c>
      <c r="AZ93" s="276">
        <f>'結果（詳細）'!$F$57*投入係数表_A!AZ93</f>
        <v>0</v>
      </c>
      <c r="BA93" s="276">
        <f>'結果（詳細）'!$F$58*投入係数表_A!BA93</f>
        <v>0</v>
      </c>
      <c r="BB93" s="276">
        <f>'結果（詳細）'!$F$59*投入係数表_A!BB93</f>
        <v>0</v>
      </c>
      <c r="BC93" s="276">
        <f>'結果（詳細）'!$F$60*投入係数表_A!BC93</f>
        <v>0</v>
      </c>
      <c r="BD93" s="276">
        <f>'結果（詳細）'!$F$61*投入係数表_A!BD93</f>
        <v>0</v>
      </c>
      <c r="BE93" s="276">
        <f>'結果（詳細）'!$F$62*投入係数表_A!BE93</f>
        <v>0</v>
      </c>
      <c r="BF93" s="276">
        <f>'結果（詳細）'!$F$63*投入係数表_A!BF93</f>
        <v>0</v>
      </c>
      <c r="BG93" s="276">
        <f>'結果（詳細）'!$F$64*投入係数表_A!BG93</f>
        <v>0</v>
      </c>
      <c r="BH93" s="276">
        <f>'結果（詳細）'!$F$65*投入係数表_A!BH93</f>
        <v>0</v>
      </c>
      <c r="BI93" s="276">
        <f>'結果（詳細）'!$F$66*投入係数表_A!BI93</f>
        <v>0</v>
      </c>
      <c r="BJ93" s="276">
        <f>'結果（詳細）'!$F$67*投入係数表_A!BJ93</f>
        <v>0</v>
      </c>
      <c r="BK93" s="276">
        <f>'結果（詳細）'!$F$68*投入係数表_A!BK93</f>
        <v>0</v>
      </c>
      <c r="BL93" s="276">
        <f>'結果（詳細）'!$F$69*投入係数表_A!BL93</f>
        <v>0</v>
      </c>
      <c r="BM93" s="276">
        <f>'結果（詳細）'!$F$70*投入係数表_A!BM93</f>
        <v>0</v>
      </c>
      <c r="BN93" s="276">
        <f>'結果（詳細）'!$F$71*投入係数表_A!BN93</f>
        <v>0</v>
      </c>
      <c r="BO93" s="276">
        <f>'結果（詳細）'!$F$72*投入係数表_A!BO93</f>
        <v>0</v>
      </c>
      <c r="BP93" s="276">
        <f>'結果（詳細）'!$F$73*投入係数表_A!BP93</f>
        <v>0</v>
      </c>
      <c r="BQ93" s="276">
        <f>'結果（詳細）'!$F$74*投入係数表_A!BQ93</f>
        <v>0</v>
      </c>
      <c r="BR93" s="276">
        <f>'結果（詳細）'!$F$75*投入係数表_A!BR93</f>
        <v>0</v>
      </c>
      <c r="BS93" s="276">
        <f>'結果（詳細）'!$F$76*投入係数表_A!BS93</f>
        <v>0</v>
      </c>
      <c r="BT93" s="276">
        <f>'結果（詳細）'!$F$77*投入係数表_A!BT93</f>
        <v>0</v>
      </c>
      <c r="BU93" s="276">
        <f>'結果（詳細）'!$F$78*投入係数表_A!BU93</f>
        <v>0</v>
      </c>
      <c r="BV93" s="276">
        <f>'結果（詳細）'!$F$79*投入係数表_A!BV93</f>
        <v>0</v>
      </c>
      <c r="BW93" s="276">
        <f>'結果（詳細）'!$F$80*投入係数表_A!BW93</f>
        <v>0</v>
      </c>
      <c r="BX93" s="276">
        <f>'結果（詳細）'!$F$81*投入係数表_A!BX93</f>
        <v>0</v>
      </c>
      <c r="BY93" s="276">
        <f>'結果（詳細）'!$F$82*投入係数表_A!BY93</f>
        <v>0</v>
      </c>
      <c r="BZ93" s="276">
        <f>'結果（詳細）'!$F$83*投入係数表_A!BZ93</f>
        <v>0</v>
      </c>
      <c r="CA93" s="276">
        <f>'結果（詳細）'!$F$84*投入係数表_A!CA93</f>
        <v>0</v>
      </c>
      <c r="CB93" s="276">
        <f>'結果（詳細）'!$F$85*投入係数表_A!CB93</f>
        <v>0</v>
      </c>
      <c r="CC93" s="276">
        <f>'結果（詳細）'!$F$86*投入係数表_A!CC93</f>
        <v>0</v>
      </c>
      <c r="CD93" s="276">
        <f>'結果（詳細）'!$F$87*投入係数表_A!CD93</f>
        <v>0</v>
      </c>
      <c r="CE93" s="276">
        <f>'結果（詳細）'!$F$88*投入係数表_A!CE93</f>
        <v>0</v>
      </c>
      <c r="CF93" s="276">
        <f>'結果（詳細）'!$F$89*投入係数表_A!CF93</f>
        <v>0</v>
      </c>
      <c r="CG93" s="276">
        <f>'結果（詳細）'!$F$90*投入係数表_A!CG93</f>
        <v>0</v>
      </c>
      <c r="CH93" s="276">
        <f>'結果（詳細）'!$F$91*投入係数表_A!CH93</f>
        <v>0</v>
      </c>
      <c r="CI93" s="276">
        <f>'結果（詳細）'!$F$92*投入係数表_A!CI93</f>
        <v>0</v>
      </c>
      <c r="CJ93" s="276">
        <f>'結果（詳細）'!$F$93*投入係数表_A!CJ93</f>
        <v>0</v>
      </c>
      <c r="CK93" s="276">
        <f>'結果（詳細）'!$F$94*投入係数表_A!CK93</f>
        <v>0</v>
      </c>
      <c r="CL93" s="276">
        <f>'結果（詳細）'!$F$95*投入係数表_A!CL93</f>
        <v>0</v>
      </c>
      <c r="CM93" s="276">
        <f>'結果（詳細）'!$F$96*投入係数表_A!CM93</f>
        <v>0</v>
      </c>
      <c r="CN93" s="276">
        <f>'結果（詳細）'!$F$97*投入係数表_A!CN93</f>
        <v>0</v>
      </c>
      <c r="CO93" s="276">
        <f>'結果（詳細）'!$F$98*投入係数表_A!CO93</f>
        <v>0</v>
      </c>
      <c r="CP93" s="276">
        <f>'結果（詳細）'!$F$99*投入係数表_A!CP93</f>
        <v>0</v>
      </c>
      <c r="CQ93" s="276">
        <f>'結果（詳細）'!$F$100*投入係数表_A!CQ93</f>
        <v>0</v>
      </c>
      <c r="CR93" s="276">
        <f>'結果（詳細）'!$F$101*投入係数表_A!CR93</f>
        <v>0</v>
      </c>
      <c r="CS93" s="276">
        <f>'結果（詳細）'!$F$102*投入係数表_A!CS93</f>
        <v>0</v>
      </c>
      <c r="CT93" s="276">
        <f>'結果（詳細）'!$F$103*投入係数表_A!CT93</f>
        <v>0</v>
      </c>
      <c r="CU93" s="276">
        <f>'結果（詳細）'!$F$104*投入係数表_A!CU93</f>
        <v>0</v>
      </c>
      <c r="CV93" s="276">
        <f>'結果（詳細）'!$F$105*投入係数表_A!CV93</f>
        <v>0</v>
      </c>
      <c r="CW93" s="276">
        <f>'結果（詳細）'!$F$106*投入係数表_A!CW93</f>
        <v>0</v>
      </c>
      <c r="CX93" s="276">
        <f>'結果（詳細）'!$F$107*投入係数表_A!CX93</f>
        <v>0</v>
      </c>
      <c r="CY93" s="276">
        <f>'結果（詳細）'!$F$108*投入係数表_A!CY93</f>
        <v>0</v>
      </c>
      <c r="CZ93" s="276">
        <f>'結果（詳細）'!$F$109*投入係数表_A!CZ93</f>
        <v>0</v>
      </c>
      <c r="DA93" s="276">
        <f>'結果（詳細）'!$F$110*投入係数表_A!DA93</f>
        <v>0</v>
      </c>
      <c r="DB93" s="276">
        <f>'結果（詳細）'!$F$111*投入係数表_A!DB93</f>
        <v>0</v>
      </c>
      <c r="DC93" s="276">
        <f>'結果（詳細）'!$F$112*投入係数表_A!DC93</f>
        <v>0</v>
      </c>
      <c r="DD93" s="276">
        <f>'結果（詳細）'!$F$113*投入係数表_A!DD93</f>
        <v>0</v>
      </c>
      <c r="DE93" s="276">
        <f>'結果（詳細）'!$F$114*投入係数表_A!DE93</f>
        <v>0</v>
      </c>
      <c r="DF93" s="276">
        <f>'結果（詳細）'!$F$115*投入係数表_A!DF93</f>
        <v>0</v>
      </c>
      <c r="DG93" s="276">
        <f>'結果（詳細）'!$F$115*投入係数表_A!DG93</f>
        <v>0</v>
      </c>
      <c r="DH93" s="276">
        <f>'結果（詳細）'!$F$115*投入係数表_A!DH93</f>
        <v>0</v>
      </c>
      <c r="DI93" s="279">
        <f t="shared" si="2"/>
        <v>0</v>
      </c>
    </row>
    <row r="94" spans="3:113" ht="13.5" customHeight="1" x14ac:dyDescent="0.15">
      <c r="C94" s="402" t="s">
        <v>739</v>
      </c>
      <c r="D94" s="403" t="s">
        <v>740</v>
      </c>
      <c r="E94" s="275">
        <f>'結果（詳細）'!F$10*投入係数表_A!E94</f>
        <v>0</v>
      </c>
      <c r="F94" s="276">
        <f>'結果（詳細）'!F$11*投入係数表_A!F94</f>
        <v>0</v>
      </c>
      <c r="G94" s="276">
        <f>'結果（詳細）'!F$12*投入係数表_A!G94</f>
        <v>0</v>
      </c>
      <c r="H94" s="276">
        <f>'結果（詳細）'!F$13*投入係数表_A!H94</f>
        <v>0</v>
      </c>
      <c r="I94" s="276">
        <f>'結果（詳細）'!F$14*投入係数表_A!I94</f>
        <v>0</v>
      </c>
      <c r="J94" s="276">
        <f>'結果（詳細）'!F$15*投入係数表_A!J94</f>
        <v>0</v>
      </c>
      <c r="K94" s="276">
        <f>'結果（詳細）'!F$16*投入係数表_A!K94</f>
        <v>0</v>
      </c>
      <c r="L94" s="276">
        <f>'結果（詳細）'!F$17*投入係数表_A!L94</f>
        <v>0</v>
      </c>
      <c r="M94" s="276">
        <f>'結果（詳細）'!F$18*投入係数表_A!M94</f>
        <v>0</v>
      </c>
      <c r="N94" s="277">
        <f>'結果（詳細）'!F$19*投入係数表_A!N94</f>
        <v>0</v>
      </c>
      <c r="O94" s="276">
        <f>'結果（詳細）'!F$20*投入係数表_A!O94</f>
        <v>0</v>
      </c>
      <c r="P94" s="276">
        <f>'結果（詳細）'!F$21*投入係数表_A!P94</f>
        <v>0</v>
      </c>
      <c r="Q94" s="276">
        <f>'結果（詳細）'!F$22*投入係数表_A!Q94</f>
        <v>0</v>
      </c>
      <c r="R94" s="276">
        <f>'結果（詳細）'!F$23*投入係数表_A!R94</f>
        <v>0</v>
      </c>
      <c r="S94" s="276">
        <f>'結果（詳細）'!F$24*投入係数表_A!S94</f>
        <v>0</v>
      </c>
      <c r="T94" s="276">
        <f>'結果（詳細）'!F$25*投入係数表_A!T94</f>
        <v>0</v>
      </c>
      <c r="U94" s="276">
        <f>'結果（詳細）'!F$26*投入係数表_A!U94</f>
        <v>0</v>
      </c>
      <c r="V94" s="276">
        <f>'結果（詳細）'!F$27*投入係数表_A!V94</f>
        <v>0</v>
      </c>
      <c r="W94" s="278">
        <f>'結果（詳細）'!F$28*投入係数表_A!W94</f>
        <v>0</v>
      </c>
      <c r="X94" s="276">
        <f>'結果（詳細）'!F$29*投入係数表_A!X94</f>
        <v>0</v>
      </c>
      <c r="Y94" s="276">
        <f>'結果（詳細）'!F$30*投入係数表_A!Y94</f>
        <v>0</v>
      </c>
      <c r="Z94" s="276">
        <f>'結果（詳細）'!F$31*投入係数表_A!Z94</f>
        <v>0</v>
      </c>
      <c r="AA94" s="276">
        <f>'結果（詳細）'!F$32*投入係数表_A!AA94</f>
        <v>0</v>
      </c>
      <c r="AB94" s="276">
        <f>'結果（詳細）'!F$33*投入係数表_A!AB94</f>
        <v>0</v>
      </c>
      <c r="AC94" s="276">
        <f>'結果（詳細）'!F$34*投入係数表_A!AC94</f>
        <v>0</v>
      </c>
      <c r="AD94" s="276">
        <f>'結果（詳細）'!F$35*投入係数表_A!AD94</f>
        <v>0</v>
      </c>
      <c r="AE94" s="276">
        <f>'結果（詳細）'!F$36*投入係数表_A!AE94</f>
        <v>0</v>
      </c>
      <c r="AF94" s="276">
        <f>'結果（詳細）'!F$37*投入係数表_A!AF94</f>
        <v>0</v>
      </c>
      <c r="AG94" s="276">
        <f>'結果（詳細）'!F$38*投入係数表_A!AG94</f>
        <v>0</v>
      </c>
      <c r="AH94" s="277">
        <f>'結果（詳細）'!F$39*投入係数表_A!AH94</f>
        <v>0</v>
      </c>
      <c r="AI94" s="276">
        <f>'結果（詳細）'!F$40*投入係数表_A!AI94</f>
        <v>0</v>
      </c>
      <c r="AJ94" s="276">
        <f>'結果（詳細）'!$F$41*投入係数表_A!AJ94</f>
        <v>0</v>
      </c>
      <c r="AK94" s="276">
        <f>'結果（詳細）'!$F$42*投入係数表_A!AK94</f>
        <v>0</v>
      </c>
      <c r="AL94" s="276">
        <f>'結果（詳細）'!$F$43*投入係数表_A!AL94</f>
        <v>0</v>
      </c>
      <c r="AM94" s="276">
        <f>'結果（詳細）'!$F$44*投入係数表_A!AM94</f>
        <v>0</v>
      </c>
      <c r="AN94" s="276">
        <f>'結果（詳細）'!$F$45*投入係数表_A!AN94</f>
        <v>0</v>
      </c>
      <c r="AO94" s="276">
        <f>'結果（詳細）'!$F$46*投入係数表_A!AO94</f>
        <v>0</v>
      </c>
      <c r="AP94" s="276">
        <f>'結果（詳細）'!$F$47*投入係数表_A!AP94</f>
        <v>0</v>
      </c>
      <c r="AQ94" s="276">
        <f>'結果（詳細）'!$F$48*投入係数表_A!AQ94</f>
        <v>0</v>
      </c>
      <c r="AR94" s="276">
        <f>'結果（詳細）'!$F$49*投入係数表_A!AR94</f>
        <v>0</v>
      </c>
      <c r="AS94" s="276">
        <f>'結果（詳細）'!$F$50*投入係数表_A!AS94</f>
        <v>0</v>
      </c>
      <c r="AT94" s="276">
        <f>'結果（詳細）'!$F$51*投入係数表_A!AT94</f>
        <v>0</v>
      </c>
      <c r="AU94" s="276">
        <f>'結果（詳細）'!$F$52*投入係数表_A!AU94</f>
        <v>0</v>
      </c>
      <c r="AV94" s="276">
        <f>'結果（詳細）'!$F$53*投入係数表_A!AV94</f>
        <v>0</v>
      </c>
      <c r="AW94" s="276">
        <f>'結果（詳細）'!$F$54*投入係数表_A!AW94</f>
        <v>0</v>
      </c>
      <c r="AX94" s="276">
        <f>'結果（詳細）'!$F$55*投入係数表_A!AX94</f>
        <v>0</v>
      </c>
      <c r="AY94" s="276">
        <f>'結果（詳細）'!$F$56*投入係数表_A!AY94</f>
        <v>0</v>
      </c>
      <c r="AZ94" s="276">
        <f>'結果（詳細）'!$F$57*投入係数表_A!AZ94</f>
        <v>0</v>
      </c>
      <c r="BA94" s="276">
        <f>'結果（詳細）'!$F$58*投入係数表_A!BA94</f>
        <v>0</v>
      </c>
      <c r="BB94" s="276">
        <f>'結果（詳細）'!$F$59*投入係数表_A!BB94</f>
        <v>0</v>
      </c>
      <c r="BC94" s="276">
        <f>'結果（詳細）'!$F$60*投入係数表_A!BC94</f>
        <v>0</v>
      </c>
      <c r="BD94" s="276">
        <f>'結果（詳細）'!$F$61*投入係数表_A!BD94</f>
        <v>0</v>
      </c>
      <c r="BE94" s="276">
        <f>'結果（詳細）'!$F$62*投入係数表_A!BE94</f>
        <v>0</v>
      </c>
      <c r="BF94" s="276">
        <f>'結果（詳細）'!$F$63*投入係数表_A!BF94</f>
        <v>0</v>
      </c>
      <c r="BG94" s="276">
        <f>'結果（詳細）'!$F$64*投入係数表_A!BG94</f>
        <v>0</v>
      </c>
      <c r="BH94" s="276">
        <f>'結果（詳細）'!$F$65*投入係数表_A!BH94</f>
        <v>0</v>
      </c>
      <c r="BI94" s="276">
        <f>'結果（詳細）'!$F$66*投入係数表_A!BI94</f>
        <v>0</v>
      </c>
      <c r="BJ94" s="276">
        <f>'結果（詳細）'!$F$67*投入係数表_A!BJ94</f>
        <v>0</v>
      </c>
      <c r="BK94" s="276">
        <f>'結果（詳細）'!$F$68*投入係数表_A!BK94</f>
        <v>0</v>
      </c>
      <c r="BL94" s="276">
        <f>'結果（詳細）'!$F$69*投入係数表_A!BL94</f>
        <v>0</v>
      </c>
      <c r="BM94" s="276">
        <f>'結果（詳細）'!$F$70*投入係数表_A!BM94</f>
        <v>0</v>
      </c>
      <c r="BN94" s="276">
        <f>'結果（詳細）'!$F$71*投入係数表_A!BN94</f>
        <v>0</v>
      </c>
      <c r="BO94" s="276">
        <f>'結果（詳細）'!$F$72*投入係数表_A!BO94</f>
        <v>0</v>
      </c>
      <c r="BP94" s="276">
        <f>'結果（詳細）'!$F$73*投入係数表_A!BP94</f>
        <v>0</v>
      </c>
      <c r="BQ94" s="276">
        <f>'結果（詳細）'!$F$74*投入係数表_A!BQ94</f>
        <v>0</v>
      </c>
      <c r="BR94" s="276">
        <f>'結果（詳細）'!$F$75*投入係数表_A!BR94</f>
        <v>0</v>
      </c>
      <c r="BS94" s="276">
        <f>'結果（詳細）'!$F$76*投入係数表_A!BS94</f>
        <v>0</v>
      </c>
      <c r="BT94" s="276">
        <f>'結果（詳細）'!$F$77*投入係数表_A!BT94</f>
        <v>0</v>
      </c>
      <c r="BU94" s="276">
        <f>'結果（詳細）'!$F$78*投入係数表_A!BU94</f>
        <v>0</v>
      </c>
      <c r="BV94" s="276">
        <f>'結果（詳細）'!$F$79*投入係数表_A!BV94</f>
        <v>0</v>
      </c>
      <c r="BW94" s="276">
        <f>'結果（詳細）'!$F$80*投入係数表_A!BW94</f>
        <v>0</v>
      </c>
      <c r="BX94" s="276">
        <f>'結果（詳細）'!$F$81*投入係数表_A!BX94</f>
        <v>0</v>
      </c>
      <c r="BY94" s="276">
        <f>'結果（詳細）'!$F$82*投入係数表_A!BY94</f>
        <v>0</v>
      </c>
      <c r="BZ94" s="276">
        <f>'結果（詳細）'!$F$83*投入係数表_A!BZ94</f>
        <v>0</v>
      </c>
      <c r="CA94" s="276">
        <f>'結果（詳細）'!$F$84*投入係数表_A!CA94</f>
        <v>0</v>
      </c>
      <c r="CB94" s="276">
        <f>'結果（詳細）'!$F$85*投入係数表_A!CB94</f>
        <v>0</v>
      </c>
      <c r="CC94" s="276">
        <f>'結果（詳細）'!$F$86*投入係数表_A!CC94</f>
        <v>0</v>
      </c>
      <c r="CD94" s="276">
        <f>'結果（詳細）'!$F$87*投入係数表_A!CD94</f>
        <v>0</v>
      </c>
      <c r="CE94" s="276">
        <f>'結果（詳細）'!$F$88*投入係数表_A!CE94</f>
        <v>0</v>
      </c>
      <c r="CF94" s="276">
        <f>'結果（詳細）'!$F$89*投入係数表_A!CF94</f>
        <v>0</v>
      </c>
      <c r="CG94" s="276">
        <f>'結果（詳細）'!$F$90*投入係数表_A!CG94</f>
        <v>0</v>
      </c>
      <c r="CH94" s="276">
        <f>'結果（詳細）'!$F$91*投入係数表_A!CH94</f>
        <v>0</v>
      </c>
      <c r="CI94" s="276">
        <f>'結果（詳細）'!$F$92*投入係数表_A!CI94</f>
        <v>0</v>
      </c>
      <c r="CJ94" s="276">
        <f>'結果（詳細）'!$F$93*投入係数表_A!CJ94</f>
        <v>0</v>
      </c>
      <c r="CK94" s="276">
        <f>'結果（詳細）'!$F$94*投入係数表_A!CK94</f>
        <v>0</v>
      </c>
      <c r="CL94" s="276">
        <f>'結果（詳細）'!$F$95*投入係数表_A!CL94</f>
        <v>0</v>
      </c>
      <c r="CM94" s="276">
        <f>'結果（詳細）'!$F$96*投入係数表_A!CM94</f>
        <v>0</v>
      </c>
      <c r="CN94" s="276">
        <f>'結果（詳細）'!$F$97*投入係数表_A!CN94</f>
        <v>0</v>
      </c>
      <c r="CO94" s="276">
        <f>'結果（詳細）'!$F$98*投入係数表_A!CO94</f>
        <v>0</v>
      </c>
      <c r="CP94" s="276">
        <f>'結果（詳細）'!$F$99*投入係数表_A!CP94</f>
        <v>0</v>
      </c>
      <c r="CQ94" s="276">
        <f>'結果（詳細）'!$F$100*投入係数表_A!CQ94</f>
        <v>0</v>
      </c>
      <c r="CR94" s="276">
        <f>'結果（詳細）'!$F$101*投入係数表_A!CR94</f>
        <v>0</v>
      </c>
      <c r="CS94" s="276">
        <f>'結果（詳細）'!$F$102*投入係数表_A!CS94</f>
        <v>0</v>
      </c>
      <c r="CT94" s="276">
        <f>'結果（詳細）'!$F$103*投入係数表_A!CT94</f>
        <v>0</v>
      </c>
      <c r="CU94" s="276">
        <f>'結果（詳細）'!$F$104*投入係数表_A!CU94</f>
        <v>0</v>
      </c>
      <c r="CV94" s="276">
        <f>'結果（詳細）'!$F$105*投入係数表_A!CV94</f>
        <v>0</v>
      </c>
      <c r="CW94" s="276">
        <f>'結果（詳細）'!$F$106*投入係数表_A!CW94</f>
        <v>0</v>
      </c>
      <c r="CX94" s="276">
        <f>'結果（詳細）'!$F$107*投入係数表_A!CX94</f>
        <v>0</v>
      </c>
      <c r="CY94" s="276">
        <f>'結果（詳細）'!$F$108*投入係数表_A!CY94</f>
        <v>0</v>
      </c>
      <c r="CZ94" s="276">
        <f>'結果（詳細）'!$F$109*投入係数表_A!CZ94</f>
        <v>0</v>
      </c>
      <c r="DA94" s="276">
        <f>'結果（詳細）'!$F$110*投入係数表_A!DA94</f>
        <v>0</v>
      </c>
      <c r="DB94" s="276">
        <f>'結果（詳細）'!$F$111*投入係数表_A!DB94</f>
        <v>0</v>
      </c>
      <c r="DC94" s="276">
        <f>'結果（詳細）'!$F$112*投入係数表_A!DC94</f>
        <v>0</v>
      </c>
      <c r="DD94" s="276">
        <f>'結果（詳細）'!$F$113*投入係数表_A!DD94</f>
        <v>0</v>
      </c>
      <c r="DE94" s="276">
        <f>'結果（詳細）'!$F$114*投入係数表_A!DE94</f>
        <v>0</v>
      </c>
      <c r="DF94" s="276">
        <f>'結果（詳細）'!$F$115*投入係数表_A!DF94</f>
        <v>0</v>
      </c>
      <c r="DG94" s="276">
        <f>'結果（詳細）'!$F$115*投入係数表_A!DG94</f>
        <v>0</v>
      </c>
      <c r="DH94" s="276">
        <f>'結果（詳細）'!$F$115*投入係数表_A!DH94</f>
        <v>0</v>
      </c>
      <c r="DI94" s="279">
        <f t="shared" si="2"/>
        <v>0</v>
      </c>
    </row>
    <row r="95" spans="3:113" ht="13.5" customHeight="1" x14ac:dyDescent="0.15">
      <c r="C95" s="406" t="s">
        <v>741</v>
      </c>
      <c r="D95" s="407" t="s">
        <v>467</v>
      </c>
      <c r="E95" s="275">
        <f>'結果（詳細）'!F$10*投入係数表_A!E95</f>
        <v>0</v>
      </c>
      <c r="F95" s="276">
        <f>'結果（詳細）'!F$11*投入係数表_A!F95</f>
        <v>0</v>
      </c>
      <c r="G95" s="276">
        <f>'結果（詳細）'!F$12*投入係数表_A!G95</f>
        <v>0</v>
      </c>
      <c r="H95" s="276">
        <f>'結果（詳細）'!F$13*投入係数表_A!H95</f>
        <v>0</v>
      </c>
      <c r="I95" s="276">
        <f>'結果（詳細）'!F$14*投入係数表_A!I95</f>
        <v>0</v>
      </c>
      <c r="J95" s="276">
        <f>'結果（詳細）'!F$15*投入係数表_A!J95</f>
        <v>0</v>
      </c>
      <c r="K95" s="276">
        <f>'結果（詳細）'!F$16*投入係数表_A!K95</f>
        <v>0</v>
      </c>
      <c r="L95" s="276">
        <f>'結果（詳細）'!F$17*投入係数表_A!L95</f>
        <v>0</v>
      </c>
      <c r="M95" s="276">
        <f>'結果（詳細）'!F$18*投入係数表_A!M95</f>
        <v>0</v>
      </c>
      <c r="N95" s="277">
        <f>'結果（詳細）'!F$19*投入係数表_A!N95</f>
        <v>0</v>
      </c>
      <c r="O95" s="276">
        <f>'結果（詳細）'!F$20*投入係数表_A!O95</f>
        <v>0</v>
      </c>
      <c r="P95" s="276">
        <f>'結果（詳細）'!F$21*投入係数表_A!P95</f>
        <v>0</v>
      </c>
      <c r="Q95" s="276">
        <f>'結果（詳細）'!F$22*投入係数表_A!Q95</f>
        <v>0</v>
      </c>
      <c r="R95" s="276">
        <f>'結果（詳細）'!F$23*投入係数表_A!R95</f>
        <v>0</v>
      </c>
      <c r="S95" s="276">
        <f>'結果（詳細）'!F$24*投入係数表_A!S95</f>
        <v>0</v>
      </c>
      <c r="T95" s="276">
        <f>'結果（詳細）'!F$25*投入係数表_A!T95</f>
        <v>0</v>
      </c>
      <c r="U95" s="276">
        <f>'結果（詳細）'!F$26*投入係数表_A!U95</f>
        <v>0</v>
      </c>
      <c r="V95" s="276">
        <f>'結果（詳細）'!F$27*投入係数表_A!V95</f>
        <v>0</v>
      </c>
      <c r="W95" s="278">
        <f>'結果（詳細）'!F$28*投入係数表_A!W95</f>
        <v>0</v>
      </c>
      <c r="X95" s="276">
        <f>'結果（詳細）'!F$29*投入係数表_A!X95</f>
        <v>0</v>
      </c>
      <c r="Y95" s="276">
        <f>'結果（詳細）'!F$30*投入係数表_A!Y95</f>
        <v>0</v>
      </c>
      <c r="Z95" s="276">
        <f>'結果（詳細）'!F$31*投入係数表_A!Z95</f>
        <v>0</v>
      </c>
      <c r="AA95" s="276">
        <f>'結果（詳細）'!F$32*投入係数表_A!AA95</f>
        <v>0</v>
      </c>
      <c r="AB95" s="276">
        <f>'結果（詳細）'!F$33*投入係数表_A!AB95</f>
        <v>0</v>
      </c>
      <c r="AC95" s="276">
        <f>'結果（詳細）'!F$34*投入係数表_A!AC95</f>
        <v>0</v>
      </c>
      <c r="AD95" s="276">
        <f>'結果（詳細）'!F$35*投入係数表_A!AD95</f>
        <v>0</v>
      </c>
      <c r="AE95" s="276">
        <f>'結果（詳細）'!F$36*投入係数表_A!AE95</f>
        <v>0</v>
      </c>
      <c r="AF95" s="276">
        <f>'結果（詳細）'!F$37*投入係数表_A!AF95</f>
        <v>0</v>
      </c>
      <c r="AG95" s="276">
        <f>'結果（詳細）'!F$38*投入係数表_A!AG95</f>
        <v>0</v>
      </c>
      <c r="AH95" s="277">
        <f>'結果（詳細）'!F$39*投入係数表_A!AH95</f>
        <v>0</v>
      </c>
      <c r="AI95" s="276">
        <f>'結果（詳細）'!F$40*投入係数表_A!AI95</f>
        <v>0</v>
      </c>
      <c r="AJ95" s="276">
        <f>'結果（詳細）'!$F$41*投入係数表_A!AJ95</f>
        <v>0</v>
      </c>
      <c r="AK95" s="276">
        <f>'結果（詳細）'!$F$42*投入係数表_A!AK95</f>
        <v>0</v>
      </c>
      <c r="AL95" s="276">
        <f>'結果（詳細）'!$F$43*投入係数表_A!AL95</f>
        <v>0</v>
      </c>
      <c r="AM95" s="276">
        <f>'結果（詳細）'!$F$44*投入係数表_A!AM95</f>
        <v>0</v>
      </c>
      <c r="AN95" s="276">
        <f>'結果（詳細）'!$F$45*投入係数表_A!AN95</f>
        <v>0</v>
      </c>
      <c r="AO95" s="276">
        <f>'結果（詳細）'!$F$46*投入係数表_A!AO95</f>
        <v>0</v>
      </c>
      <c r="AP95" s="276">
        <f>'結果（詳細）'!$F$47*投入係数表_A!AP95</f>
        <v>0</v>
      </c>
      <c r="AQ95" s="276">
        <f>'結果（詳細）'!$F$48*投入係数表_A!AQ95</f>
        <v>0</v>
      </c>
      <c r="AR95" s="276">
        <f>'結果（詳細）'!$F$49*投入係数表_A!AR95</f>
        <v>0</v>
      </c>
      <c r="AS95" s="276">
        <f>'結果（詳細）'!$F$50*投入係数表_A!AS95</f>
        <v>0</v>
      </c>
      <c r="AT95" s="276">
        <f>'結果（詳細）'!$F$51*投入係数表_A!AT95</f>
        <v>0</v>
      </c>
      <c r="AU95" s="276">
        <f>'結果（詳細）'!$F$52*投入係数表_A!AU95</f>
        <v>0</v>
      </c>
      <c r="AV95" s="276">
        <f>'結果（詳細）'!$F$53*投入係数表_A!AV95</f>
        <v>0</v>
      </c>
      <c r="AW95" s="276">
        <f>'結果（詳細）'!$F$54*投入係数表_A!AW95</f>
        <v>0</v>
      </c>
      <c r="AX95" s="276">
        <f>'結果（詳細）'!$F$55*投入係数表_A!AX95</f>
        <v>0</v>
      </c>
      <c r="AY95" s="276">
        <f>'結果（詳細）'!$F$56*投入係数表_A!AY95</f>
        <v>0</v>
      </c>
      <c r="AZ95" s="276">
        <f>'結果（詳細）'!$F$57*投入係数表_A!AZ95</f>
        <v>0</v>
      </c>
      <c r="BA95" s="276">
        <f>'結果（詳細）'!$F$58*投入係数表_A!BA95</f>
        <v>0</v>
      </c>
      <c r="BB95" s="276">
        <f>'結果（詳細）'!$F$59*投入係数表_A!BB95</f>
        <v>0</v>
      </c>
      <c r="BC95" s="276">
        <f>'結果（詳細）'!$F$60*投入係数表_A!BC95</f>
        <v>0</v>
      </c>
      <c r="BD95" s="276">
        <f>'結果（詳細）'!$F$61*投入係数表_A!BD95</f>
        <v>0</v>
      </c>
      <c r="BE95" s="276">
        <f>'結果（詳細）'!$F$62*投入係数表_A!BE95</f>
        <v>0</v>
      </c>
      <c r="BF95" s="276">
        <f>'結果（詳細）'!$F$63*投入係数表_A!BF95</f>
        <v>0</v>
      </c>
      <c r="BG95" s="276">
        <f>'結果（詳細）'!$F$64*投入係数表_A!BG95</f>
        <v>0</v>
      </c>
      <c r="BH95" s="276">
        <f>'結果（詳細）'!$F$65*投入係数表_A!BH95</f>
        <v>0</v>
      </c>
      <c r="BI95" s="276">
        <f>'結果（詳細）'!$F$66*投入係数表_A!BI95</f>
        <v>0</v>
      </c>
      <c r="BJ95" s="276">
        <f>'結果（詳細）'!$F$67*投入係数表_A!BJ95</f>
        <v>0</v>
      </c>
      <c r="BK95" s="276">
        <f>'結果（詳細）'!$F$68*投入係数表_A!BK95</f>
        <v>0</v>
      </c>
      <c r="BL95" s="276">
        <f>'結果（詳細）'!$F$69*投入係数表_A!BL95</f>
        <v>0</v>
      </c>
      <c r="BM95" s="276">
        <f>'結果（詳細）'!$F$70*投入係数表_A!BM95</f>
        <v>0</v>
      </c>
      <c r="BN95" s="276">
        <f>'結果（詳細）'!$F$71*投入係数表_A!BN95</f>
        <v>0</v>
      </c>
      <c r="BO95" s="276">
        <f>'結果（詳細）'!$F$72*投入係数表_A!BO95</f>
        <v>0</v>
      </c>
      <c r="BP95" s="276">
        <f>'結果（詳細）'!$F$73*投入係数表_A!BP95</f>
        <v>0</v>
      </c>
      <c r="BQ95" s="276">
        <f>'結果（詳細）'!$F$74*投入係数表_A!BQ95</f>
        <v>0</v>
      </c>
      <c r="BR95" s="276">
        <f>'結果（詳細）'!$F$75*投入係数表_A!BR95</f>
        <v>0</v>
      </c>
      <c r="BS95" s="276">
        <f>'結果（詳細）'!$F$76*投入係数表_A!BS95</f>
        <v>0</v>
      </c>
      <c r="BT95" s="276">
        <f>'結果（詳細）'!$F$77*投入係数表_A!BT95</f>
        <v>0</v>
      </c>
      <c r="BU95" s="276">
        <f>'結果（詳細）'!$F$78*投入係数表_A!BU95</f>
        <v>0</v>
      </c>
      <c r="BV95" s="276">
        <f>'結果（詳細）'!$F$79*投入係数表_A!BV95</f>
        <v>0</v>
      </c>
      <c r="BW95" s="276">
        <f>'結果（詳細）'!$F$80*投入係数表_A!BW95</f>
        <v>0</v>
      </c>
      <c r="BX95" s="276">
        <f>'結果（詳細）'!$F$81*投入係数表_A!BX95</f>
        <v>0</v>
      </c>
      <c r="BY95" s="276">
        <f>'結果（詳細）'!$F$82*投入係数表_A!BY95</f>
        <v>0</v>
      </c>
      <c r="BZ95" s="276">
        <f>'結果（詳細）'!$F$83*投入係数表_A!BZ95</f>
        <v>0</v>
      </c>
      <c r="CA95" s="276">
        <f>'結果（詳細）'!$F$84*投入係数表_A!CA95</f>
        <v>0</v>
      </c>
      <c r="CB95" s="276">
        <f>'結果（詳細）'!$F$85*投入係数表_A!CB95</f>
        <v>0</v>
      </c>
      <c r="CC95" s="276">
        <f>'結果（詳細）'!$F$86*投入係数表_A!CC95</f>
        <v>0</v>
      </c>
      <c r="CD95" s="276">
        <f>'結果（詳細）'!$F$87*投入係数表_A!CD95</f>
        <v>0</v>
      </c>
      <c r="CE95" s="276">
        <f>'結果（詳細）'!$F$88*投入係数表_A!CE95</f>
        <v>0</v>
      </c>
      <c r="CF95" s="276">
        <f>'結果（詳細）'!$F$89*投入係数表_A!CF95</f>
        <v>0</v>
      </c>
      <c r="CG95" s="276">
        <f>'結果（詳細）'!$F$90*投入係数表_A!CG95</f>
        <v>0</v>
      </c>
      <c r="CH95" s="276">
        <f>'結果（詳細）'!$F$91*投入係数表_A!CH95</f>
        <v>0</v>
      </c>
      <c r="CI95" s="276">
        <f>'結果（詳細）'!$F$92*投入係数表_A!CI95</f>
        <v>0</v>
      </c>
      <c r="CJ95" s="276">
        <f>'結果（詳細）'!$F$93*投入係数表_A!CJ95</f>
        <v>0</v>
      </c>
      <c r="CK95" s="276">
        <f>'結果（詳細）'!$F$94*投入係数表_A!CK95</f>
        <v>0</v>
      </c>
      <c r="CL95" s="276">
        <f>'結果（詳細）'!$F$95*投入係数表_A!CL95</f>
        <v>0</v>
      </c>
      <c r="CM95" s="276">
        <f>'結果（詳細）'!$F$96*投入係数表_A!CM95</f>
        <v>0</v>
      </c>
      <c r="CN95" s="276">
        <f>'結果（詳細）'!$F$97*投入係数表_A!CN95</f>
        <v>0</v>
      </c>
      <c r="CO95" s="276">
        <f>'結果（詳細）'!$F$98*投入係数表_A!CO95</f>
        <v>0</v>
      </c>
      <c r="CP95" s="276">
        <f>'結果（詳細）'!$F$99*投入係数表_A!CP95</f>
        <v>0</v>
      </c>
      <c r="CQ95" s="276">
        <f>'結果（詳細）'!$F$100*投入係数表_A!CQ95</f>
        <v>0</v>
      </c>
      <c r="CR95" s="276">
        <f>'結果（詳細）'!$F$101*投入係数表_A!CR95</f>
        <v>0</v>
      </c>
      <c r="CS95" s="276">
        <f>'結果（詳細）'!$F$102*投入係数表_A!CS95</f>
        <v>0</v>
      </c>
      <c r="CT95" s="276">
        <f>'結果（詳細）'!$F$103*投入係数表_A!CT95</f>
        <v>0</v>
      </c>
      <c r="CU95" s="276">
        <f>'結果（詳細）'!$F$104*投入係数表_A!CU95</f>
        <v>0</v>
      </c>
      <c r="CV95" s="276">
        <f>'結果（詳細）'!$F$105*投入係数表_A!CV95</f>
        <v>0</v>
      </c>
      <c r="CW95" s="276">
        <f>'結果（詳細）'!$F$106*投入係数表_A!CW95</f>
        <v>0</v>
      </c>
      <c r="CX95" s="276">
        <f>'結果（詳細）'!$F$107*投入係数表_A!CX95</f>
        <v>0</v>
      </c>
      <c r="CY95" s="276">
        <f>'結果（詳細）'!$F$108*投入係数表_A!CY95</f>
        <v>0</v>
      </c>
      <c r="CZ95" s="276">
        <f>'結果（詳細）'!$F$109*投入係数表_A!CZ95</f>
        <v>0</v>
      </c>
      <c r="DA95" s="276">
        <f>'結果（詳細）'!$F$110*投入係数表_A!DA95</f>
        <v>0</v>
      </c>
      <c r="DB95" s="276">
        <f>'結果（詳細）'!$F$111*投入係数表_A!DB95</f>
        <v>0</v>
      </c>
      <c r="DC95" s="276">
        <f>'結果（詳細）'!$F$112*投入係数表_A!DC95</f>
        <v>0</v>
      </c>
      <c r="DD95" s="276">
        <f>'結果（詳細）'!$F$113*投入係数表_A!DD95</f>
        <v>0</v>
      </c>
      <c r="DE95" s="276">
        <f>'結果（詳細）'!$F$114*投入係数表_A!DE95</f>
        <v>0</v>
      </c>
      <c r="DF95" s="276">
        <f>'結果（詳細）'!$F$115*投入係数表_A!DF95</f>
        <v>0</v>
      </c>
      <c r="DG95" s="276">
        <f>'結果（詳細）'!$F$115*投入係数表_A!DG95</f>
        <v>0</v>
      </c>
      <c r="DH95" s="276">
        <f>'結果（詳細）'!$F$115*投入係数表_A!DH95</f>
        <v>0</v>
      </c>
      <c r="DI95" s="281">
        <f t="shared" si="2"/>
        <v>0</v>
      </c>
    </row>
    <row r="96" spans="3:113" ht="13.5" customHeight="1" x14ac:dyDescent="0.15">
      <c r="C96" s="402" t="s">
        <v>742</v>
      </c>
      <c r="D96" s="403" t="s">
        <v>417</v>
      </c>
      <c r="E96" s="275">
        <f>'結果（詳細）'!F$10*投入係数表_A!E96</f>
        <v>0</v>
      </c>
      <c r="F96" s="276">
        <f>'結果（詳細）'!F$11*投入係数表_A!F96</f>
        <v>0</v>
      </c>
      <c r="G96" s="276">
        <f>'結果（詳細）'!F$12*投入係数表_A!G96</f>
        <v>0</v>
      </c>
      <c r="H96" s="276">
        <f>'結果（詳細）'!F$13*投入係数表_A!H96</f>
        <v>0</v>
      </c>
      <c r="I96" s="276">
        <f>'結果（詳細）'!F$14*投入係数表_A!I96</f>
        <v>0</v>
      </c>
      <c r="J96" s="276">
        <f>'結果（詳細）'!F$15*投入係数表_A!J96</f>
        <v>0</v>
      </c>
      <c r="K96" s="276">
        <f>'結果（詳細）'!F$16*投入係数表_A!K96</f>
        <v>0</v>
      </c>
      <c r="L96" s="276">
        <f>'結果（詳細）'!F$17*投入係数表_A!L96</f>
        <v>0</v>
      </c>
      <c r="M96" s="276">
        <f>'結果（詳細）'!F$18*投入係数表_A!M96</f>
        <v>0</v>
      </c>
      <c r="N96" s="277">
        <f>'結果（詳細）'!F$19*投入係数表_A!N96</f>
        <v>0</v>
      </c>
      <c r="O96" s="276">
        <f>'結果（詳細）'!F$20*投入係数表_A!O96</f>
        <v>0</v>
      </c>
      <c r="P96" s="276">
        <f>'結果（詳細）'!F$21*投入係数表_A!P96</f>
        <v>0</v>
      </c>
      <c r="Q96" s="276">
        <f>'結果（詳細）'!F$22*投入係数表_A!Q96</f>
        <v>0</v>
      </c>
      <c r="R96" s="276">
        <f>'結果（詳細）'!F$23*投入係数表_A!R96</f>
        <v>0</v>
      </c>
      <c r="S96" s="276">
        <f>'結果（詳細）'!F$24*投入係数表_A!S96</f>
        <v>0</v>
      </c>
      <c r="T96" s="276">
        <f>'結果（詳細）'!F$25*投入係数表_A!T96</f>
        <v>0</v>
      </c>
      <c r="U96" s="276">
        <f>'結果（詳細）'!F$26*投入係数表_A!U96</f>
        <v>0</v>
      </c>
      <c r="V96" s="276">
        <f>'結果（詳細）'!F$27*投入係数表_A!V96</f>
        <v>0</v>
      </c>
      <c r="W96" s="278">
        <f>'結果（詳細）'!F$28*投入係数表_A!W96</f>
        <v>0</v>
      </c>
      <c r="X96" s="276">
        <f>'結果（詳細）'!F$29*投入係数表_A!X96</f>
        <v>0</v>
      </c>
      <c r="Y96" s="276">
        <f>'結果（詳細）'!F$30*投入係数表_A!Y96</f>
        <v>0</v>
      </c>
      <c r="Z96" s="276">
        <f>'結果（詳細）'!F$31*投入係数表_A!Z96</f>
        <v>0</v>
      </c>
      <c r="AA96" s="276">
        <f>'結果（詳細）'!F$32*投入係数表_A!AA96</f>
        <v>0</v>
      </c>
      <c r="AB96" s="276">
        <f>'結果（詳細）'!F$33*投入係数表_A!AB96</f>
        <v>0</v>
      </c>
      <c r="AC96" s="276">
        <f>'結果（詳細）'!F$34*投入係数表_A!AC96</f>
        <v>0</v>
      </c>
      <c r="AD96" s="276">
        <f>'結果（詳細）'!F$35*投入係数表_A!AD96</f>
        <v>0</v>
      </c>
      <c r="AE96" s="276">
        <f>'結果（詳細）'!F$36*投入係数表_A!AE96</f>
        <v>0</v>
      </c>
      <c r="AF96" s="276">
        <f>'結果（詳細）'!F$37*投入係数表_A!AF96</f>
        <v>0</v>
      </c>
      <c r="AG96" s="276">
        <f>'結果（詳細）'!F$38*投入係数表_A!AG96</f>
        <v>0</v>
      </c>
      <c r="AH96" s="277">
        <f>'結果（詳細）'!F$39*投入係数表_A!AH96</f>
        <v>0</v>
      </c>
      <c r="AI96" s="276">
        <f>'結果（詳細）'!F$40*投入係数表_A!AI96</f>
        <v>0</v>
      </c>
      <c r="AJ96" s="276">
        <f>'結果（詳細）'!$F$41*投入係数表_A!AJ96</f>
        <v>0</v>
      </c>
      <c r="AK96" s="276">
        <f>'結果（詳細）'!$F$42*投入係数表_A!AK96</f>
        <v>0</v>
      </c>
      <c r="AL96" s="276">
        <f>'結果（詳細）'!$F$43*投入係数表_A!AL96</f>
        <v>0</v>
      </c>
      <c r="AM96" s="276">
        <f>'結果（詳細）'!$F$44*投入係数表_A!AM96</f>
        <v>0</v>
      </c>
      <c r="AN96" s="276">
        <f>'結果（詳細）'!$F$45*投入係数表_A!AN96</f>
        <v>0</v>
      </c>
      <c r="AO96" s="276">
        <f>'結果（詳細）'!$F$46*投入係数表_A!AO96</f>
        <v>0</v>
      </c>
      <c r="AP96" s="276">
        <f>'結果（詳細）'!$F$47*投入係数表_A!AP96</f>
        <v>0</v>
      </c>
      <c r="AQ96" s="276">
        <f>'結果（詳細）'!$F$48*投入係数表_A!AQ96</f>
        <v>0</v>
      </c>
      <c r="AR96" s="276">
        <f>'結果（詳細）'!$F$49*投入係数表_A!AR96</f>
        <v>0</v>
      </c>
      <c r="AS96" s="276">
        <f>'結果（詳細）'!$F$50*投入係数表_A!AS96</f>
        <v>0</v>
      </c>
      <c r="AT96" s="276">
        <f>'結果（詳細）'!$F$51*投入係数表_A!AT96</f>
        <v>0</v>
      </c>
      <c r="AU96" s="276">
        <f>'結果（詳細）'!$F$52*投入係数表_A!AU96</f>
        <v>0</v>
      </c>
      <c r="AV96" s="276">
        <f>'結果（詳細）'!$F$53*投入係数表_A!AV96</f>
        <v>0</v>
      </c>
      <c r="AW96" s="276">
        <f>'結果（詳細）'!$F$54*投入係数表_A!AW96</f>
        <v>0</v>
      </c>
      <c r="AX96" s="276">
        <f>'結果（詳細）'!$F$55*投入係数表_A!AX96</f>
        <v>0</v>
      </c>
      <c r="AY96" s="276">
        <f>'結果（詳細）'!$F$56*投入係数表_A!AY96</f>
        <v>0</v>
      </c>
      <c r="AZ96" s="276">
        <f>'結果（詳細）'!$F$57*投入係数表_A!AZ96</f>
        <v>0</v>
      </c>
      <c r="BA96" s="276">
        <f>'結果（詳細）'!$F$58*投入係数表_A!BA96</f>
        <v>0</v>
      </c>
      <c r="BB96" s="276">
        <f>'結果（詳細）'!$F$59*投入係数表_A!BB96</f>
        <v>0</v>
      </c>
      <c r="BC96" s="276">
        <f>'結果（詳細）'!$F$60*投入係数表_A!BC96</f>
        <v>0</v>
      </c>
      <c r="BD96" s="276">
        <f>'結果（詳細）'!$F$61*投入係数表_A!BD96</f>
        <v>0</v>
      </c>
      <c r="BE96" s="276">
        <f>'結果（詳細）'!$F$62*投入係数表_A!BE96</f>
        <v>0</v>
      </c>
      <c r="BF96" s="276">
        <f>'結果（詳細）'!$F$63*投入係数表_A!BF96</f>
        <v>0</v>
      </c>
      <c r="BG96" s="276">
        <f>'結果（詳細）'!$F$64*投入係数表_A!BG96</f>
        <v>0</v>
      </c>
      <c r="BH96" s="276">
        <f>'結果（詳細）'!$F$65*投入係数表_A!BH96</f>
        <v>0</v>
      </c>
      <c r="BI96" s="276">
        <f>'結果（詳細）'!$F$66*投入係数表_A!BI96</f>
        <v>0</v>
      </c>
      <c r="BJ96" s="276">
        <f>'結果（詳細）'!$F$67*投入係数表_A!BJ96</f>
        <v>0</v>
      </c>
      <c r="BK96" s="276">
        <f>'結果（詳細）'!$F$68*投入係数表_A!BK96</f>
        <v>0</v>
      </c>
      <c r="BL96" s="276">
        <f>'結果（詳細）'!$F$69*投入係数表_A!BL96</f>
        <v>0</v>
      </c>
      <c r="BM96" s="276">
        <f>'結果（詳細）'!$F$70*投入係数表_A!BM96</f>
        <v>0</v>
      </c>
      <c r="BN96" s="276">
        <f>'結果（詳細）'!$F$71*投入係数表_A!BN96</f>
        <v>0</v>
      </c>
      <c r="BO96" s="276">
        <f>'結果（詳細）'!$F$72*投入係数表_A!BO96</f>
        <v>0</v>
      </c>
      <c r="BP96" s="276">
        <f>'結果（詳細）'!$F$73*投入係数表_A!BP96</f>
        <v>0</v>
      </c>
      <c r="BQ96" s="276">
        <f>'結果（詳細）'!$F$74*投入係数表_A!BQ96</f>
        <v>0</v>
      </c>
      <c r="BR96" s="276">
        <f>'結果（詳細）'!$F$75*投入係数表_A!BR96</f>
        <v>0</v>
      </c>
      <c r="BS96" s="276">
        <f>'結果（詳細）'!$F$76*投入係数表_A!BS96</f>
        <v>0</v>
      </c>
      <c r="BT96" s="276">
        <f>'結果（詳細）'!$F$77*投入係数表_A!BT96</f>
        <v>0</v>
      </c>
      <c r="BU96" s="276">
        <f>'結果（詳細）'!$F$78*投入係数表_A!BU96</f>
        <v>0</v>
      </c>
      <c r="BV96" s="276">
        <f>'結果（詳細）'!$F$79*投入係数表_A!BV96</f>
        <v>0</v>
      </c>
      <c r="BW96" s="276">
        <f>'結果（詳細）'!$F$80*投入係数表_A!BW96</f>
        <v>0</v>
      </c>
      <c r="BX96" s="276">
        <f>'結果（詳細）'!$F$81*投入係数表_A!BX96</f>
        <v>0</v>
      </c>
      <c r="BY96" s="276">
        <f>'結果（詳細）'!$F$82*投入係数表_A!BY96</f>
        <v>0</v>
      </c>
      <c r="BZ96" s="276">
        <f>'結果（詳細）'!$F$83*投入係数表_A!BZ96</f>
        <v>0</v>
      </c>
      <c r="CA96" s="276">
        <f>'結果（詳細）'!$F$84*投入係数表_A!CA96</f>
        <v>0</v>
      </c>
      <c r="CB96" s="276">
        <f>'結果（詳細）'!$F$85*投入係数表_A!CB96</f>
        <v>0</v>
      </c>
      <c r="CC96" s="276">
        <f>'結果（詳細）'!$F$86*投入係数表_A!CC96</f>
        <v>0</v>
      </c>
      <c r="CD96" s="276">
        <f>'結果（詳細）'!$F$87*投入係数表_A!CD96</f>
        <v>0</v>
      </c>
      <c r="CE96" s="276">
        <f>'結果（詳細）'!$F$88*投入係数表_A!CE96</f>
        <v>0</v>
      </c>
      <c r="CF96" s="276">
        <f>'結果（詳細）'!$F$89*投入係数表_A!CF96</f>
        <v>0</v>
      </c>
      <c r="CG96" s="276">
        <f>'結果（詳細）'!$F$90*投入係数表_A!CG96</f>
        <v>0</v>
      </c>
      <c r="CH96" s="276">
        <f>'結果（詳細）'!$F$91*投入係数表_A!CH96</f>
        <v>0</v>
      </c>
      <c r="CI96" s="276">
        <f>'結果（詳細）'!$F$92*投入係数表_A!CI96</f>
        <v>0</v>
      </c>
      <c r="CJ96" s="276">
        <f>'結果（詳細）'!$F$93*投入係数表_A!CJ96</f>
        <v>0</v>
      </c>
      <c r="CK96" s="276">
        <f>'結果（詳細）'!$F$94*投入係数表_A!CK96</f>
        <v>0</v>
      </c>
      <c r="CL96" s="276">
        <f>'結果（詳細）'!$F$95*投入係数表_A!CL96</f>
        <v>0</v>
      </c>
      <c r="CM96" s="276">
        <f>'結果（詳細）'!$F$96*投入係数表_A!CM96</f>
        <v>0</v>
      </c>
      <c r="CN96" s="276">
        <f>'結果（詳細）'!$F$97*投入係数表_A!CN96</f>
        <v>0</v>
      </c>
      <c r="CO96" s="276">
        <f>'結果（詳細）'!$F$98*投入係数表_A!CO96</f>
        <v>0</v>
      </c>
      <c r="CP96" s="276">
        <f>'結果（詳細）'!$F$99*投入係数表_A!CP96</f>
        <v>0</v>
      </c>
      <c r="CQ96" s="276">
        <f>'結果（詳細）'!$F$100*投入係数表_A!CQ96</f>
        <v>0</v>
      </c>
      <c r="CR96" s="276">
        <f>'結果（詳細）'!$F$101*投入係数表_A!CR96</f>
        <v>0</v>
      </c>
      <c r="CS96" s="276">
        <f>'結果（詳細）'!$F$102*投入係数表_A!CS96</f>
        <v>0</v>
      </c>
      <c r="CT96" s="276">
        <f>'結果（詳細）'!$F$103*投入係数表_A!CT96</f>
        <v>0</v>
      </c>
      <c r="CU96" s="276">
        <f>'結果（詳細）'!$F$104*投入係数表_A!CU96</f>
        <v>0</v>
      </c>
      <c r="CV96" s="276">
        <f>'結果（詳細）'!$F$105*投入係数表_A!CV96</f>
        <v>0</v>
      </c>
      <c r="CW96" s="276">
        <f>'結果（詳細）'!$F$106*投入係数表_A!CW96</f>
        <v>0</v>
      </c>
      <c r="CX96" s="276">
        <f>'結果（詳細）'!$F$107*投入係数表_A!CX96</f>
        <v>0</v>
      </c>
      <c r="CY96" s="276">
        <f>'結果（詳細）'!$F$108*投入係数表_A!CY96</f>
        <v>0</v>
      </c>
      <c r="CZ96" s="276">
        <f>'結果（詳細）'!$F$109*投入係数表_A!CZ96</f>
        <v>0</v>
      </c>
      <c r="DA96" s="276">
        <f>'結果（詳細）'!$F$110*投入係数表_A!DA96</f>
        <v>0</v>
      </c>
      <c r="DB96" s="276">
        <f>'結果（詳細）'!$F$111*投入係数表_A!DB96</f>
        <v>0</v>
      </c>
      <c r="DC96" s="276">
        <f>'結果（詳細）'!$F$112*投入係数表_A!DC96</f>
        <v>0</v>
      </c>
      <c r="DD96" s="276">
        <f>'結果（詳細）'!$F$113*投入係数表_A!DD96</f>
        <v>0</v>
      </c>
      <c r="DE96" s="276">
        <f>'結果（詳細）'!$F$114*投入係数表_A!DE96</f>
        <v>0</v>
      </c>
      <c r="DF96" s="276">
        <f>'結果（詳細）'!$F$115*投入係数表_A!DF96</f>
        <v>0</v>
      </c>
      <c r="DG96" s="276">
        <f>'結果（詳細）'!$F$115*投入係数表_A!DG96</f>
        <v>0</v>
      </c>
      <c r="DH96" s="276">
        <f>'結果（詳細）'!$F$115*投入係数表_A!DH96</f>
        <v>0</v>
      </c>
      <c r="DI96" s="279">
        <f t="shared" si="2"/>
        <v>0</v>
      </c>
    </row>
    <row r="97" spans="3:113" ht="13.5" customHeight="1" x14ac:dyDescent="0.15">
      <c r="C97" s="402" t="s">
        <v>743</v>
      </c>
      <c r="D97" s="403" t="s">
        <v>419</v>
      </c>
      <c r="E97" s="275">
        <f>'結果（詳細）'!F$10*投入係数表_A!E97</f>
        <v>0</v>
      </c>
      <c r="F97" s="276">
        <f>'結果（詳細）'!F$11*投入係数表_A!F97</f>
        <v>0</v>
      </c>
      <c r="G97" s="276">
        <f>'結果（詳細）'!F$12*投入係数表_A!G97</f>
        <v>0</v>
      </c>
      <c r="H97" s="276">
        <f>'結果（詳細）'!F$13*投入係数表_A!H97</f>
        <v>0</v>
      </c>
      <c r="I97" s="276">
        <f>'結果（詳細）'!F$14*投入係数表_A!I97</f>
        <v>0</v>
      </c>
      <c r="J97" s="276">
        <f>'結果（詳細）'!F$15*投入係数表_A!J97</f>
        <v>0</v>
      </c>
      <c r="K97" s="276">
        <f>'結果（詳細）'!F$16*投入係数表_A!K97</f>
        <v>0</v>
      </c>
      <c r="L97" s="276">
        <f>'結果（詳細）'!F$17*投入係数表_A!L97</f>
        <v>0</v>
      </c>
      <c r="M97" s="276">
        <f>'結果（詳細）'!F$18*投入係数表_A!M97</f>
        <v>0</v>
      </c>
      <c r="N97" s="277">
        <f>'結果（詳細）'!F$19*投入係数表_A!N97</f>
        <v>0</v>
      </c>
      <c r="O97" s="276">
        <f>'結果（詳細）'!F$20*投入係数表_A!O97</f>
        <v>0</v>
      </c>
      <c r="P97" s="276">
        <f>'結果（詳細）'!F$21*投入係数表_A!P97</f>
        <v>0</v>
      </c>
      <c r="Q97" s="276">
        <f>'結果（詳細）'!F$22*投入係数表_A!Q97</f>
        <v>0</v>
      </c>
      <c r="R97" s="276">
        <f>'結果（詳細）'!F$23*投入係数表_A!R97</f>
        <v>0</v>
      </c>
      <c r="S97" s="276">
        <f>'結果（詳細）'!F$24*投入係数表_A!S97</f>
        <v>0</v>
      </c>
      <c r="T97" s="276">
        <f>'結果（詳細）'!F$25*投入係数表_A!T97</f>
        <v>0</v>
      </c>
      <c r="U97" s="276">
        <f>'結果（詳細）'!F$26*投入係数表_A!U97</f>
        <v>0</v>
      </c>
      <c r="V97" s="276">
        <f>'結果（詳細）'!F$27*投入係数表_A!V97</f>
        <v>0</v>
      </c>
      <c r="W97" s="278">
        <f>'結果（詳細）'!F$28*投入係数表_A!W97</f>
        <v>0</v>
      </c>
      <c r="X97" s="276">
        <f>'結果（詳細）'!F$29*投入係数表_A!X97</f>
        <v>0</v>
      </c>
      <c r="Y97" s="276">
        <f>'結果（詳細）'!F$30*投入係数表_A!Y97</f>
        <v>0</v>
      </c>
      <c r="Z97" s="276">
        <f>'結果（詳細）'!F$31*投入係数表_A!Z97</f>
        <v>0</v>
      </c>
      <c r="AA97" s="276">
        <f>'結果（詳細）'!F$32*投入係数表_A!AA97</f>
        <v>0</v>
      </c>
      <c r="AB97" s="276">
        <f>'結果（詳細）'!F$33*投入係数表_A!AB97</f>
        <v>0</v>
      </c>
      <c r="AC97" s="276">
        <f>'結果（詳細）'!F$34*投入係数表_A!AC97</f>
        <v>0</v>
      </c>
      <c r="AD97" s="276">
        <f>'結果（詳細）'!F$35*投入係数表_A!AD97</f>
        <v>0</v>
      </c>
      <c r="AE97" s="276">
        <f>'結果（詳細）'!F$36*投入係数表_A!AE97</f>
        <v>0</v>
      </c>
      <c r="AF97" s="276">
        <f>'結果（詳細）'!F$37*投入係数表_A!AF97</f>
        <v>0</v>
      </c>
      <c r="AG97" s="276">
        <f>'結果（詳細）'!F$38*投入係数表_A!AG97</f>
        <v>0</v>
      </c>
      <c r="AH97" s="277">
        <f>'結果（詳細）'!F$39*投入係数表_A!AH97</f>
        <v>0</v>
      </c>
      <c r="AI97" s="276">
        <f>'結果（詳細）'!F$40*投入係数表_A!AI97</f>
        <v>0</v>
      </c>
      <c r="AJ97" s="276">
        <f>'結果（詳細）'!$F$41*投入係数表_A!AJ97</f>
        <v>0</v>
      </c>
      <c r="AK97" s="276">
        <f>'結果（詳細）'!$F$42*投入係数表_A!AK97</f>
        <v>0</v>
      </c>
      <c r="AL97" s="276">
        <f>'結果（詳細）'!$F$43*投入係数表_A!AL97</f>
        <v>0</v>
      </c>
      <c r="AM97" s="276">
        <f>'結果（詳細）'!$F$44*投入係数表_A!AM97</f>
        <v>0</v>
      </c>
      <c r="AN97" s="276">
        <f>'結果（詳細）'!$F$45*投入係数表_A!AN97</f>
        <v>0</v>
      </c>
      <c r="AO97" s="276">
        <f>'結果（詳細）'!$F$46*投入係数表_A!AO97</f>
        <v>0</v>
      </c>
      <c r="AP97" s="276">
        <f>'結果（詳細）'!$F$47*投入係数表_A!AP97</f>
        <v>0</v>
      </c>
      <c r="AQ97" s="276">
        <f>'結果（詳細）'!$F$48*投入係数表_A!AQ97</f>
        <v>0</v>
      </c>
      <c r="AR97" s="276">
        <f>'結果（詳細）'!$F$49*投入係数表_A!AR97</f>
        <v>0</v>
      </c>
      <c r="AS97" s="276">
        <f>'結果（詳細）'!$F$50*投入係数表_A!AS97</f>
        <v>0</v>
      </c>
      <c r="AT97" s="276">
        <f>'結果（詳細）'!$F$51*投入係数表_A!AT97</f>
        <v>0</v>
      </c>
      <c r="AU97" s="276">
        <f>'結果（詳細）'!$F$52*投入係数表_A!AU97</f>
        <v>0</v>
      </c>
      <c r="AV97" s="276">
        <f>'結果（詳細）'!$F$53*投入係数表_A!AV97</f>
        <v>0</v>
      </c>
      <c r="AW97" s="276">
        <f>'結果（詳細）'!$F$54*投入係数表_A!AW97</f>
        <v>0</v>
      </c>
      <c r="AX97" s="276">
        <f>'結果（詳細）'!$F$55*投入係数表_A!AX97</f>
        <v>0</v>
      </c>
      <c r="AY97" s="276">
        <f>'結果（詳細）'!$F$56*投入係数表_A!AY97</f>
        <v>0</v>
      </c>
      <c r="AZ97" s="276">
        <f>'結果（詳細）'!$F$57*投入係数表_A!AZ97</f>
        <v>0</v>
      </c>
      <c r="BA97" s="276">
        <f>'結果（詳細）'!$F$58*投入係数表_A!BA97</f>
        <v>0</v>
      </c>
      <c r="BB97" s="276">
        <f>'結果（詳細）'!$F$59*投入係数表_A!BB97</f>
        <v>0</v>
      </c>
      <c r="BC97" s="276">
        <f>'結果（詳細）'!$F$60*投入係数表_A!BC97</f>
        <v>0</v>
      </c>
      <c r="BD97" s="276">
        <f>'結果（詳細）'!$F$61*投入係数表_A!BD97</f>
        <v>0</v>
      </c>
      <c r="BE97" s="276">
        <f>'結果（詳細）'!$F$62*投入係数表_A!BE97</f>
        <v>0</v>
      </c>
      <c r="BF97" s="276">
        <f>'結果（詳細）'!$F$63*投入係数表_A!BF97</f>
        <v>0</v>
      </c>
      <c r="BG97" s="276">
        <f>'結果（詳細）'!$F$64*投入係数表_A!BG97</f>
        <v>0</v>
      </c>
      <c r="BH97" s="276">
        <f>'結果（詳細）'!$F$65*投入係数表_A!BH97</f>
        <v>0</v>
      </c>
      <c r="BI97" s="276">
        <f>'結果（詳細）'!$F$66*投入係数表_A!BI97</f>
        <v>0</v>
      </c>
      <c r="BJ97" s="276">
        <f>'結果（詳細）'!$F$67*投入係数表_A!BJ97</f>
        <v>0</v>
      </c>
      <c r="BK97" s="276">
        <f>'結果（詳細）'!$F$68*投入係数表_A!BK97</f>
        <v>0</v>
      </c>
      <c r="BL97" s="276">
        <f>'結果（詳細）'!$F$69*投入係数表_A!BL97</f>
        <v>0</v>
      </c>
      <c r="BM97" s="276">
        <f>'結果（詳細）'!$F$70*投入係数表_A!BM97</f>
        <v>0</v>
      </c>
      <c r="BN97" s="276">
        <f>'結果（詳細）'!$F$71*投入係数表_A!BN97</f>
        <v>0</v>
      </c>
      <c r="BO97" s="276">
        <f>'結果（詳細）'!$F$72*投入係数表_A!BO97</f>
        <v>0</v>
      </c>
      <c r="BP97" s="276">
        <f>'結果（詳細）'!$F$73*投入係数表_A!BP97</f>
        <v>0</v>
      </c>
      <c r="BQ97" s="276">
        <f>'結果（詳細）'!$F$74*投入係数表_A!BQ97</f>
        <v>0</v>
      </c>
      <c r="BR97" s="276">
        <f>'結果（詳細）'!$F$75*投入係数表_A!BR97</f>
        <v>0</v>
      </c>
      <c r="BS97" s="276">
        <f>'結果（詳細）'!$F$76*投入係数表_A!BS97</f>
        <v>0</v>
      </c>
      <c r="BT97" s="276">
        <f>'結果（詳細）'!$F$77*投入係数表_A!BT97</f>
        <v>0</v>
      </c>
      <c r="BU97" s="276">
        <f>'結果（詳細）'!$F$78*投入係数表_A!BU97</f>
        <v>0</v>
      </c>
      <c r="BV97" s="276">
        <f>'結果（詳細）'!$F$79*投入係数表_A!BV97</f>
        <v>0</v>
      </c>
      <c r="BW97" s="276">
        <f>'結果（詳細）'!$F$80*投入係数表_A!BW97</f>
        <v>0</v>
      </c>
      <c r="BX97" s="276">
        <f>'結果（詳細）'!$F$81*投入係数表_A!BX97</f>
        <v>0</v>
      </c>
      <c r="BY97" s="276">
        <f>'結果（詳細）'!$F$82*投入係数表_A!BY97</f>
        <v>0</v>
      </c>
      <c r="BZ97" s="276">
        <f>'結果（詳細）'!$F$83*投入係数表_A!BZ97</f>
        <v>0</v>
      </c>
      <c r="CA97" s="276">
        <f>'結果（詳細）'!$F$84*投入係数表_A!CA97</f>
        <v>0</v>
      </c>
      <c r="CB97" s="276">
        <f>'結果（詳細）'!$F$85*投入係数表_A!CB97</f>
        <v>0</v>
      </c>
      <c r="CC97" s="276">
        <f>'結果（詳細）'!$F$86*投入係数表_A!CC97</f>
        <v>0</v>
      </c>
      <c r="CD97" s="276">
        <f>'結果（詳細）'!$F$87*投入係数表_A!CD97</f>
        <v>0</v>
      </c>
      <c r="CE97" s="276">
        <f>'結果（詳細）'!$F$88*投入係数表_A!CE97</f>
        <v>0</v>
      </c>
      <c r="CF97" s="276">
        <f>'結果（詳細）'!$F$89*投入係数表_A!CF97</f>
        <v>0</v>
      </c>
      <c r="CG97" s="276">
        <f>'結果（詳細）'!$F$90*投入係数表_A!CG97</f>
        <v>0</v>
      </c>
      <c r="CH97" s="276">
        <f>'結果（詳細）'!$F$91*投入係数表_A!CH97</f>
        <v>0</v>
      </c>
      <c r="CI97" s="276">
        <f>'結果（詳細）'!$F$92*投入係数表_A!CI97</f>
        <v>0</v>
      </c>
      <c r="CJ97" s="276">
        <f>'結果（詳細）'!$F$93*投入係数表_A!CJ97</f>
        <v>0</v>
      </c>
      <c r="CK97" s="276">
        <f>'結果（詳細）'!$F$94*投入係数表_A!CK97</f>
        <v>0</v>
      </c>
      <c r="CL97" s="276">
        <f>'結果（詳細）'!$F$95*投入係数表_A!CL97</f>
        <v>0</v>
      </c>
      <c r="CM97" s="276">
        <f>'結果（詳細）'!$F$96*投入係数表_A!CM97</f>
        <v>0</v>
      </c>
      <c r="CN97" s="276">
        <f>'結果（詳細）'!$F$97*投入係数表_A!CN97</f>
        <v>0</v>
      </c>
      <c r="CO97" s="276">
        <f>'結果（詳細）'!$F$98*投入係数表_A!CO97</f>
        <v>0</v>
      </c>
      <c r="CP97" s="276">
        <f>'結果（詳細）'!$F$99*投入係数表_A!CP97</f>
        <v>0</v>
      </c>
      <c r="CQ97" s="276">
        <f>'結果（詳細）'!$F$100*投入係数表_A!CQ97</f>
        <v>0</v>
      </c>
      <c r="CR97" s="276">
        <f>'結果（詳細）'!$F$101*投入係数表_A!CR97</f>
        <v>0</v>
      </c>
      <c r="CS97" s="276">
        <f>'結果（詳細）'!$F$102*投入係数表_A!CS97</f>
        <v>0</v>
      </c>
      <c r="CT97" s="276">
        <f>'結果（詳細）'!$F$103*投入係数表_A!CT97</f>
        <v>0</v>
      </c>
      <c r="CU97" s="276">
        <f>'結果（詳細）'!$F$104*投入係数表_A!CU97</f>
        <v>0</v>
      </c>
      <c r="CV97" s="276">
        <f>'結果（詳細）'!$F$105*投入係数表_A!CV97</f>
        <v>0</v>
      </c>
      <c r="CW97" s="276">
        <f>'結果（詳細）'!$F$106*投入係数表_A!CW97</f>
        <v>0</v>
      </c>
      <c r="CX97" s="276">
        <f>'結果（詳細）'!$F$107*投入係数表_A!CX97</f>
        <v>0</v>
      </c>
      <c r="CY97" s="276">
        <f>'結果（詳細）'!$F$108*投入係数表_A!CY97</f>
        <v>0</v>
      </c>
      <c r="CZ97" s="276">
        <f>'結果（詳細）'!$F$109*投入係数表_A!CZ97</f>
        <v>0</v>
      </c>
      <c r="DA97" s="276">
        <f>'結果（詳細）'!$F$110*投入係数表_A!DA97</f>
        <v>0</v>
      </c>
      <c r="DB97" s="276">
        <f>'結果（詳細）'!$F$111*投入係数表_A!DB97</f>
        <v>0</v>
      </c>
      <c r="DC97" s="276">
        <f>'結果（詳細）'!$F$112*投入係数表_A!DC97</f>
        <v>0</v>
      </c>
      <c r="DD97" s="276">
        <f>'結果（詳細）'!$F$113*投入係数表_A!DD97</f>
        <v>0</v>
      </c>
      <c r="DE97" s="276">
        <f>'結果（詳細）'!$F$114*投入係数表_A!DE97</f>
        <v>0</v>
      </c>
      <c r="DF97" s="276">
        <f>'結果（詳細）'!$F$115*投入係数表_A!DF97</f>
        <v>0</v>
      </c>
      <c r="DG97" s="276">
        <f>'結果（詳細）'!$F$115*投入係数表_A!DG97</f>
        <v>0</v>
      </c>
      <c r="DH97" s="276">
        <f>'結果（詳細）'!$F$115*投入係数表_A!DH97</f>
        <v>0</v>
      </c>
      <c r="DI97" s="279">
        <f t="shared" si="2"/>
        <v>0</v>
      </c>
    </row>
    <row r="98" spans="3:113" ht="13.5" customHeight="1" x14ac:dyDescent="0.15">
      <c r="C98" s="402" t="s">
        <v>744</v>
      </c>
      <c r="D98" s="403" t="s">
        <v>421</v>
      </c>
      <c r="E98" s="275">
        <f>'結果（詳細）'!F$10*投入係数表_A!E98</f>
        <v>0</v>
      </c>
      <c r="F98" s="276">
        <f>'結果（詳細）'!F$11*投入係数表_A!F98</f>
        <v>0</v>
      </c>
      <c r="G98" s="276">
        <f>'結果（詳細）'!F$12*投入係数表_A!G98</f>
        <v>0</v>
      </c>
      <c r="H98" s="276">
        <f>'結果（詳細）'!F$13*投入係数表_A!H98</f>
        <v>0</v>
      </c>
      <c r="I98" s="276">
        <f>'結果（詳細）'!F$14*投入係数表_A!I98</f>
        <v>0</v>
      </c>
      <c r="J98" s="276">
        <f>'結果（詳細）'!F$15*投入係数表_A!J98</f>
        <v>0</v>
      </c>
      <c r="K98" s="276">
        <f>'結果（詳細）'!F$16*投入係数表_A!K98</f>
        <v>0</v>
      </c>
      <c r="L98" s="276">
        <f>'結果（詳細）'!F$17*投入係数表_A!L98</f>
        <v>0</v>
      </c>
      <c r="M98" s="276">
        <f>'結果（詳細）'!F$18*投入係数表_A!M98</f>
        <v>0</v>
      </c>
      <c r="N98" s="277">
        <f>'結果（詳細）'!F$19*投入係数表_A!N98</f>
        <v>0</v>
      </c>
      <c r="O98" s="276">
        <f>'結果（詳細）'!F$20*投入係数表_A!O98</f>
        <v>0</v>
      </c>
      <c r="P98" s="276">
        <f>'結果（詳細）'!F$21*投入係数表_A!P98</f>
        <v>0</v>
      </c>
      <c r="Q98" s="276">
        <f>'結果（詳細）'!F$22*投入係数表_A!Q98</f>
        <v>0</v>
      </c>
      <c r="R98" s="276">
        <f>'結果（詳細）'!F$23*投入係数表_A!R98</f>
        <v>0</v>
      </c>
      <c r="S98" s="276">
        <f>'結果（詳細）'!F$24*投入係数表_A!S98</f>
        <v>0</v>
      </c>
      <c r="T98" s="276">
        <f>'結果（詳細）'!F$25*投入係数表_A!T98</f>
        <v>0</v>
      </c>
      <c r="U98" s="276">
        <f>'結果（詳細）'!F$26*投入係数表_A!U98</f>
        <v>0</v>
      </c>
      <c r="V98" s="276">
        <f>'結果（詳細）'!F$27*投入係数表_A!V98</f>
        <v>0</v>
      </c>
      <c r="W98" s="278">
        <f>'結果（詳細）'!F$28*投入係数表_A!W98</f>
        <v>0</v>
      </c>
      <c r="X98" s="276">
        <f>'結果（詳細）'!F$29*投入係数表_A!X98</f>
        <v>0</v>
      </c>
      <c r="Y98" s="276">
        <f>'結果（詳細）'!F$30*投入係数表_A!Y98</f>
        <v>0</v>
      </c>
      <c r="Z98" s="276">
        <f>'結果（詳細）'!F$31*投入係数表_A!Z98</f>
        <v>0</v>
      </c>
      <c r="AA98" s="276">
        <f>'結果（詳細）'!F$32*投入係数表_A!AA98</f>
        <v>0</v>
      </c>
      <c r="AB98" s="276">
        <f>'結果（詳細）'!F$33*投入係数表_A!AB98</f>
        <v>0</v>
      </c>
      <c r="AC98" s="276">
        <f>'結果（詳細）'!F$34*投入係数表_A!AC98</f>
        <v>0</v>
      </c>
      <c r="AD98" s="276">
        <f>'結果（詳細）'!F$35*投入係数表_A!AD98</f>
        <v>0</v>
      </c>
      <c r="AE98" s="276">
        <f>'結果（詳細）'!F$36*投入係数表_A!AE98</f>
        <v>0</v>
      </c>
      <c r="AF98" s="276">
        <f>'結果（詳細）'!F$37*投入係数表_A!AF98</f>
        <v>0</v>
      </c>
      <c r="AG98" s="276">
        <f>'結果（詳細）'!F$38*投入係数表_A!AG98</f>
        <v>0</v>
      </c>
      <c r="AH98" s="277">
        <f>'結果（詳細）'!F$39*投入係数表_A!AH98</f>
        <v>0</v>
      </c>
      <c r="AI98" s="276">
        <f>'結果（詳細）'!F$40*投入係数表_A!AI98</f>
        <v>0</v>
      </c>
      <c r="AJ98" s="276">
        <f>'結果（詳細）'!$F$41*投入係数表_A!AJ98</f>
        <v>0</v>
      </c>
      <c r="AK98" s="276">
        <f>'結果（詳細）'!$F$42*投入係数表_A!AK98</f>
        <v>0</v>
      </c>
      <c r="AL98" s="276">
        <f>'結果（詳細）'!$F$43*投入係数表_A!AL98</f>
        <v>0</v>
      </c>
      <c r="AM98" s="276">
        <f>'結果（詳細）'!$F$44*投入係数表_A!AM98</f>
        <v>0</v>
      </c>
      <c r="AN98" s="276">
        <f>'結果（詳細）'!$F$45*投入係数表_A!AN98</f>
        <v>0</v>
      </c>
      <c r="AO98" s="276">
        <f>'結果（詳細）'!$F$46*投入係数表_A!AO98</f>
        <v>0</v>
      </c>
      <c r="AP98" s="276">
        <f>'結果（詳細）'!$F$47*投入係数表_A!AP98</f>
        <v>0</v>
      </c>
      <c r="AQ98" s="276">
        <f>'結果（詳細）'!$F$48*投入係数表_A!AQ98</f>
        <v>0</v>
      </c>
      <c r="AR98" s="276">
        <f>'結果（詳細）'!$F$49*投入係数表_A!AR98</f>
        <v>0</v>
      </c>
      <c r="AS98" s="276">
        <f>'結果（詳細）'!$F$50*投入係数表_A!AS98</f>
        <v>0</v>
      </c>
      <c r="AT98" s="276">
        <f>'結果（詳細）'!$F$51*投入係数表_A!AT98</f>
        <v>0</v>
      </c>
      <c r="AU98" s="276">
        <f>'結果（詳細）'!$F$52*投入係数表_A!AU98</f>
        <v>0</v>
      </c>
      <c r="AV98" s="276">
        <f>'結果（詳細）'!$F$53*投入係数表_A!AV98</f>
        <v>0</v>
      </c>
      <c r="AW98" s="276">
        <f>'結果（詳細）'!$F$54*投入係数表_A!AW98</f>
        <v>0</v>
      </c>
      <c r="AX98" s="276">
        <f>'結果（詳細）'!$F$55*投入係数表_A!AX98</f>
        <v>0</v>
      </c>
      <c r="AY98" s="276">
        <f>'結果（詳細）'!$F$56*投入係数表_A!AY98</f>
        <v>0</v>
      </c>
      <c r="AZ98" s="276">
        <f>'結果（詳細）'!$F$57*投入係数表_A!AZ98</f>
        <v>0</v>
      </c>
      <c r="BA98" s="276">
        <f>'結果（詳細）'!$F$58*投入係数表_A!BA98</f>
        <v>0</v>
      </c>
      <c r="BB98" s="276">
        <f>'結果（詳細）'!$F$59*投入係数表_A!BB98</f>
        <v>0</v>
      </c>
      <c r="BC98" s="276">
        <f>'結果（詳細）'!$F$60*投入係数表_A!BC98</f>
        <v>0</v>
      </c>
      <c r="BD98" s="276">
        <f>'結果（詳細）'!$F$61*投入係数表_A!BD98</f>
        <v>0</v>
      </c>
      <c r="BE98" s="276">
        <f>'結果（詳細）'!$F$62*投入係数表_A!BE98</f>
        <v>0</v>
      </c>
      <c r="BF98" s="276">
        <f>'結果（詳細）'!$F$63*投入係数表_A!BF98</f>
        <v>0</v>
      </c>
      <c r="BG98" s="276">
        <f>'結果（詳細）'!$F$64*投入係数表_A!BG98</f>
        <v>0</v>
      </c>
      <c r="BH98" s="276">
        <f>'結果（詳細）'!$F$65*投入係数表_A!BH98</f>
        <v>0</v>
      </c>
      <c r="BI98" s="276">
        <f>'結果（詳細）'!$F$66*投入係数表_A!BI98</f>
        <v>0</v>
      </c>
      <c r="BJ98" s="276">
        <f>'結果（詳細）'!$F$67*投入係数表_A!BJ98</f>
        <v>0</v>
      </c>
      <c r="BK98" s="276">
        <f>'結果（詳細）'!$F$68*投入係数表_A!BK98</f>
        <v>0</v>
      </c>
      <c r="BL98" s="276">
        <f>'結果（詳細）'!$F$69*投入係数表_A!BL98</f>
        <v>0</v>
      </c>
      <c r="BM98" s="276">
        <f>'結果（詳細）'!$F$70*投入係数表_A!BM98</f>
        <v>0</v>
      </c>
      <c r="BN98" s="276">
        <f>'結果（詳細）'!$F$71*投入係数表_A!BN98</f>
        <v>0</v>
      </c>
      <c r="BO98" s="276">
        <f>'結果（詳細）'!$F$72*投入係数表_A!BO98</f>
        <v>0</v>
      </c>
      <c r="BP98" s="276">
        <f>'結果（詳細）'!$F$73*投入係数表_A!BP98</f>
        <v>0</v>
      </c>
      <c r="BQ98" s="276">
        <f>'結果（詳細）'!$F$74*投入係数表_A!BQ98</f>
        <v>0</v>
      </c>
      <c r="BR98" s="276">
        <f>'結果（詳細）'!$F$75*投入係数表_A!BR98</f>
        <v>0</v>
      </c>
      <c r="BS98" s="276">
        <f>'結果（詳細）'!$F$76*投入係数表_A!BS98</f>
        <v>0</v>
      </c>
      <c r="BT98" s="276">
        <f>'結果（詳細）'!$F$77*投入係数表_A!BT98</f>
        <v>0</v>
      </c>
      <c r="BU98" s="276">
        <f>'結果（詳細）'!$F$78*投入係数表_A!BU98</f>
        <v>0</v>
      </c>
      <c r="BV98" s="276">
        <f>'結果（詳細）'!$F$79*投入係数表_A!BV98</f>
        <v>0</v>
      </c>
      <c r="BW98" s="276">
        <f>'結果（詳細）'!$F$80*投入係数表_A!BW98</f>
        <v>0</v>
      </c>
      <c r="BX98" s="276">
        <f>'結果（詳細）'!$F$81*投入係数表_A!BX98</f>
        <v>0</v>
      </c>
      <c r="BY98" s="276">
        <f>'結果（詳細）'!$F$82*投入係数表_A!BY98</f>
        <v>0</v>
      </c>
      <c r="BZ98" s="276">
        <f>'結果（詳細）'!$F$83*投入係数表_A!BZ98</f>
        <v>0</v>
      </c>
      <c r="CA98" s="276">
        <f>'結果（詳細）'!$F$84*投入係数表_A!CA98</f>
        <v>0</v>
      </c>
      <c r="CB98" s="276">
        <f>'結果（詳細）'!$F$85*投入係数表_A!CB98</f>
        <v>0</v>
      </c>
      <c r="CC98" s="276">
        <f>'結果（詳細）'!$F$86*投入係数表_A!CC98</f>
        <v>0</v>
      </c>
      <c r="CD98" s="276">
        <f>'結果（詳細）'!$F$87*投入係数表_A!CD98</f>
        <v>0</v>
      </c>
      <c r="CE98" s="276">
        <f>'結果（詳細）'!$F$88*投入係数表_A!CE98</f>
        <v>0</v>
      </c>
      <c r="CF98" s="276">
        <f>'結果（詳細）'!$F$89*投入係数表_A!CF98</f>
        <v>0</v>
      </c>
      <c r="CG98" s="276">
        <f>'結果（詳細）'!$F$90*投入係数表_A!CG98</f>
        <v>0</v>
      </c>
      <c r="CH98" s="276">
        <f>'結果（詳細）'!$F$91*投入係数表_A!CH98</f>
        <v>0</v>
      </c>
      <c r="CI98" s="276">
        <f>'結果（詳細）'!$F$92*投入係数表_A!CI98</f>
        <v>0</v>
      </c>
      <c r="CJ98" s="276">
        <f>'結果（詳細）'!$F$93*投入係数表_A!CJ98</f>
        <v>0</v>
      </c>
      <c r="CK98" s="276">
        <f>'結果（詳細）'!$F$94*投入係数表_A!CK98</f>
        <v>0</v>
      </c>
      <c r="CL98" s="276">
        <f>'結果（詳細）'!$F$95*投入係数表_A!CL98</f>
        <v>0</v>
      </c>
      <c r="CM98" s="276">
        <f>'結果（詳細）'!$F$96*投入係数表_A!CM98</f>
        <v>0</v>
      </c>
      <c r="CN98" s="276">
        <f>'結果（詳細）'!$F$97*投入係数表_A!CN98</f>
        <v>0</v>
      </c>
      <c r="CO98" s="276">
        <f>'結果（詳細）'!$F$98*投入係数表_A!CO98</f>
        <v>0</v>
      </c>
      <c r="CP98" s="276">
        <f>'結果（詳細）'!$F$99*投入係数表_A!CP98</f>
        <v>0</v>
      </c>
      <c r="CQ98" s="276">
        <f>'結果（詳細）'!$F$100*投入係数表_A!CQ98</f>
        <v>0</v>
      </c>
      <c r="CR98" s="276">
        <f>'結果（詳細）'!$F$101*投入係数表_A!CR98</f>
        <v>0</v>
      </c>
      <c r="CS98" s="276">
        <f>'結果（詳細）'!$F$102*投入係数表_A!CS98</f>
        <v>0</v>
      </c>
      <c r="CT98" s="276">
        <f>'結果（詳細）'!$F$103*投入係数表_A!CT98</f>
        <v>0</v>
      </c>
      <c r="CU98" s="276">
        <f>'結果（詳細）'!$F$104*投入係数表_A!CU98</f>
        <v>0</v>
      </c>
      <c r="CV98" s="276">
        <f>'結果（詳細）'!$F$105*投入係数表_A!CV98</f>
        <v>0</v>
      </c>
      <c r="CW98" s="276">
        <f>'結果（詳細）'!$F$106*投入係数表_A!CW98</f>
        <v>0</v>
      </c>
      <c r="CX98" s="276">
        <f>'結果（詳細）'!$F$107*投入係数表_A!CX98</f>
        <v>0</v>
      </c>
      <c r="CY98" s="276">
        <f>'結果（詳細）'!$F$108*投入係数表_A!CY98</f>
        <v>0</v>
      </c>
      <c r="CZ98" s="276">
        <f>'結果（詳細）'!$F$109*投入係数表_A!CZ98</f>
        <v>0</v>
      </c>
      <c r="DA98" s="276">
        <f>'結果（詳細）'!$F$110*投入係数表_A!DA98</f>
        <v>0</v>
      </c>
      <c r="DB98" s="276">
        <f>'結果（詳細）'!$F$111*投入係数表_A!DB98</f>
        <v>0</v>
      </c>
      <c r="DC98" s="276">
        <f>'結果（詳細）'!$F$112*投入係数表_A!DC98</f>
        <v>0</v>
      </c>
      <c r="DD98" s="276">
        <f>'結果（詳細）'!$F$113*投入係数表_A!DD98</f>
        <v>0</v>
      </c>
      <c r="DE98" s="276">
        <f>'結果（詳細）'!$F$114*投入係数表_A!DE98</f>
        <v>0</v>
      </c>
      <c r="DF98" s="276">
        <f>'結果（詳細）'!$F$115*投入係数表_A!DF98</f>
        <v>0</v>
      </c>
      <c r="DG98" s="276">
        <f>'結果（詳細）'!$F$115*投入係数表_A!DG98</f>
        <v>0</v>
      </c>
      <c r="DH98" s="276">
        <f>'結果（詳細）'!$F$115*投入係数表_A!DH98</f>
        <v>0</v>
      </c>
      <c r="DI98" s="279">
        <f t="shared" si="2"/>
        <v>0</v>
      </c>
    </row>
    <row r="99" spans="3:113" ht="13.5" customHeight="1" x14ac:dyDescent="0.15">
      <c r="C99" s="402" t="s">
        <v>745</v>
      </c>
      <c r="D99" s="403" t="s">
        <v>746</v>
      </c>
      <c r="E99" s="275">
        <f>'結果（詳細）'!F$10*投入係数表_A!E99</f>
        <v>0</v>
      </c>
      <c r="F99" s="276">
        <f>'結果（詳細）'!F$11*投入係数表_A!F99</f>
        <v>0</v>
      </c>
      <c r="G99" s="276">
        <f>'結果（詳細）'!F$12*投入係数表_A!G99</f>
        <v>0</v>
      </c>
      <c r="H99" s="276">
        <f>'結果（詳細）'!F$13*投入係数表_A!H99</f>
        <v>0</v>
      </c>
      <c r="I99" s="276">
        <f>'結果（詳細）'!F$14*投入係数表_A!I99</f>
        <v>0</v>
      </c>
      <c r="J99" s="276">
        <f>'結果（詳細）'!F$15*投入係数表_A!J99</f>
        <v>0</v>
      </c>
      <c r="K99" s="276">
        <f>'結果（詳細）'!F$16*投入係数表_A!K99</f>
        <v>0</v>
      </c>
      <c r="L99" s="276">
        <f>'結果（詳細）'!F$17*投入係数表_A!L99</f>
        <v>0</v>
      </c>
      <c r="M99" s="276">
        <f>'結果（詳細）'!F$18*投入係数表_A!M99</f>
        <v>0</v>
      </c>
      <c r="N99" s="277">
        <f>'結果（詳細）'!F$19*投入係数表_A!N99</f>
        <v>0</v>
      </c>
      <c r="O99" s="276">
        <f>'結果（詳細）'!F$20*投入係数表_A!O99</f>
        <v>0</v>
      </c>
      <c r="P99" s="276">
        <f>'結果（詳細）'!F$21*投入係数表_A!P99</f>
        <v>0</v>
      </c>
      <c r="Q99" s="276">
        <f>'結果（詳細）'!F$22*投入係数表_A!Q99</f>
        <v>0</v>
      </c>
      <c r="R99" s="276">
        <f>'結果（詳細）'!F$23*投入係数表_A!R99</f>
        <v>0</v>
      </c>
      <c r="S99" s="276">
        <f>'結果（詳細）'!F$24*投入係数表_A!S99</f>
        <v>0</v>
      </c>
      <c r="T99" s="276">
        <f>'結果（詳細）'!F$25*投入係数表_A!T99</f>
        <v>0</v>
      </c>
      <c r="U99" s="276">
        <f>'結果（詳細）'!F$26*投入係数表_A!U99</f>
        <v>0</v>
      </c>
      <c r="V99" s="276">
        <f>'結果（詳細）'!F$27*投入係数表_A!V99</f>
        <v>0</v>
      </c>
      <c r="W99" s="278">
        <f>'結果（詳細）'!F$28*投入係数表_A!W99</f>
        <v>0</v>
      </c>
      <c r="X99" s="276">
        <f>'結果（詳細）'!F$29*投入係数表_A!X99</f>
        <v>0</v>
      </c>
      <c r="Y99" s="276">
        <f>'結果（詳細）'!F$30*投入係数表_A!Y99</f>
        <v>0</v>
      </c>
      <c r="Z99" s="276">
        <f>'結果（詳細）'!F$31*投入係数表_A!Z99</f>
        <v>0</v>
      </c>
      <c r="AA99" s="276">
        <f>'結果（詳細）'!F$32*投入係数表_A!AA99</f>
        <v>0</v>
      </c>
      <c r="AB99" s="276">
        <f>'結果（詳細）'!F$33*投入係数表_A!AB99</f>
        <v>0</v>
      </c>
      <c r="AC99" s="276">
        <f>'結果（詳細）'!F$34*投入係数表_A!AC99</f>
        <v>0</v>
      </c>
      <c r="AD99" s="276">
        <f>'結果（詳細）'!F$35*投入係数表_A!AD99</f>
        <v>0</v>
      </c>
      <c r="AE99" s="276">
        <f>'結果（詳細）'!F$36*投入係数表_A!AE99</f>
        <v>0</v>
      </c>
      <c r="AF99" s="276">
        <f>'結果（詳細）'!F$37*投入係数表_A!AF99</f>
        <v>0</v>
      </c>
      <c r="AG99" s="276">
        <f>'結果（詳細）'!F$38*投入係数表_A!AG99</f>
        <v>0</v>
      </c>
      <c r="AH99" s="277">
        <f>'結果（詳細）'!F$39*投入係数表_A!AH99</f>
        <v>0</v>
      </c>
      <c r="AI99" s="276">
        <f>'結果（詳細）'!F$40*投入係数表_A!AI99</f>
        <v>0</v>
      </c>
      <c r="AJ99" s="276">
        <f>'結果（詳細）'!$F$41*投入係数表_A!AJ99</f>
        <v>0</v>
      </c>
      <c r="AK99" s="276">
        <f>'結果（詳細）'!$F$42*投入係数表_A!AK99</f>
        <v>0</v>
      </c>
      <c r="AL99" s="276">
        <f>'結果（詳細）'!$F$43*投入係数表_A!AL99</f>
        <v>0</v>
      </c>
      <c r="AM99" s="276">
        <f>'結果（詳細）'!$F$44*投入係数表_A!AM99</f>
        <v>0</v>
      </c>
      <c r="AN99" s="276">
        <f>'結果（詳細）'!$F$45*投入係数表_A!AN99</f>
        <v>0</v>
      </c>
      <c r="AO99" s="276">
        <f>'結果（詳細）'!$F$46*投入係数表_A!AO99</f>
        <v>0</v>
      </c>
      <c r="AP99" s="276">
        <f>'結果（詳細）'!$F$47*投入係数表_A!AP99</f>
        <v>0</v>
      </c>
      <c r="AQ99" s="276">
        <f>'結果（詳細）'!$F$48*投入係数表_A!AQ99</f>
        <v>0</v>
      </c>
      <c r="AR99" s="276">
        <f>'結果（詳細）'!$F$49*投入係数表_A!AR99</f>
        <v>0</v>
      </c>
      <c r="AS99" s="276">
        <f>'結果（詳細）'!$F$50*投入係数表_A!AS99</f>
        <v>0</v>
      </c>
      <c r="AT99" s="276">
        <f>'結果（詳細）'!$F$51*投入係数表_A!AT99</f>
        <v>0</v>
      </c>
      <c r="AU99" s="276">
        <f>'結果（詳細）'!$F$52*投入係数表_A!AU99</f>
        <v>0</v>
      </c>
      <c r="AV99" s="276">
        <f>'結果（詳細）'!$F$53*投入係数表_A!AV99</f>
        <v>0</v>
      </c>
      <c r="AW99" s="276">
        <f>'結果（詳細）'!$F$54*投入係数表_A!AW99</f>
        <v>0</v>
      </c>
      <c r="AX99" s="276">
        <f>'結果（詳細）'!$F$55*投入係数表_A!AX99</f>
        <v>0</v>
      </c>
      <c r="AY99" s="276">
        <f>'結果（詳細）'!$F$56*投入係数表_A!AY99</f>
        <v>0</v>
      </c>
      <c r="AZ99" s="276">
        <f>'結果（詳細）'!$F$57*投入係数表_A!AZ99</f>
        <v>0</v>
      </c>
      <c r="BA99" s="276">
        <f>'結果（詳細）'!$F$58*投入係数表_A!BA99</f>
        <v>0</v>
      </c>
      <c r="BB99" s="276">
        <f>'結果（詳細）'!$F$59*投入係数表_A!BB99</f>
        <v>0</v>
      </c>
      <c r="BC99" s="276">
        <f>'結果（詳細）'!$F$60*投入係数表_A!BC99</f>
        <v>0</v>
      </c>
      <c r="BD99" s="276">
        <f>'結果（詳細）'!$F$61*投入係数表_A!BD99</f>
        <v>0</v>
      </c>
      <c r="BE99" s="276">
        <f>'結果（詳細）'!$F$62*投入係数表_A!BE99</f>
        <v>0</v>
      </c>
      <c r="BF99" s="276">
        <f>'結果（詳細）'!$F$63*投入係数表_A!BF99</f>
        <v>0</v>
      </c>
      <c r="BG99" s="276">
        <f>'結果（詳細）'!$F$64*投入係数表_A!BG99</f>
        <v>0</v>
      </c>
      <c r="BH99" s="276">
        <f>'結果（詳細）'!$F$65*投入係数表_A!BH99</f>
        <v>0</v>
      </c>
      <c r="BI99" s="276">
        <f>'結果（詳細）'!$F$66*投入係数表_A!BI99</f>
        <v>0</v>
      </c>
      <c r="BJ99" s="276">
        <f>'結果（詳細）'!$F$67*投入係数表_A!BJ99</f>
        <v>0</v>
      </c>
      <c r="BK99" s="276">
        <f>'結果（詳細）'!$F$68*投入係数表_A!BK99</f>
        <v>0</v>
      </c>
      <c r="BL99" s="276">
        <f>'結果（詳細）'!$F$69*投入係数表_A!BL99</f>
        <v>0</v>
      </c>
      <c r="BM99" s="276">
        <f>'結果（詳細）'!$F$70*投入係数表_A!BM99</f>
        <v>0</v>
      </c>
      <c r="BN99" s="276">
        <f>'結果（詳細）'!$F$71*投入係数表_A!BN99</f>
        <v>0</v>
      </c>
      <c r="BO99" s="276">
        <f>'結果（詳細）'!$F$72*投入係数表_A!BO99</f>
        <v>0</v>
      </c>
      <c r="BP99" s="276">
        <f>'結果（詳細）'!$F$73*投入係数表_A!BP99</f>
        <v>0</v>
      </c>
      <c r="BQ99" s="276">
        <f>'結果（詳細）'!$F$74*投入係数表_A!BQ99</f>
        <v>0</v>
      </c>
      <c r="BR99" s="276">
        <f>'結果（詳細）'!$F$75*投入係数表_A!BR99</f>
        <v>0</v>
      </c>
      <c r="BS99" s="276">
        <f>'結果（詳細）'!$F$76*投入係数表_A!BS99</f>
        <v>0</v>
      </c>
      <c r="BT99" s="276">
        <f>'結果（詳細）'!$F$77*投入係数表_A!BT99</f>
        <v>0</v>
      </c>
      <c r="BU99" s="276">
        <f>'結果（詳細）'!$F$78*投入係数表_A!BU99</f>
        <v>0</v>
      </c>
      <c r="BV99" s="276">
        <f>'結果（詳細）'!$F$79*投入係数表_A!BV99</f>
        <v>0</v>
      </c>
      <c r="BW99" s="276">
        <f>'結果（詳細）'!$F$80*投入係数表_A!BW99</f>
        <v>0</v>
      </c>
      <c r="BX99" s="276">
        <f>'結果（詳細）'!$F$81*投入係数表_A!BX99</f>
        <v>0</v>
      </c>
      <c r="BY99" s="276">
        <f>'結果（詳細）'!$F$82*投入係数表_A!BY99</f>
        <v>0</v>
      </c>
      <c r="BZ99" s="276">
        <f>'結果（詳細）'!$F$83*投入係数表_A!BZ99</f>
        <v>0</v>
      </c>
      <c r="CA99" s="276">
        <f>'結果（詳細）'!$F$84*投入係数表_A!CA99</f>
        <v>0</v>
      </c>
      <c r="CB99" s="276">
        <f>'結果（詳細）'!$F$85*投入係数表_A!CB99</f>
        <v>0</v>
      </c>
      <c r="CC99" s="276">
        <f>'結果（詳細）'!$F$86*投入係数表_A!CC99</f>
        <v>0</v>
      </c>
      <c r="CD99" s="276">
        <f>'結果（詳細）'!$F$87*投入係数表_A!CD99</f>
        <v>0</v>
      </c>
      <c r="CE99" s="276">
        <f>'結果（詳細）'!$F$88*投入係数表_A!CE99</f>
        <v>0</v>
      </c>
      <c r="CF99" s="276">
        <f>'結果（詳細）'!$F$89*投入係数表_A!CF99</f>
        <v>0</v>
      </c>
      <c r="CG99" s="276">
        <f>'結果（詳細）'!$F$90*投入係数表_A!CG99</f>
        <v>0</v>
      </c>
      <c r="CH99" s="276">
        <f>'結果（詳細）'!$F$91*投入係数表_A!CH99</f>
        <v>0</v>
      </c>
      <c r="CI99" s="276">
        <f>'結果（詳細）'!$F$92*投入係数表_A!CI99</f>
        <v>0</v>
      </c>
      <c r="CJ99" s="276">
        <f>'結果（詳細）'!$F$93*投入係数表_A!CJ99</f>
        <v>0</v>
      </c>
      <c r="CK99" s="276">
        <f>'結果（詳細）'!$F$94*投入係数表_A!CK99</f>
        <v>0</v>
      </c>
      <c r="CL99" s="276">
        <f>'結果（詳細）'!$F$95*投入係数表_A!CL99</f>
        <v>0</v>
      </c>
      <c r="CM99" s="276">
        <f>'結果（詳細）'!$F$96*投入係数表_A!CM99</f>
        <v>0</v>
      </c>
      <c r="CN99" s="276">
        <f>'結果（詳細）'!$F$97*投入係数表_A!CN99</f>
        <v>0</v>
      </c>
      <c r="CO99" s="276">
        <f>'結果（詳細）'!$F$98*投入係数表_A!CO99</f>
        <v>0</v>
      </c>
      <c r="CP99" s="276">
        <f>'結果（詳細）'!$F$99*投入係数表_A!CP99</f>
        <v>0</v>
      </c>
      <c r="CQ99" s="276">
        <f>'結果（詳細）'!$F$100*投入係数表_A!CQ99</f>
        <v>0</v>
      </c>
      <c r="CR99" s="276">
        <f>'結果（詳細）'!$F$101*投入係数表_A!CR99</f>
        <v>0</v>
      </c>
      <c r="CS99" s="276">
        <f>'結果（詳細）'!$F$102*投入係数表_A!CS99</f>
        <v>0</v>
      </c>
      <c r="CT99" s="276">
        <f>'結果（詳細）'!$F$103*投入係数表_A!CT99</f>
        <v>0</v>
      </c>
      <c r="CU99" s="276">
        <f>'結果（詳細）'!$F$104*投入係数表_A!CU99</f>
        <v>0</v>
      </c>
      <c r="CV99" s="276">
        <f>'結果（詳細）'!$F$105*投入係数表_A!CV99</f>
        <v>0</v>
      </c>
      <c r="CW99" s="276">
        <f>'結果（詳細）'!$F$106*投入係数表_A!CW99</f>
        <v>0</v>
      </c>
      <c r="CX99" s="276">
        <f>'結果（詳細）'!$F$107*投入係数表_A!CX99</f>
        <v>0</v>
      </c>
      <c r="CY99" s="276">
        <f>'結果（詳細）'!$F$108*投入係数表_A!CY99</f>
        <v>0</v>
      </c>
      <c r="CZ99" s="276">
        <f>'結果（詳細）'!$F$109*投入係数表_A!CZ99</f>
        <v>0</v>
      </c>
      <c r="DA99" s="276">
        <f>'結果（詳細）'!$F$110*投入係数表_A!DA99</f>
        <v>0</v>
      </c>
      <c r="DB99" s="276">
        <f>'結果（詳細）'!$F$111*投入係数表_A!DB99</f>
        <v>0</v>
      </c>
      <c r="DC99" s="276">
        <f>'結果（詳細）'!$F$112*投入係数表_A!DC99</f>
        <v>0</v>
      </c>
      <c r="DD99" s="276">
        <f>'結果（詳細）'!$F$113*投入係数表_A!DD99</f>
        <v>0</v>
      </c>
      <c r="DE99" s="276">
        <f>'結果（詳細）'!$F$114*投入係数表_A!DE99</f>
        <v>0</v>
      </c>
      <c r="DF99" s="276">
        <f>'結果（詳細）'!$F$115*投入係数表_A!DF99</f>
        <v>0</v>
      </c>
      <c r="DG99" s="276">
        <f>'結果（詳細）'!$F$115*投入係数表_A!DG99</f>
        <v>0</v>
      </c>
      <c r="DH99" s="276">
        <f>'結果（詳細）'!$F$115*投入係数表_A!DH99</f>
        <v>0</v>
      </c>
      <c r="DI99" s="279">
        <f t="shared" si="2"/>
        <v>0</v>
      </c>
    </row>
    <row r="100" spans="3:113" ht="13.5" customHeight="1" x14ac:dyDescent="0.15">
      <c r="C100" s="402" t="s">
        <v>747</v>
      </c>
      <c r="D100" s="403" t="s">
        <v>748</v>
      </c>
      <c r="E100" s="275">
        <f>'結果（詳細）'!F$10*投入係数表_A!E100</f>
        <v>0</v>
      </c>
      <c r="F100" s="276">
        <f>'結果（詳細）'!F$11*投入係数表_A!F100</f>
        <v>0</v>
      </c>
      <c r="G100" s="276">
        <f>'結果（詳細）'!F$12*投入係数表_A!G100</f>
        <v>0</v>
      </c>
      <c r="H100" s="276">
        <f>'結果（詳細）'!F$13*投入係数表_A!H100</f>
        <v>0</v>
      </c>
      <c r="I100" s="276">
        <f>'結果（詳細）'!F$14*投入係数表_A!I100</f>
        <v>0</v>
      </c>
      <c r="J100" s="276">
        <f>'結果（詳細）'!F$15*投入係数表_A!J100</f>
        <v>0</v>
      </c>
      <c r="K100" s="276">
        <f>'結果（詳細）'!F$16*投入係数表_A!K100</f>
        <v>0</v>
      </c>
      <c r="L100" s="276">
        <f>'結果（詳細）'!F$17*投入係数表_A!L100</f>
        <v>0</v>
      </c>
      <c r="M100" s="276">
        <f>'結果（詳細）'!F$18*投入係数表_A!M100</f>
        <v>0</v>
      </c>
      <c r="N100" s="277">
        <f>'結果（詳細）'!F$19*投入係数表_A!N100</f>
        <v>0</v>
      </c>
      <c r="O100" s="276">
        <f>'結果（詳細）'!F$20*投入係数表_A!O100</f>
        <v>0</v>
      </c>
      <c r="P100" s="276">
        <f>'結果（詳細）'!F$21*投入係数表_A!P100</f>
        <v>0</v>
      </c>
      <c r="Q100" s="276">
        <f>'結果（詳細）'!F$22*投入係数表_A!Q100</f>
        <v>0</v>
      </c>
      <c r="R100" s="276">
        <f>'結果（詳細）'!F$23*投入係数表_A!R100</f>
        <v>0</v>
      </c>
      <c r="S100" s="276">
        <f>'結果（詳細）'!F$24*投入係数表_A!S100</f>
        <v>0</v>
      </c>
      <c r="T100" s="276">
        <f>'結果（詳細）'!F$25*投入係数表_A!T100</f>
        <v>0</v>
      </c>
      <c r="U100" s="276">
        <f>'結果（詳細）'!F$26*投入係数表_A!U100</f>
        <v>0</v>
      </c>
      <c r="V100" s="276">
        <f>'結果（詳細）'!F$27*投入係数表_A!V100</f>
        <v>0</v>
      </c>
      <c r="W100" s="278">
        <f>'結果（詳細）'!F$28*投入係数表_A!W100</f>
        <v>0</v>
      </c>
      <c r="X100" s="276">
        <f>'結果（詳細）'!F$29*投入係数表_A!X100</f>
        <v>0</v>
      </c>
      <c r="Y100" s="276">
        <f>'結果（詳細）'!F$30*投入係数表_A!Y100</f>
        <v>0</v>
      </c>
      <c r="Z100" s="276">
        <f>'結果（詳細）'!F$31*投入係数表_A!Z100</f>
        <v>0</v>
      </c>
      <c r="AA100" s="276">
        <f>'結果（詳細）'!F$32*投入係数表_A!AA100</f>
        <v>0</v>
      </c>
      <c r="AB100" s="276">
        <f>'結果（詳細）'!F$33*投入係数表_A!AB100</f>
        <v>0</v>
      </c>
      <c r="AC100" s="276">
        <f>'結果（詳細）'!F$34*投入係数表_A!AC100</f>
        <v>0</v>
      </c>
      <c r="AD100" s="276">
        <f>'結果（詳細）'!F$35*投入係数表_A!AD100</f>
        <v>0</v>
      </c>
      <c r="AE100" s="276">
        <f>'結果（詳細）'!F$36*投入係数表_A!AE100</f>
        <v>0</v>
      </c>
      <c r="AF100" s="276">
        <f>'結果（詳細）'!F$37*投入係数表_A!AF100</f>
        <v>0</v>
      </c>
      <c r="AG100" s="276">
        <f>'結果（詳細）'!F$38*投入係数表_A!AG100</f>
        <v>0</v>
      </c>
      <c r="AH100" s="277">
        <f>'結果（詳細）'!F$39*投入係数表_A!AH100</f>
        <v>0</v>
      </c>
      <c r="AI100" s="276">
        <f>'結果（詳細）'!F$40*投入係数表_A!AI100</f>
        <v>0</v>
      </c>
      <c r="AJ100" s="276">
        <f>'結果（詳細）'!$F$41*投入係数表_A!AJ100</f>
        <v>0</v>
      </c>
      <c r="AK100" s="276">
        <f>'結果（詳細）'!$F$42*投入係数表_A!AK100</f>
        <v>0</v>
      </c>
      <c r="AL100" s="276">
        <f>'結果（詳細）'!$F$43*投入係数表_A!AL100</f>
        <v>0</v>
      </c>
      <c r="AM100" s="276">
        <f>'結果（詳細）'!$F$44*投入係数表_A!AM100</f>
        <v>0</v>
      </c>
      <c r="AN100" s="276">
        <f>'結果（詳細）'!$F$45*投入係数表_A!AN100</f>
        <v>0</v>
      </c>
      <c r="AO100" s="276">
        <f>'結果（詳細）'!$F$46*投入係数表_A!AO100</f>
        <v>0</v>
      </c>
      <c r="AP100" s="276">
        <f>'結果（詳細）'!$F$47*投入係数表_A!AP100</f>
        <v>0</v>
      </c>
      <c r="AQ100" s="276">
        <f>'結果（詳細）'!$F$48*投入係数表_A!AQ100</f>
        <v>0</v>
      </c>
      <c r="AR100" s="276">
        <f>'結果（詳細）'!$F$49*投入係数表_A!AR100</f>
        <v>0</v>
      </c>
      <c r="AS100" s="276">
        <f>'結果（詳細）'!$F$50*投入係数表_A!AS100</f>
        <v>0</v>
      </c>
      <c r="AT100" s="276">
        <f>'結果（詳細）'!$F$51*投入係数表_A!AT100</f>
        <v>0</v>
      </c>
      <c r="AU100" s="276">
        <f>'結果（詳細）'!$F$52*投入係数表_A!AU100</f>
        <v>0</v>
      </c>
      <c r="AV100" s="276">
        <f>'結果（詳細）'!$F$53*投入係数表_A!AV100</f>
        <v>0</v>
      </c>
      <c r="AW100" s="276">
        <f>'結果（詳細）'!$F$54*投入係数表_A!AW100</f>
        <v>0</v>
      </c>
      <c r="AX100" s="276">
        <f>'結果（詳細）'!$F$55*投入係数表_A!AX100</f>
        <v>0</v>
      </c>
      <c r="AY100" s="276">
        <f>'結果（詳細）'!$F$56*投入係数表_A!AY100</f>
        <v>0</v>
      </c>
      <c r="AZ100" s="276">
        <f>'結果（詳細）'!$F$57*投入係数表_A!AZ100</f>
        <v>0</v>
      </c>
      <c r="BA100" s="276">
        <f>'結果（詳細）'!$F$58*投入係数表_A!BA100</f>
        <v>0</v>
      </c>
      <c r="BB100" s="276">
        <f>'結果（詳細）'!$F$59*投入係数表_A!BB100</f>
        <v>0</v>
      </c>
      <c r="BC100" s="276">
        <f>'結果（詳細）'!$F$60*投入係数表_A!BC100</f>
        <v>0</v>
      </c>
      <c r="BD100" s="276">
        <f>'結果（詳細）'!$F$61*投入係数表_A!BD100</f>
        <v>0</v>
      </c>
      <c r="BE100" s="276">
        <f>'結果（詳細）'!$F$62*投入係数表_A!BE100</f>
        <v>0</v>
      </c>
      <c r="BF100" s="276">
        <f>'結果（詳細）'!$F$63*投入係数表_A!BF100</f>
        <v>0</v>
      </c>
      <c r="BG100" s="276">
        <f>'結果（詳細）'!$F$64*投入係数表_A!BG100</f>
        <v>0</v>
      </c>
      <c r="BH100" s="276">
        <f>'結果（詳細）'!$F$65*投入係数表_A!BH100</f>
        <v>0</v>
      </c>
      <c r="BI100" s="276">
        <f>'結果（詳細）'!$F$66*投入係数表_A!BI100</f>
        <v>0</v>
      </c>
      <c r="BJ100" s="276">
        <f>'結果（詳細）'!$F$67*投入係数表_A!BJ100</f>
        <v>0</v>
      </c>
      <c r="BK100" s="276">
        <f>'結果（詳細）'!$F$68*投入係数表_A!BK100</f>
        <v>0</v>
      </c>
      <c r="BL100" s="276">
        <f>'結果（詳細）'!$F$69*投入係数表_A!BL100</f>
        <v>0</v>
      </c>
      <c r="BM100" s="276">
        <f>'結果（詳細）'!$F$70*投入係数表_A!BM100</f>
        <v>0</v>
      </c>
      <c r="BN100" s="276">
        <f>'結果（詳細）'!$F$71*投入係数表_A!BN100</f>
        <v>0</v>
      </c>
      <c r="BO100" s="276">
        <f>'結果（詳細）'!$F$72*投入係数表_A!BO100</f>
        <v>0</v>
      </c>
      <c r="BP100" s="276">
        <f>'結果（詳細）'!$F$73*投入係数表_A!BP100</f>
        <v>0</v>
      </c>
      <c r="BQ100" s="276">
        <f>'結果（詳細）'!$F$74*投入係数表_A!BQ100</f>
        <v>0</v>
      </c>
      <c r="BR100" s="276">
        <f>'結果（詳細）'!$F$75*投入係数表_A!BR100</f>
        <v>0</v>
      </c>
      <c r="BS100" s="276">
        <f>'結果（詳細）'!$F$76*投入係数表_A!BS100</f>
        <v>0</v>
      </c>
      <c r="BT100" s="276">
        <f>'結果（詳細）'!$F$77*投入係数表_A!BT100</f>
        <v>0</v>
      </c>
      <c r="BU100" s="276">
        <f>'結果（詳細）'!$F$78*投入係数表_A!BU100</f>
        <v>0</v>
      </c>
      <c r="BV100" s="276">
        <f>'結果（詳細）'!$F$79*投入係数表_A!BV100</f>
        <v>0</v>
      </c>
      <c r="BW100" s="276">
        <f>'結果（詳細）'!$F$80*投入係数表_A!BW100</f>
        <v>0</v>
      </c>
      <c r="BX100" s="276">
        <f>'結果（詳細）'!$F$81*投入係数表_A!BX100</f>
        <v>0</v>
      </c>
      <c r="BY100" s="276">
        <f>'結果（詳細）'!$F$82*投入係数表_A!BY100</f>
        <v>0</v>
      </c>
      <c r="BZ100" s="276">
        <f>'結果（詳細）'!$F$83*投入係数表_A!BZ100</f>
        <v>0</v>
      </c>
      <c r="CA100" s="276">
        <f>'結果（詳細）'!$F$84*投入係数表_A!CA100</f>
        <v>0</v>
      </c>
      <c r="CB100" s="276">
        <f>'結果（詳細）'!$F$85*投入係数表_A!CB100</f>
        <v>0</v>
      </c>
      <c r="CC100" s="276">
        <f>'結果（詳細）'!$F$86*投入係数表_A!CC100</f>
        <v>0</v>
      </c>
      <c r="CD100" s="276">
        <f>'結果（詳細）'!$F$87*投入係数表_A!CD100</f>
        <v>0</v>
      </c>
      <c r="CE100" s="276">
        <f>'結果（詳細）'!$F$88*投入係数表_A!CE100</f>
        <v>0</v>
      </c>
      <c r="CF100" s="276">
        <f>'結果（詳細）'!$F$89*投入係数表_A!CF100</f>
        <v>0</v>
      </c>
      <c r="CG100" s="276">
        <f>'結果（詳細）'!$F$90*投入係数表_A!CG100</f>
        <v>0</v>
      </c>
      <c r="CH100" s="276">
        <f>'結果（詳細）'!$F$91*投入係数表_A!CH100</f>
        <v>0</v>
      </c>
      <c r="CI100" s="276">
        <f>'結果（詳細）'!$F$92*投入係数表_A!CI100</f>
        <v>0</v>
      </c>
      <c r="CJ100" s="276">
        <f>'結果（詳細）'!$F$93*投入係数表_A!CJ100</f>
        <v>0</v>
      </c>
      <c r="CK100" s="276">
        <f>'結果（詳細）'!$F$94*投入係数表_A!CK100</f>
        <v>0</v>
      </c>
      <c r="CL100" s="276">
        <f>'結果（詳細）'!$F$95*投入係数表_A!CL100</f>
        <v>0</v>
      </c>
      <c r="CM100" s="276">
        <f>'結果（詳細）'!$F$96*投入係数表_A!CM100</f>
        <v>0</v>
      </c>
      <c r="CN100" s="276">
        <f>'結果（詳細）'!$F$97*投入係数表_A!CN100</f>
        <v>0</v>
      </c>
      <c r="CO100" s="276">
        <f>'結果（詳細）'!$F$98*投入係数表_A!CO100</f>
        <v>0</v>
      </c>
      <c r="CP100" s="276">
        <f>'結果（詳細）'!$F$99*投入係数表_A!CP100</f>
        <v>0</v>
      </c>
      <c r="CQ100" s="276">
        <f>'結果（詳細）'!$F$100*投入係数表_A!CQ100</f>
        <v>0</v>
      </c>
      <c r="CR100" s="276">
        <f>'結果（詳細）'!$F$101*投入係数表_A!CR100</f>
        <v>0</v>
      </c>
      <c r="CS100" s="276">
        <f>'結果（詳細）'!$F$102*投入係数表_A!CS100</f>
        <v>0</v>
      </c>
      <c r="CT100" s="276">
        <f>'結果（詳細）'!$F$103*投入係数表_A!CT100</f>
        <v>0</v>
      </c>
      <c r="CU100" s="276">
        <f>'結果（詳細）'!$F$104*投入係数表_A!CU100</f>
        <v>0</v>
      </c>
      <c r="CV100" s="276">
        <f>'結果（詳細）'!$F$105*投入係数表_A!CV100</f>
        <v>0</v>
      </c>
      <c r="CW100" s="276">
        <f>'結果（詳細）'!$F$106*投入係数表_A!CW100</f>
        <v>0</v>
      </c>
      <c r="CX100" s="276">
        <f>'結果（詳細）'!$F$107*投入係数表_A!CX100</f>
        <v>0</v>
      </c>
      <c r="CY100" s="276">
        <f>'結果（詳細）'!$F$108*投入係数表_A!CY100</f>
        <v>0</v>
      </c>
      <c r="CZ100" s="276">
        <f>'結果（詳細）'!$F$109*投入係数表_A!CZ100</f>
        <v>0</v>
      </c>
      <c r="DA100" s="276">
        <f>'結果（詳細）'!$F$110*投入係数表_A!DA100</f>
        <v>0</v>
      </c>
      <c r="DB100" s="276">
        <f>'結果（詳細）'!$F$111*投入係数表_A!DB100</f>
        <v>0</v>
      </c>
      <c r="DC100" s="276">
        <f>'結果（詳細）'!$F$112*投入係数表_A!DC100</f>
        <v>0</v>
      </c>
      <c r="DD100" s="276">
        <f>'結果（詳細）'!$F$113*投入係数表_A!DD100</f>
        <v>0</v>
      </c>
      <c r="DE100" s="276">
        <f>'結果（詳細）'!$F$114*投入係数表_A!DE100</f>
        <v>0</v>
      </c>
      <c r="DF100" s="276">
        <f>'結果（詳細）'!$F$115*投入係数表_A!DF100</f>
        <v>0</v>
      </c>
      <c r="DG100" s="276">
        <f>'結果（詳細）'!$F$115*投入係数表_A!DG100</f>
        <v>0</v>
      </c>
      <c r="DH100" s="276">
        <f>'結果（詳細）'!$F$115*投入係数表_A!DH100</f>
        <v>0</v>
      </c>
      <c r="DI100" s="279">
        <f t="shared" si="2"/>
        <v>0</v>
      </c>
    </row>
    <row r="101" spans="3:113" ht="13.5" customHeight="1" x14ac:dyDescent="0.15">
      <c r="C101" s="402" t="s">
        <v>749</v>
      </c>
      <c r="D101" s="403" t="s">
        <v>750</v>
      </c>
      <c r="E101" s="275">
        <f>'結果（詳細）'!F$10*投入係数表_A!E101</f>
        <v>0</v>
      </c>
      <c r="F101" s="276">
        <f>'結果（詳細）'!F$11*投入係数表_A!F101</f>
        <v>0</v>
      </c>
      <c r="G101" s="276">
        <f>'結果（詳細）'!F$12*投入係数表_A!G101</f>
        <v>0</v>
      </c>
      <c r="H101" s="276">
        <f>'結果（詳細）'!F$13*投入係数表_A!H101</f>
        <v>0</v>
      </c>
      <c r="I101" s="276">
        <f>'結果（詳細）'!F$14*投入係数表_A!I101</f>
        <v>0</v>
      </c>
      <c r="J101" s="276">
        <f>'結果（詳細）'!F$15*投入係数表_A!J101</f>
        <v>0</v>
      </c>
      <c r="K101" s="276">
        <f>'結果（詳細）'!F$16*投入係数表_A!K101</f>
        <v>0</v>
      </c>
      <c r="L101" s="276">
        <f>'結果（詳細）'!F$17*投入係数表_A!L101</f>
        <v>0</v>
      </c>
      <c r="M101" s="276">
        <f>'結果（詳細）'!F$18*投入係数表_A!M101</f>
        <v>0</v>
      </c>
      <c r="N101" s="277">
        <f>'結果（詳細）'!F$19*投入係数表_A!N101</f>
        <v>0</v>
      </c>
      <c r="O101" s="276">
        <f>'結果（詳細）'!F$20*投入係数表_A!O101</f>
        <v>0</v>
      </c>
      <c r="P101" s="276">
        <f>'結果（詳細）'!F$21*投入係数表_A!P101</f>
        <v>0</v>
      </c>
      <c r="Q101" s="276">
        <f>'結果（詳細）'!F$22*投入係数表_A!Q101</f>
        <v>0</v>
      </c>
      <c r="R101" s="276">
        <f>'結果（詳細）'!F$23*投入係数表_A!R101</f>
        <v>0</v>
      </c>
      <c r="S101" s="276">
        <f>'結果（詳細）'!F$24*投入係数表_A!S101</f>
        <v>0</v>
      </c>
      <c r="T101" s="276">
        <f>'結果（詳細）'!F$25*投入係数表_A!T101</f>
        <v>0</v>
      </c>
      <c r="U101" s="276">
        <f>'結果（詳細）'!F$26*投入係数表_A!U101</f>
        <v>0</v>
      </c>
      <c r="V101" s="276">
        <f>'結果（詳細）'!F$27*投入係数表_A!V101</f>
        <v>0</v>
      </c>
      <c r="W101" s="278">
        <f>'結果（詳細）'!F$28*投入係数表_A!W101</f>
        <v>0</v>
      </c>
      <c r="X101" s="276">
        <f>'結果（詳細）'!F$29*投入係数表_A!X101</f>
        <v>0</v>
      </c>
      <c r="Y101" s="276">
        <f>'結果（詳細）'!F$30*投入係数表_A!Y101</f>
        <v>0</v>
      </c>
      <c r="Z101" s="276">
        <f>'結果（詳細）'!F$31*投入係数表_A!Z101</f>
        <v>0</v>
      </c>
      <c r="AA101" s="276">
        <f>'結果（詳細）'!F$32*投入係数表_A!AA101</f>
        <v>0</v>
      </c>
      <c r="AB101" s="276">
        <f>'結果（詳細）'!F$33*投入係数表_A!AB101</f>
        <v>0</v>
      </c>
      <c r="AC101" s="276">
        <f>'結果（詳細）'!F$34*投入係数表_A!AC101</f>
        <v>0</v>
      </c>
      <c r="AD101" s="276">
        <f>'結果（詳細）'!F$35*投入係数表_A!AD101</f>
        <v>0</v>
      </c>
      <c r="AE101" s="276">
        <f>'結果（詳細）'!F$36*投入係数表_A!AE101</f>
        <v>0</v>
      </c>
      <c r="AF101" s="276">
        <f>'結果（詳細）'!F$37*投入係数表_A!AF101</f>
        <v>0</v>
      </c>
      <c r="AG101" s="276">
        <f>'結果（詳細）'!F$38*投入係数表_A!AG101</f>
        <v>0</v>
      </c>
      <c r="AH101" s="277">
        <f>'結果（詳細）'!F$39*投入係数表_A!AH101</f>
        <v>0</v>
      </c>
      <c r="AI101" s="276">
        <f>'結果（詳細）'!F$40*投入係数表_A!AI101</f>
        <v>0</v>
      </c>
      <c r="AJ101" s="276">
        <f>'結果（詳細）'!$F$41*投入係数表_A!AJ101</f>
        <v>0</v>
      </c>
      <c r="AK101" s="276">
        <f>'結果（詳細）'!$F$42*投入係数表_A!AK101</f>
        <v>0</v>
      </c>
      <c r="AL101" s="276">
        <f>'結果（詳細）'!$F$43*投入係数表_A!AL101</f>
        <v>0</v>
      </c>
      <c r="AM101" s="276">
        <f>'結果（詳細）'!$F$44*投入係数表_A!AM101</f>
        <v>0</v>
      </c>
      <c r="AN101" s="276">
        <f>'結果（詳細）'!$F$45*投入係数表_A!AN101</f>
        <v>0</v>
      </c>
      <c r="AO101" s="276">
        <f>'結果（詳細）'!$F$46*投入係数表_A!AO101</f>
        <v>0</v>
      </c>
      <c r="AP101" s="276">
        <f>'結果（詳細）'!$F$47*投入係数表_A!AP101</f>
        <v>0</v>
      </c>
      <c r="AQ101" s="276">
        <f>'結果（詳細）'!$F$48*投入係数表_A!AQ101</f>
        <v>0</v>
      </c>
      <c r="AR101" s="276">
        <f>'結果（詳細）'!$F$49*投入係数表_A!AR101</f>
        <v>0</v>
      </c>
      <c r="AS101" s="276">
        <f>'結果（詳細）'!$F$50*投入係数表_A!AS101</f>
        <v>0</v>
      </c>
      <c r="AT101" s="276">
        <f>'結果（詳細）'!$F$51*投入係数表_A!AT101</f>
        <v>0</v>
      </c>
      <c r="AU101" s="276">
        <f>'結果（詳細）'!$F$52*投入係数表_A!AU101</f>
        <v>0</v>
      </c>
      <c r="AV101" s="276">
        <f>'結果（詳細）'!$F$53*投入係数表_A!AV101</f>
        <v>0</v>
      </c>
      <c r="AW101" s="276">
        <f>'結果（詳細）'!$F$54*投入係数表_A!AW101</f>
        <v>0</v>
      </c>
      <c r="AX101" s="276">
        <f>'結果（詳細）'!$F$55*投入係数表_A!AX101</f>
        <v>0</v>
      </c>
      <c r="AY101" s="276">
        <f>'結果（詳細）'!$F$56*投入係数表_A!AY101</f>
        <v>0</v>
      </c>
      <c r="AZ101" s="276">
        <f>'結果（詳細）'!$F$57*投入係数表_A!AZ101</f>
        <v>0</v>
      </c>
      <c r="BA101" s="276">
        <f>'結果（詳細）'!$F$58*投入係数表_A!BA101</f>
        <v>0</v>
      </c>
      <c r="BB101" s="276">
        <f>'結果（詳細）'!$F$59*投入係数表_A!BB101</f>
        <v>0</v>
      </c>
      <c r="BC101" s="276">
        <f>'結果（詳細）'!$F$60*投入係数表_A!BC101</f>
        <v>0</v>
      </c>
      <c r="BD101" s="276">
        <f>'結果（詳細）'!$F$61*投入係数表_A!BD101</f>
        <v>0</v>
      </c>
      <c r="BE101" s="276">
        <f>'結果（詳細）'!$F$62*投入係数表_A!BE101</f>
        <v>0</v>
      </c>
      <c r="BF101" s="276">
        <f>'結果（詳細）'!$F$63*投入係数表_A!BF101</f>
        <v>0</v>
      </c>
      <c r="BG101" s="276">
        <f>'結果（詳細）'!$F$64*投入係数表_A!BG101</f>
        <v>0</v>
      </c>
      <c r="BH101" s="276">
        <f>'結果（詳細）'!$F$65*投入係数表_A!BH101</f>
        <v>0</v>
      </c>
      <c r="BI101" s="276">
        <f>'結果（詳細）'!$F$66*投入係数表_A!BI101</f>
        <v>0</v>
      </c>
      <c r="BJ101" s="276">
        <f>'結果（詳細）'!$F$67*投入係数表_A!BJ101</f>
        <v>0</v>
      </c>
      <c r="BK101" s="276">
        <f>'結果（詳細）'!$F$68*投入係数表_A!BK101</f>
        <v>0</v>
      </c>
      <c r="BL101" s="276">
        <f>'結果（詳細）'!$F$69*投入係数表_A!BL101</f>
        <v>0</v>
      </c>
      <c r="BM101" s="276">
        <f>'結果（詳細）'!$F$70*投入係数表_A!BM101</f>
        <v>0</v>
      </c>
      <c r="BN101" s="276">
        <f>'結果（詳細）'!$F$71*投入係数表_A!BN101</f>
        <v>0</v>
      </c>
      <c r="BO101" s="276">
        <f>'結果（詳細）'!$F$72*投入係数表_A!BO101</f>
        <v>0</v>
      </c>
      <c r="BP101" s="276">
        <f>'結果（詳細）'!$F$73*投入係数表_A!BP101</f>
        <v>0</v>
      </c>
      <c r="BQ101" s="276">
        <f>'結果（詳細）'!$F$74*投入係数表_A!BQ101</f>
        <v>0</v>
      </c>
      <c r="BR101" s="276">
        <f>'結果（詳細）'!$F$75*投入係数表_A!BR101</f>
        <v>0</v>
      </c>
      <c r="BS101" s="276">
        <f>'結果（詳細）'!$F$76*投入係数表_A!BS101</f>
        <v>0</v>
      </c>
      <c r="BT101" s="276">
        <f>'結果（詳細）'!$F$77*投入係数表_A!BT101</f>
        <v>0</v>
      </c>
      <c r="BU101" s="276">
        <f>'結果（詳細）'!$F$78*投入係数表_A!BU101</f>
        <v>0</v>
      </c>
      <c r="BV101" s="276">
        <f>'結果（詳細）'!$F$79*投入係数表_A!BV101</f>
        <v>0</v>
      </c>
      <c r="BW101" s="276">
        <f>'結果（詳細）'!$F$80*投入係数表_A!BW101</f>
        <v>0</v>
      </c>
      <c r="BX101" s="276">
        <f>'結果（詳細）'!$F$81*投入係数表_A!BX101</f>
        <v>0</v>
      </c>
      <c r="BY101" s="276">
        <f>'結果（詳細）'!$F$82*投入係数表_A!BY101</f>
        <v>0</v>
      </c>
      <c r="BZ101" s="276">
        <f>'結果（詳細）'!$F$83*投入係数表_A!BZ101</f>
        <v>0</v>
      </c>
      <c r="CA101" s="276">
        <f>'結果（詳細）'!$F$84*投入係数表_A!CA101</f>
        <v>0</v>
      </c>
      <c r="CB101" s="276">
        <f>'結果（詳細）'!$F$85*投入係数表_A!CB101</f>
        <v>0</v>
      </c>
      <c r="CC101" s="276">
        <f>'結果（詳細）'!$F$86*投入係数表_A!CC101</f>
        <v>0</v>
      </c>
      <c r="CD101" s="276">
        <f>'結果（詳細）'!$F$87*投入係数表_A!CD101</f>
        <v>0</v>
      </c>
      <c r="CE101" s="276">
        <f>'結果（詳細）'!$F$88*投入係数表_A!CE101</f>
        <v>0</v>
      </c>
      <c r="CF101" s="276">
        <f>'結果（詳細）'!$F$89*投入係数表_A!CF101</f>
        <v>0</v>
      </c>
      <c r="CG101" s="276">
        <f>'結果（詳細）'!$F$90*投入係数表_A!CG101</f>
        <v>0</v>
      </c>
      <c r="CH101" s="276">
        <f>'結果（詳細）'!$F$91*投入係数表_A!CH101</f>
        <v>0</v>
      </c>
      <c r="CI101" s="276">
        <f>'結果（詳細）'!$F$92*投入係数表_A!CI101</f>
        <v>0</v>
      </c>
      <c r="CJ101" s="276">
        <f>'結果（詳細）'!$F$93*投入係数表_A!CJ101</f>
        <v>0</v>
      </c>
      <c r="CK101" s="276">
        <f>'結果（詳細）'!$F$94*投入係数表_A!CK101</f>
        <v>0</v>
      </c>
      <c r="CL101" s="276">
        <f>'結果（詳細）'!$F$95*投入係数表_A!CL101</f>
        <v>0</v>
      </c>
      <c r="CM101" s="276">
        <f>'結果（詳細）'!$F$96*投入係数表_A!CM101</f>
        <v>0</v>
      </c>
      <c r="CN101" s="276">
        <f>'結果（詳細）'!$F$97*投入係数表_A!CN101</f>
        <v>0</v>
      </c>
      <c r="CO101" s="276">
        <f>'結果（詳細）'!$F$98*投入係数表_A!CO101</f>
        <v>0</v>
      </c>
      <c r="CP101" s="276">
        <f>'結果（詳細）'!$F$99*投入係数表_A!CP101</f>
        <v>0</v>
      </c>
      <c r="CQ101" s="276">
        <f>'結果（詳細）'!$F$100*投入係数表_A!CQ101</f>
        <v>0</v>
      </c>
      <c r="CR101" s="276">
        <f>'結果（詳細）'!$F$101*投入係数表_A!CR101</f>
        <v>0</v>
      </c>
      <c r="CS101" s="276">
        <f>'結果（詳細）'!$F$102*投入係数表_A!CS101</f>
        <v>0</v>
      </c>
      <c r="CT101" s="276">
        <f>'結果（詳細）'!$F$103*投入係数表_A!CT101</f>
        <v>0</v>
      </c>
      <c r="CU101" s="276">
        <f>'結果（詳細）'!$F$104*投入係数表_A!CU101</f>
        <v>0</v>
      </c>
      <c r="CV101" s="276">
        <f>'結果（詳細）'!$F$105*投入係数表_A!CV101</f>
        <v>0</v>
      </c>
      <c r="CW101" s="276">
        <f>'結果（詳細）'!$F$106*投入係数表_A!CW101</f>
        <v>0</v>
      </c>
      <c r="CX101" s="276">
        <f>'結果（詳細）'!$F$107*投入係数表_A!CX101</f>
        <v>0</v>
      </c>
      <c r="CY101" s="276">
        <f>'結果（詳細）'!$F$108*投入係数表_A!CY101</f>
        <v>0</v>
      </c>
      <c r="CZ101" s="276">
        <f>'結果（詳細）'!$F$109*投入係数表_A!CZ101</f>
        <v>0</v>
      </c>
      <c r="DA101" s="276">
        <f>'結果（詳細）'!$F$110*投入係数表_A!DA101</f>
        <v>0</v>
      </c>
      <c r="DB101" s="276">
        <f>'結果（詳細）'!$F$111*投入係数表_A!DB101</f>
        <v>0</v>
      </c>
      <c r="DC101" s="276">
        <f>'結果（詳細）'!$F$112*投入係数表_A!DC101</f>
        <v>0</v>
      </c>
      <c r="DD101" s="276">
        <f>'結果（詳細）'!$F$113*投入係数表_A!DD101</f>
        <v>0</v>
      </c>
      <c r="DE101" s="276">
        <f>'結果（詳細）'!$F$114*投入係数表_A!DE101</f>
        <v>0</v>
      </c>
      <c r="DF101" s="276">
        <f>'結果（詳細）'!$F$115*投入係数表_A!DF101</f>
        <v>0</v>
      </c>
      <c r="DG101" s="276">
        <f>'結果（詳細）'!$F$115*投入係数表_A!DG101</f>
        <v>0</v>
      </c>
      <c r="DH101" s="276">
        <f>'結果（詳細）'!$F$115*投入係数表_A!DH101</f>
        <v>0</v>
      </c>
      <c r="DI101" s="279">
        <f t="shared" si="2"/>
        <v>0</v>
      </c>
    </row>
    <row r="102" spans="3:113" ht="13.5" customHeight="1" x14ac:dyDescent="0.15">
      <c r="C102" s="402" t="s">
        <v>751</v>
      </c>
      <c r="D102" s="403" t="s">
        <v>960</v>
      </c>
      <c r="E102" s="275">
        <f>'結果（詳細）'!F$10*投入係数表_A!E102</f>
        <v>0</v>
      </c>
      <c r="F102" s="276">
        <f>'結果（詳細）'!F$11*投入係数表_A!F102</f>
        <v>0</v>
      </c>
      <c r="G102" s="276">
        <f>'結果（詳細）'!F$12*投入係数表_A!G102</f>
        <v>0</v>
      </c>
      <c r="H102" s="276">
        <f>'結果（詳細）'!F$13*投入係数表_A!H102</f>
        <v>0</v>
      </c>
      <c r="I102" s="276">
        <f>'結果（詳細）'!F$14*投入係数表_A!I102</f>
        <v>0</v>
      </c>
      <c r="J102" s="276">
        <f>'結果（詳細）'!F$15*投入係数表_A!J102</f>
        <v>0</v>
      </c>
      <c r="K102" s="276">
        <f>'結果（詳細）'!F$16*投入係数表_A!K102</f>
        <v>0</v>
      </c>
      <c r="L102" s="276">
        <f>'結果（詳細）'!F$17*投入係数表_A!L102</f>
        <v>0</v>
      </c>
      <c r="M102" s="276">
        <f>'結果（詳細）'!F$18*投入係数表_A!M102</f>
        <v>0</v>
      </c>
      <c r="N102" s="277">
        <f>'結果（詳細）'!F$19*投入係数表_A!N102</f>
        <v>0</v>
      </c>
      <c r="O102" s="276">
        <f>'結果（詳細）'!F$20*投入係数表_A!O102</f>
        <v>0</v>
      </c>
      <c r="P102" s="276">
        <f>'結果（詳細）'!F$21*投入係数表_A!P102</f>
        <v>0</v>
      </c>
      <c r="Q102" s="276">
        <f>'結果（詳細）'!F$22*投入係数表_A!Q102</f>
        <v>0</v>
      </c>
      <c r="R102" s="276">
        <f>'結果（詳細）'!F$23*投入係数表_A!R102</f>
        <v>0</v>
      </c>
      <c r="S102" s="276">
        <f>'結果（詳細）'!F$24*投入係数表_A!S102</f>
        <v>0</v>
      </c>
      <c r="T102" s="276">
        <f>'結果（詳細）'!F$25*投入係数表_A!T102</f>
        <v>0</v>
      </c>
      <c r="U102" s="276">
        <f>'結果（詳細）'!F$26*投入係数表_A!U102</f>
        <v>0</v>
      </c>
      <c r="V102" s="276">
        <f>'結果（詳細）'!F$27*投入係数表_A!V102</f>
        <v>0</v>
      </c>
      <c r="W102" s="278">
        <f>'結果（詳細）'!F$28*投入係数表_A!W102</f>
        <v>0</v>
      </c>
      <c r="X102" s="276">
        <f>'結果（詳細）'!F$29*投入係数表_A!X102</f>
        <v>0</v>
      </c>
      <c r="Y102" s="276">
        <f>'結果（詳細）'!F$30*投入係数表_A!Y102</f>
        <v>0</v>
      </c>
      <c r="Z102" s="276">
        <f>'結果（詳細）'!F$31*投入係数表_A!Z102</f>
        <v>0</v>
      </c>
      <c r="AA102" s="276">
        <f>'結果（詳細）'!F$32*投入係数表_A!AA102</f>
        <v>0</v>
      </c>
      <c r="AB102" s="276">
        <f>'結果（詳細）'!F$33*投入係数表_A!AB102</f>
        <v>0</v>
      </c>
      <c r="AC102" s="276">
        <f>'結果（詳細）'!F$34*投入係数表_A!AC102</f>
        <v>0</v>
      </c>
      <c r="AD102" s="276">
        <f>'結果（詳細）'!F$35*投入係数表_A!AD102</f>
        <v>0</v>
      </c>
      <c r="AE102" s="276">
        <f>'結果（詳細）'!F$36*投入係数表_A!AE102</f>
        <v>0</v>
      </c>
      <c r="AF102" s="276">
        <f>'結果（詳細）'!F$37*投入係数表_A!AF102</f>
        <v>0</v>
      </c>
      <c r="AG102" s="276">
        <f>'結果（詳細）'!F$38*投入係数表_A!AG102</f>
        <v>0</v>
      </c>
      <c r="AH102" s="277">
        <f>'結果（詳細）'!F$39*投入係数表_A!AH102</f>
        <v>0</v>
      </c>
      <c r="AI102" s="276">
        <f>'結果（詳細）'!F$40*投入係数表_A!AI102</f>
        <v>0</v>
      </c>
      <c r="AJ102" s="276">
        <f>'結果（詳細）'!$F$41*投入係数表_A!AJ102</f>
        <v>0</v>
      </c>
      <c r="AK102" s="276">
        <f>'結果（詳細）'!$F$42*投入係数表_A!AK102</f>
        <v>0</v>
      </c>
      <c r="AL102" s="276">
        <f>'結果（詳細）'!$F$43*投入係数表_A!AL102</f>
        <v>0</v>
      </c>
      <c r="AM102" s="276">
        <f>'結果（詳細）'!$F$44*投入係数表_A!AM102</f>
        <v>0</v>
      </c>
      <c r="AN102" s="276">
        <f>'結果（詳細）'!$F$45*投入係数表_A!AN102</f>
        <v>0</v>
      </c>
      <c r="AO102" s="276">
        <f>'結果（詳細）'!$F$46*投入係数表_A!AO102</f>
        <v>0</v>
      </c>
      <c r="AP102" s="276">
        <f>'結果（詳細）'!$F$47*投入係数表_A!AP102</f>
        <v>0</v>
      </c>
      <c r="AQ102" s="276">
        <f>'結果（詳細）'!$F$48*投入係数表_A!AQ102</f>
        <v>0</v>
      </c>
      <c r="AR102" s="276">
        <f>'結果（詳細）'!$F$49*投入係数表_A!AR102</f>
        <v>0</v>
      </c>
      <c r="AS102" s="276">
        <f>'結果（詳細）'!$F$50*投入係数表_A!AS102</f>
        <v>0</v>
      </c>
      <c r="AT102" s="276">
        <f>'結果（詳細）'!$F$51*投入係数表_A!AT102</f>
        <v>0</v>
      </c>
      <c r="AU102" s="276">
        <f>'結果（詳細）'!$F$52*投入係数表_A!AU102</f>
        <v>0</v>
      </c>
      <c r="AV102" s="276">
        <f>'結果（詳細）'!$F$53*投入係数表_A!AV102</f>
        <v>0</v>
      </c>
      <c r="AW102" s="276">
        <f>'結果（詳細）'!$F$54*投入係数表_A!AW102</f>
        <v>0</v>
      </c>
      <c r="AX102" s="276">
        <f>'結果（詳細）'!$F$55*投入係数表_A!AX102</f>
        <v>0</v>
      </c>
      <c r="AY102" s="276">
        <f>'結果（詳細）'!$F$56*投入係数表_A!AY102</f>
        <v>0</v>
      </c>
      <c r="AZ102" s="276">
        <f>'結果（詳細）'!$F$57*投入係数表_A!AZ102</f>
        <v>0</v>
      </c>
      <c r="BA102" s="276">
        <f>'結果（詳細）'!$F$58*投入係数表_A!BA102</f>
        <v>0</v>
      </c>
      <c r="BB102" s="276">
        <f>'結果（詳細）'!$F$59*投入係数表_A!BB102</f>
        <v>0</v>
      </c>
      <c r="BC102" s="276">
        <f>'結果（詳細）'!$F$60*投入係数表_A!BC102</f>
        <v>0</v>
      </c>
      <c r="BD102" s="276">
        <f>'結果（詳細）'!$F$61*投入係数表_A!BD102</f>
        <v>0</v>
      </c>
      <c r="BE102" s="276">
        <f>'結果（詳細）'!$F$62*投入係数表_A!BE102</f>
        <v>0</v>
      </c>
      <c r="BF102" s="276">
        <f>'結果（詳細）'!$F$63*投入係数表_A!BF102</f>
        <v>0</v>
      </c>
      <c r="BG102" s="276">
        <f>'結果（詳細）'!$F$64*投入係数表_A!BG102</f>
        <v>0</v>
      </c>
      <c r="BH102" s="276">
        <f>'結果（詳細）'!$F$65*投入係数表_A!BH102</f>
        <v>0</v>
      </c>
      <c r="BI102" s="276">
        <f>'結果（詳細）'!$F$66*投入係数表_A!BI102</f>
        <v>0</v>
      </c>
      <c r="BJ102" s="276">
        <f>'結果（詳細）'!$F$67*投入係数表_A!BJ102</f>
        <v>0</v>
      </c>
      <c r="BK102" s="276">
        <f>'結果（詳細）'!$F$68*投入係数表_A!BK102</f>
        <v>0</v>
      </c>
      <c r="BL102" s="276">
        <f>'結果（詳細）'!$F$69*投入係数表_A!BL102</f>
        <v>0</v>
      </c>
      <c r="BM102" s="276">
        <f>'結果（詳細）'!$F$70*投入係数表_A!BM102</f>
        <v>0</v>
      </c>
      <c r="BN102" s="276">
        <f>'結果（詳細）'!$F$71*投入係数表_A!BN102</f>
        <v>0</v>
      </c>
      <c r="BO102" s="276">
        <f>'結果（詳細）'!$F$72*投入係数表_A!BO102</f>
        <v>0</v>
      </c>
      <c r="BP102" s="276">
        <f>'結果（詳細）'!$F$73*投入係数表_A!BP102</f>
        <v>0</v>
      </c>
      <c r="BQ102" s="276">
        <f>'結果（詳細）'!$F$74*投入係数表_A!BQ102</f>
        <v>0</v>
      </c>
      <c r="BR102" s="276">
        <f>'結果（詳細）'!$F$75*投入係数表_A!BR102</f>
        <v>0</v>
      </c>
      <c r="BS102" s="276">
        <f>'結果（詳細）'!$F$76*投入係数表_A!BS102</f>
        <v>0</v>
      </c>
      <c r="BT102" s="276">
        <f>'結果（詳細）'!$F$77*投入係数表_A!BT102</f>
        <v>0</v>
      </c>
      <c r="BU102" s="276">
        <f>'結果（詳細）'!$F$78*投入係数表_A!BU102</f>
        <v>0</v>
      </c>
      <c r="BV102" s="276">
        <f>'結果（詳細）'!$F$79*投入係数表_A!BV102</f>
        <v>0</v>
      </c>
      <c r="BW102" s="276">
        <f>'結果（詳細）'!$F$80*投入係数表_A!BW102</f>
        <v>0</v>
      </c>
      <c r="BX102" s="276">
        <f>'結果（詳細）'!$F$81*投入係数表_A!BX102</f>
        <v>0</v>
      </c>
      <c r="BY102" s="276">
        <f>'結果（詳細）'!$F$82*投入係数表_A!BY102</f>
        <v>0</v>
      </c>
      <c r="BZ102" s="276">
        <f>'結果（詳細）'!$F$83*投入係数表_A!BZ102</f>
        <v>0</v>
      </c>
      <c r="CA102" s="276">
        <f>'結果（詳細）'!$F$84*投入係数表_A!CA102</f>
        <v>0</v>
      </c>
      <c r="CB102" s="276">
        <f>'結果（詳細）'!$F$85*投入係数表_A!CB102</f>
        <v>0</v>
      </c>
      <c r="CC102" s="276">
        <f>'結果（詳細）'!$F$86*投入係数表_A!CC102</f>
        <v>0</v>
      </c>
      <c r="CD102" s="276">
        <f>'結果（詳細）'!$F$87*投入係数表_A!CD102</f>
        <v>0</v>
      </c>
      <c r="CE102" s="276">
        <f>'結果（詳細）'!$F$88*投入係数表_A!CE102</f>
        <v>0</v>
      </c>
      <c r="CF102" s="276">
        <f>'結果（詳細）'!$F$89*投入係数表_A!CF102</f>
        <v>0</v>
      </c>
      <c r="CG102" s="276">
        <f>'結果（詳細）'!$F$90*投入係数表_A!CG102</f>
        <v>0</v>
      </c>
      <c r="CH102" s="276">
        <f>'結果（詳細）'!$F$91*投入係数表_A!CH102</f>
        <v>0</v>
      </c>
      <c r="CI102" s="276">
        <f>'結果（詳細）'!$F$92*投入係数表_A!CI102</f>
        <v>0</v>
      </c>
      <c r="CJ102" s="276">
        <f>'結果（詳細）'!$F$93*投入係数表_A!CJ102</f>
        <v>0</v>
      </c>
      <c r="CK102" s="276">
        <f>'結果（詳細）'!$F$94*投入係数表_A!CK102</f>
        <v>0</v>
      </c>
      <c r="CL102" s="276">
        <f>'結果（詳細）'!$F$95*投入係数表_A!CL102</f>
        <v>0</v>
      </c>
      <c r="CM102" s="276">
        <f>'結果（詳細）'!$F$96*投入係数表_A!CM102</f>
        <v>0</v>
      </c>
      <c r="CN102" s="276">
        <f>'結果（詳細）'!$F$97*投入係数表_A!CN102</f>
        <v>0</v>
      </c>
      <c r="CO102" s="276">
        <f>'結果（詳細）'!$F$98*投入係数表_A!CO102</f>
        <v>0</v>
      </c>
      <c r="CP102" s="276">
        <f>'結果（詳細）'!$F$99*投入係数表_A!CP102</f>
        <v>0</v>
      </c>
      <c r="CQ102" s="276">
        <f>'結果（詳細）'!$F$100*投入係数表_A!CQ102</f>
        <v>0</v>
      </c>
      <c r="CR102" s="276">
        <f>'結果（詳細）'!$F$101*投入係数表_A!CR102</f>
        <v>0</v>
      </c>
      <c r="CS102" s="276">
        <f>'結果（詳細）'!$F$102*投入係数表_A!CS102</f>
        <v>0</v>
      </c>
      <c r="CT102" s="276">
        <f>'結果（詳細）'!$F$103*投入係数表_A!CT102</f>
        <v>0</v>
      </c>
      <c r="CU102" s="276">
        <f>'結果（詳細）'!$F$104*投入係数表_A!CU102</f>
        <v>0</v>
      </c>
      <c r="CV102" s="276">
        <f>'結果（詳細）'!$F$105*投入係数表_A!CV102</f>
        <v>0</v>
      </c>
      <c r="CW102" s="276">
        <f>'結果（詳細）'!$F$106*投入係数表_A!CW102</f>
        <v>0</v>
      </c>
      <c r="CX102" s="276">
        <f>'結果（詳細）'!$F$107*投入係数表_A!CX102</f>
        <v>0</v>
      </c>
      <c r="CY102" s="276">
        <f>'結果（詳細）'!$F$108*投入係数表_A!CY102</f>
        <v>0</v>
      </c>
      <c r="CZ102" s="276">
        <f>'結果（詳細）'!$F$109*投入係数表_A!CZ102</f>
        <v>0</v>
      </c>
      <c r="DA102" s="276">
        <f>'結果（詳細）'!$F$110*投入係数表_A!DA102</f>
        <v>0</v>
      </c>
      <c r="DB102" s="276">
        <f>'結果（詳細）'!$F$111*投入係数表_A!DB102</f>
        <v>0</v>
      </c>
      <c r="DC102" s="276">
        <f>'結果（詳細）'!$F$112*投入係数表_A!DC102</f>
        <v>0</v>
      </c>
      <c r="DD102" s="276">
        <f>'結果（詳細）'!$F$113*投入係数表_A!DD102</f>
        <v>0</v>
      </c>
      <c r="DE102" s="276">
        <f>'結果（詳細）'!$F$114*投入係数表_A!DE102</f>
        <v>0</v>
      </c>
      <c r="DF102" s="276">
        <f>'結果（詳細）'!$F$115*投入係数表_A!DF102</f>
        <v>0</v>
      </c>
      <c r="DG102" s="276">
        <f>'結果（詳細）'!$F$115*投入係数表_A!DG102</f>
        <v>0</v>
      </c>
      <c r="DH102" s="276">
        <f>'結果（詳細）'!$F$115*投入係数表_A!DH102</f>
        <v>0</v>
      </c>
      <c r="DI102" s="279">
        <f t="shared" si="2"/>
        <v>0</v>
      </c>
    </row>
    <row r="103" spans="3:113" ht="13.5" customHeight="1" x14ac:dyDescent="0.15">
      <c r="C103" s="402" t="s">
        <v>752</v>
      </c>
      <c r="D103" s="403" t="s">
        <v>425</v>
      </c>
      <c r="E103" s="275">
        <f>'結果（詳細）'!F$10*投入係数表_A!E103</f>
        <v>0</v>
      </c>
      <c r="F103" s="276">
        <f>'結果（詳細）'!F$11*投入係数表_A!F103</f>
        <v>0</v>
      </c>
      <c r="G103" s="276">
        <f>'結果（詳細）'!F$12*投入係数表_A!G103</f>
        <v>0</v>
      </c>
      <c r="H103" s="276">
        <f>'結果（詳細）'!F$13*投入係数表_A!H103</f>
        <v>0</v>
      </c>
      <c r="I103" s="276">
        <f>'結果（詳細）'!F$14*投入係数表_A!I103</f>
        <v>0</v>
      </c>
      <c r="J103" s="276">
        <f>'結果（詳細）'!F$15*投入係数表_A!J103</f>
        <v>0</v>
      </c>
      <c r="K103" s="276">
        <f>'結果（詳細）'!F$16*投入係数表_A!K103</f>
        <v>0</v>
      </c>
      <c r="L103" s="276">
        <f>'結果（詳細）'!F$17*投入係数表_A!L103</f>
        <v>0</v>
      </c>
      <c r="M103" s="276">
        <f>'結果（詳細）'!F$18*投入係数表_A!M103</f>
        <v>0</v>
      </c>
      <c r="N103" s="277">
        <f>'結果（詳細）'!F$19*投入係数表_A!N103</f>
        <v>0</v>
      </c>
      <c r="O103" s="276">
        <f>'結果（詳細）'!F$20*投入係数表_A!O103</f>
        <v>0</v>
      </c>
      <c r="P103" s="276">
        <f>'結果（詳細）'!F$21*投入係数表_A!P103</f>
        <v>0</v>
      </c>
      <c r="Q103" s="276">
        <f>'結果（詳細）'!F$22*投入係数表_A!Q103</f>
        <v>0</v>
      </c>
      <c r="R103" s="276">
        <f>'結果（詳細）'!F$23*投入係数表_A!R103</f>
        <v>0</v>
      </c>
      <c r="S103" s="276">
        <f>'結果（詳細）'!F$24*投入係数表_A!S103</f>
        <v>0</v>
      </c>
      <c r="T103" s="276">
        <f>'結果（詳細）'!F$25*投入係数表_A!T103</f>
        <v>0</v>
      </c>
      <c r="U103" s="276">
        <f>'結果（詳細）'!F$26*投入係数表_A!U103</f>
        <v>0</v>
      </c>
      <c r="V103" s="276">
        <f>'結果（詳細）'!F$27*投入係数表_A!V103</f>
        <v>0</v>
      </c>
      <c r="W103" s="278">
        <f>'結果（詳細）'!F$28*投入係数表_A!W103</f>
        <v>0</v>
      </c>
      <c r="X103" s="276">
        <f>'結果（詳細）'!F$29*投入係数表_A!X103</f>
        <v>0</v>
      </c>
      <c r="Y103" s="276">
        <f>'結果（詳細）'!F$30*投入係数表_A!Y103</f>
        <v>0</v>
      </c>
      <c r="Z103" s="276">
        <f>'結果（詳細）'!F$31*投入係数表_A!Z103</f>
        <v>0</v>
      </c>
      <c r="AA103" s="276">
        <f>'結果（詳細）'!F$32*投入係数表_A!AA103</f>
        <v>0</v>
      </c>
      <c r="AB103" s="276">
        <f>'結果（詳細）'!F$33*投入係数表_A!AB103</f>
        <v>0</v>
      </c>
      <c r="AC103" s="276">
        <f>'結果（詳細）'!F$34*投入係数表_A!AC103</f>
        <v>0</v>
      </c>
      <c r="AD103" s="276">
        <f>'結果（詳細）'!F$35*投入係数表_A!AD103</f>
        <v>0</v>
      </c>
      <c r="AE103" s="276">
        <f>'結果（詳細）'!F$36*投入係数表_A!AE103</f>
        <v>0</v>
      </c>
      <c r="AF103" s="276">
        <f>'結果（詳細）'!F$37*投入係数表_A!AF103</f>
        <v>0</v>
      </c>
      <c r="AG103" s="276">
        <f>'結果（詳細）'!F$38*投入係数表_A!AG103</f>
        <v>0</v>
      </c>
      <c r="AH103" s="277">
        <f>'結果（詳細）'!F$39*投入係数表_A!AH103</f>
        <v>0</v>
      </c>
      <c r="AI103" s="276">
        <f>'結果（詳細）'!F$40*投入係数表_A!AI103</f>
        <v>0</v>
      </c>
      <c r="AJ103" s="276">
        <f>'結果（詳細）'!$F$41*投入係数表_A!AJ103</f>
        <v>0</v>
      </c>
      <c r="AK103" s="276">
        <f>'結果（詳細）'!$F$42*投入係数表_A!AK103</f>
        <v>0</v>
      </c>
      <c r="AL103" s="276">
        <f>'結果（詳細）'!$F$43*投入係数表_A!AL103</f>
        <v>0</v>
      </c>
      <c r="AM103" s="276">
        <f>'結果（詳細）'!$F$44*投入係数表_A!AM103</f>
        <v>0</v>
      </c>
      <c r="AN103" s="276">
        <f>'結果（詳細）'!$F$45*投入係数表_A!AN103</f>
        <v>0</v>
      </c>
      <c r="AO103" s="276">
        <f>'結果（詳細）'!$F$46*投入係数表_A!AO103</f>
        <v>0</v>
      </c>
      <c r="AP103" s="276">
        <f>'結果（詳細）'!$F$47*投入係数表_A!AP103</f>
        <v>0</v>
      </c>
      <c r="AQ103" s="276">
        <f>'結果（詳細）'!$F$48*投入係数表_A!AQ103</f>
        <v>0</v>
      </c>
      <c r="AR103" s="276">
        <f>'結果（詳細）'!$F$49*投入係数表_A!AR103</f>
        <v>0</v>
      </c>
      <c r="AS103" s="276">
        <f>'結果（詳細）'!$F$50*投入係数表_A!AS103</f>
        <v>0</v>
      </c>
      <c r="AT103" s="276">
        <f>'結果（詳細）'!$F$51*投入係数表_A!AT103</f>
        <v>0</v>
      </c>
      <c r="AU103" s="276">
        <f>'結果（詳細）'!$F$52*投入係数表_A!AU103</f>
        <v>0</v>
      </c>
      <c r="AV103" s="276">
        <f>'結果（詳細）'!$F$53*投入係数表_A!AV103</f>
        <v>0</v>
      </c>
      <c r="AW103" s="276">
        <f>'結果（詳細）'!$F$54*投入係数表_A!AW103</f>
        <v>0</v>
      </c>
      <c r="AX103" s="276">
        <f>'結果（詳細）'!$F$55*投入係数表_A!AX103</f>
        <v>0</v>
      </c>
      <c r="AY103" s="276">
        <f>'結果（詳細）'!$F$56*投入係数表_A!AY103</f>
        <v>0</v>
      </c>
      <c r="AZ103" s="276">
        <f>'結果（詳細）'!$F$57*投入係数表_A!AZ103</f>
        <v>0</v>
      </c>
      <c r="BA103" s="276">
        <f>'結果（詳細）'!$F$58*投入係数表_A!BA103</f>
        <v>0</v>
      </c>
      <c r="BB103" s="276">
        <f>'結果（詳細）'!$F$59*投入係数表_A!BB103</f>
        <v>0</v>
      </c>
      <c r="BC103" s="276">
        <f>'結果（詳細）'!$F$60*投入係数表_A!BC103</f>
        <v>0</v>
      </c>
      <c r="BD103" s="276">
        <f>'結果（詳細）'!$F$61*投入係数表_A!BD103</f>
        <v>0</v>
      </c>
      <c r="BE103" s="276">
        <f>'結果（詳細）'!$F$62*投入係数表_A!BE103</f>
        <v>0</v>
      </c>
      <c r="BF103" s="276">
        <f>'結果（詳細）'!$F$63*投入係数表_A!BF103</f>
        <v>0</v>
      </c>
      <c r="BG103" s="276">
        <f>'結果（詳細）'!$F$64*投入係数表_A!BG103</f>
        <v>0</v>
      </c>
      <c r="BH103" s="276">
        <f>'結果（詳細）'!$F$65*投入係数表_A!BH103</f>
        <v>0</v>
      </c>
      <c r="BI103" s="276">
        <f>'結果（詳細）'!$F$66*投入係数表_A!BI103</f>
        <v>0</v>
      </c>
      <c r="BJ103" s="276">
        <f>'結果（詳細）'!$F$67*投入係数表_A!BJ103</f>
        <v>0</v>
      </c>
      <c r="BK103" s="276">
        <f>'結果（詳細）'!$F$68*投入係数表_A!BK103</f>
        <v>0</v>
      </c>
      <c r="BL103" s="276">
        <f>'結果（詳細）'!$F$69*投入係数表_A!BL103</f>
        <v>0</v>
      </c>
      <c r="BM103" s="276">
        <f>'結果（詳細）'!$F$70*投入係数表_A!BM103</f>
        <v>0</v>
      </c>
      <c r="BN103" s="276">
        <f>'結果（詳細）'!$F$71*投入係数表_A!BN103</f>
        <v>0</v>
      </c>
      <c r="BO103" s="276">
        <f>'結果（詳細）'!$F$72*投入係数表_A!BO103</f>
        <v>0</v>
      </c>
      <c r="BP103" s="276">
        <f>'結果（詳細）'!$F$73*投入係数表_A!BP103</f>
        <v>0</v>
      </c>
      <c r="BQ103" s="276">
        <f>'結果（詳細）'!$F$74*投入係数表_A!BQ103</f>
        <v>0</v>
      </c>
      <c r="BR103" s="276">
        <f>'結果（詳細）'!$F$75*投入係数表_A!BR103</f>
        <v>0</v>
      </c>
      <c r="BS103" s="276">
        <f>'結果（詳細）'!$F$76*投入係数表_A!BS103</f>
        <v>0</v>
      </c>
      <c r="BT103" s="276">
        <f>'結果（詳細）'!$F$77*投入係数表_A!BT103</f>
        <v>0</v>
      </c>
      <c r="BU103" s="276">
        <f>'結果（詳細）'!$F$78*投入係数表_A!BU103</f>
        <v>0</v>
      </c>
      <c r="BV103" s="276">
        <f>'結果（詳細）'!$F$79*投入係数表_A!BV103</f>
        <v>0</v>
      </c>
      <c r="BW103" s="276">
        <f>'結果（詳細）'!$F$80*投入係数表_A!BW103</f>
        <v>0</v>
      </c>
      <c r="BX103" s="276">
        <f>'結果（詳細）'!$F$81*投入係数表_A!BX103</f>
        <v>0</v>
      </c>
      <c r="BY103" s="276">
        <f>'結果（詳細）'!$F$82*投入係数表_A!BY103</f>
        <v>0</v>
      </c>
      <c r="BZ103" s="276">
        <f>'結果（詳細）'!$F$83*投入係数表_A!BZ103</f>
        <v>0</v>
      </c>
      <c r="CA103" s="276">
        <f>'結果（詳細）'!$F$84*投入係数表_A!CA103</f>
        <v>0</v>
      </c>
      <c r="CB103" s="276">
        <f>'結果（詳細）'!$F$85*投入係数表_A!CB103</f>
        <v>0</v>
      </c>
      <c r="CC103" s="276">
        <f>'結果（詳細）'!$F$86*投入係数表_A!CC103</f>
        <v>0</v>
      </c>
      <c r="CD103" s="276">
        <f>'結果（詳細）'!$F$87*投入係数表_A!CD103</f>
        <v>0</v>
      </c>
      <c r="CE103" s="276">
        <f>'結果（詳細）'!$F$88*投入係数表_A!CE103</f>
        <v>0</v>
      </c>
      <c r="CF103" s="276">
        <f>'結果（詳細）'!$F$89*投入係数表_A!CF103</f>
        <v>0</v>
      </c>
      <c r="CG103" s="276">
        <f>'結果（詳細）'!$F$90*投入係数表_A!CG103</f>
        <v>0</v>
      </c>
      <c r="CH103" s="276">
        <f>'結果（詳細）'!$F$91*投入係数表_A!CH103</f>
        <v>0</v>
      </c>
      <c r="CI103" s="276">
        <f>'結果（詳細）'!$F$92*投入係数表_A!CI103</f>
        <v>0</v>
      </c>
      <c r="CJ103" s="276">
        <f>'結果（詳細）'!$F$93*投入係数表_A!CJ103</f>
        <v>0</v>
      </c>
      <c r="CK103" s="276">
        <f>'結果（詳細）'!$F$94*投入係数表_A!CK103</f>
        <v>0</v>
      </c>
      <c r="CL103" s="276">
        <f>'結果（詳細）'!$F$95*投入係数表_A!CL103</f>
        <v>0</v>
      </c>
      <c r="CM103" s="276">
        <f>'結果（詳細）'!$F$96*投入係数表_A!CM103</f>
        <v>0</v>
      </c>
      <c r="CN103" s="276">
        <f>'結果（詳細）'!$F$97*投入係数表_A!CN103</f>
        <v>0</v>
      </c>
      <c r="CO103" s="276">
        <f>'結果（詳細）'!$F$98*投入係数表_A!CO103</f>
        <v>0</v>
      </c>
      <c r="CP103" s="276">
        <f>'結果（詳細）'!$F$99*投入係数表_A!CP103</f>
        <v>0</v>
      </c>
      <c r="CQ103" s="276">
        <f>'結果（詳細）'!$F$100*投入係数表_A!CQ103</f>
        <v>0</v>
      </c>
      <c r="CR103" s="276">
        <f>'結果（詳細）'!$F$101*投入係数表_A!CR103</f>
        <v>0</v>
      </c>
      <c r="CS103" s="276">
        <f>'結果（詳細）'!$F$102*投入係数表_A!CS103</f>
        <v>0</v>
      </c>
      <c r="CT103" s="276">
        <f>'結果（詳細）'!$F$103*投入係数表_A!CT103</f>
        <v>0</v>
      </c>
      <c r="CU103" s="276">
        <f>'結果（詳細）'!$F$104*投入係数表_A!CU103</f>
        <v>0</v>
      </c>
      <c r="CV103" s="276">
        <f>'結果（詳細）'!$F$105*投入係数表_A!CV103</f>
        <v>0</v>
      </c>
      <c r="CW103" s="276">
        <f>'結果（詳細）'!$F$106*投入係数表_A!CW103</f>
        <v>0</v>
      </c>
      <c r="CX103" s="276">
        <f>'結果（詳細）'!$F$107*投入係数表_A!CX103</f>
        <v>0</v>
      </c>
      <c r="CY103" s="276">
        <f>'結果（詳細）'!$F$108*投入係数表_A!CY103</f>
        <v>0</v>
      </c>
      <c r="CZ103" s="276">
        <f>'結果（詳細）'!$F$109*投入係数表_A!CZ103</f>
        <v>0</v>
      </c>
      <c r="DA103" s="276">
        <f>'結果（詳細）'!$F$110*投入係数表_A!DA103</f>
        <v>0</v>
      </c>
      <c r="DB103" s="276">
        <f>'結果（詳細）'!$F$111*投入係数表_A!DB103</f>
        <v>0</v>
      </c>
      <c r="DC103" s="276">
        <f>'結果（詳細）'!$F$112*投入係数表_A!DC103</f>
        <v>0</v>
      </c>
      <c r="DD103" s="276">
        <f>'結果（詳細）'!$F$113*投入係数表_A!DD103</f>
        <v>0</v>
      </c>
      <c r="DE103" s="276">
        <f>'結果（詳細）'!$F$114*投入係数表_A!DE103</f>
        <v>0</v>
      </c>
      <c r="DF103" s="276">
        <f>'結果（詳細）'!$F$115*投入係数表_A!DF103</f>
        <v>0</v>
      </c>
      <c r="DG103" s="276">
        <f>'結果（詳細）'!$F$115*投入係数表_A!DG103</f>
        <v>0</v>
      </c>
      <c r="DH103" s="276">
        <f>'結果（詳細）'!$F$115*投入係数表_A!DH103</f>
        <v>0</v>
      </c>
      <c r="DI103" s="279">
        <f t="shared" ref="DI103:DI124" si="3">SUM(E103:DH103)</f>
        <v>0</v>
      </c>
    </row>
    <row r="104" spans="3:113" ht="13.5" customHeight="1" x14ac:dyDescent="0.15">
      <c r="C104" s="406" t="s">
        <v>753</v>
      </c>
      <c r="D104" s="407" t="s">
        <v>422</v>
      </c>
      <c r="E104" s="275">
        <f>'結果（詳細）'!F$10*投入係数表_A!E104</f>
        <v>0</v>
      </c>
      <c r="F104" s="276">
        <f>'結果（詳細）'!F$11*投入係数表_A!F104</f>
        <v>0</v>
      </c>
      <c r="G104" s="276">
        <f>'結果（詳細）'!F$12*投入係数表_A!G104</f>
        <v>0</v>
      </c>
      <c r="H104" s="276">
        <f>'結果（詳細）'!F$13*投入係数表_A!H104</f>
        <v>0</v>
      </c>
      <c r="I104" s="276">
        <f>'結果（詳細）'!F$14*投入係数表_A!I104</f>
        <v>0</v>
      </c>
      <c r="J104" s="276">
        <f>'結果（詳細）'!F$15*投入係数表_A!J104</f>
        <v>0</v>
      </c>
      <c r="K104" s="276">
        <f>'結果（詳細）'!F$16*投入係数表_A!K104</f>
        <v>0</v>
      </c>
      <c r="L104" s="276">
        <f>'結果（詳細）'!F$17*投入係数表_A!L104</f>
        <v>0</v>
      </c>
      <c r="M104" s="276">
        <f>'結果（詳細）'!F$18*投入係数表_A!M104</f>
        <v>0</v>
      </c>
      <c r="N104" s="277">
        <f>'結果（詳細）'!F$19*投入係数表_A!N104</f>
        <v>0</v>
      </c>
      <c r="O104" s="276">
        <f>'結果（詳細）'!F$20*投入係数表_A!O104</f>
        <v>0</v>
      </c>
      <c r="P104" s="276">
        <f>'結果（詳細）'!F$21*投入係数表_A!P104</f>
        <v>0</v>
      </c>
      <c r="Q104" s="276">
        <f>'結果（詳細）'!F$22*投入係数表_A!Q104</f>
        <v>0</v>
      </c>
      <c r="R104" s="276">
        <f>'結果（詳細）'!F$23*投入係数表_A!R104</f>
        <v>0</v>
      </c>
      <c r="S104" s="276">
        <f>'結果（詳細）'!F$24*投入係数表_A!S104</f>
        <v>0</v>
      </c>
      <c r="T104" s="276">
        <f>'結果（詳細）'!F$25*投入係数表_A!T104</f>
        <v>0</v>
      </c>
      <c r="U104" s="276">
        <f>'結果（詳細）'!F$26*投入係数表_A!U104</f>
        <v>0</v>
      </c>
      <c r="V104" s="276">
        <f>'結果（詳細）'!F$27*投入係数表_A!V104</f>
        <v>0</v>
      </c>
      <c r="W104" s="278">
        <f>'結果（詳細）'!F$28*投入係数表_A!W104</f>
        <v>0</v>
      </c>
      <c r="X104" s="276">
        <f>'結果（詳細）'!F$29*投入係数表_A!X104</f>
        <v>0</v>
      </c>
      <c r="Y104" s="276">
        <f>'結果（詳細）'!F$30*投入係数表_A!Y104</f>
        <v>0</v>
      </c>
      <c r="Z104" s="276">
        <f>'結果（詳細）'!F$31*投入係数表_A!Z104</f>
        <v>0</v>
      </c>
      <c r="AA104" s="276">
        <f>'結果（詳細）'!F$32*投入係数表_A!AA104</f>
        <v>0</v>
      </c>
      <c r="AB104" s="276">
        <f>'結果（詳細）'!F$33*投入係数表_A!AB104</f>
        <v>0</v>
      </c>
      <c r="AC104" s="276">
        <f>'結果（詳細）'!F$34*投入係数表_A!AC104</f>
        <v>0</v>
      </c>
      <c r="AD104" s="276">
        <f>'結果（詳細）'!F$35*投入係数表_A!AD104</f>
        <v>0</v>
      </c>
      <c r="AE104" s="276">
        <f>'結果（詳細）'!F$36*投入係数表_A!AE104</f>
        <v>0</v>
      </c>
      <c r="AF104" s="276">
        <f>'結果（詳細）'!F$37*投入係数表_A!AF104</f>
        <v>0</v>
      </c>
      <c r="AG104" s="276">
        <f>'結果（詳細）'!F$38*投入係数表_A!AG104</f>
        <v>0</v>
      </c>
      <c r="AH104" s="277">
        <f>'結果（詳細）'!F$39*投入係数表_A!AH104</f>
        <v>0</v>
      </c>
      <c r="AI104" s="276">
        <f>'結果（詳細）'!F$40*投入係数表_A!AI104</f>
        <v>0</v>
      </c>
      <c r="AJ104" s="276">
        <f>'結果（詳細）'!$F$41*投入係数表_A!AJ104</f>
        <v>0</v>
      </c>
      <c r="AK104" s="276">
        <f>'結果（詳細）'!$F$42*投入係数表_A!AK104</f>
        <v>0</v>
      </c>
      <c r="AL104" s="276">
        <f>'結果（詳細）'!$F$43*投入係数表_A!AL104</f>
        <v>0</v>
      </c>
      <c r="AM104" s="276">
        <f>'結果（詳細）'!$F$44*投入係数表_A!AM104</f>
        <v>0</v>
      </c>
      <c r="AN104" s="276">
        <f>'結果（詳細）'!$F$45*投入係数表_A!AN104</f>
        <v>0</v>
      </c>
      <c r="AO104" s="276">
        <f>'結果（詳細）'!$F$46*投入係数表_A!AO104</f>
        <v>0</v>
      </c>
      <c r="AP104" s="276">
        <f>'結果（詳細）'!$F$47*投入係数表_A!AP104</f>
        <v>0</v>
      </c>
      <c r="AQ104" s="276">
        <f>'結果（詳細）'!$F$48*投入係数表_A!AQ104</f>
        <v>0</v>
      </c>
      <c r="AR104" s="276">
        <f>'結果（詳細）'!$F$49*投入係数表_A!AR104</f>
        <v>0</v>
      </c>
      <c r="AS104" s="276">
        <f>'結果（詳細）'!$F$50*投入係数表_A!AS104</f>
        <v>0</v>
      </c>
      <c r="AT104" s="276">
        <f>'結果（詳細）'!$F$51*投入係数表_A!AT104</f>
        <v>0</v>
      </c>
      <c r="AU104" s="276">
        <f>'結果（詳細）'!$F$52*投入係数表_A!AU104</f>
        <v>0</v>
      </c>
      <c r="AV104" s="276">
        <f>'結果（詳細）'!$F$53*投入係数表_A!AV104</f>
        <v>0</v>
      </c>
      <c r="AW104" s="276">
        <f>'結果（詳細）'!$F$54*投入係数表_A!AW104</f>
        <v>0</v>
      </c>
      <c r="AX104" s="276">
        <f>'結果（詳細）'!$F$55*投入係数表_A!AX104</f>
        <v>0</v>
      </c>
      <c r="AY104" s="276">
        <f>'結果（詳細）'!$F$56*投入係数表_A!AY104</f>
        <v>0</v>
      </c>
      <c r="AZ104" s="276">
        <f>'結果（詳細）'!$F$57*投入係数表_A!AZ104</f>
        <v>0</v>
      </c>
      <c r="BA104" s="276">
        <f>'結果（詳細）'!$F$58*投入係数表_A!BA104</f>
        <v>0</v>
      </c>
      <c r="BB104" s="276">
        <f>'結果（詳細）'!$F$59*投入係数表_A!BB104</f>
        <v>0</v>
      </c>
      <c r="BC104" s="276">
        <f>'結果（詳細）'!$F$60*投入係数表_A!BC104</f>
        <v>0</v>
      </c>
      <c r="BD104" s="276">
        <f>'結果（詳細）'!$F$61*投入係数表_A!BD104</f>
        <v>0</v>
      </c>
      <c r="BE104" s="276">
        <f>'結果（詳細）'!$F$62*投入係数表_A!BE104</f>
        <v>0</v>
      </c>
      <c r="BF104" s="276">
        <f>'結果（詳細）'!$F$63*投入係数表_A!BF104</f>
        <v>0</v>
      </c>
      <c r="BG104" s="276">
        <f>'結果（詳細）'!$F$64*投入係数表_A!BG104</f>
        <v>0</v>
      </c>
      <c r="BH104" s="276">
        <f>'結果（詳細）'!$F$65*投入係数表_A!BH104</f>
        <v>0</v>
      </c>
      <c r="BI104" s="276">
        <f>'結果（詳細）'!$F$66*投入係数表_A!BI104</f>
        <v>0</v>
      </c>
      <c r="BJ104" s="276">
        <f>'結果（詳細）'!$F$67*投入係数表_A!BJ104</f>
        <v>0</v>
      </c>
      <c r="BK104" s="276">
        <f>'結果（詳細）'!$F$68*投入係数表_A!BK104</f>
        <v>0</v>
      </c>
      <c r="BL104" s="276">
        <f>'結果（詳細）'!$F$69*投入係数表_A!BL104</f>
        <v>0</v>
      </c>
      <c r="BM104" s="276">
        <f>'結果（詳細）'!$F$70*投入係数表_A!BM104</f>
        <v>0</v>
      </c>
      <c r="BN104" s="276">
        <f>'結果（詳細）'!$F$71*投入係数表_A!BN104</f>
        <v>0</v>
      </c>
      <c r="BO104" s="276">
        <f>'結果（詳細）'!$F$72*投入係数表_A!BO104</f>
        <v>0</v>
      </c>
      <c r="BP104" s="276">
        <f>'結果（詳細）'!$F$73*投入係数表_A!BP104</f>
        <v>0</v>
      </c>
      <c r="BQ104" s="276">
        <f>'結果（詳細）'!$F$74*投入係数表_A!BQ104</f>
        <v>0</v>
      </c>
      <c r="BR104" s="276">
        <f>'結果（詳細）'!$F$75*投入係数表_A!BR104</f>
        <v>0</v>
      </c>
      <c r="BS104" s="276">
        <f>'結果（詳細）'!$F$76*投入係数表_A!BS104</f>
        <v>0</v>
      </c>
      <c r="BT104" s="276">
        <f>'結果（詳細）'!$F$77*投入係数表_A!BT104</f>
        <v>0</v>
      </c>
      <c r="BU104" s="276">
        <f>'結果（詳細）'!$F$78*投入係数表_A!BU104</f>
        <v>0</v>
      </c>
      <c r="BV104" s="276">
        <f>'結果（詳細）'!$F$79*投入係数表_A!BV104</f>
        <v>0</v>
      </c>
      <c r="BW104" s="276">
        <f>'結果（詳細）'!$F$80*投入係数表_A!BW104</f>
        <v>0</v>
      </c>
      <c r="BX104" s="276">
        <f>'結果（詳細）'!$F$81*投入係数表_A!BX104</f>
        <v>0</v>
      </c>
      <c r="BY104" s="276">
        <f>'結果（詳細）'!$F$82*投入係数表_A!BY104</f>
        <v>0</v>
      </c>
      <c r="BZ104" s="276">
        <f>'結果（詳細）'!$F$83*投入係数表_A!BZ104</f>
        <v>0</v>
      </c>
      <c r="CA104" s="276">
        <f>'結果（詳細）'!$F$84*投入係数表_A!CA104</f>
        <v>0</v>
      </c>
      <c r="CB104" s="276">
        <f>'結果（詳細）'!$F$85*投入係数表_A!CB104</f>
        <v>0</v>
      </c>
      <c r="CC104" s="276">
        <f>'結果（詳細）'!$F$86*投入係数表_A!CC104</f>
        <v>0</v>
      </c>
      <c r="CD104" s="276">
        <f>'結果（詳細）'!$F$87*投入係数表_A!CD104</f>
        <v>0</v>
      </c>
      <c r="CE104" s="276">
        <f>'結果（詳細）'!$F$88*投入係数表_A!CE104</f>
        <v>0</v>
      </c>
      <c r="CF104" s="276">
        <f>'結果（詳細）'!$F$89*投入係数表_A!CF104</f>
        <v>0</v>
      </c>
      <c r="CG104" s="276">
        <f>'結果（詳細）'!$F$90*投入係数表_A!CG104</f>
        <v>0</v>
      </c>
      <c r="CH104" s="276">
        <f>'結果（詳細）'!$F$91*投入係数表_A!CH104</f>
        <v>0</v>
      </c>
      <c r="CI104" s="276">
        <f>'結果（詳細）'!$F$92*投入係数表_A!CI104</f>
        <v>0</v>
      </c>
      <c r="CJ104" s="276">
        <f>'結果（詳細）'!$F$93*投入係数表_A!CJ104</f>
        <v>0</v>
      </c>
      <c r="CK104" s="276">
        <f>'結果（詳細）'!$F$94*投入係数表_A!CK104</f>
        <v>0</v>
      </c>
      <c r="CL104" s="276">
        <f>'結果（詳細）'!$F$95*投入係数表_A!CL104</f>
        <v>0</v>
      </c>
      <c r="CM104" s="276">
        <f>'結果（詳細）'!$F$96*投入係数表_A!CM104</f>
        <v>0</v>
      </c>
      <c r="CN104" s="276">
        <f>'結果（詳細）'!$F$97*投入係数表_A!CN104</f>
        <v>0</v>
      </c>
      <c r="CO104" s="276">
        <f>'結果（詳細）'!$F$98*投入係数表_A!CO104</f>
        <v>0</v>
      </c>
      <c r="CP104" s="276">
        <f>'結果（詳細）'!$F$99*投入係数表_A!CP104</f>
        <v>0</v>
      </c>
      <c r="CQ104" s="276">
        <f>'結果（詳細）'!$F$100*投入係数表_A!CQ104</f>
        <v>0</v>
      </c>
      <c r="CR104" s="276">
        <f>'結果（詳細）'!$F$101*投入係数表_A!CR104</f>
        <v>0</v>
      </c>
      <c r="CS104" s="276">
        <f>'結果（詳細）'!$F$102*投入係数表_A!CS104</f>
        <v>0</v>
      </c>
      <c r="CT104" s="276">
        <f>'結果（詳細）'!$F$103*投入係数表_A!CT104</f>
        <v>0</v>
      </c>
      <c r="CU104" s="276">
        <f>'結果（詳細）'!$F$104*投入係数表_A!CU104</f>
        <v>0</v>
      </c>
      <c r="CV104" s="276">
        <f>'結果（詳細）'!$F$105*投入係数表_A!CV104</f>
        <v>0</v>
      </c>
      <c r="CW104" s="276">
        <f>'結果（詳細）'!$F$106*投入係数表_A!CW104</f>
        <v>0</v>
      </c>
      <c r="CX104" s="276">
        <f>'結果（詳細）'!$F$107*投入係数表_A!CX104</f>
        <v>0</v>
      </c>
      <c r="CY104" s="276">
        <f>'結果（詳細）'!$F$108*投入係数表_A!CY104</f>
        <v>0</v>
      </c>
      <c r="CZ104" s="276">
        <f>'結果（詳細）'!$F$109*投入係数表_A!CZ104</f>
        <v>0</v>
      </c>
      <c r="DA104" s="276">
        <f>'結果（詳細）'!$F$110*投入係数表_A!DA104</f>
        <v>0</v>
      </c>
      <c r="DB104" s="276">
        <f>'結果（詳細）'!$F$111*投入係数表_A!DB104</f>
        <v>0</v>
      </c>
      <c r="DC104" s="276">
        <f>'結果（詳細）'!$F$112*投入係数表_A!DC104</f>
        <v>0</v>
      </c>
      <c r="DD104" s="276">
        <f>'結果（詳細）'!$F$113*投入係数表_A!DD104</f>
        <v>0</v>
      </c>
      <c r="DE104" s="276">
        <f>'結果（詳細）'!$F$114*投入係数表_A!DE104</f>
        <v>0</v>
      </c>
      <c r="DF104" s="276">
        <f>'結果（詳細）'!$F$115*投入係数表_A!DF104</f>
        <v>0</v>
      </c>
      <c r="DG104" s="276">
        <f>'結果（詳細）'!$F$115*投入係数表_A!DG104</f>
        <v>0</v>
      </c>
      <c r="DH104" s="276">
        <f>'結果（詳細）'!$F$115*投入係数表_A!DH104</f>
        <v>0</v>
      </c>
      <c r="DI104" s="281">
        <f t="shared" si="3"/>
        <v>0</v>
      </c>
    </row>
    <row r="105" spans="3:113" ht="13.5" customHeight="1" x14ac:dyDescent="0.15">
      <c r="C105" s="402" t="s">
        <v>754</v>
      </c>
      <c r="D105" s="403" t="s">
        <v>755</v>
      </c>
      <c r="E105" s="275">
        <f>'結果（詳細）'!F$10*投入係数表_A!E105</f>
        <v>0</v>
      </c>
      <c r="F105" s="276">
        <f>'結果（詳細）'!F$11*投入係数表_A!F105</f>
        <v>0</v>
      </c>
      <c r="G105" s="276">
        <f>'結果（詳細）'!F$12*投入係数表_A!G105</f>
        <v>0</v>
      </c>
      <c r="H105" s="276">
        <f>'結果（詳細）'!F$13*投入係数表_A!H105</f>
        <v>0</v>
      </c>
      <c r="I105" s="276">
        <f>'結果（詳細）'!F$14*投入係数表_A!I105</f>
        <v>0</v>
      </c>
      <c r="J105" s="276">
        <f>'結果（詳細）'!F$15*投入係数表_A!J105</f>
        <v>0</v>
      </c>
      <c r="K105" s="276">
        <f>'結果（詳細）'!F$16*投入係数表_A!K105</f>
        <v>0</v>
      </c>
      <c r="L105" s="276">
        <f>'結果（詳細）'!F$17*投入係数表_A!L105</f>
        <v>0</v>
      </c>
      <c r="M105" s="276">
        <f>'結果（詳細）'!F$18*投入係数表_A!M105</f>
        <v>0</v>
      </c>
      <c r="N105" s="277">
        <f>'結果（詳細）'!F$19*投入係数表_A!N105</f>
        <v>0</v>
      </c>
      <c r="O105" s="276">
        <f>'結果（詳細）'!F$20*投入係数表_A!O105</f>
        <v>0</v>
      </c>
      <c r="P105" s="276">
        <f>'結果（詳細）'!F$21*投入係数表_A!P105</f>
        <v>0</v>
      </c>
      <c r="Q105" s="276">
        <f>'結果（詳細）'!F$22*投入係数表_A!Q105</f>
        <v>0</v>
      </c>
      <c r="R105" s="276">
        <f>'結果（詳細）'!F$23*投入係数表_A!R105</f>
        <v>0</v>
      </c>
      <c r="S105" s="276">
        <f>'結果（詳細）'!F$24*投入係数表_A!S105</f>
        <v>0</v>
      </c>
      <c r="T105" s="276">
        <f>'結果（詳細）'!F$25*投入係数表_A!T105</f>
        <v>0</v>
      </c>
      <c r="U105" s="276">
        <f>'結果（詳細）'!F$26*投入係数表_A!U105</f>
        <v>0</v>
      </c>
      <c r="V105" s="276">
        <f>'結果（詳細）'!F$27*投入係数表_A!V105</f>
        <v>0</v>
      </c>
      <c r="W105" s="278">
        <f>'結果（詳細）'!F$28*投入係数表_A!W105</f>
        <v>0</v>
      </c>
      <c r="X105" s="276">
        <f>'結果（詳細）'!F$29*投入係数表_A!X105</f>
        <v>0</v>
      </c>
      <c r="Y105" s="276">
        <f>'結果（詳細）'!F$30*投入係数表_A!Y105</f>
        <v>0</v>
      </c>
      <c r="Z105" s="276">
        <f>'結果（詳細）'!F$31*投入係数表_A!Z105</f>
        <v>0</v>
      </c>
      <c r="AA105" s="276">
        <f>'結果（詳細）'!F$32*投入係数表_A!AA105</f>
        <v>0</v>
      </c>
      <c r="AB105" s="276">
        <f>'結果（詳細）'!F$33*投入係数表_A!AB105</f>
        <v>0</v>
      </c>
      <c r="AC105" s="276">
        <f>'結果（詳細）'!F$34*投入係数表_A!AC105</f>
        <v>0</v>
      </c>
      <c r="AD105" s="276">
        <f>'結果（詳細）'!F$35*投入係数表_A!AD105</f>
        <v>0</v>
      </c>
      <c r="AE105" s="276">
        <f>'結果（詳細）'!F$36*投入係数表_A!AE105</f>
        <v>0</v>
      </c>
      <c r="AF105" s="276">
        <f>'結果（詳細）'!F$37*投入係数表_A!AF105</f>
        <v>0</v>
      </c>
      <c r="AG105" s="276">
        <f>'結果（詳細）'!F$38*投入係数表_A!AG105</f>
        <v>0</v>
      </c>
      <c r="AH105" s="277">
        <f>'結果（詳細）'!F$39*投入係数表_A!AH105</f>
        <v>0</v>
      </c>
      <c r="AI105" s="276">
        <f>'結果（詳細）'!F$40*投入係数表_A!AI105</f>
        <v>0</v>
      </c>
      <c r="AJ105" s="276">
        <f>'結果（詳細）'!$F$41*投入係数表_A!AJ105</f>
        <v>0</v>
      </c>
      <c r="AK105" s="276">
        <f>'結果（詳細）'!$F$42*投入係数表_A!AK105</f>
        <v>0</v>
      </c>
      <c r="AL105" s="276">
        <f>'結果（詳細）'!$F$43*投入係数表_A!AL105</f>
        <v>0</v>
      </c>
      <c r="AM105" s="276">
        <f>'結果（詳細）'!$F$44*投入係数表_A!AM105</f>
        <v>0</v>
      </c>
      <c r="AN105" s="276">
        <f>'結果（詳細）'!$F$45*投入係数表_A!AN105</f>
        <v>0</v>
      </c>
      <c r="AO105" s="276">
        <f>'結果（詳細）'!$F$46*投入係数表_A!AO105</f>
        <v>0</v>
      </c>
      <c r="AP105" s="276">
        <f>'結果（詳細）'!$F$47*投入係数表_A!AP105</f>
        <v>0</v>
      </c>
      <c r="AQ105" s="276">
        <f>'結果（詳細）'!$F$48*投入係数表_A!AQ105</f>
        <v>0</v>
      </c>
      <c r="AR105" s="276">
        <f>'結果（詳細）'!$F$49*投入係数表_A!AR105</f>
        <v>0</v>
      </c>
      <c r="AS105" s="276">
        <f>'結果（詳細）'!$F$50*投入係数表_A!AS105</f>
        <v>0</v>
      </c>
      <c r="AT105" s="276">
        <f>'結果（詳細）'!$F$51*投入係数表_A!AT105</f>
        <v>0</v>
      </c>
      <c r="AU105" s="276">
        <f>'結果（詳細）'!$F$52*投入係数表_A!AU105</f>
        <v>0</v>
      </c>
      <c r="AV105" s="276">
        <f>'結果（詳細）'!$F$53*投入係数表_A!AV105</f>
        <v>0</v>
      </c>
      <c r="AW105" s="276">
        <f>'結果（詳細）'!$F$54*投入係数表_A!AW105</f>
        <v>0</v>
      </c>
      <c r="AX105" s="276">
        <f>'結果（詳細）'!$F$55*投入係数表_A!AX105</f>
        <v>0</v>
      </c>
      <c r="AY105" s="276">
        <f>'結果（詳細）'!$F$56*投入係数表_A!AY105</f>
        <v>0</v>
      </c>
      <c r="AZ105" s="276">
        <f>'結果（詳細）'!$F$57*投入係数表_A!AZ105</f>
        <v>0</v>
      </c>
      <c r="BA105" s="276">
        <f>'結果（詳細）'!$F$58*投入係数表_A!BA105</f>
        <v>0</v>
      </c>
      <c r="BB105" s="276">
        <f>'結果（詳細）'!$F$59*投入係数表_A!BB105</f>
        <v>0</v>
      </c>
      <c r="BC105" s="276">
        <f>'結果（詳細）'!$F$60*投入係数表_A!BC105</f>
        <v>0</v>
      </c>
      <c r="BD105" s="276">
        <f>'結果（詳細）'!$F$61*投入係数表_A!BD105</f>
        <v>0</v>
      </c>
      <c r="BE105" s="276">
        <f>'結果（詳細）'!$F$62*投入係数表_A!BE105</f>
        <v>0</v>
      </c>
      <c r="BF105" s="276">
        <f>'結果（詳細）'!$F$63*投入係数表_A!BF105</f>
        <v>0</v>
      </c>
      <c r="BG105" s="276">
        <f>'結果（詳細）'!$F$64*投入係数表_A!BG105</f>
        <v>0</v>
      </c>
      <c r="BH105" s="276">
        <f>'結果（詳細）'!$F$65*投入係数表_A!BH105</f>
        <v>0</v>
      </c>
      <c r="BI105" s="276">
        <f>'結果（詳細）'!$F$66*投入係数表_A!BI105</f>
        <v>0</v>
      </c>
      <c r="BJ105" s="276">
        <f>'結果（詳細）'!$F$67*投入係数表_A!BJ105</f>
        <v>0</v>
      </c>
      <c r="BK105" s="276">
        <f>'結果（詳細）'!$F$68*投入係数表_A!BK105</f>
        <v>0</v>
      </c>
      <c r="BL105" s="276">
        <f>'結果（詳細）'!$F$69*投入係数表_A!BL105</f>
        <v>0</v>
      </c>
      <c r="BM105" s="276">
        <f>'結果（詳細）'!$F$70*投入係数表_A!BM105</f>
        <v>0</v>
      </c>
      <c r="BN105" s="276">
        <f>'結果（詳細）'!$F$71*投入係数表_A!BN105</f>
        <v>0</v>
      </c>
      <c r="BO105" s="276">
        <f>'結果（詳細）'!$F$72*投入係数表_A!BO105</f>
        <v>0</v>
      </c>
      <c r="BP105" s="276">
        <f>'結果（詳細）'!$F$73*投入係数表_A!BP105</f>
        <v>0</v>
      </c>
      <c r="BQ105" s="276">
        <f>'結果（詳細）'!$F$74*投入係数表_A!BQ105</f>
        <v>0</v>
      </c>
      <c r="BR105" s="276">
        <f>'結果（詳細）'!$F$75*投入係数表_A!BR105</f>
        <v>0</v>
      </c>
      <c r="BS105" s="276">
        <f>'結果（詳細）'!$F$76*投入係数表_A!BS105</f>
        <v>0</v>
      </c>
      <c r="BT105" s="276">
        <f>'結果（詳細）'!$F$77*投入係数表_A!BT105</f>
        <v>0</v>
      </c>
      <c r="BU105" s="276">
        <f>'結果（詳細）'!$F$78*投入係数表_A!BU105</f>
        <v>0</v>
      </c>
      <c r="BV105" s="276">
        <f>'結果（詳細）'!$F$79*投入係数表_A!BV105</f>
        <v>0</v>
      </c>
      <c r="BW105" s="276">
        <f>'結果（詳細）'!$F$80*投入係数表_A!BW105</f>
        <v>0</v>
      </c>
      <c r="BX105" s="276">
        <f>'結果（詳細）'!$F$81*投入係数表_A!BX105</f>
        <v>0</v>
      </c>
      <c r="BY105" s="276">
        <f>'結果（詳細）'!$F$82*投入係数表_A!BY105</f>
        <v>0</v>
      </c>
      <c r="BZ105" s="276">
        <f>'結果（詳細）'!$F$83*投入係数表_A!BZ105</f>
        <v>0</v>
      </c>
      <c r="CA105" s="276">
        <f>'結果（詳細）'!$F$84*投入係数表_A!CA105</f>
        <v>0</v>
      </c>
      <c r="CB105" s="276">
        <f>'結果（詳細）'!$F$85*投入係数表_A!CB105</f>
        <v>0</v>
      </c>
      <c r="CC105" s="276">
        <f>'結果（詳細）'!$F$86*投入係数表_A!CC105</f>
        <v>0</v>
      </c>
      <c r="CD105" s="276">
        <f>'結果（詳細）'!$F$87*投入係数表_A!CD105</f>
        <v>0</v>
      </c>
      <c r="CE105" s="276">
        <f>'結果（詳細）'!$F$88*投入係数表_A!CE105</f>
        <v>0</v>
      </c>
      <c r="CF105" s="276">
        <f>'結果（詳細）'!$F$89*投入係数表_A!CF105</f>
        <v>0</v>
      </c>
      <c r="CG105" s="276">
        <f>'結果（詳細）'!$F$90*投入係数表_A!CG105</f>
        <v>0</v>
      </c>
      <c r="CH105" s="276">
        <f>'結果（詳細）'!$F$91*投入係数表_A!CH105</f>
        <v>0</v>
      </c>
      <c r="CI105" s="276">
        <f>'結果（詳細）'!$F$92*投入係数表_A!CI105</f>
        <v>0</v>
      </c>
      <c r="CJ105" s="276">
        <f>'結果（詳細）'!$F$93*投入係数表_A!CJ105</f>
        <v>0</v>
      </c>
      <c r="CK105" s="276">
        <f>'結果（詳細）'!$F$94*投入係数表_A!CK105</f>
        <v>0</v>
      </c>
      <c r="CL105" s="276">
        <f>'結果（詳細）'!$F$95*投入係数表_A!CL105</f>
        <v>0</v>
      </c>
      <c r="CM105" s="276">
        <f>'結果（詳細）'!$F$96*投入係数表_A!CM105</f>
        <v>0</v>
      </c>
      <c r="CN105" s="276">
        <f>'結果（詳細）'!$F$97*投入係数表_A!CN105</f>
        <v>0</v>
      </c>
      <c r="CO105" s="276">
        <f>'結果（詳細）'!$F$98*投入係数表_A!CO105</f>
        <v>0</v>
      </c>
      <c r="CP105" s="276">
        <f>'結果（詳細）'!$F$99*投入係数表_A!CP105</f>
        <v>0</v>
      </c>
      <c r="CQ105" s="276">
        <f>'結果（詳細）'!$F$100*投入係数表_A!CQ105</f>
        <v>0</v>
      </c>
      <c r="CR105" s="276">
        <f>'結果（詳細）'!$F$101*投入係数表_A!CR105</f>
        <v>0</v>
      </c>
      <c r="CS105" s="276">
        <f>'結果（詳細）'!$F$102*投入係数表_A!CS105</f>
        <v>0</v>
      </c>
      <c r="CT105" s="276">
        <f>'結果（詳細）'!$F$103*投入係数表_A!CT105</f>
        <v>0</v>
      </c>
      <c r="CU105" s="276">
        <f>'結果（詳細）'!$F$104*投入係数表_A!CU105</f>
        <v>0</v>
      </c>
      <c r="CV105" s="276">
        <f>'結果（詳細）'!$F$105*投入係数表_A!CV105</f>
        <v>0</v>
      </c>
      <c r="CW105" s="276">
        <f>'結果（詳細）'!$F$106*投入係数表_A!CW105</f>
        <v>0</v>
      </c>
      <c r="CX105" s="276">
        <f>'結果（詳細）'!$F$107*投入係数表_A!CX105</f>
        <v>0</v>
      </c>
      <c r="CY105" s="276">
        <f>'結果（詳細）'!$F$108*投入係数表_A!CY105</f>
        <v>0</v>
      </c>
      <c r="CZ105" s="276">
        <f>'結果（詳細）'!$F$109*投入係数表_A!CZ105</f>
        <v>0</v>
      </c>
      <c r="DA105" s="276">
        <f>'結果（詳細）'!$F$110*投入係数表_A!DA105</f>
        <v>0</v>
      </c>
      <c r="DB105" s="276">
        <f>'結果（詳細）'!$F$111*投入係数表_A!DB105</f>
        <v>0</v>
      </c>
      <c r="DC105" s="276">
        <f>'結果（詳細）'!$F$112*投入係数表_A!DC105</f>
        <v>0</v>
      </c>
      <c r="DD105" s="276">
        <f>'結果（詳細）'!$F$113*投入係数表_A!DD105</f>
        <v>0</v>
      </c>
      <c r="DE105" s="276">
        <f>'結果（詳細）'!$F$114*投入係数表_A!DE105</f>
        <v>0</v>
      </c>
      <c r="DF105" s="276">
        <f>'結果（詳細）'!$F$115*投入係数表_A!DF105</f>
        <v>0</v>
      </c>
      <c r="DG105" s="276">
        <f>'結果（詳細）'!$F$115*投入係数表_A!DG105</f>
        <v>0</v>
      </c>
      <c r="DH105" s="276">
        <f>'結果（詳細）'!$F$115*投入係数表_A!DH105</f>
        <v>0</v>
      </c>
      <c r="DI105" s="279">
        <f t="shared" si="3"/>
        <v>0</v>
      </c>
    </row>
    <row r="106" spans="3:113" ht="13.5" customHeight="1" x14ac:dyDescent="0.15">
      <c r="C106" s="402" t="s">
        <v>756</v>
      </c>
      <c r="D106" s="403" t="s">
        <v>432</v>
      </c>
      <c r="E106" s="275">
        <f>'結果（詳細）'!F$10*投入係数表_A!E106</f>
        <v>0</v>
      </c>
      <c r="F106" s="276">
        <f>'結果（詳細）'!F$11*投入係数表_A!F106</f>
        <v>0</v>
      </c>
      <c r="G106" s="276">
        <f>'結果（詳細）'!F$12*投入係数表_A!G106</f>
        <v>0</v>
      </c>
      <c r="H106" s="276">
        <f>'結果（詳細）'!F$13*投入係数表_A!H106</f>
        <v>0</v>
      </c>
      <c r="I106" s="276">
        <f>'結果（詳細）'!F$14*投入係数表_A!I106</f>
        <v>0</v>
      </c>
      <c r="J106" s="276">
        <f>'結果（詳細）'!F$15*投入係数表_A!J106</f>
        <v>0</v>
      </c>
      <c r="K106" s="276">
        <f>'結果（詳細）'!F$16*投入係数表_A!K106</f>
        <v>0</v>
      </c>
      <c r="L106" s="276">
        <f>'結果（詳細）'!F$17*投入係数表_A!L106</f>
        <v>0</v>
      </c>
      <c r="M106" s="276">
        <f>'結果（詳細）'!F$18*投入係数表_A!M106</f>
        <v>0</v>
      </c>
      <c r="N106" s="277">
        <f>'結果（詳細）'!F$19*投入係数表_A!N106</f>
        <v>0</v>
      </c>
      <c r="O106" s="276">
        <f>'結果（詳細）'!F$20*投入係数表_A!O106</f>
        <v>0</v>
      </c>
      <c r="P106" s="276">
        <f>'結果（詳細）'!F$21*投入係数表_A!P106</f>
        <v>0</v>
      </c>
      <c r="Q106" s="276">
        <f>'結果（詳細）'!F$22*投入係数表_A!Q106</f>
        <v>0</v>
      </c>
      <c r="R106" s="276">
        <f>'結果（詳細）'!F$23*投入係数表_A!R106</f>
        <v>0</v>
      </c>
      <c r="S106" s="276">
        <f>'結果（詳細）'!F$24*投入係数表_A!S106</f>
        <v>0</v>
      </c>
      <c r="T106" s="276">
        <f>'結果（詳細）'!F$25*投入係数表_A!T106</f>
        <v>0</v>
      </c>
      <c r="U106" s="276">
        <f>'結果（詳細）'!F$26*投入係数表_A!U106</f>
        <v>0</v>
      </c>
      <c r="V106" s="276">
        <f>'結果（詳細）'!F$27*投入係数表_A!V106</f>
        <v>0</v>
      </c>
      <c r="W106" s="278">
        <f>'結果（詳細）'!F$28*投入係数表_A!W106</f>
        <v>0</v>
      </c>
      <c r="X106" s="276">
        <f>'結果（詳細）'!F$29*投入係数表_A!X106</f>
        <v>0</v>
      </c>
      <c r="Y106" s="276">
        <f>'結果（詳細）'!F$30*投入係数表_A!Y106</f>
        <v>0</v>
      </c>
      <c r="Z106" s="276">
        <f>'結果（詳細）'!F$31*投入係数表_A!Z106</f>
        <v>0</v>
      </c>
      <c r="AA106" s="276">
        <f>'結果（詳細）'!F$32*投入係数表_A!AA106</f>
        <v>0</v>
      </c>
      <c r="AB106" s="276">
        <f>'結果（詳細）'!F$33*投入係数表_A!AB106</f>
        <v>0</v>
      </c>
      <c r="AC106" s="276">
        <f>'結果（詳細）'!F$34*投入係数表_A!AC106</f>
        <v>0</v>
      </c>
      <c r="AD106" s="276">
        <f>'結果（詳細）'!F$35*投入係数表_A!AD106</f>
        <v>0</v>
      </c>
      <c r="AE106" s="276">
        <f>'結果（詳細）'!F$36*投入係数表_A!AE106</f>
        <v>0</v>
      </c>
      <c r="AF106" s="276">
        <f>'結果（詳細）'!F$37*投入係数表_A!AF106</f>
        <v>0</v>
      </c>
      <c r="AG106" s="276">
        <f>'結果（詳細）'!F$38*投入係数表_A!AG106</f>
        <v>0</v>
      </c>
      <c r="AH106" s="277">
        <f>'結果（詳細）'!F$39*投入係数表_A!AH106</f>
        <v>0</v>
      </c>
      <c r="AI106" s="276">
        <f>'結果（詳細）'!F$40*投入係数表_A!AI106</f>
        <v>0</v>
      </c>
      <c r="AJ106" s="276">
        <f>'結果（詳細）'!$F$41*投入係数表_A!AJ106</f>
        <v>0</v>
      </c>
      <c r="AK106" s="276">
        <f>'結果（詳細）'!$F$42*投入係数表_A!AK106</f>
        <v>0</v>
      </c>
      <c r="AL106" s="276">
        <f>'結果（詳細）'!$F$43*投入係数表_A!AL106</f>
        <v>0</v>
      </c>
      <c r="AM106" s="276">
        <f>'結果（詳細）'!$F$44*投入係数表_A!AM106</f>
        <v>0</v>
      </c>
      <c r="AN106" s="276">
        <f>'結果（詳細）'!$F$45*投入係数表_A!AN106</f>
        <v>0</v>
      </c>
      <c r="AO106" s="276">
        <f>'結果（詳細）'!$F$46*投入係数表_A!AO106</f>
        <v>0</v>
      </c>
      <c r="AP106" s="276">
        <f>'結果（詳細）'!$F$47*投入係数表_A!AP106</f>
        <v>0</v>
      </c>
      <c r="AQ106" s="276">
        <f>'結果（詳細）'!$F$48*投入係数表_A!AQ106</f>
        <v>0</v>
      </c>
      <c r="AR106" s="276">
        <f>'結果（詳細）'!$F$49*投入係数表_A!AR106</f>
        <v>0</v>
      </c>
      <c r="AS106" s="276">
        <f>'結果（詳細）'!$F$50*投入係数表_A!AS106</f>
        <v>0</v>
      </c>
      <c r="AT106" s="276">
        <f>'結果（詳細）'!$F$51*投入係数表_A!AT106</f>
        <v>0</v>
      </c>
      <c r="AU106" s="276">
        <f>'結果（詳細）'!$F$52*投入係数表_A!AU106</f>
        <v>0</v>
      </c>
      <c r="AV106" s="276">
        <f>'結果（詳細）'!$F$53*投入係数表_A!AV106</f>
        <v>0</v>
      </c>
      <c r="AW106" s="276">
        <f>'結果（詳細）'!$F$54*投入係数表_A!AW106</f>
        <v>0</v>
      </c>
      <c r="AX106" s="276">
        <f>'結果（詳細）'!$F$55*投入係数表_A!AX106</f>
        <v>0</v>
      </c>
      <c r="AY106" s="276">
        <f>'結果（詳細）'!$F$56*投入係数表_A!AY106</f>
        <v>0</v>
      </c>
      <c r="AZ106" s="276">
        <f>'結果（詳細）'!$F$57*投入係数表_A!AZ106</f>
        <v>0</v>
      </c>
      <c r="BA106" s="276">
        <f>'結果（詳細）'!$F$58*投入係数表_A!BA106</f>
        <v>0</v>
      </c>
      <c r="BB106" s="276">
        <f>'結果（詳細）'!$F$59*投入係数表_A!BB106</f>
        <v>0</v>
      </c>
      <c r="BC106" s="276">
        <f>'結果（詳細）'!$F$60*投入係数表_A!BC106</f>
        <v>0</v>
      </c>
      <c r="BD106" s="276">
        <f>'結果（詳細）'!$F$61*投入係数表_A!BD106</f>
        <v>0</v>
      </c>
      <c r="BE106" s="276">
        <f>'結果（詳細）'!$F$62*投入係数表_A!BE106</f>
        <v>0</v>
      </c>
      <c r="BF106" s="276">
        <f>'結果（詳細）'!$F$63*投入係数表_A!BF106</f>
        <v>0</v>
      </c>
      <c r="BG106" s="276">
        <f>'結果（詳細）'!$F$64*投入係数表_A!BG106</f>
        <v>0</v>
      </c>
      <c r="BH106" s="276">
        <f>'結果（詳細）'!$F$65*投入係数表_A!BH106</f>
        <v>0</v>
      </c>
      <c r="BI106" s="276">
        <f>'結果（詳細）'!$F$66*投入係数表_A!BI106</f>
        <v>0</v>
      </c>
      <c r="BJ106" s="276">
        <f>'結果（詳細）'!$F$67*投入係数表_A!BJ106</f>
        <v>0</v>
      </c>
      <c r="BK106" s="276">
        <f>'結果（詳細）'!$F$68*投入係数表_A!BK106</f>
        <v>0</v>
      </c>
      <c r="BL106" s="276">
        <f>'結果（詳細）'!$F$69*投入係数表_A!BL106</f>
        <v>0</v>
      </c>
      <c r="BM106" s="276">
        <f>'結果（詳細）'!$F$70*投入係数表_A!BM106</f>
        <v>0</v>
      </c>
      <c r="BN106" s="276">
        <f>'結果（詳細）'!$F$71*投入係数表_A!BN106</f>
        <v>0</v>
      </c>
      <c r="BO106" s="276">
        <f>'結果（詳細）'!$F$72*投入係数表_A!BO106</f>
        <v>0</v>
      </c>
      <c r="BP106" s="276">
        <f>'結果（詳細）'!$F$73*投入係数表_A!BP106</f>
        <v>0</v>
      </c>
      <c r="BQ106" s="276">
        <f>'結果（詳細）'!$F$74*投入係数表_A!BQ106</f>
        <v>0</v>
      </c>
      <c r="BR106" s="276">
        <f>'結果（詳細）'!$F$75*投入係数表_A!BR106</f>
        <v>0</v>
      </c>
      <c r="BS106" s="276">
        <f>'結果（詳細）'!$F$76*投入係数表_A!BS106</f>
        <v>0</v>
      </c>
      <c r="BT106" s="276">
        <f>'結果（詳細）'!$F$77*投入係数表_A!BT106</f>
        <v>0</v>
      </c>
      <c r="BU106" s="276">
        <f>'結果（詳細）'!$F$78*投入係数表_A!BU106</f>
        <v>0</v>
      </c>
      <c r="BV106" s="276">
        <f>'結果（詳細）'!$F$79*投入係数表_A!BV106</f>
        <v>0</v>
      </c>
      <c r="BW106" s="276">
        <f>'結果（詳細）'!$F$80*投入係数表_A!BW106</f>
        <v>0</v>
      </c>
      <c r="BX106" s="276">
        <f>'結果（詳細）'!$F$81*投入係数表_A!BX106</f>
        <v>0</v>
      </c>
      <c r="BY106" s="276">
        <f>'結果（詳細）'!$F$82*投入係数表_A!BY106</f>
        <v>0</v>
      </c>
      <c r="BZ106" s="276">
        <f>'結果（詳細）'!$F$83*投入係数表_A!BZ106</f>
        <v>0</v>
      </c>
      <c r="CA106" s="276">
        <f>'結果（詳細）'!$F$84*投入係数表_A!CA106</f>
        <v>0</v>
      </c>
      <c r="CB106" s="276">
        <f>'結果（詳細）'!$F$85*投入係数表_A!CB106</f>
        <v>0</v>
      </c>
      <c r="CC106" s="276">
        <f>'結果（詳細）'!$F$86*投入係数表_A!CC106</f>
        <v>0</v>
      </c>
      <c r="CD106" s="276">
        <f>'結果（詳細）'!$F$87*投入係数表_A!CD106</f>
        <v>0</v>
      </c>
      <c r="CE106" s="276">
        <f>'結果（詳細）'!$F$88*投入係数表_A!CE106</f>
        <v>0</v>
      </c>
      <c r="CF106" s="276">
        <f>'結果（詳細）'!$F$89*投入係数表_A!CF106</f>
        <v>0</v>
      </c>
      <c r="CG106" s="276">
        <f>'結果（詳細）'!$F$90*投入係数表_A!CG106</f>
        <v>0</v>
      </c>
      <c r="CH106" s="276">
        <f>'結果（詳細）'!$F$91*投入係数表_A!CH106</f>
        <v>0</v>
      </c>
      <c r="CI106" s="276">
        <f>'結果（詳細）'!$F$92*投入係数表_A!CI106</f>
        <v>0</v>
      </c>
      <c r="CJ106" s="276">
        <f>'結果（詳細）'!$F$93*投入係数表_A!CJ106</f>
        <v>0</v>
      </c>
      <c r="CK106" s="276">
        <f>'結果（詳細）'!$F$94*投入係数表_A!CK106</f>
        <v>0</v>
      </c>
      <c r="CL106" s="276">
        <f>'結果（詳細）'!$F$95*投入係数表_A!CL106</f>
        <v>0</v>
      </c>
      <c r="CM106" s="276">
        <f>'結果（詳細）'!$F$96*投入係数表_A!CM106</f>
        <v>0</v>
      </c>
      <c r="CN106" s="276">
        <f>'結果（詳細）'!$F$97*投入係数表_A!CN106</f>
        <v>0</v>
      </c>
      <c r="CO106" s="276">
        <f>'結果（詳細）'!$F$98*投入係数表_A!CO106</f>
        <v>0</v>
      </c>
      <c r="CP106" s="276">
        <f>'結果（詳細）'!$F$99*投入係数表_A!CP106</f>
        <v>0</v>
      </c>
      <c r="CQ106" s="276">
        <f>'結果（詳細）'!$F$100*投入係数表_A!CQ106</f>
        <v>0</v>
      </c>
      <c r="CR106" s="276">
        <f>'結果（詳細）'!$F$101*投入係数表_A!CR106</f>
        <v>0</v>
      </c>
      <c r="CS106" s="276">
        <f>'結果（詳細）'!$F$102*投入係数表_A!CS106</f>
        <v>0</v>
      </c>
      <c r="CT106" s="276">
        <f>'結果（詳細）'!$F$103*投入係数表_A!CT106</f>
        <v>0</v>
      </c>
      <c r="CU106" s="276">
        <f>'結果（詳細）'!$F$104*投入係数表_A!CU106</f>
        <v>0</v>
      </c>
      <c r="CV106" s="276">
        <f>'結果（詳細）'!$F$105*投入係数表_A!CV106</f>
        <v>0</v>
      </c>
      <c r="CW106" s="276">
        <f>'結果（詳細）'!$F$106*投入係数表_A!CW106</f>
        <v>0</v>
      </c>
      <c r="CX106" s="276">
        <f>'結果（詳細）'!$F$107*投入係数表_A!CX106</f>
        <v>0</v>
      </c>
      <c r="CY106" s="276">
        <f>'結果（詳細）'!$F$108*投入係数表_A!CY106</f>
        <v>0</v>
      </c>
      <c r="CZ106" s="276">
        <f>'結果（詳細）'!$F$109*投入係数表_A!CZ106</f>
        <v>0</v>
      </c>
      <c r="DA106" s="276">
        <f>'結果（詳細）'!$F$110*投入係数表_A!DA106</f>
        <v>0</v>
      </c>
      <c r="DB106" s="276">
        <f>'結果（詳細）'!$F$111*投入係数表_A!DB106</f>
        <v>0</v>
      </c>
      <c r="DC106" s="276">
        <f>'結果（詳細）'!$F$112*投入係数表_A!DC106</f>
        <v>0</v>
      </c>
      <c r="DD106" s="276">
        <f>'結果（詳細）'!$F$113*投入係数表_A!DD106</f>
        <v>0</v>
      </c>
      <c r="DE106" s="276">
        <f>'結果（詳細）'!$F$114*投入係数表_A!DE106</f>
        <v>0</v>
      </c>
      <c r="DF106" s="276">
        <f>'結果（詳細）'!$F$115*投入係数表_A!DF106</f>
        <v>0</v>
      </c>
      <c r="DG106" s="276">
        <f>'結果（詳細）'!$F$115*投入係数表_A!DG106</f>
        <v>0</v>
      </c>
      <c r="DH106" s="276">
        <f>'結果（詳細）'!$F$115*投入係数表_A!DH106</f>
        <v>0</v>
      </c>
      <c r="DI106" s="279">
        <f t="shared" si="3"/>
        <v>0</v>
      </c>
    </row>
    <row r="107" spans="3:113" ht="13.5" customHeight="1" x14ac:dyDescent="0.15">
      <c r="C107" s="402" t="s">
        <v>757</v>
      </c>
      <c r="D107" s="403" t="s">
        <v>758</v>
      </c>
      <c r="E107" s="275">
        <f>'結果（詳細）'!F$10*投入係数表_A!E107</f>
        <v>0</v>
      </c>
      <c r="F107" s="276">
        <f>'結果（詳細）'!F$11*投入係数表_A!F107</f>
        <v>0</v>
      </c>
      <c r="G107" s="276">
        <f>'結果（詳細）'!F$12*投入係数表_A!G107</f>
        <v>0</v>
      </c>
      <c r="H107" s="276">
        <f>'結果（詳細）'!F$13*投入係数表_A!H107</f>
        <v>0</v>
      </c>
      <c r="I107" s="276">
        <f>'結果（詳細）'!F$14*投入係数表_A!I107</f>
        <v>0</v>
      </c>
      <c r="J107" s="276">
        <f>'結果（詳細）'!F$15*投入係数表_A!J107</f>
        <v>0</v>
      </c>
      <c r="K107" s="276">
        <f>'結果（詳細）'!F$16*投入係数表_A!K107</f>
        <v>0</v>
      </c>
      <c r="L107" s="276">
        <f>'結果（詳細）'!F$17*投入係数表_A!L107</f>
        <v>0</v>
      </c>
      <c r="M107" s="276">
        <f>'結果（詳細）'!F$18*投入係数表_A!M107</f>
        <v>0</v>
      </c>
      <c r="N107" s="277">
        <f>'結果（詳細）'!F$19*投入係数表_A!N107</f>
        <v>0</v>
      </c>
      <c r="O107" s="276">
        <f>'結果（詳細）'!F$20*投入係数表_A!O107</f>
        <v>0</v>
      </c>
      <c r="P107" s="276">
        <f>'結果（詳細）'!F$21*投入係数表_A!P107</f>
        <v>0</v>
      </c>
      <c r="Q107" s="276">
        <f>'結果（詳細）'!F$22*投入係数表_A!Q107</f>
        <v>0</v>
      </c>
      <c r="R107" s="276">
        <f>'結果（詳細）'!F$23*投入係数表_A!R107</f>
        <v>0</v>
      </c>
      <c r="S107" s="276">
        <f>'結果（詳細）'!F$24*投入係数表_A!S107</f>
        <v>0</v>
      </c>
      <c r="T107" s="276">
        <f>'結果（詳細）'!F$25*投入係数表_A!T107</f>
        <v>0</v>
      </c>
      <c r="U107" s="276">
        <f>'結果（詳細）'!F$26*投入係数表_A!U107</f>
        <v>0</v>
      </c>
      <c r="V107" s="276">
        <f>'結果（詳細）'!F$27*投入係数表_A!V107</f>
        <v>0</v>
      </c>
      <c r="W107" s="278">
        <f>'結果（詳細）'!F$28*投入係数表_A!W107</f>
        <v>0</v>
      </c>
      <c r="X107" s="276">
        <f>'結果（詳細）'!F$29*投入係数表_A!X107</f>
        <v>0</v>
      </c>
      <c r="Y107" s="276">
        <f>'結果（詳細）'!F$30*投入係数表_A!Y107</f>
        <v>0</v>
      </c>
      <c r="Z107" s="276">
        <f>'結果（詳細）'!F$31*投入係数表_A!Z107</f>
        <v>0</v>
      </c>
      <c r="AA107" s="276">
        <f>'結果（詳細）'!F$32*投入係数表_A!AA107</f>
        <v>0</v>
      </c>
      <c r="AB107" s="276">
        <f>'結果（詳細）'!F$33*投入係数表_A!AB107</f>
        <v>0</v>
      </c>
      <c r="AC107" s="276">
        <f>'結果（詳細）'!F$34*投入係数表_A!AC107</f>
        <v>0</v>
      </c>
      <c r="AD107" s="276">
        <f>'結果（詳細）'!F$35*投入係数表_A!AD107</f>
        <v>0</v>
      </c>
      <c r="AE107" s="276">
        <f>'結果（詳細）'!F$36*投入係数表_A!AE107</f>
        <v>0</v>
      </c>
      <c r="AF107" s="276">
        <f>'結果（詳細）'!F$37*投入係数表_A!AF107</f>
        <v>0</v>
      </c>
      <c r="AG107" s="276">
        <f>'結果（詳細）'!F$38*投入係数表_A!AG107</f>
        <v>0</v>
      </c>
      <c r="AH107" s="277">
        <f>'結果（詳細）'!F$39*投入係数表_A!AH107</f>
        <v>0</v>
      </c>
      <c r="AI107" s="276">
        <f>'結果（詳細）'!F$40*投入係数表_A!AI107</f>
        <v>0</v>
      </c>
      <c r="AJ107" s="276">
        <f>'結果（詳細）'!$F$41*投入係数表_A!AJ107</f>
        <v>0</v>
      </c>
      <c r="AK107" s="276">
        <f>'結果（詳細）'!$F$42*投入係数表_A!AK107</f>
        <v>0</v>
      </c>
      <c r="AL107" s="276">
        <f>'結果（詳細）'!$F$43*投入係数表_A!AL107</f>
        <v>0</v>
      </c>
      <c r="AM107" s="276">
        <f>'結果（詳細）'!$F$44*投入係数表_A!AM107</f>
        <v>0</v>
      </c>
      <c r="AN107" s="276">
        <f>'結果（詳細）'!$F$45*投入係数表_A!AN107</f>
        <v>0</v>
      </c>
      <c r="AO107" s="276">
        <f>'結果（詳細）'!$F$46*投入係数表_A!AO107</f>
        <v>0</v>
      </c>
      <c r="AP107" s="276">
        <f>'結果（詳細）'!$F$47*投入係数表_A!AP107</f>
        <v>0</v>
      </c>
      <c r="AQ107" s="276">
        <f>'結果（詳細）'!$F$48*投入係数表_A!AQ107</f>
        <v>0</v>
      </c>
      <c r="AR107" s="276">
        <f>'結果（詳細）'!$F$49*投入係数表_A!AR107</f>
        <v>0</v>
      </c>
      <c r="AS107" s="276">
        <f>'結果（詳細）'!$F$50*投入係数表_A!AS107</f>
        <v>0</v>
      </c>
      <c r="AT107" s="276">
        <f>'結果（詳細）'!$F$51*投入係数表_A!AT107</f>
        <v>0</v>
      </c>
      <c r="AU107" s="276">
        <f>'結果（詳細）'!$F$52*投入係数表_A!AU107</f>
        <v>0</v>
      </c>
      <c r="AV107" s="276">
        <f>'結果（詳細）'!$F$53*投入係数表_A!AV107</f>
        <v>0</v>
      </c>
      <c r="AW107" s="276">
        <f>'結果（詳細）'!$F$54*投入係数表_A!AW107</f>
        <v>0</v>
      </c>
      <c r="AX107" s="276">
        <f>'結果（詳細）'!$F$55*投入係数表_A!AX107</f>
        <v>0</v>
      </c>
      <c r="AY107" s="276">
        <f>'結果（詳細）'!$F$56*投入係数表_A!AY107</f>
        <v>0</v>
      </c>
      <c r="AZ107" s="276">
        <f>'結果（詳細）'!$F$57*投入係数表_A!AZ107</f>
        <v>0</v>
      </c>
      <c r="BA107" s="276">
        <f>'結果（詳細）'!$F$58*投入係数表_A!BA107</f>
        <v>0</v>
      </c>
      <c r="BB107" s="276">
        <f>'結果（詳細）'!$F$59*投入係数表_A!BB107</f>
        <v>0</v>
      </c>
      <c r="BC107" s="276">
        <f>'結果（詳細）'!$F$60*投入係数表_A!BC107</f>
        <v>0</v>
      </c>
      <c r="BD107" s="276">
        <f>'結果（詳細）'!$F$61*投入係数表_A!BD107</f>
        <v>0</v>
      </c>
      <c r="BE107" s="276">
        <f>'結果（詳細）'!$F$62*投入係数表_A!BE107</f>
        <v>0</v>
      </c>
      <c r="BF107" s="276">
        <f>'結果（詳細）'!$F$63*投入係数表_A!BF107</f>
        <v>0</v>
      </c>
      <c r="BG107" s="276">
        <f>'結果（詳細）'!$F$64*投入係数表_A!BG107</f>
        <v>0</v>
      </c>
      <c r="BH107" s="276">
        <f>'結果（詳細）'!$F$65*投入係数表_A!BH107</f>
        <v>0</v>
      </c>
      <c r="BI107" s="276">
        <f>'結果（詳細）'!$F$66*投入係数表_A!BI107</f>
        <v>0</v>
      </c>
      <c r="BJ107" s="276">
        <f>'結果（詳細）'!$F$67*投入係数表_A!BJ107</f>
        <v>0</v>
      </c>
      <c r="BK107" s="276">
        <f>'結果（詳細）'!$F$68*投入係数表_A!BK107</f>
        <v>0</v>
      </c>
      <c r="BL107" s="276">
        <f>'結果（詳細）'!$F$69*投入係数表_A!BL107</f>
        <v>0</v>
      </c>
      <c r="BM107" s="276">
        <f>'結果（詳細）'!$F$70*投入係数表_A!BM107</f>
        <v>0</v>
      </c>
      <c r="BN107" s="276">
        <f>'結果（詳細）'!$F$71*投入係数表_A!BN107</f>
        <v>0</v>
      </c>
      <c r="BO107" s="276">
        <f>'結果（詳細）'!$F$72*投入係数表_A!BO107</f>
        <v>0</v>
      </c>
      <c r="BP107" s="276">
        <f>'結果（詳細）'!$F$73*投入係数表_A!BP107</f>
        <v>0</v>
      </c>
      <c r="BQ107" s="276">
        <f>'結果（詳細）'!$F$74*投入係数表_A!BQ107</f>
        <v>0</v>
      </c>
      <c r="BR107" s="276">
        <f>'結果（詳細）'!$F$75*投入係数表_A!BR107</f>
        <v>0</v>
      </c>
      <c r="BS107" s="276">
        <f>'結果（詳細）'!$F$76*投入係数表_A!BS107</f>
        <v>0</v>
      </c>
      <c r="BT107" s="276">
        <f>'結果（詳細）'!$F$77*投入係数表_A!BT107</f>
        <v>0</v>
      </c>
      <c r="BU107" s="276">
        <f>'結果（詳細）'!$F$78*投入係数表_A!BU107</f>
        <v>0</v>
      </c>
      <c r="BV107" s="276">
        <f>'結果（詳細）'!$F$79*投入係数表_A!BV107</f>
        <v>0</v>
      </c>
      <c r="BW107" s="276">
        <f>'結果（詳細）'!$F$80*投入係数表_A!BW107</f>
        <v>0</v>
      </c>
      <c r="BX107" s="276">
        <f>'結果（詳細）'!$F$81*投入係数表_A!BX107</f>
        <v>0</v>
      </c>
      <c r="BY107" s="276">
        <f>'結果（詳細）'!$F$82*投入係数表_A!BY107</f>
        <v>0</v>
      </c>
      <c r="BZ107" s="276">
        <f>'結果（詳細）'!$F$83*投入係数表_A!BZ107</f>
        <v>0</v>
      </c>
      <c r="CA107" s="276">
        <f>'結果（詳細）'!$F$84*投入係数表_A!CA107</f>
        <v>0</v>
      </c>
      <c r="CB107" s="276">
        <f>'結果（詳細）'!$F$85*投入係数表_A!CB107</f>
        <v>0</v>
      </c>
      <c r="CC107" s="276">
        <f>'結果（詳細）'!$F$86*投入係数表_A!CC107</f>
        <v>0</v>
      </c>
      <c r="CD107" s="276">
        <f>'結果（詳細）'!$F$87*投入係数表_A!CD107</f>
        <v>0</v>
      </c>
      <c r="CE107" s="276">
        <f>'結果（詳細）'!$F$88*投入係数表_A!CE107</f>
        <v>0</v>
      </c>
      <c r="CF107" s="276">
        <f>'結果（詳細）'!$F$89*投入係数表_A!CF107</f>
        <v>0</v>
      </c>
      <c r="CG107" s="276">
        <f>'結果（詳細）'!$F$90*投入係数表_A!CG107</f>
        <v>0</v>
      </c>
      <c r="CH107" s="276">
        <f>'結果（詳細）'!$F$91*投入係数表_A!CH107</f>
        <v>0</v>
      </c>
      <c r="CI107" s="276">
        <f>'結果（詳細）'!$F$92*投入係数表_A!CI107</f>
        <v>0</v>
      </c>
      <c r="CJ107" s="276">
        <f>'結果（詳細）'!$F$93*投入係数表_A!CJ107</f>
        <v>0</v>
      </c>
      <c r="CK107" s="276">
        <f>'結果（詳細）'!$F$94*投入係数表_A!CK107</f>
        <v>0</v>
      </c>
      <c r="CL107" s="276">
        <f>'結果（詳細）'!$F$95*投入係数表_A!CL107</f>
        <v>0</v>
      </c>
      <c r="CM107" s="276">
        <f>'結果（詳細）'!$F$96*投入係数表_A!CM107</f>
        <v>0</v>
      </c>
      <c r="CN107" s="276">
        <f>'結果（詳細）'!$F$97*投入係数表_A!CN107</f>
        <v>0</v>
      </c>
      <c r="CO107" s="276">
        <f>'結果（詳細）'!$F$98*投入係数表_A!CO107</f>
        <v>0</v>
      </c>
      <c r="CP107" s="276">
        <f>'結果（詳細）'!$F$99*投入係数表_A!CP107</f>
        <v>0</v>
      </c>
      <c r="CQ107" s="276">
        <f>'結果（詳細）'!$F$100*投入係数表_A!CQ107</f>
        <v>0</v>
      </c>
      <c r="CR107" s="276">
        <f>'結果（詳細）'!$F$101*投入係数表_A!CR107</f>
        <v>0</v>
      </c>
      <c r="CS107" s="276">
        <f>'結果（詳細）'!$F$102*投入係数表_A!CS107</f>
        <v>0</v>
      </c>
      <c r="CT107" s="276">
        <f>'結果（詳細）'!$F$103*投入係数表_A!CT107</f>
        <v>0</v>
      </c>
      <c r="CU107" s="276">
        <f>'結果（詳細）'!$F$104*投入係数表_A!CU107</f>
        <v>0</v>
      </c>
      <c r="CV107" s="276">
        <f>'結果（詳細）'!$F$105*投入係数表_A!CV107</f>
        <v>0</v>
      </c>
      <c r="CW107" s="276">
        <f>'結果（詳細）'!$F$106*投入係数表_A!CW107</f>
        <v>0</v>
      </c>
      <c r="CX107" s="276">
        <f>'結果（詳細）'!$F$107*投入係数表_A!CX107</f>
        <v>0</v>
      </c>
      <c r="CY107" s="276">
        <f>'結果（詳細）'!$F$108*投入係数表_A!CY107</f>
        <v>0</v>
      </c>
      <c r="CZ107" s="276">
        <f>'結果（詳細）'!$F$109*投入係数表_A!CZ107</f>
        <v>0</v>
      </c>
      <c r="DA107" s="276">
        <f>'結果（詳細）'!$F$110*投入係数表_A!DA107</f>
        <v>0</v>
      </c>
      <c r="DB107" s="276">
        <f>'結果（詳細）'!$F$111*投入係数表_A!DB107</f>
        <v>0</v>
      </c>
      <c r="DC107" s="276">
        <f>'結果（詳細）'!$F$112*投入係数表_A!DC107</f>
        <v>0</v>
      </c>
      <c r="DD107" s="276">
        <f>'結果（詳細）'!$F$113*投入係数表_A!DD107</f>
        <v>0</v>
      </c>
      <c r="DE107" s="276">
        <f>'結果（詳細）'!$F$114*投入係数表_A!DE107</f>
        <v>0</v>
      </c>
      <c r="DF107" s="276">
        <f>'結果（詳細）'!$F$115*投入係数表_A!DF107</f>
        <v>0</v>
      </c>
      <c r="DG107" s="276">
        <f>'結果（詳細）'!$F$115*投入係数表_A!DG107</f>
        <v>0</v>
      </c>
      <c r="DH107" s="276">
        <f>'結果（詳細）'!$F$115*投入係数表_A!DH107</f>
        <v>0</v>
      </c>
      <c r="DI107" s="279">
        <f t="shared" si="3"/>
        <v>0</v>
      </c>
    </row>
    <row r="108" spans="3:113" ht="13.5" customHeight="1" x14ac:dyDescent="0.15">
      <c r="C108" s="402" t="s">
        <v>759</v>
      </c>
      <c r="D108" s="403" t="s">
        <v>760</v>
      </c>
      <c r="E108" s="275">
        <f>'結果（詳細）'!F$10*投入係数表_A!E108</f>
        <v>0</v>
      </c>
      <c r="F108" s="276">
        <f>'結果（詳細）'!F$11*投入係数表_A!F108</f>
        <v>0</v>
      </c>
      <c r="G108" s="276">
        <f>'結果（詳細）'!F$12*投入係数表_A!G108</f>
        <v>0</v>
      </c>
      <c r="H108" s="276">
        <f>'結果（詳細）'!F$13*投入係数表_A!H108</f>
        <v>0</v>
      </c>
      <c r="I108" s="276">
        <f>'結果（詳細）'!F$14*投入係数表_A!I108</f>
        <v>0</v>
      </c>
      <c r="J108" s="276">
        <f>'結果（詳細）'!F$15*投入係数表_A!J108</f>
        <v>0</v>
      </c>
      <c r="K108" s="276">
        <f>'結果（詳細）'!F$16*投入係数表_A!K108</f>
        <v>0</v>
      </c>
      <c r="L108" s="276">
        <f>'結果（詳細）'!F$17*投入係数表_A!L108</f>
        <v>0</v>
      </c>
      <c r="M108" s="276">
        <f>'結果（詳細）'!F$18*投入係数表_A!M108</f>
        <v>0</v>
      </c>
      <c r="N108" s="277">
        <f>'結果（詳細）'!F$19*投入係数表_A!N108</f>
        <v>0</v>
      </c>
      <c r="O108" s="276">
        <f>'結果（詳細）'!F$20*投入係数表_A!O108</f>
        <v>0</v>
      </c>
      <c r="P108" s="276">
        <f>'結果（詳細）'!F$21*投入係数表_A!P108</f>
        <v>0</v>
      </c>
      <c r="Q108" s="276">
        <f>'結果（詳細）'!F$22*投入係数表_A!Q108</f>
        <v>0</v>
      </c>
      <c r="R108" s="276">
        <f>'結果（詳細）'!F$23*投入係数表_A!R108</f>
        <v>0</v>
      </c>
      <c r="S108" s="276">
        <f>'結果（詳細）'!F$24*投入係数表_A!S108</f>
        <v>0</v>
      </c>
      <c r="T108" s="276">
        <f>'結果（詳細）'!F$25*投入係数表_A!T108</f>
        <v>0</v>
      </c>
      <c r="U108" s="276">
        <f>'結果（詳細）'!F$26*投入係数表_A!U108</f>
        <v>0</v>
      </c>
      <c r="V108" s="276">
        <f>'結果（詳細）'!F$27*投入係数表_A!V108</f>
        <v>0</v>
      </c>
      <c r="W108" s="278">
        <f>'結果（詳細）'!F$28*投入係数表_A!W108</f>
        <v>0</v>
      </c>
      <c r="X108" s="276">
        <f>'結果（詳細）'!F$29*投入係数表_A!X108</f>
        <v>0</v>
      </c>
      <c r="Y108" s="276">
        <f>'結果（詳細）'!F$30*投入係数表_A!Y108</f>
        <v>0</v>
      </c>
      <c r="Z108" s="276">
        <f>'結果（詳細）'!F$31*投入係数表_A!Z108</f>
        <v>0</v>
      </c>
      <c r="AA108" s="276">
        <f>'結果（詳細）'!F$32*投入係数表_A!AA108</f>
        <v>0</v>
      </c>
      <c r="AB108" s="276">
        <f>'結果（詳細）'!F$33*投入係数表_A!AB108</f>
        <v>0</v>
      </c>
      <c r="AC108" s="276">
        <f>'結果（詳細）'!F$34*投入係数表_A!AC108</f>
        <v>0</v>
      </c>
      <c r="AD108" s="276">
        <f>'結果（詳細）'!F$35*投入係数表_A!AD108</f>
        <v>0</v>
      </c>
      <c r="AE108" s="276">
        <f>'結果（詳細）'!F$36*投入係数表_A!AE108</f>
        <v>0</v>
      </c>
      <c r="AF108" s="276">
        <f>'結果（詳細）'!F$37*投入係数表_A!AF108</f>
        <v>0</v>
      </c>
      <c r="AG108" s="276">
        <f>'結果（詳細）'!F$38*投入係数表_A!AG108</f>
        <v>0</v>
      </c>
      <c r="AH108" s="277">
        <f>'結果（詳細）'!F$39*投入係数表_A!AH108</f>
        <v>0</v>
      </c>
      <c r="AI108" s="276">
        <f>'結果（詳細）'!F$40*投入係数表_A!AI108</f>
        <v>0</v>
      </c>
      <c r="AJ108" s="276">
        <f>'結果（詳細）'!$F$41*投入係数表_A!AJ108</f>
        <v>0</v>
      </c>
      <c r="AK108" s="276">
        <f>'結果（詳細）'!$F$42*投入係数表_A!AK108</f>
        <v>0</v>
      </c>
      <c r="AL108" s="276">
        <f>'結果（詳細）'!$F$43*投入係数表_A!AL108</f>
        <v>0</v>
      </c>
      <c r="AM108" s="276">
        <f>'結果（詳細）'!$F$44*投入係数表_A!AM108</f>
        <v>0</v>
      </c>
      <c r="AN108" s="276">
        <f>'結果（詳細）'!$F$45*投入係数表_A!AN108</f>
        <v>0</v>
      </c>
      <c r="AO108" s="276">
        <f>'結果（詳細）'!$F$46*投入係数表_A!AO108</f>
        <v>0</v>
      </c>
      <c r="AP108" s="276">
        <f>'結果（詳細）'!$F$47*投入係数表_A!AP108</f>
        <v>0</v>
      </c>
      <c r="AQ108" s="276">
        <f>'結果（詳細）'!$F$48*投入係数表_A!AQ108</f>
        <v>0</v>
      </c>
      <c r="AR108" s="276">
        <f>'結果（詳細）'!$F$49*投入係数表_A!AR108</f>
        <v>0</v>
      </c>
      <c r="AS108" s="276">
        <f>'結果（詳細）'!$F$50*投入係数表_A!AS108</f>
        <v>0</v>
      </c>
      <c r="AT108" s="276">
        <f>'結果（詳細）'!$F$51*投入係数表_A!AT108</f>
        <v>0</v>
      </c>
      <c r="AU108" s="276">
        <f>'結果（詳細）'!$F$52*投入係数表_A!AU108</f>
        <v>0</v>
      </c>
      <c r="AV108" s="276">
        <f>'結果（詳細）'!$F$53*投入係数表_A!AV108</f>
        <v>0</v>
      </c>
      <c r="AW108" s="276">
        <f>'結果（詳細）'!$F$54*投入係数表_A!AW108</f>
        <v>0</v>
      </c>
      <c r="AX108" s="276">
        <f>'結果（詳細）'!$F$55*投入係数表_A!AX108</f>
        <v>0</v>
      </c>
      <c r="AY108" s="276">
        <f>'結果（詳細）'!$F$56*投入係数表_A!AY108</f>
        <v>0</v>
      </c>
      <c r="AZ108" s="276">
        <f>'結果（詳細）'!$F$57*投入係数表_A!AZ108</f>
        <v>0</v>
      </c>
      <c r="BA108" s="276">
        <f>'結果（詳細）'!$F$58*投入係数表_A!BA108</f>
        <v>0</v>
      </c>
      <c r="BB108" s="276">
        <f>'結果（詳細）'!$F$59*投入係数表_A!BB108</f>
        <v>0</v>
      </c>
      <c r="BC108" s="276">
        <f>'結果（詳細）'!$F$60*投入係数表_A!BC108</f>
        <v>0</v>
      </c>
      <c r="BD108" s="276">
        <f>'結果（詳細）'!$F$61*投入係数表_A!BD108</f>
        <v>0</v>
      </c>
      <c r="BE108" s="276">
        <f>'結果（詳細）'!$F$62*投入係数表_A!BE108</f>
        <v>0</v>
      </c>
      <c r="BF108" s="276">
        <f>'結果（詳細）'!$F$63*投入係数表_A!BF108</f>
        <v>0</v>
      </c>
      <c r="BG108" s="276">
        <f>'結果（詳細）'!$F$64*投入係数表_A!BG108</f>
        <v>0</v>
      </c>
      <c r="BH108" s="276">
        <f>'結果（詳細）'!$F$65*投入係数表_A!BH108</f>
        <v>0</v>
      </c>
      <c r="BI108" s="276">
        <f>'結果（詳細）'!$F$66*投入係数表_A!BI108</f>
        <v>0</v>
      </c>
      <c r="BJ108" s="276">
        <f>'結果（詳細）'!$F$67*投入係数表_A!BJ108</f>
        <v>0</v>
      </c>
      <c r="BK108" s="276">
        <f>'結果（詳細）'!$F$68*投入係数表_A!BK108</f>
        <v>0</v>
      </c>
      <c r="BL108" s="276">
        <f>'結果（詳細）'!$F$69*投入係数表_A!BL108</f>
        <v>0</v>
      </c>
      <c r="BM108" s="276">
        <f>'結果（詳細）'!$F$70*投入係数表_A!BM108</f>
        <v>0</v>
      </c>
      <c r="BN108" s="276">
        <f>'結果（詳細）'!$F$71*投入係数表_A!BN108</f>
        <v>0</v>
      </c>
      <c r="BO108" s="276">
        <f>'結果（詳細）'!$F$72*投入係数表_A!BO108</f>
        <v>0</v>
      </c>
      <c r="BP108" s="276">
        <f>'結果（詳細）'!$F$73*投入係数表_A!BP108</f>
        <v>0</v>
      </c>
      <c r="BQ108" s="276">
        <f>'結果（詳細）'!$F$74*投入係数表_A!BQ108</f>
        <v>0</v>
      </c>
      <c r="BR108" s="276">
        <f>'結果（詳細）'!$F$75*投入係数表_A!BR108</f>
        <v>0</v>
      </c>
      <c r="BS108" s="276">
        <f>'結果（詳細）'!$F$76*投入係数表_A!BS108</f>
        <v>0</v>
      </c>
      <c r="BT108" s="276">
        <f>'結果（詳細）'!$F$77*投入係数表_A!BT108</f>
        <v>0</v>
      </c>
      <c r="BU108" s="276">
        <f>'結果（詳細）'!$F$78*投入係数表_A!BU108</f>
        <v>0</v>
      </c>
      <c r="BV108" s="276">
        <f>'結果（詳細）'!$F$79*投入係数表_A!BV108</f>
        <v>0</v>
      </c>
      <c r="BW108" s="276">
        <f>'結果（詳細）'!$F$80*投入係数表_A!BW108</f>
        <v>0</v>
      </c>
      <c r="BX108" s="276">
        <f>'結果（詳細）'!$F$81*投入係数表_A!BX108</f>
        <v>0</v>
      </c>
      <c r="BY108" s="276">
        <f>'結果（詳細）'!$F$82*投入係数表_A!BY108</f>
        <v>0</v>
      </c>
      <c r="BZ108" s="276">
        <f>'結果（詳細）'!$F$83*投入係数表_A!BZ108</f>
        <v>0</v>
      </c>
      <c r="CA108" s="276">
        <f>'結果（詳細）'!$F$84*投入係数表_A!CA108</f>
        <v>0</v>
      </c>
      <c r="CB108" s="276">
        <f>'結果（詳細）'!$F$85*投入係数表_A!CB108</f>
        <v>0</v>
      </c>
      <c r="CC108" s="276">
        <f>'結果（詳細）'!$F$86*投入係数表_A!CC108</f>
        <v>0</v>
      </c>
      <c r="CD108" s="276">
        <f>'結果（詳細）'!$F$87*投入係数表_A!CD108</f>
        <v>0</v>
      </c>
      <c r="CE108" s="276">
        <f>'結果（詳細）'!$F$88*投入係数表_A!CE108</f>
        <v>0</v>
      </c>
      <c r="CF108" s="276">
        <f>'結果（詳細）'!$F$89*投入係数表_A!CF108</f>
        <v>0</v>
      </c>
      <c r="CG108" s="276">
        <f>'結果（詳細）'!$F$90*投入係数表_A!CG108</f>
        <v>0</v>
      </c>
      <c r="CH108" s="276">
        <f>'結果（詳細）'!$F$91*投入係数表_A!CH108</f>
        <v>0</v>
      </c>
      <c r="CI108" s="276">
        <f>'結果（詳細）'!$F$92*投入係数表_A!CI108</f>
        <v>0</v>
      </c>
      <c r="CJ108" s="276">
        <f>'結果（詳細）'!$F$93*投入係数表_A!CJ108</f>
        <v>0</v>
      </c>
      <c r="CK108" s="276">
        <f>'結果（詳細）'!$F$94*投入係数表_A!CK108</f>
        <v>0</v>
      </c>
      <c r="CL108" s="276">
        <f>'結果（詳細）'!$F$95*投入係数表_A!CL108</f>
        <v>0</v>
      </c>
      <c r="CM108" s="276">
        <f>'結果（詳細）'!$F$96*投入係数表_A!CM108</f>
        <v>0</v>
      </c>
      <c r="CN108" s="276">
        <f>'結果（詳細）'!$F$97*投入係数表_A!CN108</f>
        <v>0</v>
      </c>
      <c r="CO108" s="276">
        <f>'結果（詳細）'!$F$98*投入係数表_A!CO108</f>
        <v>0</v>
      </c>
      <c r="CP108" s="276">
        <f>'結果（詳細）'!$F$99*投入係数表_A!CP108</f>
        <v>0</v>
      </c>
      <c r="CQ108" s="276">
        <f>'結果（詳細）'!$F$100*投入係数表_A!CQ108</f>
        <v>0</v>
      </c>
      <c r="CR108" s="276">
        <f>'結果（詳細）'!$F$101*投入係数表_A!CR108</f>
        <v>0</v>
      </c>
      <c r="CS108" s="276">
        <f>'結果（詳細）'!$F$102*投入係数表_A!CS108</f>
        <v>0</v>
      </c>
      <c r="CT108" s="276">
        <f>'結果（詳細）'!$F$103*投入係数表_A!CT108</f>
        <v>0</v>
      </c>
      <c r="CU108" s="276">
        <f>'結果（詳細）'!$F$104*投入係数表_A!CU108</f>
        <v>0</v>
      </c>
      <c r="CV108" s="276">
        <f>'結果（詳細）'!$F$105*投入係数表_A!CV108</f>
        <v>0</v>
      </c>
      <c r="CW108" s="276">
        <f>'結果（詳細）'!$F$106*投入係数表_A!CW108</f>
        <v>0</v>
      </c>
      <c r="CX108" s="276">
        <f>'結果（詳細）'!$F$107*投入係数表_A!CX108</f>
        <v>0</v>
      </c>
      <c r="CY108" s="276">
        <f>'結果（詳細）'!$F$108*投入係数表_A!CY108</f>
        <v>0</v>
      </c>
      <c r="CZ108" s="276">
        <f>'結果（詳細）'!$F$109*投入係数表_A!CZ108</f>
        <v>0</v>
      </c>
      <c r="DA108" s="276">
        <f>'結果（詳細）'!$F$110*投入係数表_A!DA108</f>
        <v>0</v>
      </c>
      <c r="DB108" s="276">
        <f>'結果（詳細）'!$F$111*投入係数表_A!DB108</f>
        <v>0</v>
      </c>
      <c r="DC108" s="276">
        <f>'結果（詳細）'!$F$112*投入係数表_A!DC108</f>
        <v>0</v>
      </c>
      <c r="DD108" s="276">
        <f>'結果（詳細）'!$F$113*投入係数表_A!DD108</f>
        <v>0</v>
      </c>
      <c r="DE108" s="276">
        <f>'結果（詳細）'!$F$114*投入係数表_A!DE108</f>
        <v>0</v>
      </c>
      <c r="DF108" s="276">
        <f>'結果（詳細）'!$F$115*投入係数表_A!DF108</f>
        <v>0</v>
      </c>
      <c r="DG108" s="276">
        <f>'結果（詳細）'!$F$115*投入係数表_A!DG108</f>
        <v>0</v>
      </c>
      <c r="DH108" s="276">
        <f>'結果（詳細）'!$F$115*投入係数表_A!DH108</f>
        <v>0</v>
      </c>
      <c r="DI108" s="279">
        <f t="shared" si="3"/>
        <v>0</v>
      </c>
    </row>
    <row r="109" spans="3:113" ht="13.5" customHeight="1" x14ac:dyDescent="0.15">
      <c r="C109" s="402" t="s">
        <v>761</v>
      </c>
      <c r="D109" s="403" t="s">
        <v>762</v>
      </c>
      <c r="E109" s="275">
        <f>'結果（詳細）'!F$10*投入係数表_A!E109</f>
        <v>0</v>
      </c>
      <c r="F109" s="276">
        <f>'結果（詳細）'!F$11*投入係数表_A!F109</f>
        <v>0</v>
      </c>
      <c r="G109" s="276">
        <f>'結果（詳細）'!F$12*投入係数表_A!G109</f>
        <v>0</v>
      </c>
      <c r="H109" s="276">
        <f>'結果（詳細）'!F$13*投入係数表_A!H109</f>
        <v>0</v>
      </c>
      <c r="I109" s="276">
        <f>'結果（詳細）'!F$14*投入係数表_A!I109</f>
        <v>0</v>
      </c>
      <c r="J109" s="276">
        <f>'結果（詳細）'!F$15*投入係数表_A!J109</f>
        <v>0</v>
      </c>
      <c r="K109" s="276">
        <f>'結果（詳細）'!F$16*投入係数表_A!K109</f>
        <v>0</v>
      </c>
      <c r="L109" s="276">
        <f>'結果（詳細）'!F$17*投入係数表_A!L109</f>
        <v>0</v>
      </c>
      <c r="M109" s="276">
        <f>'結果（詳細）'!F$18*投入係数表_A!M109</f>
        <v>0</v>
      </c>
      <c r="N109" s="277">
        <f>'結果（詳細）'!F$19*投入係数表_A!N109</f>
        <v>0</v>
      </c>
      <c r="O109" s="276">
        <f>'結果（詳細）'!F$20*投入係数表_A!O109</f>
        <v>0</v>
      </c>
      <c r="P109" s="276">
        <f>'結果（詳細）'!F$21*投入係数表_A!P109</f>
        <v>0</v>
      </c>
      <c r="Q109" s="276">
        <f>'結果（詳細）'!F$22*投入係数表_A!Q109</f>
        <v>0</v>
      </c>
      <c r="R109" s="276">
        <f>'結果（詳細）'!F$23*投入係数表_A!R109</f>
        <v>0</v>
      </c>
      <c r="S109" s="276">
        <f>'結果（詳細）'!F$24*投入係数表_A!S109</f>
        <v>0</v>
      </c>
      <c r="T109" s="276">
        <f>'結果（詳細）'!F$25*投入係数表_A!T109</f>
        <v>0</v>
      </c>
      <c r="U109" s="276">
        <f>'結果（詳細）'!F$26*投入係数表_A!U109</f>
        <v>0</v>
      </c>
      <c r="V109" s="276">
        <f>'結果（詳細）'!F$27*投入係数表_A!V109</f>
        <v>0</v>
      </c>
      <c r="W109" s="278">
        <f>'結果（詳細）'!F$28*投入係数表_A!W109</f>
        <v>0</v>
      </c>
      <c r="X109" s="276">
        <f>'結果（詳細）'!F$29*投入係数表_A!X109</f>
        <v>0</v>
      </c>
      <c r="Y109" s="276">
        <f>'結果（詳細）'!F$30*投入係数表_A!Y109</f>
        <v>0</v>
      </c>
      <c r="Z109" s="276">
        <f>'結果（詳細）'!F$31*投入係数表_A!Z109</f>
        <v>0</v>
      </c>
      <c r="AA109" s="276">
        <f>'結果（詳細）'!F$32*投入係数表_A!AA109</f>
        <v>0</v>
      </c>
      <c r="AB109" s="276">
        <f>'結果（詳細）'!F$33*投入係数表_A!AB109</f>
        <v>0</v>
      </c>
      <c r="AC109" s="276">
        <f>'結果（詳細）'!F$34*投入係数表_A!AC109</f>
        <v>0</v>
      </c>
      <c r="AD109" s="276">
        <f>'結果（詳細）'!F$35*投入係数表_A!AD109</f>
        <v>0</v>
      </c>
      <c r="AE109" s="276">
        <f>'結果（詳細）'!F$36*投入係数表_A!AE109</f>
        <v>0</v>
      </c>
      <c r="AF109" s="276">
        <f>'結果（詳細）'!F$37*投入係数表_A!AF109</f>
        <v>0</v>
      </c>
      <c r="AG109" s="276">
        <f>'結果（詳細）'!F$38*投入係数表_A!AG109</f>
        <v>0</v>
      </c>
      <c r="AH109" s="277">
        <f>'結果（詳細）'!F$39*投入係数表_A!AH109</f>
        <v>0</v>
      </c>
      <c r="AI109" s="276">
        <f>'結果（詳細）'!F$40*投入係数表_A!AI109</f>
        <v>0</v>
      </c>
      <c r="AJ109" s="276">
        <f>'結果（詳細）'!$F$41*投入係数表_A!AJ109</f>
        <v>0</v>
      </c>
      <c r="AK109" s="276">
        <f>'結果（詳細）'!$F$42*投入係数表_A!AK109</f>
        <v>0</v>
      </c>
      <c r="AL109" s="276">
        <f>'結果（詳細）'!$F$43*投入係数表_A!AL109</f>
        <v>0</v>
      </c>
      <c r="AM109" s="276">
        <f>'結果（詳細）'!$F$44*投入係数表_A!AM109</f>
        <v>0</v>
      </c>
      <c r="AN109" s="276">
        <f>'結果（詳細）'!$F$45*投入係数表_A!AN109</f>
        <v>0</v>
      </c>
      <c r="AO109" s="276">
        <f>'結果（詳細）'!$F$46*投入係数表_A!AO109</f>
        <v>0</v>
      </c>
      <c r="AP109" s="276">
        <f>'結果（詳細）'!$F$47*投入係数表_A!AP109</f>
        <v>0</v>
      </c>
      <c r="AQ109" s="276">
        <f>'結果（詳細）'!$F$48*投入係数表_A!AQ109</f>
        <v>0</v>
      </c>
      <c r="AR109" s="276">
        <f>'結果（詳細）'!$F$49*投入係数表_A!AR109</f>
        <v>0</v>
      </c>
      <c r="AS109" s="276">
        <f>'結果（詳細）'!$F$50*投入係数表_A!AS109</f>
        <v>0</v>
      </c>
      <c r="AT109" s="276">
        <f>'結果（詳細）'!$F$51*投入係数表_A!AT109</f>
        <v>0</v>
      </c>
      <c r="AU109" s="276">
        <f>'結果（詳細）'!$F$52*投入係数表_A!AU109</f>
        <v>0</v>
      </c>
      <c r="AV109" s="276">
        <f>'結果（詳細）'!$F$53*投入係数表_A!AV109</f>
        <v>0</v>
      </c>
      <c r="AW109" s="276">
        <f>'結果（詳細）'!$F$54*投入係数表_A!AW109</f>
        <v>0</v>
      </c>
      <c r="AX109" s="276">
        <f>'結果（詳細）'!$F$55*投入係数表_A!AX109</f>
        <v>0</v>
      </c>
      <c r="AY109" s="276">
        <f>'結果（詳細）'!$F$56*投入係数表_A!AY109</f>
        <v>0</v>
      </c>
      <c r="AZ109" s="276">
        <f>'結果（詳細）'!$F$57*投入係数表_A!AZ109</f>
        <v>0</v>
      </c>
      <c r="BA109" s="276">
        <f>'結果（詳細）'!$F$58*投入係数表_A!BA109</f>
        <v>0</v>
      </c>
      <c r="BB109" s="276">
        <f>'結果（詳細）'!$F$59*投入係数表_A!BB109</f>
        <v>0</v>
      </c>
      <c r="BC109" s="276">
        <f>'結果（詳細）'!$F$60*投入係数表_A!BC109</f>
        <v>0</v>
      </c>
      <c r="BD109" s="276">
        <f>'結果（詳細）'!$F$61*投入係数表_A!BD109</f>
        <v>0</v>
      </c>
      <c r="BE109" s="276">
        <f>'結果（詳細）'!$F$62*投入係数表_A!BE109</f>
        <v>0</v>
      </c>
      <c r="BF109" s="276">
        <f>'結果（詳細）'!$F$63*投入係数表_A!BF109</f>
        <v>0</v>
      </c>
      <c r="BG109" s="276">
        <f>'結果（詳細）'!$F$64*投入係数表_A!BG109</f>
        <v>0</v>
      </c>
      <c r="BH109" s="276">
        <f>'結果（詳細）'!$F$65*投入係数表_A!BH109</f>
        <v>0</v>
      </c>
      <c r="BI109" s="276">
        <f>'結果（詳細）'!$F$66*投入係数表_A!BI109</f>
        <v>0</v>
      </c>
      <c r="BJ109" s="276">
        <f>'結果（詳細）'!$F$67*投入係数表_A!BJ109</f>
        <v>0</v>
      </c>
      <c r="BK109" s="276">
        <f>'結果（詳細）'!$F$68*投入係数表_A!BK109</f>
        <v>0</v>
      </c>
      <c r="BL109" s="276">
        <f>'結果（詳細）'!$F$69*投入係数表_A!BL109</f>
        <v>0</v>
      </c>
      <c r="BM109" s="276">
        <f>'結果（詳細）'!$F$70*投入係数表_A!BM109</f>
        <v>0</v>
      </c>
      <c r="BN109" s="276">
        <f>'結果（詳細）'!$F$71*投入係数表_A!BN109</f>
        <v>0</v>
      </c>
      <c r="BO109" s="276">
        <f>'結果（詳細）'!$F$72*投入係数表_A!BO109</f>
        <v>0</v>
      </c>
      <c r="BP109" s="276">
        <f>'結果（詳細）'!$F$73*投入係数表_A!BP109</f>
        <v>0</v>
      </c>
      <c r="BQ109" s="276">
        <f>'結果（詳細）'!$F$74*投入係数表_A!BQ109</f>
        <v>0</v>
      </c>
      <c r="BR109" s="276">
        <f>'結果（詳細）'!$F$75*投入係数表_A!BR109</f>
        <v>0</v>
      </c>
      <c r="BS109" s="276">
        <f>'結果（詳細）'!$F$76*投入係数表_A!BS109</f>
        <v>0</v>
      </c>
      <c r="BT109" s="276">
        <f>'結果（詳細）'!$F$77*投入係数表_A!BT109</f>
        <v>0</v>
      </c>
      <c r="BU109" s="276">
        <f>'結果（詳細）'!$F$78*投入係数表_A!BU109</f>
        <v>0</v>
      </c>
      <c r="BV109" s="276">
        <f>'結果（詳細）'!$F$79*投入係数表_A!BV109</f>
        <v>0</v>
      </c>
      <c r="BW109" s="276">
        <f>'結果（詳細）'!$F$80*投入係数表_A!BW109</f>
        <v>0</v>
      </c>
      <c r="BX109" s="276">
        <f>'結果（詳細）'!$F$81*投入係数表_A!BX109</f>
        <v>0</v>
      </c>
      <c r="BY109" s="276">
        <f>'結果（詳細）'!$F$82*投入係数表_A!BY109</f>
        <v>0</v>
      </c>
      <c r="BZ109" s="276">
        <f>'結果（詳細）'!$F$83*投入係数表_A!BZ109</f>
        <v>0</v>
      </c>
      <c r="CA109" s="276">
        <f>'結果（詳細）'!$F$84*投入係数表_A!CA109</f>
        <v>0</v>
      </c>
      <c r="CB109" s="276">
        <f>'結果（詳細）'!$F$85*投入係数表_A!CB109</f>
        <v>0</v>
      </c>
      <c r="CC109" s="276">
        <f>'結果（詳細）'!$F$86*投入係数表_A!CC109</f>
        <v>0</v>
      </c>
      <c r="CD109" s="276">
        <f>'結果（詳細）'!$F$87*投入係数表_A!CD109</f>
        <v>0</v>
      </c>
      <c r="CE109" s="276">
        <f>'結果（詳細）'!$F$88*投入係数表_A!CE109</f>
        <v>0</v>
      </c>
      <c r="CF109" s="276">
        <f>'結果（詳細）'!$F$89*投入係数表_A!CF109</f>
        <v>0</v>
      </c>
      <c r="CG109" s="276">
        <f>'結果（詳細）'!$F$90*投入係数表_A!CG109</f>
        <v>0</v>
      </c>
      <c r="CH109" s="276">
        <f>'結果（詳細）'!$F$91*投入係数表_A!CH109</f>
        <v>0</v>
      </c>
      <c r="CI109" s="276">
        <f>'結果（詳細）'!$F$92*投入係数表_A!CI109</f>
        <v>0</v>
      </c>
      <c r="CJ109" s="276">
        <f>'結果（詳細）'!$F$93*投入係数表_A!CJ109</f>
        <v>0</v>
      </c>
      <c r="CK109" s="276">
        <f>'結果（詳細）'!$F$94*投入係数表_A!CK109</f>
        <v>0</v>
      </c>
      <c r="CL109" s="276">
        <f>'結果（詳細）'!$F$95*投入係数表_A!CL109</f>
        <v>0</v>
      </c>
      <c r="CM109" s="276">
        <f>'結果（詳細）'!$F$96*投入係数表_A!CM109</f>
        <v>0</v>
      </c>
      <c r="CN109" s="276">
        <f>'結果（詳細）'!$F$97*投入係数表_A!CN109</f>
        <v>0</v>
      </c>
      <c r="CO109" s="276">
        <f>'結果（詳細）'!$F$98*投入係数表_A!CO109</f>
        <v>0</v>
      </c>
      <c r="CP109" s="276">
        <f>'結果（詳細）'!$F$99*投入係数表_A!CP109</f>
        <v>0</v>
      </c>
      <c r="CQ109" s="276">
        <f>'結果（詳細）'!$F$100*投入係数表_A!CQ109</f>
        <v>0</v>
      </c>
      <c r="CR109" s="276">
        <f>'結果（詳細）'!$F$101*投入係数表_A!CR109</f>
        <v>0</v>
      </c>
      <c r="CS109" s="276">
        <f>'結果（詳細）'!$F$102*投入係数表_A!CS109</f>
        <v>0</v>
      </c>
      <c r="CT109" s="276">
        <f>'結果（詳細）'!$F$103*投入係数表_A!CT109</f>
        <v>0</v>
      </c>
      <c r="CU109" s="276">
        <f>'結果（詳細）'!$F$104*投入係数表_A!CU109</f>
        <v>0</v>
      </c>
      <c r="CV109" s="276">
        <f>'結果（詳細）'!$F$105*投入係数表_A!CV109</f>
        <v>0</v>
      </c>
      <c r="CW109" s="276">
        <f>'結果（詳細）'!$F$106*投入係数表_A!CW109</f>
        <v>0</v>
      </c>
      <c r="CX109" s="276">
        <f>'結果（詳細）'!$F$107*投入係数表_A!CX109</f>
        <v>0</v>
      </c>
      <c r="CY109" s="276">
        <f>'結果（詳細）'!$F$108*投入係数表_A!CY109</f>
        <v>0</v>
      </c>
      <c r="CZ109" s="276">
        <f>'結果（詳細）'!$F$109*投入係数表_A!CZ109</f>
        <v>0</v>
      </c>
      <c r="DA109" s="276">
        <f>'結果（詳細）'!$F$110*投入係数表_A!DA109</f>
        <v>0</v>
      </c>
      <c r="DB109" s="276">
        <f>'結果（詳細）'!$F$111*投入係数表_A!DB109</f>
        <v>0</v>
      </c>
      <c r="DC109" s="276">
        <f>'結果（詳細）'!$F$112*投入係数表_A!DC109</f>
        <v>0</v>
      </c>
      <c r="DD109" s="276">
        <f>'結果（詳細）'!$F$113*投入係数表_A!DD109</f>
        <v>0</v>
      </c>
      <c r="DE109" s="276">
        <f>'結果（詳細）'!$F$114*投入係数表_A!DE109</f>
        <v>0</v>
      </c>
      <c r="DF109" s="276">
        <f>'結果（詳細）'!$F$115*投入係数表_A!DF109</f>
        <v>0</v>
      </c>
      <c r="DG109" s="276">
        <f>'結果（詳細）'!$F$115*投入係数表_A!DG109</f>
        <v>0</v>
      </c>
      <c r="DH109" s="276">
        <f>'結果（詳細）'!$F$115*投入係数表_A!DH109</f>
        <v>0</v>
      </c>
      <c r="DI109" s="279">
        <f t="shared" si="3"/>
        <v>0</v>
      </c>
    </row>
    <row r="110" spans="3:113" ht="13.5" customHeight="1" x14ac:dyDescent="0.15">
      <c r="C110" s="402" t="s">
        <v>763</v>
      </c>
      <c r="D110" s="403" t="s">
        <v>436</v>
      </c>
      <c r="E110" s="275">
        <f>'結果（詳細）'!F$10*投入係数表_A!E110</f>
        <v>0</v>
      </c>
      <c r="F110" s="276">
        <f>'結果（詳細）'!F$11*投入係数表_A!F110</f>
        <v>0</v>
      </c>
      <c r="G110" s="276">
        <f>'結果（詳細）'!F$12*投入係数表_A!G110</f>
        <v>0</v>
      </c>
      <c r="H110" s="276">
        <f>'結果（詳細）'!F$13*投入係数表_A!H110</f>
        <v>0</v>
      </c>
      <c r="I110" s="276">
        <f>'結果（詳細）'!F$14*投入係数表_A!I110</f>
        <v>0</v>
      </c>
      <c r="J110" s="276">
        <f>'結果（詳細）'!F$15*投入係数表_A!J110</f>
        <v>0</v>
      </c>
      <c r="K110" s="276">
        <f>'結果（詳細）'!F$16*投入係数表_A!K110</f>
        <v>0</v>
      </c>
      <c r="L110" s="276">
        <f>'結果（詳細）'!F$17*投入係数表_A!L110</f>
        <v>0</v>
      </c>
      <c r="M110" s="276">
        <f>'結果（詳細）'!F$18*投入係数表_A!M110</f>
        <v>0</v>
      </c>
      <c r="N110" s="277">
        <f>'結果（詳細）'!F$19*投入係数表_A!N110</f>
        <v>0</v>
      </c>
      <c r="O110" s="276">
        <f>'結果（詳細）'!F$20*投入係数表_A!O110</f>
        <v>0</v>
      </c>
      <c r="P110" s="276">
        <f>'結果（詳細）'!F$21*投入係数表_A!P110</f>
        <v>0</v>
      </c>
      <c r="Q110" s="276">
        <f>'結果（詳細）'!F$22*投入係数表_A!Q110</f>
        <v>0</v>
      </c>
      <c r="R110" s="276">
        <f>'結果（詳細）'!F$23*投入係数表_A!R110</f>
        <v>0</v>
      </c>
      <c r="S110" s="276">
        <f>'結果（詳細）'!F$24*投入係数表_A!S110</f>
        <v>0</v>
      </c>
      <c r="T110" s="276">
        <f>'結果（詳細）'!F$25*投入係数表_A!T110</f>
        <v>0</v>
      </c>
      <c r="U110" s="276">
        <f>'結果（詳細）'!F$26*投入係数表_A!U110</f>
        <v>0</v>
      </c>
      <c r="V110" s="276">
        <f>'結果（詳細）'!F$27*投入係数表_A!V110</f>
        <v>0</v>
      </c>
      <c r="W110" s="278">
        <f>'結果（詳細）'!F$28*投入係数表_A!W110</f>
        <v>0</v>
      </c>
      <c r="X110" s="276">
        <f>'結果（詳細）'!F$29*投入係数表_A!X110</f>
        <v>0</v>
      </c>
      <c r="Y110" s="276">
        <f>'結果（詳細）'!F$30*投入係数表_A!Y110</f>
        <v>0</v>
      </c>
      <c r="Z110" s="276">
        <f>'結果（詳細）'!F$31*投入係数表_A!Z110</f>
        <v>0</v>
      </c>
      <c r="AA110" s="276">
        <f>'結果（詳細）'!F$32*投入係数表_A!AA110</f>
        <v>0</v>
      </c>
      <c r="AB110" s="276">
        <f>'結果（詳細）'!F$33*投入係数表_A!AB110</f>
        <v>0</v>
      </c>
      <c r="AC110" s="276">
        <f>'結果（詳細）'!F$34*投入係数表_A!AC110</f>
        <v>0</v>
      </c>
      <c r="AD110" s="276">
        <f>'結果（詳細）'!F$35*投入係数表_A!AD110</f>
        <v>0</v>
      </c>
      <c r="AE110" s="276">
        <f>'結果（詳細）'!F$36*投入係数表_A!AE110</f>
        <v>0</v>
      </c>
      <c r="AF110" s="276">
        <f>'結果（詳細）'!F$37*投入係数表_A!AF110</f>
        <v>0</v>
      </c>
      <c r="AG110" s="276">
        <f>'結果（詳細）'!F$38*投入係数表_A!AG110</f>
        <v>0</v>
      </c>
      <c r="AH110" s="277">
        <f>'結果（詳細）'!F$39*投入係数表_A!AH110</f>
        <v>0</v>
      </c>
      <c r="AI110" s="276">
        <f>'結果（詳細）'!F$40*投入係数表_A!AI110</f>
        <v>0</v>
      </c>
      <c r="AJ110" s="276">
        <f>'結果（詳細）'!$F$41*投入係数表_A!AJ110</f>
        <v>0</v>
      </c>
      <c r="AK110" s="276">
        <f>'結果（詳細）'!$F$42*投入係数表_A!AK110</f>
        <v>0</v>
      </c>
      <c r="AL110" s="276">
        <f>'結果（詳細）'!$F$43*投入係数表_A!AL110</f>
        <v>0</v>
      </c>
      <c r="AM110" s="276">
        <f>'結果（詳細）'!$F$44*投入係数表_A!AM110</f>
        <v>0</v>
      </c>
      <c r="AN110" s="276">
        <f>'結果（詳細）'!$F$45*投入係数表_A!AN110</f>
        <v>0</v>
      </c>
      <c r="AO110" s="276">
        <f>'結果（詳細）'!$F$46*投入係数表_A!AO110</f>
        <v>0</v>
      </c>
      <c r="AP110" s="276">
        <f>'結果（詳細）'!$F$47*投入係数表_A!AP110</f>
        <v>0</v>
      </c>
      <c r="AQ110" s="276">
        <f>'結果（詳細）'!$F$48*投入係数表_A!AQ110</f>
        <v>0</v>
      </c>
      <c r="AR110" s="276">
        <f>'結果（詳細）'!$F$49*投入係数表_A!AR110</f>
        <v>0</v>
      </c>
      <c r="AS110" s="276">
        <f>'結果（詳細）'!$F$50*投入係数表_A!AS110</f>
        <v>0</v>
      </c>
      <c r="AT110" s="276">
        <f>'結果（詳細）'!$F$51*投入係数表_A!AT110</f>
        <v>0</v>
      </c>
      <c r="AU110" s="276">
        <f>'結果（詳細）'!$F$52*投入係数表_A!AU110</f>
        <v>0</v>
      </c>
      <c r="AV110" s="276">
        <f>'結果（詳細）'!$F$53*投入係数表_A!AV110</f>
        <v>0</v>
      </c>
      <c r="AW110" s="276">
        <f>'結果（詳細）'!$F$54*投入係数表_A!AW110</f>
        <v>0</v>
      </c>
      <c r="AX110" s="276">
        <f>'結果（詳細）'!$F$55*投入係数表_A!AX110</f>
        <v>0</v>
      </c>
      <c r="AY110" s="276">
        <f>'結果（詳細）'!$F$56*投入係数表_A!AY110</f>
        <v>0</v>
      </c>
      <c r="AZ110" s="276">
        <f>'結果（詳細）'!$F$57*投入係数表_A!AZ110</f>
        <v>0</v>
      </c>
      <c r="BA110" s="276">
        <f>'結果（詳細）'!$F$58*投入係数表_A!BA110</f>
        <v>0</v>
      </c>
      <c r="BB110" s="276">
        <f>'結果（詳細）'!$F$59*投入係数表_A!BB110</f>
        <v>0</v>
      </c>
      <c r="BC110" s="276">
        <f>'結果（詳細）'!$F$60*投入係数表_A!BC110</f>
        <v>0</v>
      </c>
      <c r="BD110" s="276">
        <f>'結果（詳細）'!$F$61*投入係数表_A!BD110</f>
        <v>0</v>
      </c>
      <c r="BE110" s="276">
        <f>'結果（詳細）'!$F$62*投入係数表_A!BE110</f>
        <v>0</v>
      </c>
      <c r="BF110" s="276">
        <f>'結果（詳細）'!$F$63*投入係数表_A!BF110</f>
        <v>0</v>
      </c>
      <c r="BG110" s="276">
        <f>'結果（詳細）'!$F$64*投入係数表_A!BG110</f>
        <v>0</v>
      </c>
      <c r="BH110" s="276">
        <f>'結果（詳細）'!$F$65*投入係数表_A!BH110</f>
        <v>0</v>
      </c>
      <c r="BI110" s="276">
        <f>'結果（詳細）'!$F$66*投入係数表_A!BI110</f>
        <v>0</v>
      </c>
      <c r="BJ110" s="276">
        <f>'結果（詳細）'!$F$67*投入係数表_A!BJ110</f>
        <v>0</v>
      </c>
      <c r="BK110" s="276">
        <f>'結果（詳細）'!$F$68*投入係数表_A!BK110</f>
        <v>0</v>
      </c>
      <c r="BL110" s="276">
        <f>'結果（詳細）'!$F$69*投入係数表_A!BL110</f>
        <v>0</v>
      </c>
      <c r="BM110" s="276">
        <f>'結果（詳細）'!$F$70*投入係数表_A!BM110</f>
        <v>0</v>
      </c>
      <c r="BN110" s="276">
        <f>'結果（詳細）'!$F$71*投入係数表_A!BN110</f>
        <v>0</v>
      </c>
      <c r="BO110" s="276">
        <f>'結果（詳細）'!$F$72*投入係数表_A!BO110</f>
        <v>0</v>
      </c>
      <c r="BP110" s="276">
        <f>'結果（詳細）'!$F$73*投入係数表_A!BP110</f>
        <v>0</v>
      </c>
      <c r="BQ110" s="276">
        <f>'結果（詳細）'!$F$74*投入係数表_A!BQ110</f>
        <v>0</v>
      </c>
      <c r="BR110" s="276">
        <f>'結果（詳細）'!$F$75*投入係数表_A!BR110</f>
        <v>0</v>
      </c>
      <c r="BS110" s="276">
        <f>'結果（詳細）'!$F$76*投入係数表_A!BS110</f>
        <v>0</v>
      </c>
      <c r="BT110" s="276">
        <f>'結果（詳細）'!$F$77*投入係数表_A!BT110</f>
        <v>0</v>
      </c>
      <c r="BU110" s="276">
        <f>'結果（詳細）'!$F$78*投入係数表_A!BU110</f>
        <v>0</v>
      </c>
      <c r="BV110" s="276">
        <f>'結果（詳細）'!$F$79*投入係数表_A!BV110</f>
        <v>0</v>
      </c>
      <c r="BW110" s="276">
        <f>'結果（詳細）'!$F$80*投入係数表_A!BW110</f>
        <v>0</v>
      </c>
      <c r="BX110" s="276">
        <f>'結果（詳細）'!$F$81*投入係数表_A!BX110</f>
        <v>0</v>
      </c>
      <c r="BY110" s="276">
        <f>'結果（詳細）'!$F$82*投入係数表_A!BY110</f>
        <v>0</v>
      </c>
      <c r="BZ110" s="276">
        <f>'結果（詳細）'!$F$83*投入係数表_A!BZ110</f>
        <v>0</v>
      </c>
      <c r="CA110" s="276">
        <f>'結果（詳細）'!$F$84*投入係数表_A!CA110</f>
        <v>0</v>
      </c>
      <c r="CB110" s="276">
        <f>'結果（詳細）'!$F$85*投入係数表_A!CB110</f>
        <v>0</v>
      </c>
      <c r="CC110" s="276">
        <f>'結果（詳細）'!$F$86*投入係数表_A!CC110</f>
        <v>0</v>
      </c>
      <c r="CD110" s="276">
        <f>'結果（詳細）'!$F$87*投入係数表_A!CD110</f>
        <v>0</v>
      </c>
      <c r="CE110" s="276">
        <f>'結果（詳細）'!$F$88*投入係数表_A!CE110</f>
        <v>0</v>
      </c>
      <c r="CF110" s="276">
        <f>'結果（詳細）'!$F$89*投入係数表_A!CF110</f>
        <v>0</v>
      </c>
      <c r="CG110" s="276">
        <f>'結果（詳細）'!$F$90*投入係数表_A!CG110</f>
        <v>0</v>
      </c>
      <c r="CH110" s="276">
        <f>'結果（詳細）'!$F$91*投入係数表_A!CH110</f>
        <v>0</v>
      </c>
      <c r="CI110" s="276">
        <f>'結果（詳細）'!$F$92*投入係数表_A!CI110</f>
        <v>0</v>
      </c>
      <c r="CJ110" s="276">
        <f>'結果（詳細）'!$F$93*投入係数表_A!CJ110</f>
        <v>0</v>
      </c>
      <c r="CK110" s="276">
        <f>'結果（詳細）'!$F$94*投入係数表_A!CK110</f>
        <v>0</v>
      </c>
      <c r="CL110" s="276">
        <f>'結果（詳細）'!$F$95*投入係数表_A!CL110</f>
        <v>0</v>
      </c>
      <c r="CM110" s="276">
        <f>'結果（詳細）'!$F$96*投入係数表_A!CM110</f>
        <v>0</v>
      </c>
      <c r="CN110" s="276">
        <f>'結果（詳細）'!$F$97*投入係数表_A!CN110</f>
        <v>0</v>
      </c>
      <c r="CO110" s="276">
        <f>'結果（詳細）'!$F$98*投入係数表_A!CO110</f>
        <v>0</v>
      </c>
      <c r="CP110" s="276">
        <f>'結果（詳細）'!$F$99*投入係数表_A!CP110</f>
        <v>0</v>
      </c>
      <c r="CQ110" s="276">
        <f>'結果（詳細）'!$F$100*投入係数表_A!CQ110</f>
        <v>0</v>
      </c>
      <c r="CR110" s="276">
        <f>'結果（詳細）'!$F$101*投入係数表_A!CR110</f>
        <v>0</v>
      </c>
      <c r="CS110" s="276">
        <f>'結果（詳細）'!$F$102*投入係数表_A!CS110</f>
        <v>0</v>
      </c>
      <c r="CT110" s="276">
        <f>'結果（詳細）'!$F$103*投入係数表_A!CT110</f>
        <v>0</v>
      </c>
      <c r="CU110" s="276">
        <f>'結果（詳細）'!$F$104*投入係数表_A!CU110</f>
        <v>0</v>
      </c>
      <c r="CV110" s="276">
        <f>'結果（詳細）'!$F$105*投入係数表_A!CV110</f>
        <v>0</v>
      </c>
      <c r="CW110" s="276">
        <f>'結果（詳細）'!$F$106*投入係数表_A!CW110</f>
        <v>0</v>
      </c>
      <c r="CX110" s="276">
        <f>'結果（詳細）'!$F$107*投入係数表_A!CX110</f>
        <v>0</v>
      </c>
      <c r="CY110" s="276">
        <f>'結果（詳細）'!$F$108*投入係数表_A!CY110</f>
        <v>0</v>
      </c>
      <c r="CZ110" s="276">
        <f>'結果（詳細）'!$F$109*投入係数表_A!CZ110</f>
        <v>0</v>
      </c>
      <c r="DA110" s="276">
        <f>'結果（詳細）'!$F$110*投入係数表_A!DA110</f>
        <v>0</v>
      </c>
      <c r="DB110" s="276">
        <f>'結果（詳細）'!$F$111*投入係数表_A!DB110</f>
        <v>0</v>
      </c>
      <c r="DC110" s="276">
        <f>'結果（詳細）'!$F$112*投入係数表_A!DC110</f>
        <v>0</v>
      </c>
      <c r="DD110" s="276">
        <f>'結果（詳細）'!$F$113*投入係数表_A!DD110</f>
        <v>0</v>
      </c>
      <c r="DE110" s="276">
        <f>'結果（詳細）'!$F$114*投入係数表_A!DE110</f>
        <v>0</v>
      </c>
      <c r="DF110" s="276">
        <f>'結果（詳細）'!$F$115*投入係数表_A!DF110</f>
        <v>0</v>
      </c>
      <c r="DG110" s="276">
        <f>'結果（詳細）'!$F$115*投入係数表_A!DG110</f>
        <v>0</v>
      </c>
      <c r="DH110" s="276">
        <f>'結果（詳細）'!$F$115*投入係数表_A!DH110</f>
        <v>0</v>
      </c>
      <c r="DI110" s="279">
        <f t="shared" si="3"/>
        <v>0</v>
      </c>
    </row>
    <row r="111" spans="3:113" ht="13.5" customHeight="1" x14ac:dyDescent="0.15">
      <c r="C111" s="402" t="s">
        <v>1171</v>
      </c>
      <c r="D111" s="403" t="s">
        <v>47</v>
      </c>
      <c r="E111" s="275">
        <f>'結果（詳細）'!F$10*投入係数表_A!E111</f>
        <v>0</v>
      </c>
      <c r="F111" s="276">
        <f>'結果（詳細）'!F$11*投入係数表_A!F111</f>
        <v>0</v>
      </c>
      <c r="G111" s="276">
        <f>'結果（詳細）'!F$12*投入係数表_A!G111</f>
        <v>0</v>
      </c>
      <c r="H111" s="276">
        <f>'結果（詳細）'!F$13*投入係数表_A!H111</f>
        <v>0</v>
      </c>
      <c r="I111" s="276">
        <f>'結果（詳細）'!F$14*投入係数表_A!I111</f>
        <v>0</v>
      </c>
      <c r="J111" s="276">
        <f>'結果（詳細）'!F$15*投入係数表_A!J111</f>
        <v>0</v>
      </c>
      <c r="K111" s="276">
        <f>'結果（詳細）'!F$16*投入係数表_A!K111</f>
        <v>0</v>
      </c>
      <c r="L111" s="276">
        <f>'結果（詳細）'!F$17*投入係数表_A!L111</f>
        <v>0</v>
      </c>
      <c r="M111" s="276">
        <f>'結果（詳細）'!F$18*投入係数表_A!M111</f>
        <v>0</v>
      </c>
      <c r="N111" s="277">
        <f>'結果（詳細）'!F$19*投入係数表_A!N111</f>
        <v>0</v>
      </c>
      <c r="O111" s="276">
        <f>'結果（詳細）'!F$20*投入係数表_A!O111</f>
        <v>0</v>
      </c>
      <c r="P111" s="276">
        <f>'結果（詳細）'!F$21*投入係数表_A!P111</f>
        <v>0</v>
      </c>
      <c r="Q111" s="276">
        <f>'結果（詳細）'!F$22*投入係数表_A!Q111</f>
        <v>0</v>
      </c>
      <c r="R111" s="276">
        <f>'結果（詳細）'!F$23*投入係数表_A!R111</f>
        <v>0</v>
      </c>
      <c r="S111" s="276">
        <f>'結果（詳細）'!F$24*投入係数表_A!S111</f>
        <v>0</v>
      </c>
      <c r="T111" s="276">
        <f>'結果（詳細）'!F$25*投入係数表_A!T111</f>
        <v>0</v>
      </c>
      <c r="U111" s="276">
        <f>'結果（詳細）'!F$26*投入係数表_A!U111</f>
        <v>0</v>
      </c>
      <c r="V111" s="276">
        <f>'結果（詳細）'!F$27*投入係数表_A!V111</f>
        <v>0</v>
      </c>
      <c r="W111" s="278">
        <f>'結果（詳細）'!F$28*投入係数表_A!W111</f>
        <v>0</v>
      </c>
      <c r="X111" s="276">
        <f>'結果（詳細）'!F$29*投入係数表_A!X111</f>
        <v>0</v>
      </c>
      <c r="Y111" s="276">
        <f>'結果（詳細）'!F$30*投入係数表_A!Y111</f>
        <v>0</v>
      </c>
      <c r="Z111" s="276">
        <f>'結果（詳細）'!F$31*投入係数表_A!Z111</f>
        <v>0</v>
      </c>
      <c r="AA111" s="276">
        <f>'結果（詳細）'!F$32*投入係数表_A!AA111</f>
        <v>0</v>
      </c>
      <c r="AB111" s="276">
        <f>'結果（詳細）'!F$33*投入係数表_A!AB111</f>
        <v>0</v>
      </c>
      <c r="AC111" s="276">
        <f>'結果（詳細）'!F$34*投入係数表_A!AC111</f>
        <v>0</v>
      </c>
      <c r="AD111" s="276">
        <f>'結果（詳細）'!F$35*投入係数表_A!AD111</f>
        <v>0</v>
      </c>
      <c r="AE111" s="276">
        <f>'結果（詳細）'!F$36*投入係数表_A!AE111</f>
        <v>0</v>
      </c>
      <c r="AF111" s="276">
        <f>'結果（詳細）'!F$37*投入係数表_A!AF111</f>
        <v>0</v>
      </c>
      <c r="AG111" s="276">
        <f>'結果（詳細）'!F$38*投入係数表_A!AG111</f>
        <v>0</v>
      </c>
      <c r="AH111" s="277">
        <f>'結果（詳細）'!F$39*投入係数表_A!AH111</f>
        <v>0</v>
      </c>
      <c r="AI111" s="276">
        <f>'結果（詳細）'!F$40*投入係数表_A!AI111</f>
        <v>0</v>
      </c>
      <c r="AJ111" s="276">
        <f>'結果（詳細）'!$F$41*投入係数表_A!AJ111</f>
        <v>0</v>
      </c>
      <c r="AK111" s="276">
        <f>'結果（詳細）'!$F$42*投入係数表_A!AK111</f>
        <v>0</v>
      </c>
      <c r="AL111" s="276">
        <f>'結果（詳細）'!$F$43*投入係数表_A!AL111</f>
        <v>0</v>
      </c>
      <c r="AM111" s="276">
        <f>'結果（詳細）'!$F$44*投入係数表_A!AM111</f>
        <v>0</v>
      </c>
      <c r="AN111" s="276">
        <f>'結果（詳細）'!$F$45*投入係数表_A!AN111</f>
        <v>0</v>
      </c>
      <c r="AO111" s="276">
        <f>'結果（詳細）'!$F$46*投入係数表_A!AO111</f>
        <v>0</v>
      </c>
      <c r="AP111" s="276">
        <f>'結果（詳細）'!$F$47*投入係数表_A!AP111</f>
        <v>0</v>
      </c>
      <c r="AQ111" s="276">
        <f>'結果（詳細）'!$F$48*投入係数表_A!AQ111</f>
        <v>0</v>
      </c>
      <c r="AR111" s="276">
        <f>'結果（詳細）'!$F$49*投入係数表_A!AR111</f>
        <v>0</v>
      </c>
      <c r="AS111" s="276">
        <f>'結果（詳細）'!$F$50*投入係数表_A!AS111</f>
        <v>0</v>
      </c>
      <c r="AT111" s="276">
        <f>'結果（詳細）'!$F$51*投入係数表_A!AT111</f>
        <v>0</v>
      </c>
      <c r="AU111" s="276">
        <f>'結果（詳細）'!$F$52*投入係数表_A!AU111</f>
        <v>0</v>
      </c>
      <c r="AV111" s="276">
        <f>'結果（詳細）'!$F$53*投入係数表_A!AV111</f>
        <v>0</v>
      </c>
      <c r="AW111" s="276">
        <f>'結果（詳細）'!$F$54*投入係数表_A!AW111</f>
        <v>0</v>
      </c>
      <c r="AX111" s="276">
        <f>'結果（詳細）'!$F$55*投入係数表_A!AX111</f>
        <v>0</v>
      </c>
      <c r="AY111" s="276">
        <f>'結果（詳細）'!$F$56*投入係数表_A!AY111</f>
        <v>0</v>
      </c>
      <c r="AZ111" s="276">
        <f>'結果（詳細）'!$F$57*投入係数表_A!AZ111</f>
        <v>0</v>
      </c>
      <c r="BA111" s="276">
        <f>'結果（詳細）'!$F$58*投入係数表_A!BA111</f>
        <v>0</v>
      </c>
      <c r="BB111" s="276">
        <f>'結果（詳細）'!$F$59*投入係数表_A!BB111</f>
        <v>0</v>
      </c>
      <c r="BC111" s="276">
        <f>'結果（詳細）'!$F$60*投入係数表_A!BC111</f>
        <v>0</v>
      </c>
      <c r="BD111" s="276">
        <f>'結果（詳細）'!$F$61*投入係数表_A!BD111</f>
        <v>0</v>
      </c>
      <c r="BE111" s="276">
        <f>'結果（詳細）'!$F$62*投入係数表_A!BE111</f>
        <v>0</v>
      </c>
      <c r="BF111" s="276">
        <f>'結果（詳細）'!$F$63*投入係数表_A!BF111</f>
        <v>0</v>
      </c>
      <c r="BG111" s="276">
        <f>'結果（詳細）'!$F$64*投入係数表_A!BG111</f>
        <v>0</v>
      </c>
      <c r="BH111" s="276">
        <f>'結果（詳細）'!$F$65*投入係数表_A!BH111</f>
        <v>0</v>
      </c>
      <c r="BI111" s="276">
        <f>'結果（詳細）'!$F$66*投入係数表_A!BI111</f>
        <v>0</v>
      </c>
      <c r="BJ111" s="276">
        <f>'結果（詳細）'!$F$67*投入係数表_A!BJ111</f>
        <v>0</v>
      </c>
      <c r="BK111" s="276">
        <f>'結果（詳細）'!$F$68*投入係数表_A!BK111</f>
        <v>0</v>
      </c>
      <c r="BL111" s="276">
        <f>'結果（詳細）'!$F$69*投入係数表_A!BL111</f>
        <v>0</v>
      </c>
      <c r="BM111" s="276">
        <f>'結果（詳細）'!$F$70*投入係数表_A!BM111</f>
        <v>0</v>
      </c>
      <c r="BN111" s="276">
        <f>'結果（詳細）'!$F$71*投入係数表_A!BN111</f>
        <v>0</v>
      </c>
      <c r="BO111" s="276">
        <f>'結果（詳細）'!$F$72*投入係数表_A!BO111</f>
        <v>0</v>
      </c>
      <c r="BP111" s="276">
        <f>'結果（詳細）'!$F$73*投入係数表_A!BP111</f>
        <v>0</v>
      </c>
      <c r="BQ111" s="276">
        <f>'結果（詳細）'!$F$74*投入係数表_A!BQ111</f>
        <v>0</v>
      </c>
      <c r="BR111" s="276">
        <f>'結果（詳細）'!$F$75*投入係数表_A!BR111</f>
        <v>0</v>
      </c>
      <c r="BS111" s="276">
        <f>'結果（詳細）'!$F$76*投入係数表_A!BS111</f>
        <v>0</v>
      </c>
      <c r="BT111" s="276">
        <f>'結果（詳細）'!$F$77*投入係数表_A!BT111</f>
        <v>0</v>
      </c>
      <c r="BU111" s="276">
        <f>'結果（詳細）'!$F$78*投入係数表_A!BU111</f>
        <v>0</v>
      </c>
      <c r="BV111" s="276">
        <f>'結果（詳細）'!$F$79*投入係数表_A!BV111</f>
        <v>0</v>
      </c>
      <c r="BW111" s="276">
        <f>'結果（詳細）'!$F$80*投入係数表_A!BW111</f>
        <v>0</v>
      </c>
      <c r="BX111" s="276">
        <f>'結果（詳細）'!$F$81*投入係数表_A!BX111</f>
        <v>0</v>
      </c>
      <c r="BY111" s="276">
        <f>'結果（詳細）'!$F$82*投入係数表_A!BY111</f>
        <v>0</v>
      </c>
      <c r="BZ111" s="276">
        <f>'結果（詳細）'!$F$83*投入係数表_A!BZ111</f>
        <v>0</v>
      </c>
      <c r="CA111" s="276">
        <f>'結果（詳細）'!$F$84*投入係数表_A!CA111</f>
        <v>0</v>
      </c>
      <c r="CB111" s="276">
        <f>'結果（詳細）'!$F$85*投入係数表_A!CB111</f>
        <v>0</v>
      </c>
      <c r="CC111" s="276">
        <f>'結果（詳細）'!$F$86*投入係数表_A!CC111</f>
        <v>0</v>
      </c>
      <c r="CD111" s="276">
        <f>'結果（詳細）'!$F$87*投入係数表_A!CD111</f>
        <v>0</v>
      </c>
      <c r="CE111" s="276">
        <f>'結果（詳細）'!$F$88*投入係数表_A!CE111</f>
        <v>0</v>
      </c>
      <c r="CF111" s="276">
        <f>'結果（詳細）'!$F$89*投入係数表_A!CF111</f>
        <v>0</v>
      </c>
      <c r="CG111" s="276">
        <f>'結果（詳細）'!$F$90*投入係数表_A!CG111</f>
        <v>0</v>
      </c>
      <c r="CH111" s="276">
        <f>'結果（詳細）'!$F$91*投入係数表_A!CH111</f>
        <v>0</v>
      </c>
      <c r="CI111" s="276">
        <f>'結果（詳細）'!$F$92*投入係数表_A!CI111</f>
        <v>0</v>
      </c>
      <c r="CJ111" s="276">
        <f>'結果（詳細）'!$F$93*投入係数表_A!CJ111</f>
        <v>0</v>
      </c>
      <c r="CK111" s="276">
        <f>'結果（詳細）'!$F$94*投入係数表_A!CK111</f>
        <v>0</v>
      </c>
      <c r="CL111" s="276">
        <f>'結果（詳細）'!$F$95*投入係数表_A!CL111</f>
        <v>0</v>
      </c>
      <c r="CM111" s="276">
        <f>'結果（詳細）'!$F$96*投入係数表_A!CM111</f>
        <v>0</v>
      </c>
      <c r="CN111" s="276">
        <f>'結果（詳細）'!$F$97*投入係数表_A!CN111</f>
        <v>0</v>
      </c>
      <c r="CO111" s="276">
        <f>'結果（詳細）'!$F$98*投入係数表_A!CO111</f>
        <v>0</v>
      </c>
      <c r="CP111" s="276">
        <f>'結果（詳細）'!$F$99*投入係数表_A!CP111</f>
        <v>0</v>
      </c>
      <c r="CQ111" s="276">
        <f>'結果（詳細）'!$F$100*投入係数表_A!CQ111</f>
        <v>0</v>
      </c>
      <c r="CR111" s="276">
        <f>'結果（詳細）'!$F$101*投入係数表_A!CR111</f>
        <v>0</v>
      </c>
      <c r="CS111" s="276">
        <f>'結果（詳細）'!$F$102*投入係数表_A!CS111</f>
        <v>0</v>
      </c>
      <c r="CT111" s="276">
        <f>'結果（詳細）'!$F$103*投入係数表_A!CT111</f>
        <v>0</v>
      </c>
      <c r="CU111" s="276">
        <f>'結果（詳細）'!$F$104*投入係数表_A!CU111</f>
        <v>0</v>
      </c>
      <c r="CV111" s="276">
        <f>'結果（詳細）'!$F$105*投入係数表_A!CV111</f>
        <v>0</v>
      </c>
      <c r="CW111" s="276">
        <f>'結果（詳細）'!$F$106*投入係数表_A!CW111</f>
        <v>0</v>
      </c>
      <c r="CX111" s="276">
        <f>'結果（詳細）'!$F$107*投入係数表_A!CX111</f>
        <v>0</v>
      </c>
      <c r="CY111" s="276">
        <f>'結果（詳細）'!$F$108*投入係数表_A!CY111</f>
        <v>0</v>
      </c>
      <c r="CZ111" s="276">
        <f>'結果（詳細）'!$F$109*投入係数表_A!CZ111</f>
        <v>0</v>
      </c>
      <c r="DA111" s="276">
        <f>'結果（詳細）'!$F$110*投入係数表_A!DA111</f>
        <v>0</v>
      </c>
      <c r="DB111" s="276">
        <f>'結果（詳細）'!$F$111*投入係数表_A!DB111</f>
        <v>0</v>
      </c>
      <c r="DC111" s="276">
        <f>'結果（詳細）'!$F$112*投入係数表_A!DC111</f>
        <v>0</v>
      </c>
      <c r="DD111" s="276">
        <f>'結果（詳細）'!$F$113*投入係数表_A!DD111</f>
        <v>0</v>
      </c>
      <c r="DE111" s="276">
        <f>'結果（詳細）'!$F$114*投入係数表_A!DE111</f>
        <v>0</v>
      </c>
      <c r="DF111" s="276">
        <f>'結果（詳細）'!$F$115*投入係数表_A!DF111</f>
        <v>0</v>
      </c>
      <c r="DG111" s="276">
        <f>'結果（詳細）'!$F$115*投入係数表_A!DG111</f>
        <v>0</v>
      </c>
      <c r="DH111" s="276">
        <f>'結果（詳細）'!$F$115*投入係数表_A!DH111</f>
        <v>0</v>
      </c>
      <c r="DI111" s="279">
        <f t="shared" si="3"/>
        <v>0</v>
      </c>
    </row>
    <row r="112" spans="3:113" ht="13.5" customHeight="1" x14ac:dyDescent="0.15">
      <c r="C112" s="402" t="s">
        <v>764</v>
      </c>
      <c r="D112" s="403" t="s">
        <v>443</v>
      </c>
      <c r="E112" s="275">
        <f>'結果（詳細）'!F$10*投入係数表_A!E112</f>
        <v>0</v>
      </c>
      <c r="F112" s="276">
        <f>'結果（詳細）'!F$11*投入係数表_A!F112</f>
        <v>0</v>
      </c>
      <c r="G112" s="276">
        <f>'結果（詳細）'!F$12*投入係数表_A!G112</f>
        <v>0</v>
      </c>
      <c r="H112" s="276">
        <f>'結果（詳細）'!F$13*投入係数表_A!H112</f>
        <v>0</v>
      </c>
      <c r="I112" s="276">
        <f>'結果（詳細）'!F$14*投入係数表_A!I112</f>
        <v>0</v>
      </c>
      <c r="J112" s="276">
        <f>'結果（詳細）'!F$15*投入係数表_A!J112</f>
        <v>0</v>
      </c>
      <c r="K112" s="276">
        <f>'結果（詳細）'!F$16*投入係数表_A!K112</f>
        <v>0</v>
      </c>
      <c r="L112" s="276">
        <f>'結果（詳細）'!F$17*投入係数表_A!L112</f>
        <v>0</v>
      </c>
      <c r="M112" s="276">
        <f>'結果（詳細）'!F$18*投入係数表_A!M112</f>
        <v>0</v>
      </c>
      <c r="N112" s="277">
        <f>'結果（詳細）'!F$19*投入係数表_A!N112</f>
        <v>0</v>
      </c>
      <c r="O112" s="276">
        <f>'結果（詳細）'!F$20*投入係数表_A!O112</f>
        <v>0</v>
      </c>
      <c r="P112" s="276">
        <f>'結果（詳細）'!F$21*投入係数表_A!P112</f>
        <v>0</v>
      </c>
      <c r="Q112" s="276">
        <f>'結果（詳細）'!F$22*投入係数表_A!Q112</f>
        <v>0</v>
      </c>
      <c r="R112" s="276">
        <f>'結果（詳細）'!F$23*投入係数表_A!R112</f>
        <v>0</v>
      </c>
      <c r="S112" s="276">
        <f>'結果（詳細）'!F$24*投入係数表_A!S112</f>
        <v>0</v>
      </c>
      <c r="T112" s="276">
        <f>'結果（詳細）'!F$25*投入係数表_A!T112</f>
        <v>0</v>
      </c>
      <c r="U112" s="276">
        <f>'結果（詳細）'!F$26*投入係数表_A!U112</f>
        <v>0</v>
      </c>
      <c r="V112" s="276">
        <f>'結果（詳細）'!F$27*投入係数表_A!V112</f>
        <v>0</v>
      </c>
      <c r="W112" s="278">
        <f>'結果（詳細）'!F$28*投入係数表_A!W112</f>
        <v>0</v>
      </c>
      <c r="X112" s="276">
        <f>'結果（詳細）'!F$29*投入係数表_A!X112</f>
        <v>0</v>
      </c>
      <c r="Y112" s="276">
        <f>'結果（詳細）'!F$30*投入係数表_A!Y112</f>
        <v>0</v>
      </c>
      <c r="Z112" s="276">
        <f>'結果（詳細）'!F$31*投入係数表_A!Z112</f>
        <v>0</v>
      </c>
      <c r="AA112" s="276">
        <f>'結果（詳細）'!F$32*投入係数表_A!AA112</f>
        <v>0</v>
      </c>
      <c r="AB112" s="276">
        <f>'結果（詳細）'!F$33*投入係数表_A!AB112</f>
        <v>0</v>
      </c>
      <c r="AC112" s="276">
        <f>'結果（詳細）'!F$34*投入係数表_A!AC112</f>
        <v>0</v>
      </c>
      <c r="AD112" s="276">
        <f>'結果（詳細）'!F$35*投入係数表_A!AD112</f>
        <v>0</v>
      </c>
      <c r="AE112" s="276">
        <f>'結果（詳細）'!F$36*投入係数表_A!AE112</f>
        <v>0</v>
      </c>
      <c r="AF112" s="276">
        <f>'結果（詳細）'!F$37*投入係数表_A!AF112</f>
        <v>0</v>
      </c>
      <c r="AG112" s="276">
        <f>'結果（詳細）'!F$38*投入係数表_A!AG112</f>
        <v>0</v>
      </c>
      <c r="AH112" s="277">
        <f>'結果（詳細）'!F$39*投入係数表_A!AH112</f>
        <v>0</v>
      </c>
      <c r="AI112" s="276">
        <f>'結果（詳細）'!F$40*投入係数表_A!AI112</f>
        <v>0</v>
      </c>
      <c r="AJ112" s="276">
        <f>'結果（詳細）'!$F$41*投入係数表_A!AJ112</f>
        <v>0</v>
      </c>
      <c r="AK112" s="276">
        <f>'結果（詳細）'!$F$42*投入係数表_A!AK112</f>
        <v>0</v>
      </c>
      <c r="AL112" s="276">
        <f>'結果（詳細）'!$F$43*投入係数表_A!AL112</f>
        <v>0</v>
      </c>
      <c r="AM112" s="276">
        <f>'結果（詳細）'!$F$44*投入係数表_A!AM112</f>
        <v>0</v>
      </c>
      <c r="AN112" s="276">
        <f>'結果（詳細）'!$F$45*投入係数表_A!AN112</f>
        <v>0</v>
      </c>
      <c r="AO112" s="276">
        <f>'結果（詳細）'!$F$46*投入係数表_A!AO112</f>
        <v>0</v>
      </c>
      <c r="AP112" s="276">
        <f>'結果（詳細）'!$F$47*投入係数表_A!AP112</f>
        <v>0</v>
      </c>
      <c r="AQ112" s="276">
        <f>'結果（詳細）'!$F$48*投入係数表_A!AQ112</f>
        <v>0</v>
      </c>
      <c r="AR112" s="276">
        <f>'結果（詳細）'!$F$49*投入係数表_A!AR112</f>
        <v>0</v>
      </c>
      <c r="AS112" s="276">
        <f>'結果（詳細）'!$F$50*投入係数表_A!AS112</f>
        <v>0</v>
      </c>
      <c r="AT112" s="276">
        <f>'結果（詳細）'!$F$51*投入係数表_A!AT112</f>
        <v>0</v>
      </c>
      <c r="AU112" s="276">
        <f>'結果（詳細）'!$F$52*投入係数表_A!AU112</f>
        <v>0</v>
      </c>
      <c r="AV112" s="276">
        <f>'結果（詳細）'!$F$53*投入係数表_A!AV112</f>
        <v>0</v>
      </c>
      <c r="AW112" s="276">
        <f>'結果（詳細）'!$F$54*投入係数表_A!AW112</f>
        <v>0</v>
      </c>
      <c r="AX112" s="276">
        <f>'結果（詳細）'!$F$55*投入係数表_A!AX112</f>
        <v>0</v>
      </c>
      <c r="AY112" s="276">
        <f>'結果（詳細）'!$F$56*投入係数表_A!AY112</f>
        <v>0</v>
      </c>
      <c r="AZ112" s="276">
        <f>'結果（詳細）'!$F$57*投入係数表_A!AZ112</f>
        <v>0</v>
      </c>
      <c r="BA112" s="276">
        <f>'結果（詳細）'!$F$58*投入係数表_A!BA112</f>
        <v>0</v>
      </c>
      <c r="BB112" s="276">
        <f>'結果（詳細）'!$F$59*投入係数表_A!BB112</f>
        <v>0</v>
      </c>
      <c r="BC112" s="276">
        <f>'結果（詳細）'!$F$60*投入係数表_A!BC112</f>
        <v>0</v>
      </c>
      <c r="BD112" s="276">
        <f>'結果（詳細）'!$F$61*投入係数表_A!BD112</f>
        <v>0</v>
      </c>
      <c r="BE112" s="276">
        <f>'結果（詳細）'!$F$62*投入係数表_A!BE112</f>
        <v>0</v>
      </c>
      <c r="BF112" s="276">
        <f>'結果（詳細）'!$F$63*投入係数表_A!BF112</f>
        <v>0</v>
      </c>
      <c r="BG112" s="276">
        <f>'結果（詳細）'!$F$64*投入係数表_A!BG112</f>
        <v>0</v>
      </c>
      <c r="BH112" s="276">
        <f>'結果（詳細）'!$F$65*投入係数表_A!BH112</f>
        <v>0</v>
      </c>
      <c r="BI112" s="276">
        <f>'結果（詳細）'!$F$66*投入係数表_A!BI112</f>
        <v>0</v>
      </c>
      <c r="BJ112" s="276">
        <f>'結果（詳細）'!$F$67*投入係数表_A!BJ112</f>
        <v>0</v>
      </c>
      <c r="BK112" s="276">
        <f>'結果（詳細）'!$F$68*投入係数表_A!BK112</f>
        <v>0</v>
      </c>
      <c r="BL112" s="276">
        <f>'結果（詳細）'!$F$69*投入係数表_A!BL112</f>
        <v>0</v>
      </c>
      <c r="BM112" s="276">
        <f>'結果（詳細）'!$F$70*投入係数表_A!BM112</f>
        <v>0</v>
      </c>
      <c r="BN112" s="276">
        <f>'結果（詳細）'!$F$71*投入係数表_A!BN112</f>
        <v>0</v>
      </c>
      <c r="BO112" s="276">
        <f>'結果（詳細）'!$F$72*投入係数表_A!BO112</f>
        <v>0</v>
      </c>
      <c r="BP112" s="276">
        <f>'結果（詳細）'!$F$73*投入係数表_A!BP112</f>
        <v>0</v>
      </c>
      <c r="BQ112" s="276">
        <f>'結果（詳細）'!$F$74*投入係数表_A!BQ112</f>
        <v>0</v>
      </c>
      <c r="BR112" s="276">
        <f>'結果（詳細）'!$F$75*投入係数表_A!BR112</f>
        <v>0</v>
      </c>
      <c r="BS112" s="276">
        <f>'結果（詳細）'!$F$76*投入係数表_A!BS112</f>
        <v>0</v>
      </c>
      <c r="BT112" s="276">
        <f>'結果（詳細）'!$F$77*投入係数表_A!BT112</f>
        <v>0</v>
      </c>
      <c r="BU112" s="276">
        <f>'結果（詳細）'!$F$78*投入係数表_A!BU112</f>
        <v>0</v>
      </c>
      <c r="BV112" s="276">
        <f>'結果（詳細）'!$F$79*投入係数表_A!BV112</f>
        <v>0</v>
      </c>
      <c r="BW112" s="276">
        <f>'結果（詳細）'!$F$80*投入係数表_A!BW112</f>
        <v>0</v>
      </c>
      <c r="BX112" s="276">
        <f>'結果（詳細）'!$F$81*投入係数表_A!BX112</f>
        <v>0</v>
      </c>
      <c r="BY112" s="276">
        <f>'結果（詳細）'!$F$82*投入係数表_A!BY112</f>
        <v>0</v>
      </c>
      <c r="BZ112" s="276">
        <f>'結果（詳細）'!$F$83*投入係数表_A!BZ112</f>
        <v>0</v>
      </c>
      <c r="CA112" s="276">
        <f>'結果（詳細）'!$F$84*投入係数表_A!CA112</f>
        <v>0</v>
      </c>
      <c r="CB112" s="276">
        <f>'結果（詳細）'!$F$85*投入係数表_A!CB112</f>
        <v>0</v>
      </c>
      <c r="CC112" s="276">
        <f>'結果（詳細）'!$F$86*投入係数表_A!CC112</f>
        <v>0</v>
      </c>
      <c r="CD112" s="276">
        <f>'結果（詳細）'!$F$87*投入係数表_A!CD112</f>
        <v>0</v>
      </c>
      <c r="CE112" s="276">
        <f>'結果（詳細）'!$F$88*投入係数表_A!CE112</f>
        <v>0</v>
      </c>
      <c r="CF112" s="276">
        <f>'結果（詳細）'!$F$89*投入係数表_A!CF112</f>
        <v>0</v>
      </c>
      <c r="CG112" s="276">
        <f>'結果（詳細）'!$F$90*投入係数表_A!CG112</f>
        <v>0</v>
      </c>
      <c r="CH112" s="276">
        <f>'結果（詳細）'!$F$91*投入係数表_A!CH112</f>
        <v>0</v>
      </c>
      <c r="CI112" s="276">
        <f>'結果（詳細）'!$F$92*投入係数表_A!CI112</f>
        <v>0</v>
      </c>
      <c r="CJ112" s="276">
        <f>'結果（詳細）'!$F$93*投入係数表_A!CJ112</f>
        <v>0</v>
      </c>
      <c r="CK112" s="276">
        <f>'結果（詳細）'!$F$94*投入係数表_A!CK112</f>
        <v>0</v>
      </c>
      <c r="CL112" s="276">
        <f>'結果（詳細）'!$F$95*投入係数表_A!CL112</f>
        <v>0</v>
      </c>
      <c r="CM112" s="276">
        <f>'結果（詳細）'!$F$96*投入係数表_A!CM112</f>
        <v>0</v>
      </c>
      <c r="CN112" s="276">
        <f>'結果（詳細）'!$F$97*投入係数表_A!CN112</f>
        <v>0</v>
      </c>
      <c r="CO112" s="276">
        <f>'結果（詳細）'!$F$98*投入係数表_A!CO112</f>
        <v>0</v>
      </c>
      <c r="CP112" s="276">
        <f>'結果（詳細）'!$F$99*投入係数表_A!CP112</f>
        <v>0</v>
      </c>
      <c r="CQ112" s="276">
        <f>'結果（詳細）'!$F$100*投入係数表_A!CQ112</f>
        <v>0</v>
      </c>
      <c r="CR112" s="276">
        <f>'結果（詳細）'!$F$101*投入係数表_A!CR112</f>
        <v>0</v>
      </c>
      <c r="CS112" s="276">
        <f>'結果（詳細）'!$F$102*投入係数表_A!CS112</f>
        <v>0</v>
      </c>
      <c r="CT112" s="276">
        <f>'結果（詳細）'!$F$103*投入係数表_A!CT112</f>
        <v>0</v>
      </c>
      <c r="CU112" s="276">
        <f>'結果（詳細）'!$F$104*投入係数表_A!CU112</f>
        <v>0</v>
      </c>
      <c r="CV112" s="276">
        <f>'結果（詳細）'!$F$105*投入係数表_A!CV112</f>
        <v>0</v>
      </c>
      <c r="CW112" s="276">
        <f>'結果（詳細）'!$F$106*投入係数表_A!CW112</f>
        <v>0</v>
      </c>
      <c r="CX112" s="276">
        <f>'結果（詳細）'!$F$107*投入係数表_A!CX112</f>
        <v>0</v>
      </c>
      <c r="CY112" s="276">
        <f>'結果（詳細）'!$F$108*投入係数表_A!CY112</f>
        <v>0</v>
      </c>
      <c r="CZ112" s="276">
        <f>'結果（詳細）'!$F$109*投入係数表_A!CZ112</f>
        <v>0</v>
      </c>
      <c r="DA112" s="276">
        <f>'結果（詳細）'!$F$110*投入係数表_A!DA112</f>
        <v>0</v>
      </c>
      <c r="DB112" s="276">
        <f>'結果（詳細）'!$F$111*投入係数表_A!DB112</f>
        <v>0</v>
      </c>
      <c r="DC112" s="276">
        <f>'結果（詳細）'!$F$112*投入係数表_A!DC112</f>
        <v>0</v>
      </c>
      <c r="DD112" s="276">
        <f>'結果（詳細）'!$F$113*投入係数表_A!DD112</f>
        <v>0</v>
      </c>
      <c r="DE112" s="276">
        <f>'結果（詳細）'!$F$114*投入係数表_A!DE112</f>
        <v>0</v>
      </c>
      <c r="DF112" s="276">
        <f>'結果（詳細）'!$F$115*投入係数表_A!DF112</f>
        <v>0</v>
      </c>
      <c r="DG112" s="276">
        <f>'結果（詳細）'!$F$115*投入係数表_A!DG112</f>
        <v>0</v>
      </c>
      <c r="DH112" s="276">
        <f>'結果（詳細）'!$F$115*投入係数表_A!DH112</f>
        <v>0</v>
      </c>
      <c r="DI112" s="279">
        <f t="shared" si="3"/>
        <v>0</v>
      </c>
    </row>
    <row r="113" spans="3:113" ht="13.5" customHeight="1" x14ac:dyDescent="0.15">
      <c r="C113" s="402" t="s">
        <v>765</v>
      </c>
      <c r="D113" s="403" t="s">
        <v>446</v>
      </c>
      <c r="E113" s="275">
        <f>'結果（詳細）'!F$10*投入係数表_A!E112</f>
        <v>0</v>
      </c>
      <c r="F113" s="276">
        <f>'結果（詳細）'!F$11*投入係数表_A!F112</f>
        <v>0</v>
      </c>
      <c r="G113" s="276">
        <f>'結果（詳細）'!F$12*投入係数表_A!G112</f>
        <v>0</v>
      </c>
      <c r="H113" s="276">
        <f>'結果（詳細）'!F$13*投入係数表_A!H112</f>
        <v>0</v>
      </c>
      <c r="I113" s="276">
        <f>'結果（詳細）'!F$14*投入係数表_A!I112</f>
        <v>0</v>
      </c>
      <c r="J113" s="276">
        <f>'結果（詳細）'!F$15*投入係数表_A!J112</f>
        <v>0</v>
      </c>
      <c r="K113" s="276">
        <f>'結果（詳細）'!F$16*投入係数表_A!K112</f>
        <v>0</v>
      </c>
      <c r="L113" s="276">
        <f>'結果（詳細）'!F$17*投入係数表_A!L112</f>
        <v>0</v>
      </c>
      <c r="M113" s="276">
        <f>'結果（詳細）'!F$18*投入係数表_A!M112</f>
        <v>0</v>
      </c>
      <c r="N113" s="277">
        <f>'結果（詳細）'!F$19*投入係数表_A!N112</f>
        <v>0</v>
      </c>
      <c r="O113" s="276">
        <f>'結果（詳細）'!F$20*投入係数表_A!O112</f>
        <v>0</v>
      </c>
      <c r="P113" s="276">
        <f>'結果（詳細）'!F$21*投入係数表_A!P112</f>
        <v>0</v>
      </c>
      <c r="Q113" s="276">
        <f>'結果（詳細）'!F$22*投入係数表_A!Q112</f>
        <v>0</v>
      </c>
      <c r="R113" s="276">
        <f>'結果（詳細）'!F$23*投入係数表_A!R112</f>
        <v>0</v>
      </c>
      <c r="S113" s="276">
        <f>'結果（詳細）'!F$24*投入係数表_A!S112</f>
        <v>0</v>
      </c>
      <c r="T113" s="276">
        <f>'結果（詳細）'!F$25*投入係数表_A!T112</f>
        <v>0</v>
      </c>
      <c r="U113" s="276">
        <f>'結果（詳細）'!F$26*投入係数表_A!U112</f>
        <v>0</v>
      </c>
      <c r="V113" s="276">
        <f>'結果（詳細）'!F$27*投入係数表_A!V112</f>
        <v>0</v>
      </c>
      <c r="W113" s="278">
        <f>'結果（詳細）'!F$28*投入係数表_A!W112</f>
        <v>0</v>
      </c>
      <c r="X113" s="276">
        <f>'結果（詳細）'!F$29*投入係数表_A!X112</f>
        <v>0</v>
      </c>
      <c r="Y113" s="276">
        <f>'結果（詳細）'!F$30*投入係数表_A!Y112</f>
        <v>0</v>
      </c>
      <c r="Z113" s="276">
        <f>'結果（詳細）'!F$31*投入係数表_A!Z112</f>
        <v>0</v>
      </c>
      <c r="AA113" s="276">
        <f>'結果（詳細）'!F$32*投入係数表_A!AA112</f>
        <v>0</v>
      </c>
      <c r="AB113" s="276">
        <f>'結果（詳細）'!F$33*投入係数表_A!AB112</f>
        <v>0</v>
      </c>
      <c r="AC113" s="276">
        <f>'結果（詳細）'!F$34*投入係数表_A!AC112</f>
        <v>0</v>
      </c>
      <c r="AD113" s="276">
        <f>'結果（詳細）'!F$35*投入係数表_A!AD112</f>
        <v>0</v>
      </c>
      <c r="AE113" s="276">
        <f>'結果（詳細）'!F$36*投入係数表_A!AE112</f>
        <v>0</v>
      </c>
      <c r="AF113" s="276">
        <f>'結果（詳細）'!F$37*投入係数表_A!AF112</f>
        <v>0</v>
      </c>
      <c r="AG113" s="276">
        <f>'結果（詳細）'!F$38*投入係数表_A!AG112</f>
        <v>0</v>
      </c>
      <c r="AH113" s="277">
        <f>'結果（詳細）'!F$39*投入係数表_A!AH112</f>
        <v>0</v>
      </c>
      <c r="AI113" s="276">
        <f>'結果（詳細）'!F$40*投入係数表_A!AI112</f>
        <v>0</v>
      </c>
      <c r="AJ113" s="276">
        <f>'結果（詳細）'!$F$41*投入係数表_A!AJ112</f>
        <v>0</v>
      </c>
      <c r="AK113" s="276">
        <f>'結果（詳細）'!$F$42*投入係数表_A!AK112</f>
        <v>0</v>
      </c>
      <c r="AL113" s="276">
        <f>'結果（詳細）'!$F$43*投入係数表_A!AL112</f>
        <v>0</v>
      </c>
      <c r="AM113" s="276">
        <f>'結果（詳細）'!$F$44*投入係数表_A!AM112</f>
        <v>0</v>
      </c>
      <c r="AN113" s="276">
        <f>'結果（詳細）'!$F$45*投入係数表_A!AN112</f>
        <v>0</v>
      </c>
      <c r="AO113" s="276">
        <f>'結果（詳細）'!$F$46*投入係数表_A!AO112</f>
        <v>0</v>
      </c>
      <c r="AP113" s="276">
        <f>'結果（詳細）'!$F$47*投入係数表_A!AP112</f>
        <v>0</v>
      </c>
      <c r="AQ113" s="276">
        <f>'結果（詳細）'!$F$48*投入係数表_A!AQ112</f>
        <v>0</v>
      </c>
      <c r="AR113" s="276">
        <f>'結果（詳細）'!$F$49*投入係数表_A!AR112</f>
        <v>0</v>
      </c>
      <c r="AS113" s="276">
        <f>'結果（詳細）'!$F$50*投入係数表_A!AS112</f>
        <v>0</v>
      </c>
      <c r="AT113" s="276">
        <f>'結果（詳細）'!$F$51*投入係数表_A!AT112</f>
        <v>0</v>
      </c>
      <c r="AU113" s="276">
        <f>'結果（詳細）'!$F$52*投入係数表_A!AU112</f>
        <v>0</v>
      </c>
      <c r="AV113" s="276">
        <f>'結果（詳細）'!$F$53*投入係数表_A!AV112</f>
        <v>0</v>
      </c>
      <c r="AW113" s="276">
        <f>'結果（詳細）'!$F$54*投入係数表_A!AW112</f>
        <v>0</v>
      </c>
      <c r="AX113" s="276">
        <f>'結果（詳細）'!$F$55*投入係数表_A!AX112</f>
        <v>0</v>
      </c>
      <c r="AY113" s="276">
        <f>'結果（詳細）'!$F$56*投入係数表_A!AY112</f>
        <v>0</v>
      </c>
      <c r="AZ113" s="276">
        <f>'結果（詳細）'!$F$57*投入係数表_A!AZ112</f>
        <v>0</v>
      </c>
      <c r="BA113" s="276">
        <f>'結果（詳細）'!$F$58*投入係数表_A!BA112</f>
        <v>0</v>
      </c>
      <c r="BB113" s="276">
        <f>'結果（詳細）'!$F$59*投入係数表_A!BB112</f>
        <v>0</v>
      </c>
      <c r="BC113" s="276">
        <f>'結果（詳細）'!$F$60*投入係数表_A!BC112</f>
        <v>0</v>
      </c>
      <c r="BD113" s="276">
        <f>'結果（詳細）'!$F$61*投入係数表_A!BD112</f>
        <v>0</v>
      </c>
      <c r="BE113" s="276">
        <f>'結果（詳細）'!$F$62*投入係数表_A!BE112</f>
        <v>0</v>
      </c>
      <c r="BF113" s="276">
        <f>'結果（詳細）'!$F$63*投入係数表_A!BF112</f>
        <v>0</v>
      </c>
      <c r="BG113" s="276">
        <f>'結果（詳細）'!$F$64*投入係数表_A!BG112</f>
        <v>0</v>
      </c>
      <c r="BH113" s="276">
        <f>'結果（詳細）'!$F$65*投入係数表_A!BH112</f>
        <v>0</v>
      </c>
      <c r="BI113" s="276">
        <f>'結果（詳細）'!$F$66*投入係数表_A!BI112</f>
        <v>0</v>
      </c>
      <c r="BJ113" s="276">
        <f>'結果（詳細）'!$F$67*投入係数表_A!BJ112</f>
        <v>0</v>
      </c>
      <c r="BK113" s="276">
        <f>'結果（詳細）'!$F$68*投入係数表_A!BK112</f>
        <v>0</v>
      </c>
      <c r="BL113" s="276">
        <f>'結果（詳細）'!$F$69*投入係数表_A!BL112</f>
        <v>0</v>
      </c>
      <c r="BM113" s="276">
        <f>'結果（詳細）'!$F$70*投入係数表_A!BM112</f>
        <v>0</v>
      </c>
      <c r="BN113" s="276">
        <f>'結果（詳細）'!$F$71*投入係数表_A!BN112</f>
        <v>0</v>
      </c>
      <c r="BO113" s="276">
        <f>'結果（詳細）'!$F$72*投入係数表_A!BO112</f>
        <v>0</v>
      </c>
      <c r="BP113" s="276">
        <f>'結果（詳細）'!$F$73*投入係数表_A!BP112</f>
        <v>0</v>
      </c>
      <c r="BQ113" s="276">
        <f>'結果（詳細）'!$F$74*投入係数表_A!BQ112</f>
        <v>0</v>
      </c>
      <c r="BR113" s="276">
        <f>'結果（詳細）'!$F$75*投入係数表_A!BR112</f>
        <v>0</v>
      </c>
      <c r="BS113" s="276">
        <f>'結果（詳細）'!$F$76*投入係数表_A!BS112</f>
        <v>0</v>
      </c>
      <c r="BT113" s="276">
        <f>'結果（詳細）'!$F$77*投入係数表_A!BT112</f>
        <v>0</v>
      </c>
      <c r="BU113" s="276">
        <f>'結果（詳細）'!$F$78*投入係数表_A!BU112</f>
        <v>0</v>
      </c>
      <c r="BV113" s="276">
        <f>'結果（詳細）'!$F$79*投入係数表_A!BV112</f>
        <v>0</v>
      </c>
      <c r="BW113" s="276">
        <f>'結果（詳細）'!$F$80*投入係数表_A!BW112</f>
        <v>0</v>
      </c>
      <c r="BX113" s="276">
        <f>'結果（詳細）'!$F$81*投入係数表_A!BX112</f>
        <v>0</v>
      </c>
      <c r="BY113" s="276">
        <f>'結果（詳細）'!$F$82*投入係数表_A!BY112</f>
        <v>0</v>
      </c>
      <c r="BZ113" s="276">
        <f>'結果（詳細）'!$F$83*投入係数表_A!BZ112</f>
        <v>0</v>
      </c>
      <c r="CA113" s="276">
        <f>'結果（詳細）'!$F$84*投入係数表_A!CA112</f>
        <v>0</v>
      </c>
      <c r="CB113" s="276">
        <f>'結果（詳細）'!$F$85*投入係数表_A!CB112</f>
        <v>0</v>
      </c>
      <c r="CC113" s="276">
        <f>'結果（詳細）'!$F$86*投入係数表_A!CC112</f>
        <v>0</v>
      </c>
      <c r="CD113" s="276">
        <f>'結果（詳細）'!$F$87*投入係数表_A!CD112</f>
        <v>0</v>
      </c>
      <c r="CE113" s="276">
        <f>'結果（詳細）'!$F$88*投入係数表_A!CE112</f>
        <v>0</v>
      </c>
      <c r="CF113" s="276">
        <f>'結果（詳細）'!$F$89*投入係数表_A!CF112</f>
        <v>0</v>
      </c>
      <c r="CG113" s="276">
        <f>'結果（詳細）'!$F$90*投入係数表_A!CG112</f>
        <v>0</v>
      </c>
      <c r="CH113" s="276">
        <f>'結果（詳細）'!$F$91*投入係数表_A!CH112</f>
        <v>0</v>
      </c>
      <c r="CI113" s="276">
        <f>'結果（詳細）'!$F$92*投入係数表_A!CI112</f>
        <v>0</v>
      </c>
      <c r="CJ113" s="276">
        <f>'結果（詳細）'!$F$93*投入係数表_A!CJ112</f>
        <v>0</v>
      </c>
      <c r="CK113" s="276">
        <f>'結果（詳細）'!$F$94*投入係数表_A!CK112</f>
        <v>0</v>
      </c>
      <c r="CL113" s="276">
        <f>'結果（詳細）'!$F$95*投入係数表_A!CL112</f>
        <v>0</v>
      </c>
      <c r="CM113" s="276">
        <f>'結果（詳細）'!$F$96*投入係数表_A!CM112</f>
        <v>0</v>
      </c>
      <c r="CN113" s="276">
        <f>'結果（詳細）'!$F$97*投入係数表_A!CN112</f>
        <v>0</v>
      </c>
      <c r="CO113" s="276">
        <f>'結果（詳細）'!$F$98*投入係数表_A!CO112</f>
        <v>0</v>
      </c>
      <c r="CP113" s="276">
        <f>'結果（詳細）'!$F$99*投入係数表_A!CP112</f>
        <v>0</v>
      </c>
      <c r="CQ113" s="276">
        <f>'結果（詳細）'!$F$100*投入係数表_A!CQ112</f>
        <v>0</v>
      </c>
      <c r="CR113" s="276">
        <f>'結果（詳細）'!$F$101*投入係数表_A!CR112</f>
        <v>0</v>
      </c>
      <c r="CS113" s="276">
        <f>'結果（詳細）'!$F$102*投入係数表_A!CS112</f>
        <v>0</v>
      </c>
      <c r="CT113" s="276">
        <f>'結果（詳細）'!$F$103*投入係数表_A!CT112</f>
        <v>0</v>
      </c>
      <c r="CU113" s="276">
        <f>'結果（詳細）'!$F$104*投入係数表_A!CU112</f>
        <v>0</v>
      </c>
      <c r="CV113" s="276">
        <f>'結果（詳細）'!$F$105*投入係数表_A!CV112</f>
        <v>0</v>
      </c>
      <c r="CW113" s="276">
        <f>'結果（詳細）'!$F$106*投入係数表_A!CW112</f>
        <v>0</v>
      </c>
      <c r="CX113" s="276">
        <f>'結果（詳細）'!$F$107*投入係数表_A!CX112</f>
        <v>0</v>
      </c>
      <c r="CY113" s="276">
        <f>'結果（詳細）'!$F$108*投入係数表_A!CY112</f>
        <v>0</v>
      </c>
      <c r="CZ113" s="276">
        <f>'結果（詳細）'!$F$109*投入係数表_A!CZ112</f>
        <v>0</v>
      </c>
      <c r="DA113" s="276">
        <f>'結果（詳細）'!$F$110*投入係数表_A!DA112</f>
        <v>0</v>
      </c>
      <c r="DB113" s="276">
        <f>'結果（詳細）'!$F$111*投入係数表_A!DB112</f>
        <v>0</v>
      </c>
      <c r="DC113" s="276">
        <f>'結果（詳細）'!$F$112*投入係数表_A!DC112</f>
        <v>0</v>
      </c>
      <c r="DD113" s="276">
        <f>'結果（詳細）'!$F$113*投入係数表_A!DD112</f>
        <v>0</v>
      </c>
      <c r="DE113" s="276">
        <f>'結果（詳細）'!$F$114*投入係数表_A!DE112</f>
        <v>0</v>
      </c>
      <c r="DF113" s="276">
        <f>'結果（詳細）'!$F$115*投入係数表_A!DF112</f>
        <v>0</v>
      </c>
      <c r="DG113" s="276">
        <f>'結果（詳細）'!$F$115*投入係数表_A!DG112</f>
        <v>0</v>
      </c>
      <c r="DH113" s="276">
        <f>'結果（詳細）'!$F$115*投入係数表_A!DH112</f>
        <v>0</v>
      </c>
      <c r="DI113" s="279">
        <f t="shared" si="3"/>
        <v>0</v>
      </c>
    </row>
    <row r="114" spans="3:113" ht="13.5" customHeight="1" x14ac:dyDescent="0.15">
      <c r="C114" s="402" t="s">
        <v>766</v>
      </c>
      <c r="D114" s="403" t="s">
        <v>468</v>
      </c>
      <c r="E114" s="275">
        <f>'結果（詳細）'!F$10*投入係数表_A!E114</f>
        <v>0</v>
      </c>
      <c r="F114" s="276">
        <f>'結果（詳細）'!F$11*投入係数表_A!F114</f>
        <v>0</v>
      </c>
      <c r="G114" s="276">
        <f>'結果（詳細）'!F$12*投入係数表_A!G114</f>
        <v>0</v>
      </c>
      <c r="H114" s="276">
        <f>'結果（詳細）'!F$13*投入係数表_A!H114</f>
        <v>0</v>
      </c>
      <c r="I114" s="276">
        <f>'結果（詳細）'!F$14*投入係数表_A!I114</f>
        <v>0</v>
      </c>
      <c r="J114" s="276">
        <f>'結果（詳細）'!F$15*投入係数表_A!J114</f>
        <v>0</v>
      </c>
      <c r="K114" s="276">
        <f>'結果（詳細）'!F$16*投入係数表_A!K114</f>
        <v>0</v>
      </c>
      <c r="L114" s="276">
        <f>'結果（詳細）'!F$17*投入係数表_A!L114</f>
        <v>0</v>
      </c>
      <c r="M114" s="276">
        <f>'結果（詳細）'!F$18*投入係数表_A!M114</f>
        <v>0</v>
      </c>
      <c r="N114" s="277">
        <f>'結果（詳細）'!F$19*投入係数表_A!N114</f>
        <v>0</v>
      </c>
      <c r="O114" s="276">
        <f>'結果（詳細）'!F$20*投入係数表_A!O114</f>
        <v>0</v>
      </c>
      <c r="P114" s="276">
        <f>'結果（詳細）'!F$21*投入係数表_A!P114</f>
        <v>0</v>
      </c>
      <c r="Q114" s="276">
        <f>'結果（詳細）'!F$22*投入係数表_A!Q114</f>
        <v>0</v>
      </c>
      <c r="R114" s="276">
        <f>'結果（詳細）'!F$23*投入係数表_A!R114</f>
        <v>0</v>
      </c>
      <c r="S114" s="276">
        <f>'結果（詳細）'!F$24*投入係数表_A!S114</f>
        <v>0</v>
      </c>
      <c r="T114" s="276">
        <f>'結果（詳細）'!F$25*投入係数表_A!T114</f>
        <v>0</v>
      </c>
      <c r="U114" s="276">
        <f>'結果（詳細）'!F$26*投入係数表_A!U114</f>
        <v>0</v>
      </c>
      <c r="V114" s="276">
        <f>'結果（詳細）'!F$27*投入係数表_A!V114</f>
        <v>0</v>
      </c>
      <c r="W114" s="278">
        <f>'結果（詳細）'!F$28*投入係数表_A!W114</f>
        <v>0</v>
      </c>
      <c r="X114" s="276">
        <f>'結果（詳細）'!F$29*投入係数表_A!X114</f>
        <v>0</v>
      </c>
      <c r="Y114" s="276">
        <f>'結果（詳細）'!F$30*投入係数表_A!Y114</f>
        <v>0</v>
      </c>
      <c r="Z114" s="276">
        <f>'結果（詳細）'!F$31*投入係数表_A!Z114</f>
        <v>0</v>
      </c>
      <c r="AA114" s="276">
        <f>'結果（詳細）'!F$32*投入係数表_A!AA114</f>
        <v>0</v>
      </c>
      <c r="AB114" s="276">
        <f>'結果（詳細）'!F$33*投入係数表_A!AB114</f>
        <v>0</v>
      </c>
      <c r="AC114" s="276">
        <f>'結果（詳細）'!F$34*投入係数表_A!AC114</f>
        <v>0</v>
      </c>
      <c r="AD114" s="276">
        <f>'結果（詳細）'!F$35*投入係数表_A!AD114</f>
        <v>0</v>
      </c>
      <c r="AE114" s="276">
        <f>'結果（詳細）'!F$36*投入係数表_A!AE114</f>
        <v>0</v>
      </c>
      <c r="AF114" s="276">
        <f>'結果（詳細）'!F$37*投入係数表_A!AF114</f>
        <v>0</v>
      </c>
      <c r="AG114" s="276">
        <f>'結果（詳細）'!F$38*投入係数表_A!AG114</f>
        <v>0</v>
      </c>
      <c r="AH114" s="277">
        <f>'結果（詳細）'!F$39*投入係数表_A!AH114</f>
        <v>0</v>
      </c>
      <c r="AI114" s="276">
        <f>'結果（詳細）'!F$40*投入係数表_A!AI114</f>
        <v>0</v>
      </c>
      <c r="AJ114" s="276">
        <f>'結果（詳細）'!$F$41*投入係数表_A!AJ114</f>
        <v>0</v>
      </c>
      <c r="AK114" s="276">
        <f>'結果（詳細）'!$F$42*投入係数表_A!AK114</f>
        <v>0</v>
      </c>
      <c r="AL114" s="276">
        <f>'結果（詳細）'!$F$43*投入係数表_A!AL114</f>
        <v>0</v>
      </c>
      <c r="AM114" s="276">
        <f>'結果（詳細）'!$F$44*投入係数表_A!AM114</f>
        <v>0</v>
      </c>
      <c r="AN114" s="276">
        <f>'結果（詳細）'!$F$45*投入係数表_A!AN114</f>
        <v>0</v>
      </c>
      <c r="AO114" s="276">
        <f>'結果（詳細）'!$F$46*投入係数表_A!AO114</f>
        <v>0</v>
      </c>
      <c r="AP114" s="276">
        <f>'結果（詳細）'!$F$47*投入係数表_A!AP114</f>
        <v>0</v>
      </c>
      <c r="AQ114" s="276">
        <f>'結果（詳細）'!$F$48*投入係数表_A!AQ114</f>
        <v>0</v>
      </c>
      <c r="AR114" s="276">
        <f>'結果（詳細）'!$F$49*投入係数表_A!AR114</f>
        <v>0</v>
      </c>
      <c r="AS114" s="276">
        <f>'結果（詳細）'!$F$50*投入係数表_A!AS114</f>
        <v>0</v>
      </c>
      <c r="AT114" s="276">
        <f>'結果（詳細）'!$F$51*投入係数表_A!AT114</f>
        <v>0</v>
      </c>
      <c r="AU114" s="276">
        <f>'結果（詳細）'!$F$52*投入係数表_A!AU114</f>
        <v>0</v>
      </c>
      <c r="AV114" s="276">
        <f>'結果（詳細）'!$F$53*投入係数表_A!AV114</f>
        <v>0</v>
      </c>
      <c r="AW114" s="276">
        <f>'結果（詳細）'!$F$54*投入係数表_A!AW114</f>
        <v>0</v>
      </c>
      <c r="AX114" s="276">
        <f>'結果（詳細）'!$F$55*投入係数表_A!AX114</f>
        <v>0</v>
      </c>
      <c r="AY114" s="276">
        <f>'結果（詳細）'!$F$56*投入係数表_A!AY114</f>
        <v>0</v>
      </c>
      <c r="AZ114" s="276">
        <f>'結果（詳細）'!$F$57*投入係数表_A!AZ114</f>
        <v>0</v>
      </c>
      <c r="BA114" s="276">
        <f>'結果（詳細）'!$F$58*投入係数表_A!BA114</f>
        <v>0</v>
      </c>
      <c r="BB114" s="276">
        <f>'結果（詳細）'!$F$59*投入係数表_A!BB114</f>
        <v>0</v>
      </c>
      <c r="BC114" s="276">
        <f>'結果（詳細）'!$F$60*投入係数表_A!BC114</f>
        <v>0</v>
      </c>
      <c r="BD114" s="276">
        <f>'結果（詳細）'!$F$61*投入係数表_A!BD114</f>
        <v>0</v>
      </c>
      <c r="BE114" s="276">
        <f>'結果（詳細）'!$F$62*投入係数表_A!BE114</f>
        <v>0</v>
      </c>
      <c r="BF114" s="276">
        <f>'結果（詳細）'!$F$63*投入係数表_A!BF114</f>
        <v>0</v>
      </c>
      <c r="BG114" s="276">
        <f>'結果（詳細）'!$F$64*投入係数表_A!BG114</f>
        <v>0</v>
      </c>
      <c r="BH114" s="276">
        <f>'結果（詳細）'!$F$65*投入係数表_A!BH114</f>
        <v>0</v>
      </c>
      <c r="BI114" s="276">
        <f>'結果（詳細）'!$F$66*投入係数表_A!BI114</f>
        <v>0</v>
      </c>
      <c r="BJ114" s="276">
        <f>'結果（詳細）'!$F$67*投入係数表_A!BJ114</f>
        <v>0</v>
      </c>
      <c r="BK114" s="276">
        <f>'結果（詳細）'!$F$68*投入係数表_A!BK114</f>
        <v>0</v>
      </c>
      <c r="BL114" s="276">
        <f>'結果（詳細）'!$F$69*投入係数表_A!BL114</f>
        <v>0</v>
      </c>
      <c r="BM114" s="276">
        <f>'結果（詳細）'!$F$70*投入係数表_A!BM114</f>
        <v>0</v>
      </c>
      <c r="BN114" s="276">
        <f>'結果（詳細）'!$F$71*投入係数表_A!BN114</f>
        <v>0</v>
      </c>
      <c r="BO114" s="276">
        <f>'結果（詳細）'!$F$72*投入係数表_A!BO114</f>
        <v>0</v>
      </c>
      <c r="BP114" s="276">
        <f>'結果（詳細）'!$F$73*投入係数表_A!BP114</f>
        <v>0</v>
      </c>
      <c r="BQ114" s="276">
        <f>'結果（詳細）'!$F$74*投入係数表_A!BQ114</f>
        <v>0</v>
      </c>
      <c r="BR114" s="276">
        <f>'結果（詳細）'!$F$75*投入係数表_A!BR114</f>
        <v>0</v>
      </c>
      <c r="BS114" s="276">
        <f>'結果（詳細）'!$F$76*投入係数表_A!BS114</f>
        <v>0</v>
      </c>
      <c r="BT114" s="276">
        <f>'結果（詳細）'!$F$77*投入係数表_A!BT114</f>
        <v>0</v>
      </c>
      <c r="BU114" s="276">
        <f>'結果（詳細）'!$F$78*投入係数表_A!BU114</f>
        <v>0</v>
      </c>
      <c r="BV114" s="276">
        <f>'結果（詳細）'!$F$79*投入係数表_A!BV114</f>
        <v>0</v>
      </c>
      <c r="BW114" s="276">
        <f>'結果（詳細）'!$F$80*投入係数表_A!BW114</f>
        <v>0</v>
      </c>
      <c r="BX114" s="276">
        <f>'結果（詳細）'!$F$81*投入係数表_A!BX114</f>
        <v>0</v>
      </c>
      <c r="BY114" s="276">
        <f>'結果（詳細）'!$F$82*投入係数表_A!BY114</f>
        <v>0</v>
      </c>
      <c r="BZ114" s="276">
        <f>'結果（詳細）'!$F$83*投入係数表_A!BZ114</f>
        <v>0</v>
      </c>
      <c r="CA114" s="276">
        <f>'結果（詳細）'!$F$84*投入係数表_A!CA114</f>
        <v>0</v>
      </c>
      <c r="CB114" s="276">
        <f>'結果（詳細）'!$F$85*投入係数表_A!CB114</f>
        <v>0</v>
      </c>
      <c r="CC114" s="276">
        <f>'結果（詳細）'!$F$86*投入係数表_A!CC114</f>
        <v>0</v>
      </c>
      <c r="CD114" s="276">
        <f>'結果（詳細）'!$F$87*投入係数表_A!CD114</f>
        <v>0</v>
      </c>
      <c r="CE114" s="276">
        <f>'結果（詳細）'!$F$88*投入係数表_A!CE114</f>
        <v>0</v>
      </c>
      <c r="CF114" s="276">
        <f>'結果（詳細）'!$F$89*投入係数表_A!CF114</f>
        <v>0</v>
      </c>
      <c r="CG114" s="276">
        <f>'結果（詳細）'!$F$90*投入係数表_A!CG114</f>
        <v>0</v>
      </c>
      <c r="CH114" s="276">
        <f>'結果（詳細）'!$F$91*投入係数表_A!CH114</f>
        <v>0</v>
      </c>
      <c r="CI114" s="276">
        <f>'結果（詳細）'!$F$92*投入係数表_A!CI114</f>
        <v>0</v>
      </c>
      <c r="CJ114" s="276">
        <f>'結果（詳細）'!$F$93*投入係数表_A!CJ114</f>
        <v>0</v>
      </c>
      <c r="CK114" s="276">
        <f>'結果（詳細）'!$F$94*投入係数表_A!CK114</f>
        <v>0</v>
      </c>
      <c r="CL114" s="276">
        <f>'結果（詳細）'!$F$95*投入係数表_A!CL114</f>
        <v>0</v>
      </c>
      <c r="CM114" s="276">
        <f>'結果（詳細）'!$F$96*投入係数表_A!CM114</f>
        <v>0</v>
      </c>
      <c r="CN114" s="276">
        <f>'結果（詳細）'!$F$97*投入係数表_A!CN114</f>
        <v>0</v>
      </c>
      <c r="CO114" s="276">
        <f>'結果（詳細）'!$F$98*投入係数表_A!CO114</f>
        <v>0</v>
      </c>
      <c r="CP114" s="276">
        <f>'結果（詳細）'!$F$99*投入係数表_A!CP114</f>
        <v>0</v>
      </c>
      <c r="CQ114" s="276">
        <f>'結果（詳細）'!$F$100*投入係数表_A!CQ114</f>
        <v>0</v>
      </c>
      <c r="CR114" s="276">
        <f>'結果（詳細）'!$F$101*投入係数表_A!CR114</f>
        <v>0</v>
      </c>
      <c r="CS114" s="276">
        <f>'結果（詳細）'!$F$102*投入係数表_A!CS114</f>
        <v>0</v>
      </c>
      <c r="CT114" s="276">
        <f>'結果（詳細）'!$F$103*投入係数表_A!CT114</f>
        <v>0</v>
      </c>
      <c r="CU114" s="276">
        <f>'結果（詳細）'!$F$104*投入係数表_A!CU114</f>
        <v>0</v>
      </c>
      <c r="CV114" s="276">
        <f>'結果（詳細）'!$F$105*投入係数表_A!CV114</f>
        <v>0</v>
      </c>
      <c r="CW114" s="276">
        <f>'結果（詳細）'!$F$106*投入係数表_A!CW114</f>
        <v>0</v>
      </c>
      <c r="CX114" s="276">
        <f>'結果（詳細）'!$F$107*投入係数表_A!CX114</f>
        <v>0</v>
      </c>
      <c r="CY114" s="276">
        <f>'結果（詳細）'!$F$108*投入係数表_A!CY114</f>
        <v>0</v>
      </c>
      <c r="CZ114" s="276">
        <f>'結果（詳細）'!$F$109*投入係数表_A!CZ114</f>
        <v>0</v>
      </c>
      <c r="DA114" s="276">
        <f>'結果（詳細）'!$F$110*投入係数表_A!DA114</f>
        <v>0</v>
      </c>
      <c r="DB114" s="276">
        <f>'結果（詳細）'!$F$111*投入係数表_A!DB114</f>
        <v>0</v>
      </c>
      <c r="DC114" s="276">
        <f>'結果（詳細）'!$F$112*投入係数表_A!DC114</f>
        <v>0</v>
      </c>
      <c r="DD114" s="276">
        <f>'結果（詳細）'!$F$113*投入係数表_A!DD114</f>
        <v>0</v>
      </c>
      <c r="DE114" s="276">
        <f>'結果（詳細）'!$F$114*投入係数表_A!DE114</f>
        <v>0</v>
      </c>
      <c r="DF114" s="276">
        <f>'結果（詳細）'!$F$115*投入係数表_A!DF114</f>
        <v>0</v>
      </c>
      <c r="DG114" s="276">
        <f>'結果（詳細）'!$F$115*投入係数表_A!DG114</f>
        <v>0</v>
      </c>
      <c r="DH114" s="276">
        <f>'結果（詳細）'!$F$115*投入係数表_A!DH114</f>
        <v>0</v>
      </c>
      <c r="DI114" s="279">
        <f t="shared" si="3"/>
        <v>0</v>
      </c>
    </row>
    <row r="115" spans="3:113" ht="13.5" customHeight="1" x14ac:dyDescent="0.15">
      <c r="C115" s="410" t="s">
        <v>767</v>
      </c>
      <c r="D115" s="411" t="s">
        <v>478</v>
      </c>
      <c r="E115" s="275">
        <f>'結果（詳細）'!F$10*投入係数表_A!E115</f>
        <v>0</v>
      </c>
      <c r="F115" s="276">
        <f>'結果（詳細）'!F$11*投入係数表_A!F115</f>
        <v>0</v>
      </c>
      <c r="G115" s="276">
        <f>'結果（詳細）'!F$12*投入係数表_A!G115</f>
        <v>0</v>
      </c>
      <c r="H115" s="276">
        <f>'結果（詳細）'!F$13*投入係数表_A!H115</f>
        <v>0</v>
      </c>
      <c r="I115" s="276">
        <f>'結果（詳細）'!F$14*投入係数表_A!I115</f>
        <v>0</v>
      </c>
      <c r="J115" s="276">
        <f>'結果（詳細）'!F$15*投入係数表_A!J115</f>
        <v>0</v>
      </c>
      <c r="K115" s="276">
        <f>'結果（詳細）'!F$16*投入係数表_A!K115</f>
        <v>0</v>
      </c>
      <c r="L115" s="276">
        <f>'結果（詳細）'!F$17*投入係数表_A!L115</f>
        <v>0</v>
      </c>
      <c r="M115" s="276">
        <f>'結果（詳細）'!F$18*投入係数表_A!M115</f>
        <v>0</v>
      </c>
      <c r="N115" s="277">
        <f>'結果（詳細）'!F$19*投入係数表_A!N115</f>
        <v>0</v>
      </c>
      <c r="O115" s="276">
        <f>'結果（詳細）'!F$20*投入係数表_A!O115</f>
        <v>0</v>
      </c>
      <c r="P115" s="276">
        <f>'結果（詳細）'!F$21*投入係数表_A!P115</f>
        <v>0</v>
      </c>
      <c r="Q115" s="276">
        <f>'結果（詳細）'!F$22*投入係数表_A!Q115</f>
        <v>0</v>
      </c>
      <c r="R115" s="276">
        <f>'結果（詳細）'!F$23*投入係数表_A!R115</f>
        <v>0</v>
      </c>
      <c r="S115" s="276">
        <f>'結果（詳細）'!F$24*投入係数表_A!S115</f>
        <v>0</v>
      </c>
      <c r="T115" s="276">
        <f>'結果（詳細）'!F$25*投入係数表_A!T115</f>
        <v>0</v>
      </c>
      <c r="U115" s="276">
        <f>'結果（詳細）'!F$26*投入係数表_A!U115</f>
        <v>0</v>
      </c>
      <c r="V115" s="276">
        <f>'結果（詳細）'!F$27*投入係数表_A!V115</f>
        <v>0</v>
      </c>
      <c r="W115" s="278">
        <f>'結果（詳細）'!F$28*投入係数表_A!W115</f>
        <v>0</v>
      </c>
      <c r="X115" s="276">
        <f>'結果（詳細）'!F$29*投入係数表_A!X115</f>
        <v>0</v>
      </c>
      <c r="Y115" s="276">
        <f>'結果（詳細）'!F$30*投入係数表_A!Y115</f>
        <v>0</v>
      </c>
      <c r="Z115" s="276">
        <f>'結果（詳細）'!F$31*投入係数表_A!Z115</f>
        <v>0</v>
      </c>
      <c r="AA115" s="276">
        <f>'結果（詳細）'!F$32*投入係数表_A!AA115</f>
        <v>0</v>
      </c>
      <c r="AB115" s="276">
        <f>'結果（詳細）'!F$33*投入係数表_A!AB115</f>
        <v>0</v>
      </c>
      <c r="AC115" s="276">
        <f>'結果（詳細）'!F$34*投入係数表_A!AC115</f>
        <v>0</v>
      </c>
      <c r="AD115" s="276">
        <f>'結果（詳細）'!F$35*投入係数表_A!AD115</f>
        <v>0</v>
      </c>
      <c r="AE115" s="276">
        <f>'結果（詳細）'!F$36*投入係数表_A!AE115</f>
        <v>0</v>
      </c>
      <c r="AF115" s="276">
        <f>'結果（詳細）'!F$37*投入係数表_A!AF115</f>
        <v>0</v>
      </c>
      <c r="AG115" s="276">
        <f>'結果（詳細）'!F$38*投入係数表_A!AG115</f>
        <v>0</v>
      </c>
      <c r="AH115" s="277">
        <f>'結果（詳細）'!F$39*投入係数表_A!AH115</f>
        <v>0</v>
      </c>
      <c r="AI115" s="276">
        <f>'結果（詳細）'!F$40*投入係数表_A!AI115</f>
        <v>0</v>
      </c>
      <c r="AJ115" s="276">
        <f>'結果（詳細）'!$F$41*投入係数表_A!AJ115</f>
        <v>0</v>
      </c>
      <c r="AK115" s="276">
        <f>'結果（詳細）'!$F$42*投入係数表_A!AK115</f>
        <v>0</v>
      </c>
      <c r="AL115" s="276">
        <f>'結果（詳細）'!$F$43*投入係数表_A!AL115</f>
        <v>0</v>
      </c>
      <c r="AM115" s="276">
        <f>'結果（詳細）'!$F$44*投入係数表_A!AM115</f>
        <v>0</v>
      </c>
      <c r="AN115" s="276">
        <f>'結果（詳細）'!$F$45*投入係数表_A!AN115</f>
        <v>0</v>
      </c>
      <c r="AO115" s="276">
        <f>'結果（詳細）'!$F$46*投入係数表_A!AO115</f>
        <v>0</v>
      </c>
      <c r="AP115" s="276">
        <f>'結果（詳細）'!$F$47*投入係数表_A!AP115</f>
        <v>0</v>
      </c>
      <c r="AQ115" s="276">
        <f>'結果（詳細）'!$F$48*投入係数表_A!AQ115</f>
        <v>0</v>
      </c>
      <c r="AR115" s="276">
        <f>'結果（詳細）'!$F$49*投入係数表_A!AR115</f>
        <v>0</v>
      </c>
      <c r="AS115" s="276">
        <f>'結果（詳細）'!$F$50*投入係数表_A!AS115</f>
        <v>0</v>
      </c>
      <c r="AT115" s="276">
        <f>'結果（詳細）'!$F$51*投入係数表_A!AT115</f>
        <v>0</v>
      </c>
      <c r="AU115" s="276">
        <f>'結果（詳細）'!$F$52*投入係数表_A!AU115</f>
        <v>0</v>
      </c>
      <c r="AV115" s="276">
        <f>'結果（詳細）'!$F$53*投入係数表_A!AV115</f>
        <v>0</v>
      </c>
      <c r="AW115" s="276">
        <f>'結果（詳細）'!$F$54*投入係数表_A!AW115</f>
        <v>0</v>
      </c>
      <c r="AX115" s="276">
        <f>'結果（詳細）'!$F$55*投入係数表_A!AX115</f>
        <v>0</v>
      </c>
      <c r="AY115" s="276">
        <f>'結果（詳細）'!$F$56*投入係数表_A!AY115</f>
        <v>0</v>
      </c>
      <c r="AZ115" s="276">
        <f>'結果（詳細）'!$F$57*投入係数表_A!AZ115</f>
        <v>0</v>
      </c>
      <c r="BA115" s="276">
        <f>'結果（詳細）'!$F$58*投入係数表_A!BA115</f>
        <v>0</v>
      </c>
      <c r="BB115" s="276">
        <f>'結果（詳細）'!$F$59*投入係数表_A!BB115</f>
        <v>0</v>
      </c>
      <c r="BC115" s="276">
        <f>'結果（詳細）'!$F$60*投入係数表_A!BC115</f>
        <v>0</v>
      </c>
      <c r="BD115" s="276">
        <f>'結果（詳細）'!$F$61*投入係数表_A!BD115</f>
        <v>0</v>
      </c>
      <c r="BE115" s="276">
        <f>'結果（詳細）'!$F$62*投入係数表_A!BE115</f>
        <v>0</v>
      </c>
      <c r="BF115" s="276">
        <f>'結果（詳細）'!$F$63*投入係数表_A!BF115</f>
        <v>0</v>
      </c>
      <c r="BG115" s="276">
        <f>'結果（詳細）'!$F$64*投入係数表_A!BG115</f>
        <v>0</v>
      </c>
      <c r="BH115" s="276">
        <f>'結果（詳細）'!$F$65*投入係数表_A!BH115</f>
        <v>0</v>
      </c>
      <c r="BI115" s="276">
        <f>'結果（詳細）'!$F$66*投入係数表_A!BI115</f>
        <v>0</v>
      </c>
      <c r="BJ115" s="276">
        <f>'結果（詳細）'!$F$67*投入係数表_A!BJ115</f>
        <v>0</v>
      </c>
      <c r="BK115" s="276">
        <f>'結果（詳細）'!$F$68*投入係数表_A!BK115</f>
        <v>0</v>
      </c>
      <c r="BL115" s="276">
        <f>'結果（詳細）'!$F$69*投入係数表_A!BL115</f>
        <v>0</v>
      </c>
      <c r="BM115" s="276">
        <f>'結果（詳細）'!$F$70*投入係数表_A!BM115</f>
        <v>0</v>
      </c>
      <c r="BN115" s="276">
        <f>'結果（詳細）'!$F$71*投入係数表_A!BN115</f>
        <v>0</v>
      </c>
      <c r="BO115" s="276">
        <f>'結果（詳細）'!$F$72*投入係数表_A!BO115</f>
        <v>0</v>
      </c>
      <c r="BP115" s="276">
        <f>'結果（詳細）'!$F$73*投入係数表_A!BP115</f>
        <v>0</v>
      </c>
      <c r="BQ115" s="276">
        <f>'結果（詳細）'!$F$74*投入係数表_A!BQ115</f>
        <v>0</v>
      </c>
      <c r="BR115" s="276">
        <f>'結果（詳細）'!$F$75*投入係数表_A!BR115</f>
        <v>0</v>
      </c>
      <c r="BS115" s="276">
        <f>'結果（詳細）'!$F$76*投入係数表_A!BS115</f>
        <v>0</v>
      </c>
      <c r="BT115" s="276">
        <f>'結果（詳細）'!$F$77*投入係数表_A!BT115</f>
        <v>0</v>
      </c>
      <c r="BU115" s="276">
        <f>'結果（詳細）'!$F$78*投入係数表_A!BU115</f>
        <v>0</v>
      </c>
      <c r="BV115" s="276">
        <f>'結果（詳細）'!$F$79*投入係数表_A!BV115</f>
        <v>0</v>
      </c>
      <c r="BW115" s="276">
        <f>'結果（詳細）'!$F$80*投入係数表_A!BW115</f>
        <v>0</v>
      </c>
      <c r="BX115" s="276">
        <f>'結果（詳細）'!$F$81*投入係数表_A!BX115</f>
        <v>0</v>
      </c>
      <c r="BY115" s="276">
        <f>'結果（詳細）'!$F$82*投入係数表_A!BY115</f>
        <v>0</v>
      </c>
      <c r="BZ115" s="276">
        <f>'結果（詳細）'!$F$83*投入係数表_A!BZ115</f>
        <v>0</v>
      </c>
      <c r="CA115" s="276">
        <f>'結果（詳細）'!$F$84*投入係数表_A!CA115</f>
        <v>0</v>
      </c>
      <c r="CB115" s="276">
        <f>'結果（詳細）'!$F$85*投入係数表_A!CB115</f>
        <v>0</v>
      </c>
      <c r="CC115" s="276">
        <f>'結果（詳細）'!$F$86*投入係数表_A!CC115</f>
        <v>0</v>
      </c>
      <c r="CD115" s="276">
        <f>'結果（詳細）'!$F$87*投入係数表_A!CD115</f>
        <v>0</v>
      </c>
      <c r="CE115" s="276">
        <f>'結果（詳細）'!$F$88*投入係数表_A!CE115</f>
        <v>0</v>
      </c>
      <c r="CF115" s="276">
        <f>'結果（詳細）'!$F$89*投入係数表_A!CF115</f>
        <v>0</v>
      </c>
      <c r="CG115" s="276">
        <f>'結果（詳細）'!$F$90*投入係数表_A!CG115</f>
        <v>0</v>
      </c>
      <c r="CH115" s="276">
        <f>'結果（詳細）'!$F$91*投入係数表_A!CH115</f>
        <v>0</v>
      </c>
      <c r="CI115" s="276">
        <f>'結果（詳細）'!$F$92*投入係数表_A!CI115</f>
        <v>0</v>
      </c>
      <c r="CJ115" s="276">
        <f>'結果（詳細）'!$F$93*投入係数表_A!CJ115</f>
        <v>0</v>
      </c>
      <c r="CK115" s="276">
        <f>'結果（詳細）'!$F$94*投入係数表_A!CK115</f>
        <v>0</v>
      </c>
      <c r="CL115" s="276">
        <f>'結果（詳細）'!$F$95*投入係数表_A!CL115</f>
        <v>0</v>
      </c>
      <c r="CM115" s="276">
        <f>'結果（詳細）'!$F$96*投入係数表_A!CM115</f>
        <v>0</v>
      </c>
      <c r="CN115" s="276">
        <f>'結果（詳細）'!$F$97*投入係数表_A!CN115</f>
        <v>0</v>
      </c>
      <c r="CO115" s="276">
        <f>'結果（詳細）'!$F$98*投入係数表_A!CO115</f>
        <v>0</v>
      </c>
      <c r="CP115" s="276">
        <f>'結果（詳細）'!$F$99*投入係数表_A!CP115</f>
        <v>0</v>
      </c>
      <c r="CQ115" s="276">
        <f>'結果（詳細）'!$F$100*投入係数表_A!CQ115</f>
        <v>0</v>
      </c>
      <c r="CR115" s="276">
        <f>'結果（詳細）'!$F$101*投入係数表_A!CR115</f>
        <v>0</v>
      </c>
      <c r="CS115" s="276">
        <f>'結果（詳細）'!$F$102*投入係数表_A!CS115</f>
        <v>0</v>
      </c>
      <c r="CT115" s="276">
        <f>'結果（詳細）'!$F$103*投入係数表_A!CT115</f>
        <v>0</v>
      </c>
      <c r="CU115" s="276">
        <f>'結果（詳細）'!$F$104*投入係数表_A!CU115</f>
        <v>0</v>
      </c>
      <c r="CV115" s="276">
        <f>'結果（詳細）'!$F$105*投入係数表_A!CV115</f>
        <v>0</v>
      </c>
      <c r="CW115" s="276">
        <f>'結果（詳細）'!$F$106*投入係数表_A!CW115</f>
        <v>0</v>
      </c>
      <c r="CX115" s="276">
        <f>'結果（詳細）'!$F$107*投入係数表_A!CX115</f>
        <v>0</v>
      </c>
      <c r="CY115" s="276">
        <f>'結果（詳細）'!$F$108*投入係数表_A!CY115</f>
        <v>0</v>
      </c>
      <c r="CZ115" s="276">
        <f>'結果（詳細）'!$F$109*投入係数表_A!CZ115</f>
        <v>0</v>
      </c>
      <c r="DA115" s="276">
        <f>'結果（詳細）'!$F$110*投入係数表_A!DA115</f>
        <v>0</v>
      </c>
      <c r="DB115" s="276">
        <f>'結果（詳細）'!$F$111*投入係数表_A!DB115</f>
        <v>0</v>
      </c>
      <c r="DC115" s="276">
        <f>'結果（詳細）'!$F$112*投入係数表_A!DC115</f>
        <v>0</v>
      </c>
      <c r="DD115" s="276">
        <f>'結果（詳細）'!$F$113*投入係数表_A!DD115</f>
        <v>0</v>
      </c>
      <c r="DE115" s="276">
        <f>'結果（詳細）'!$F$114*投入係数表_A!DE115</f>
        <v>0</v>
      </c>
      <c r="DF115" s="276">
        <f>'結果（詳細）'!$F$115*投入係数表_A!DF115</f>
        <v>0</v>
      </c>
      <c r="DG115" s="276">
        <f>'結果（詳細）'!$F$115*投入係数表_A!DG115</f>
        <v>0</v>
      </c>
      <c r="DH115" s="276">
        <f>'結果（詳細）'!$F$115*投入係数表_A!DH115</f>
        <v>0</v>
      </c>
      <c r="DI115" s="282">
        <f t="shared" si="3"/>
        <v>0</v>
      </c>
    </row>
    <row r="116" spans="3:113" ht="13.5" customHeight="1" x14ac:dyDescent="0.15">
      <c r="C116" s="404" t="s">
        <v>768</v>
      </c>
      <c r="D116" s="409" t="s">
        <v>501</v>
      </c>
      <c r="E116" s="275">
        <f>'結果（詳細）'!F$10*投入係数表_A!E116</f>
        <v>0</v>
      </c>
      <c r="F116" s="276">
        <f>'結果（詳細）'!F$11*投入係数表_A!F116</f>
        <v>0</v>
      </c>
      <c r="G116" s="276">
        <f>'結果（詳細）'!F$12*投入係数表_A!G116</f>
        <v>0</v>
      </c>
      <c r="H116" s="276">
        <f>'結果（詳細）'!F$13*投入係数表_A!H116</f>
        <v>0</v>
      </c>
      <c r="I116" s="276">
        <f>'結果（詳細）'!F$14*投入係数表_A!I116</f>
        <v>0</v>
      </c>
      <c r="J116" s="276">
        <f>'結果（詳細）'!F$15*投入係数表_A!J116</f>
        <v>0</v>
      </c>
      <c r="K116" s="276">
        <f>'結果（詳細）'!F$16*投入係数表_A!K116</f>
        <v>0</v>
      </c>
      <c r="L116" s="276">
        <f>'結果（詳細）'!F$17*投入係数表_A!L116</f>
        <v>0</v>
      </c>
      <c r="M116" s="276">
        <f>'結果（詳細）'!F$18*投入係数表_A!M116</f>
        <v>0</v>
      </c>
      <c r="N116" s="277">
        <f>'結果（詳細）'!F$19*投入係数表_A!N116</f>
        <v>0</v>
      </c>
      <c r="O116" s="276">
        <f>'結果（詳細）'!F$20*投入係数表_A!O116</f>
        <v>0</v>
      </c>
      <c r="P116" s="276">
        <f>'結果（詳細）'!F$21*投入係数表_A!P116</f>
        <v>0</v>
      </c>
      <c r="Q116" s="276">
        <f>'結果（詳細）'!F$22*投入係数表_A!Q116</f>
        <v>0</v>
      </c>
      <c r="R116" s="276">
        <f>'結果（詳細）'!F$23*投入係数表_A!R116</f>
        <v>0</v>
      </c>
      <c r="S116" s="276">
        <f>'結果（詳細）'!F$24*投入係数表_A!S116</f>
        <v>0</v>
      </c>
      <c r="T116" s="276">
        <f>'結果（詳細）'!F$25*投入係数表_A!T116</f>
        <v>0</v>
      </c>
      <c r="U116" s="276">
        <f>'結果（詳細）'!F$26*投入係数表_A!U116</f>
        <v>0</v>
      </c>
      <c r="V116" s="276">
        <f>'結果（詳細）'!F$27*投入係数表_A!V116</f>
        <v>0</v>
      </c>
      <c r="W116" s="278">
        <f>'結果（詳細）'!F$28*投入係数表_A!W116</f>
        <v>0</v>
      </c>
      <c r="X116" s="276">
        <f>'結果（詳細）'!F$29*投入係数表_A!X116</f>
        <v>0</v>
      </c>
      <c r="Y116" s="276">
        <f>'結果（詳細）'!F$30*投入係数表_A!Y116</f>
        <v>0</v>
      </c>
      <c r="Z116" s="276">
        <f>'結果（詳細）'!F$31*投入係数表_A!Z116</f>
        <v>0</v>
      </c>
      <c r="AA116" s="276">
        <f>'結果（詳細）'!F$32*投入係数表_A!AA116</f>
        <v>0</v>
      </c>
      <c r="AB116" s="276">
        <f>'結果（詳細）'!F$33*投入係数表_A!AB116</f>
        <v>0</v>
      </c>
      <c r="AC116" s="276">
        <f>'結果（詳細）'!F$34*投入係数表_A!AC116</f>
        <v>0</v>
      </c>
      <c r="AD116" s="276">
        <f>'結果（詳細）'!F$35*投入係数表_A!AD116</f>
        <v>0</v>
      </c>
      <c r="AE116" s="276">
        <f>'結果（詳細）'!F$36*投入係数表_A!AE116</f>
        <v>0</v>
      </c>
      <c r="AF116" s="276">
        <f>'結果（詳細）'!F$37*投入係数表_A!AF116</f>
        <v>0</v>
      </c>
      <c r="AG116" s="276">
        <f>'結果（詳細）'!F$38*投入係数表_A!AG116</f>
        <v>0</v>
      </c>
      <c r="AH116" s="277">
        <f>'結果（詳細）'!F$39*投入係数表_A!AH116</f>
        <v>0</v>
      </c>
      <c r="AI116" s="276">
        <f>'結果（詳細）'!F$40*投入係数表_A!AI116</f>
        <v>0</v>
      </c>
      <c r="AJ116" s="276">
        <f>'結果（詳細）'!$F$41*投入係数表_A!AJ116</f>
        <v>0</v>
      </c>
      <c r="AK116" s="276">
        <f>'結果（詳細）'!$F$42*投入係数表_A!AK116</f>
        <v>0</v>
      </c>
      <c r="AL116" s="276">
        <f>'結果（詳細）'!$F$43*投入係数表_A!AL116</f>
        <v>0</v>
      </c>
      <c r="AM116" s="276">
        <f>'結果（詳細）'!$F$44*投入係数表_A!AM116</f>
        <v>0</v>
      </c>
      <c r="AN116" s="276">
        <f>'結果（詳細）'!$F$45*投入係数表_A!AN116</f>
        <v>0</v>
      </c>
      <c r="AO116" s="276">
        <f>'結果（詳細）'!$F$46*投入係数表_A!AO116</f>
        <v>0</v>
      </c>
      <c r="AP116" s="276">
        <f>'結果（詳細）'!$F$47*投入係数表_A!AP116</f>
        <v>0</v>
      </c>
      <c r="AQ116" s="276">
        <f>'結果（詳細）'!$F$48*投入係数表_A!AQ116</f>
        <v>0</v>
      </c>
      <c r="AR116" s="276">
        <f>'結果（詳細）'!$F$49*投入係数表_A!AR116</f>
        <v>0</v>
      </c>
      <c r="AS116" s="276">
        <f>'結果（詳細）'!$F$50*投入係数表_A!AS116</f>
        <v>0</v>
      </c>
      <c r="AT116" s="276">
        <f>'結果（詳細）'!$F$51*投入係数表_A!AT116</f>
        <v>0</v>
      </c>
      <c r="AU116" s="276">
        <f>'結果（詳細）'!$F$52*投入係数表_A!AU116</f>
        <v>0</v>
      </c>
      <c r="AV116" s="276">
        <f>'結果（詳細）'!$F$53*投入係数表_A!AV116</f>
        <v>0</v>
      </c>
      <c r="AW116" s="276">
        <f>'結果（詳細）'!$F$54*投入係数表_A!AW116</f>
        <v>0</v>
      </c>
      <c r="AX116" s="276">
        <f>'結果（詳細）'!$F$55*投入係数表_A!AX116</f>
        <v>0</v>
      </c>
      <c r="AY116" s="276">
        <f>'結果（詳細）'!$F$56*投入係数表_A!AY116</f>
        <v>0</v>
      </c>
      <c r="AZ116" s="276">
        <f>'結果（詳細）'!$F$57*投入係数表_A!AZ116</f>
        <v>0</v>
      </c>
      <c r="BA116" s="276">
        <f>'結果（詳細）'!$F$58*投入係数表_A!BA116</f>
        <v>0</v>
      </c>
      <c r="BB116" s="276">
        <f>'結果（詳細）'!$F$59*投入係数表_A!BB116</f>
        <v>0</v>
      </c>
      <c r="BC116" s="276">
        <f>'結果（詳細）'!$F$60*投入係数表_A!BC116</f>
        <v>0</v>
      </c>
      <c r="BD116" s="276">
        <f>'結果（詳細）'!$F$61*投入係数表_A!BD116</f>
        <v>0</v>
      </c>
      <c r="BE116" s="276">
        <f>'結果（詳細）'!$F$62*投入係数表_A!BE116</f>
        <v>0</v>
      </c>
      <c r="BF116" s="276">
        <f>'結果（詳細）'!$F$63*投入係数表_A!BF116</f>
        <v>0</v>
      </c>
      <c r="BG116" s="276">
        <f>'結果（詳細）'!$F$64*投入係数表_A!BG116</f>
        <v>0</v>
      </c>
      <c r="BH116" s="276">
        <f>'結果（詳細）'!$F$65*投入係数表_A!BH116</f>
        <v>0</v>
      </c>
      <c r="BI116" s="276">
        <f>'結果（詳細）'!$F$66*投入係数表_A!BI116</f>
        <v>0</v>
      </c>
      <c r="BJ116" s="276">
        <f>'結果（詳細）'!$F$67*投入係数表_A!BJ116</f>
        <v>0</v>
      </c>
      <c r="BK116" s="276">
        <f>'結果（詳細）'!$F$68*投入係数表_A!BK116</f>
        <v>0</v>
      </c>
      <c r="BL116" s="276">
        <f>'結果（詳細）'!$F$69*投入係数表_A!BL116</f>
        <v>0</v>
      </c>
      <c r="BM116" s="276">
        <f>'結果（詳細）'!$F$70*投入係数表_A!BM116</f>
        <v>0</v>
      </c>
      <c r="BN116" s="276">
        <f>'結果（詳細）'!$F$71*投入係数表_A!BN116</f>
        <v>0</v>
      </c>
      <c r="BO116" s="276">
        <f>'結果（詳細）'!$F$72*投入係数表_A!BO116</f>
        <v>0</v>
      </c>
      <c r="BP116" s="276">
        <f>'結果（詳細）'!$F$73*投入係数表_A!BP116</f>
        <v>0</v>
      </c>
      <c r="BQ116" s="276">
        <f>'結果（詳細）'!$F$74*投入係数表_A!BQ116</f>
        <v>0</v>
      </c>
      <c r="BR116" s="276">
        <f>'結果（詳細）'!$F$75*投入係数表_A!BR116</f>
        <v>0</v>
      </c>
      <c r="BS116" s="276">
        <f>'結果（詳細）'!$F$76*投入係数表_A!BS116</f>
        <v>0</v>
      </c>
      <c r="BT116" s="276">
        <f>'結果（詳細）'!$F$77*投入係数表_A!BT116</f>
        <v>0</v>
      </c>
      <c r="BU116" s="276">
        <f>'結果（詳細）'!$F$78*投入係数表_A!BU116</f>
        <v>0</v>
      </c>
      <c r="BV116" s="276">
        <f>'結果（詳細）'!$F$79*投入係数表_A!BV116</f>
        <v>0</v>
      </c>
      <c r="BW116" s="276">
        <f>'結果（詳細）'!$F$80*投入係数表_A!BW116</f>
        <v>0</v>
      </c>
      <c r="BX116" s="276">
        <f>'結果（詳細）'!$F$81*投入係数表_A!BX116</f>
        <v>0</v>
      </c>
      <c r="BY116" s="276">
        <f>'結果（詳細）'!$F$82*投入係数表_A!BY116</f>
        <v>0</v>
      </c>
      <c r="BZ116" s="276">
        <f>'結果（詳細）'!$F$83*投入係数表_A!BZ116</f>
        <v>0</v>
      </c>
      <c r="CA116" s="276">
        <f>'結果（詳細）'!$F$84*投入係数表_A!CA116</f>
        <v>0</v>
      </c>
      <c r="CB116" s="276">
        <f>'結果（詳細）'!$F$85*投入係数表_A!CB116</f>
        <v>0</v>
      </c>
      <c r="CC116" s="276">
        <f>'結果（詳細）'!$F$86*投入係数表_A!CC116</f>
        <v>0</v>
      </c>
      <c r="CD116" s="276">
        <f>'結果（詳細）'!$F$87*投入係数表_A!CD116</f>
        <v>0</v>
      </c>
      <c r="CE116" s="276">
        <f>'結果（詳細）'!$F$88*投入係数表_A!CE116</f>
        <v>0</v>
      </c>
      <c r="CF116" s="276">
        <f>'結果（詳細）'!$F$89*投入係数表_A!CF116</f>
        <v>0</v>
      </c>
      <c r="CG116" s="276">
        <f>'結果（詳細）'!$F$90*投入係数表_A!CG116</f>
        <v>0</v>
      </c>
      <c r="CH116" s="276">
        <f>'結果（詳細）'!$F$91*投入係数表_A!CH116</f>
        <v>0</v>
      </c>
      <c r="CI116" s="276">
        <f>'結果（詳細）'!$F$92*投入係数表_A!CI116</f>
        <v>0</v>
      </c>
      <c r="CJ116" s="276">
        <f>'結果（詳細）'!$F$93*投入係数表_A!CJ116</f>
        <v>0</v>
      </c>
      <c r="CK116" s="276">
        <f>'結果（詳細）'!$F$94*投入係数表_A!CK116</f>
        <v>0</v>
      </c>
      <c r="CL116" s="276">
        <f>'結果（詳細）'!$F$95*投入係数表_A!CL116</f>
        <v>0</v>
      </c>
      <c r="CM116" s="276">
        <f>'結果（詳細）'!$F$96*投入係数表_A!CM116</f>
        <v>0</v>
      </c>
      <c r="CN116" s="276">
        <f>'結果（詳細）'!$F$97*投入係数表_A!CN116</f>
        <v>0</v>
      </c>
      <c r="CO116" s="276">
        <f>'結果（詳細）'!$F$98*投入係数表_A!CO116</f>
        <v>0</v>
      </c>
      <c r="CP116" s="276">
        <f>'結果（詳細）'!$F$99*投入係数表_A!CP116</f>
        <v>0</v>
      </c>
      <c r="CQ116" s="276">
        <f>'結果（詳細）'!$F$100*投入係数表_A!CQ116</f>
        <v>0</v>
      </c>
      <c r="CR116" s="276">
        <f>'結果（詳細）'!$F$101*投入係数表_A!CR116</f>
        <v>0</v>
      </c>
      <c r="CS116" s="276">
        <f>'結果（詳細）'!$F$102*投入係数表_A!CS116</f>
        <v>0</v>
      </c>
      <c r="CT116" s="276">
        <f>'結果（詳細）'!$F$103*投入係数表_A!CT116</f>
        <v>0</v>
      </c>
      <c r="CU116" s="276">
        <f>'結果（詳細）'!$F$104*投入係数表_A!CU116</f>
        <v>0</v>
      </c>
      <c r="CV116" s="276">
        <f>'結果（詳細）'!$F$105*投入係数表_A!CV116</f>
        <v>0</v>
      </c>
      <c r="CW116" s="276">
        <f>'結果（詳細）'!$F$106*投入係数表_A!CW116</f>
        <v>0</v>
      </c>
      <c r="CX116" s="276">
        <f>'結果（詳細）'!$F$107*投入係数表_A!CX116</f>
        <v>0</v>
      </c>
      <c r="CY116" s="276">
        <f>'結果（詳細）'!$F$108*投入係数表_A!CY116</f>
        <v>0</v>
      </c>
      <c r="CZ116" s="276">
        <f>'結果（詳細）'!$F$109*投入係数表_A!CZ116</f>
        <v>0</v>
      </c>
      <c r="DA116" s="276">
        <f>'結果（詳細）'!$F$110*投入係数表_A!DA116</f>
        <v>0</v>
      </c>
      <c r="DB116" s="276">
        <f>'結果（詳細）'!$F$111*投入係数表_A!DB116</f>
        <v>0</v>
      </c>
      <c r="DC116" s="276">
        <f>'結果（詳細）'!$F$112*投入係数表_A!DC116</f>
        <v>0</v>
      </c>
      <c r="DD116" s="276">
        <f>'結果（詳細）'!$F$113*投入係数表_A!DD116</f>
        <v>0</v>
      </c>
      <c r="DE116" s="276">
        <f>'結果（詳細）'!$F$114*投入係数表_A!DE116</f>
        <v>0</v>
      </c>
      <c r="DF116" s="276">
        <f>'結果（詳細）'!$F$115*投入係数表_A!DF116</f>
        <v>0</v>
      </c>
      <c r="DG116" s="276">
        <f>'結果（詳細）'!$F$115*投入係数表_A!DG116</f>
        <v>0</v>
      </c>
      <c r="DH116" s="276">
        <f>'結果（詳細）'!$F$115*投入係数表_A!DH116</f>
        <v>0</v>
      </c>
      <c r="DI116" s="280">
        <f t="shared" si="3"/>
        <v>0</v>
      </c>
    </row>
    <row r="117" spans="3:113" ht="13.5" customHeight="1" x14ac:dyDescent="0.15">
      <c r="C117" s="402" t="s">
        <v>769</v>
      </c>
      <c r="D117" s="403" t="s">
        <v>473</v>
      </c>
      <c r="E117" s="275">
        <f>'結果（詳細）'!F$10*投入係数表_A!E117</f>
        <v>0</v>
      </c>
      <c r="F117" s="276">
        <f>'結果（詳細）'!F$11*投入係数表_A!F117</f>
        <v>0</v>
      </c>
      <c r="G117" s="276">
        <f>'結果（詳細）'!F$12*投入係数表_A!G117</f>
        <v>0</v>
      </c>
      <c r="H117" s="276">
        <f>'結果（詳細）'!F$13*投入係数表_A!H117</f>
        <v>0</v>
      </c>
      <c r="I117" s="276">
        <f>'結果（詳細）'!F$14*投入係数表_A!I117</f>
        <v>0</v>
      </c>
      <c r="J117" s="276">
        <f>'結果（詳細）'!F$15*投入係数表_A!J117</f>
        <v>0</v>
      </c>
      <c r="K117" s="276">
        <f>'結果（詳細）'!F$16*投入係数表_A!K117</f>
        <v>0</v>
      </c>
      <c r="L117" s="276">
        <f>'結果（詳細）'!F$17*投入係数表_A!L117</f>
        <v>0</v>
      </c>
      <c r="M117" s="276">
        <f>'結果（詳細）'!F$18*投入係数表_A!M117</f>
        <v>0</v>
      </c>
      <c r="N117" s="277">
        <f>'結果（詳細）'!F$19*投入係数表_A!N117</f>
        <v>0</v>
      </c>
      <c r="O117" s="276">
        <f>'結果（詳細）'!F$20*投入係数表_A!O117</f>
        <v>0</v>
      </c>
      <c r="P117" s="276">
        <f>'結果（詳細）'!F$21*投入係数表_A!P117</f>
        <v>0</v>
      </c>
      <c r="Q117" s="276">
        <f>'結果（詳細）'!F$22*投入係数表_A!Q117</f>
        <v>0</v>
      </c>
      <c r="R117" s="276">
        <f>'結果（詳細）'!F$23*投入係数表_A!R117</f>
        <v>0</v>
      </c>
      <c r="S117" s="276">
        <f>'結果（詳細）'!F$24*投入係数表_A!S117</f>
        <v>0</v>
      </c>
      <c r="T117" s="276">
        <f>'結果（詳細）'!F$25*投入係数表_A!T117</f>
        <v>0</v>
      </c>
      <c r="U117" s="276">
        <f>'結果（詳細）'!F$26*投入係数表_A!U117</f>
        <v>0</v>
      </c>
      <c r="V117" s="276">
        <f>'結果（詳細）'!F$27*投入係数表_A!V117</f>
        <v>0</v>
      </c>
      <c r="W117" s="278">
        <f>'結果（詳細）'!F$28*投入係数表_A!W117</f>
        <v>0</v>
      </c>
      <c r="X117" s="276">
        <f>'結果（詳細）'!F$29*投入係数表_A!X117</f>
        <v>0</v>
      </c>
      <c r="Y117" s="276">
        <f>'結果（詳細）'!F$30*投入係数表_A!Y117</f>
        <v>0</v>
      </c>
      <c r="Z117" s="276">
        <f>'結果（詳細）'!F$31*投入係数表_A!Z117</f>
        <v>0</v>
      </c>
      <c r="AA117" s="276">
        <f>'結果（詳細）'!F$32*投入係数表_A!AA117</f>
        <v>0</v>
      </c>
      <c r="AB117" s="276">
        <f>'結果（詳細）'!F$33*投入係数表_A!AB117</f>
        <v>0</v>
      </c>
      <c r="AC117" s="276">
        <f>'結果（詳細）'!F$34*投入係数表_A!AC117</f>
        <v>0</v>
      </c>
      <c r="AD117" s="276">
        <f>'結果（詳細）'!F$35*投入係数表_A!AD117</f>
        <v>0</v>
      </c>
      <c r="AE117" s="276">
        <f>'結果（詳細）'!F$36*投入係数表_A!AE117</f>
        <v>0</v>
      </c>
      <c r="AF117" s="276">
        <f>'結果（詳細）'!F$37*投入係数表_A!AF117</f>
        <v>0</v>
      </c>
      <c r="AG117" s="276">
        <f>'結果（詳細）'!F$38*投入係数表_A!AG117</f>
        <v>0</v>
      </c>
      <c r="AH117" s="277">
        <f>'結果（詳細）'!F$39*投入係数表_A!AH117</f>
        <v>0</v>
      </c>
      <c r="AI117" s="276">
        <f>'結果（詳細）'!F$40*投入係数表_A!AI117</f>
        <v>0</v>
      </c>
      <c r="AJ117" s="276">
        <f>'結果（詳細）'!$F$41*投入係数表_A!AJ117</f>
        <v>0</v>
      </c>
      <c r="AK117" s="276">
        <f>'結果（詳細）'!$F$42*投入係数表_A!AK117</f>
        <v>0</v>
      </c>
      <c r="AL117" s="276">
        <f>'結果（詳細）'!$F$43*投入係数表_A!AL117</f>
        <v>0</v>
      </c>
      <c r="AM117" s="276">
        <f>'結果（詳細）'!$F$44*投入係数表_A!AM117</f>
        <v>0</v>
      </c>
      <c r="AN117" s="276">
        <f>'結果（詳細）'!$F$45*投入係数表_A!AN117</f>
        <v>0</v>
      </c>
      <c r="AO117" s="276">
        <f>'結果（詳細）'!$F$46*投入係数表_A!AO117</f>
        <v>0</v>
      </c>
      <c r="AP117" s="276">
        <f>'結果（詳細）'!$F$47*投入係数表_A!AP117</f>
        <v>0</v>
      </c>
      <c r="AQ117" s="276">
        <f>'結果（詳細）'!$F$48*投入係数表_A!AQ117</f>
        <v>0</v>
      </c>
      <c r="AR117" s="276">
        <f>'結果（詳細）'!$F$49*投入係数表_A!AR117</f>
        <v>0</v>
      </c>
      <c r="AS117" s="276">
        <f>'結果（詳細）'!$F$50*投入係数表_A!AS117</f>
        <v>0</v>
      </c>
      <c r="AT117" s="276">
        <f>'結果（詳細）'!$F$51*投入係数表_A!AT117</f>
        <v>0</v>
      </c>
      <c r="AU117" s="276">
        <f>'結果（詳細）'!$F$52*投入係数表_A!AU117</f>
        <v>0</v>
      </c>
      <c r="AV117" s="276">
        <f>'結果（詳細）'!$F$53*投入係数表_A!AV117</f>
        <v>0</v>
      </c>
      <c r="AW117" s="276">
        <f>'結果（詳細）'!$F$54*投入係数表_A!AW117</f>
        <v>0</v>
      </c>
      <c r="AX117" s="276">
        <f>'結果（詳細）'!$F$55*投入係数表_A!AX117</f>
        <v>0</v>
      </c>
      <c r="AY117" s="276">
        <f>'結果（詳細）'!$F$56*投入係数表_A!AY117</f>
        <v>0</v>
      </c>
      <c r="AZ117" s="276">
        <f>'結果（詳細）'!$F$57*投入係数表_A!AZ117</f>
        <v>0</v>
      </c>
      <c r="BA117" s="276">
        <f>'結果（詳細）'!$F$58*投入係数表_A!BA117</f>
        <v>0</v>
      </c>
      <c r="BB117" s="276">
        <f>'結果（詳細）'!$F$59*投入係数表_A!BB117</f>
        <v>0</v>
      </c>
      <c r="BC117" s="276">
        <f>'結果（詳細）'!$F$60*投入係数表_A!BC117</f>
        <v>0</v>
      </c>
      <c r="BD117" s="276">
        <f>'結果（詳細）'!$F$61*投入係数表_A!BD117</f>
        <v>0</v>
      </c>
      <c r="BE117" s="276">
        <f>'結果（詳細）'!$F$62*投入係数表_A!BE117</f>
        <v>0</v>
      </c>
      <c r="BF117" s="276">
        <f>'結果（詳細）'!$F$63*投入係数表_A!BF117</f>
        <v>0</v>
      </c>
      <c r="BG117" s="276">
        <f>'結果（詳細）'!$F$64*投入係数表_A!BG117</f>
        <v>0</v>
      </c>
      <c r="BH117" s="276">
        <f>'結果（詳細）'!$F$65*投入係数表_A!BH117</f>
        <v>0</v>
      </c>
      <c r="BI117" s="276">
        <f>'結果（詳細）'!$F$66*投入係数表_A!BI117</f>
        <v>0</v>
      </c>
      <c r="BJ117" s="276">
        <f>'結果（詳細）'!$F$67*投入係数表_A!BJ117</f>
        <v>0</v>
      </c>
      <c r="BK117" s="276">
        <f>'結果（詳細）'!$F$68*投入係数表_A!BK117</f>
        <v>0</v>
      </c>
      <c r="BL117" s="276">
        <f>'結果（詳細）'!$F$69*投入係数表_A!BL117</f>
        <v>0</v>
      </c>
      <c r="BM117" s="276">
        <f>'結果（詳細）'!$F$70*投入係数表_A!BM117</f>
        <v>0</v>
      </c>
      <c r="BN117" s="276">
        <f>'結果（詳細）'!$F$71*投入係数表_A!BN117</f>
        <v>0</v>
      </c>
      <c r="BO117" s="276">
        <f>'結果（詳細）'!$F$72*投入係数表_A!BO117</f>
        <v>0</v>
      </c>
      <c r="BP117" s="276">
        <f>'結果（詳細）'!$F$73*投入係数表_A!BP117</f>
        <v>0</v>
      </c>
      <c r="BQ117" s="276">
        <f>'結果（詳細）'!$F$74*投入係数表_A!BQ117</f>
        <v>0</v>
      </c>
      <c r="BR117" s="276">
        <f>'結果（詳細）'!$F$75*投入係数表_A!BR117</f>
        <v>0</v>
      </c>
      <c r="BS117" s="276">
        <f>'結果（詳細）'!$F$76*投入係数表_A!BS117</f>
        <v>0</v>
      </c>
      <c r="BT117" s="276">
        <f>'結果（詳細）'!$F$77*投入係数表_A!BT117</f>
        <v>0</v>
      </c>
      <c r="BU117" s="276">
        <f>'結果（詳細）'!$F$78*投入係数表_A!BU117</f>
        <v>0</v>
      </c>
      <c r="BV117" s="276">
        <f>'結果（詳細）'!$F$79*投入係数表_A!BV117</f>
        <v>0</v>
      </c>
      <c r="BW117" s="276">
        <f>'結果（詳細）'!$F$80*投入係数表_A!BW117</f>
        <v>0</v>
      </c>
      <c r="BX117" s="276">
        <f>'結果（詳細）'!$F$81*投入係数表_A!BX117</f>
        <v>0</v>
      </c>
      <c r="BY117" s="276">
        <f>'結果（詳細）'!$F$82*投入係数表_A!BY117</f>
        <v>0</v>
      </c>
      <c r="BZ117" s="276">
        <f>'結果（詳細）'!$F$83*投入係数表_A!BZ117</f>
        <v>0</v>
      </c>
      <c r="CA117" s="276">
        <f>'結果（詳細）'!$F$84*投入係数表_A!CA117</f>
        <v>0</v>
      </c>
      <c r="CB117" s="276">
        <f>'結果（詳細）'!$F$85*投入係数表_A!CB117</f>
        <v>0</v>
      </c>
      <c r="CC117" s="276">
        <f>'結果（詳細）'!$F$86*投入係数表_A!CC117</f>
        <v>0</v>
      </c>
      <c r="CD117" s="276">
        <f>'結果（詳細）'!$F$87*投入係数表_A!CD117</f>
        <v>0</v>
      </c>
      <c r="CE117" s="276">
        <f>'結果（詳細）'!$F$88*投入係数表_A!CE117</f>
        <v>0</v>
      </c>
      <c r="CF117" s="276">
        <f>'結果（詳細）'!$F$89*投入係数表_A!CF117</f>
        <v>0</v>
      </c>
      <c r="CG117" s="276">
        <f>'結果（詳細）'!$F$90*投入係数表_A!CG117</f>
        <v>0</v>
      </c>
      <c r="CH117" s="276">
        <f>'結果（詳細）'!$F$91*投入係数表_A!CH117</f>
        <v>0</v>
      </c>
      <c r="CI117" s="276">
        <f>'結果（詳細）'!$F$92*投入係数表_A!CI117</f>
        <v>0</v>
      </c>
      <c r="CJ117" s="276">
        <f>'結果（詳細）'!$F$93*投入係数表_A!CJ117</f>
        <v>0</v>
      </c>
      <c r="CK117" s="276">
        <f>'結果（詳細）'!$F$94*投入係数表_A!CK117</f>
        <v>0</v>
      </c>
      <c r="CL117" s="276">
        <f>'結果（詳細）'!$F$95*投入係数表_A!CL117</f>
        <v>0</v>
      </c>
      <c r="CM117" s="276">
        <f>'結果（詳細）'!$F$96*投入係数表_A!CM117</f>
        <v>0</v>
      </c>
      <c r="CN117" s="276">
        <f>'結果（詳細）'!$F$97*投入係数表_A!CN117</f>
        <v>0</v>
      </c>
      <c r="CO117" s="276">
        <f>'結果（詳細）'!$F$98*投入係数表_A!CO117</f>
        <v>0</v>
      </c>
      <c r="CP117" s="276">
        <f>'結果（詳細）'!$F$99*投入係数表_A!CP117</f>
        <v>0</v>
      </c>
      <c r="CQ117" s="276">
        <f>'結果（詳細）'!$F$100*投入係数表_A!CQ117</f>
        <v>0</v>
      </c>
      <c r="CR117" s="276">
        <f>'結果（詳細）'!$F$101*投入係数表_A!CR117</f>
        <v>0</v>
      </c>
      <c r="CS117" s="276">
        <f>'結果（詳細）'!$F$102*投入係数表_A!CS117</f>
        <v>0</v>
      </c>
      <c r="CT117" s="276">
        <f>'結果（詳細）'!$F$103*投入係数表_A!CT117</f>
        <v>0</v>
      </c>
      <c r="CU117" s="276">
        <f>'結果（詳細）'!$F$104*投入係数表_A!CU117</f>
        <v>0</v>
      </c>
      <c r="CV117" s="276">
        <f>'結果（詳細）'!$F$105*投入係数表_A!CV117</f>
        <v>0</v>
      </c>
      <c r="CW117" s="276">
        <f>'結果（詳細）'!$F$106*投入係数表_A!CW117</f>
        <v>0</v>
      </c>
      <c r="CX117" s="276">
        <f>'結果（詳細）'!$F$107*投入係数表_A!CX117</f>
        <v>0</v>
      </c>
      <c r="CY117" s="276">
        <f>'結果（詳細）'!$F$108*投入係数表_A!CY117</f>
        <v>0</v>
      </c>
      <c r="CZ117" s="276">
        <f>'結果（詳細）'!$F$109*投入係数表_A!CZ117</f>
        <v>0</v>
      </c>
      <c r="DA117" s="276">
        <f>'結果（詳細）'!$F$110*投入係数表_A!DA117</f>
        <v>0</v>
      </c>
      <c r="DB117" s="276">
        <f>'結果（詳細）'!$F$111*投入係数表_A!DB117</f>
        <v>0</v>
      </c>
      <c r="DC117" s="276">
        <f>'結果（詳細）'!$F$112*投入係数表_A!DC117</f>
        <v>0</v>
      </c>
      <c r="DD117" s="276">
        <f>'結果（詳細）'!$F$113*投入係数表_A!DD117</f>
        <v>0</v>
      </c>
      <c r="DE117" s="276">
        <f>'結果（詳細）'!$F$114*投入係数表_A!DE117</f>
        <v>0</v>
      </c>
      <c r="DF117" s="276">
        <f>'結果（詳細）'!$F$115*投入係数表_A!DF117</f>
        <v>0</v>
      </c>
      <c r="DG117" s="276">
        <f>'結果（詳細）'!$F$115*投入係数表_A!DG117</f>
        <v>0</v>
      </c>
      <c r="DH117" s="276">
        <f>'結果（詳細）'!$F$115*投入係数表_A!DH117</f>
        <v>0</v>
      </c>
      <c r="DI117" s="279">
        <f t="shared" si="3"/>
        <v>0</v>
      </c>
    </row>
    <row r="118" spans="3:113" ht="13.5" customHeight="1" x14ac:dyDescent="0.15">
      <c r="C118" s="402" t="s">
        <v>770</v>
      </c>
      <c r="D118" s="403" t="s">
        <v>474</v>
      </c>
      <c r="E118" s="275">
        <f>'結果（詳細）'!F$10*投入係数表_A!E118</f>
        <v>0</v>
      </c>
      <c r="F118" s="276">
        <f>'結果（詳細）'!F$11*投入係数表_A!F118</f>
        <v>0</v>
      </c>
      <c r="G118" s="276">
        <f>'結果（詳細）'!F$12*投入係数表_A!G118</f>
        <v>0</v>
      </c>
      <c r="H118" s="276">
        <f>'結果（詳細）'!F$13*投入係数表_A!H118</f>
        <v>0</v>
      </c>
      <c r="I118" s="276">
        <f>'結果（詳細）'!F$14*投入係数表_A!I118</f>
        <v>0</v>
      </c>
      <c r="J118" s="276">
        <f>'結果（詳細）'!F$15*投入係数表_A!J118</f>
        <v>0</v>
      </c>
      <c r="K118" s="276">
        <f>'結果（詳細）'!F$16*投入係数表_A!K118</f>
        <v>0</v>
      </c>
      <c r="L118" s="276">
        <f>'結果（詳細）'!F$17*投入係数表_A!L118</f>
        <v>0</v>
      </c>
      <c r="M118" s="276">
        <f>'結果（詳細）'!F$18*投入係数表_A!M118</f>
        <v>0</v>
      </c>
      <c r="N118" s="277">
        <f>'結果（詳細）'!F$19*投入係数表_A!N118</f>
        <v>0</v>
      </c>
      <c r="O118" s="276">
        <f>'結果（詳細）'!F$20*投入係数表_A!O118</f>
        <v>0</v>
      </c>
      <c r="P118" s="276">
        <f>'結果（詳細）'!F$21*投入係数表_A!P118</f>
        <v>0</v>
      </c>
      <c r="Q118" s="276">
        <f>'結果（詳細）'!F$22*投入係数表_A!Q118</f>
        <v>0</v>
      </c>
      <c r="R118" s="276">
        <f>'結果（詳細）'!F$23*投入係数表_A!R118</f>
        <v>0</v>
      </c>
      <c r="S118" s="276">
        <f>'結果（詳細）'!F$24*投入係数表_A!S118</f>
        <v>0</v>
      </c>
      <c r="T118" s="276">
        <f>'結果（詳細）'!F$25*投入係数表_A!T118</f>
        <v>0</v>
      </c>
      <c r="U118" s="276">
        <f>'結果（詳細）'!F$26*投入係数表_A!U118</f>
        <v>0</v>
      </c>
      <c r="V118" s="276">
        <f>'結果（詳細）'!F$27*投入係数表_A!V118</f>
        <v>0</v>
      </c>
      <c r="W118" s="278">
        <f>'結果（詳細）'!F$28*投入係数表_A!W118</f>
        <v>0</v>
      </c>
      <c r="X118" s="276">
        <f>'結果（詳細）'!F$29*投入係数表_A!X118</f>
        <v>0</v>
      </c>
      <c r="Y118" s="276">
        <f>'結果（詳細）'!F$30*投入係数表_A!Y118</f>
        <v>0</v>
      </c>
      <c r="Z118" s="276">
        <f>'結果（詳細）'!F$31*投入係数表_A!Z118</f>
        <v>0</v>
      </c>
      <c r="AA118" s="276">
        <f>'結果（詳細）'!F$32*投入係数表_A!AA118</f>
        <v>0</v>
      </c>
      <c r="AB118" s="276">
        <f>'結果（詳細）'!F$33*投入係数表_A!AB118</f>
        <v>0</v>
      </c>
      <c r="AC118" s="276">
        <f>'結果（詳細）'!F$34*投入係数表_A!AC118</f>
        <v>0</v>
      </c>
      <c r="AD118" s="276">
        <f>'結果（詳細）'!F$35*投入係数表_A!AD118</f>
        <v>0</v>
      </c>
      <c r="AE118" s="276">
        <f>'結果（詳細）'!F$36*投入係数表_A!AE118</f>
        <v>0</v>
      </c>
      <c r="AF118" s="276">
        <f>'結果（詳細）'!F$37*投入係数表_A!AF118</f>
        <v>0</v>
      </c>
      <c r="AG118" s="276">
        <f>'結果（詳細）'!F$38*投入係数表_A!AG118</f>
        <v>0</v>
      </c>
      <c r="AH118" s="277">
        <f>'結果（詳細）'!F$39*投入係数表_A!AH118</f>
        <v>0</v>
      </c>
      <c r="AI118" s="276">
        <f>'結果（詳細）'!F$40*投入係数表_A!AI118</f>
        <v>0</v>
      </c>
      <c r="AJ118" s="276">
        <f>'結果（詳細）'!$F$41*投入係数表_A!AJ118</f>
        <v>0</v>
      </c>
      <c r="AK118" s="276">
        <f>'結果（詳細）'!$F$42*投入係数表_A!AK118</f>
        <v>0</v>
      </c>
      <c r="AL118" s="276">
        <f>'結果（詳細）'!$F$43*投入係数表_A!AL118</f>
        <v>0</v>
      </c>
      <c r="AM118" s="276">
        <f>'結果（詳細）'!$F$44*投入係数表_A!AM118</f>
        <v>0</v>
      </c>
      <c r="AN118" s="276">
        <f>'結果（詳細）'!$F$45*投入係数表_A!AN118</f>
        <v>0</v>
      </c>
      <c r="AO118" s="276">
        <f>'結果（詳細）'!$F$46*投入係数表_A!AO118</f>
        <v>0</v>
      </c>
      <c r="AP118" s="276">
        <f>'結果（詳細）'!$F$47*投入係数表_A!AP118</f>
        <v>0</v>
      </c>
      <c r="AQ118" s="276">
        <f>'結果（詳細）'!$F$48*投入係数表_A!AQ118</f>
        <v>0</v>
      </c>
      <c r="AR118" s="276">
        <f>'結果（詳細）'!$F$49*投入係数表_A!AR118</f>
        <v>0</v>
      </c>
      <c r="AS118" s="276">
        <f>'結果（詳細）'!$F$50*投入係数表_A!AS118</f>
        <v>0</v>
      </c>
      <c r="AT118" s="276">
        <f>'結果（詳細）'!$F$51*投入係数表_A!AT118</f>
        <v>0</v>
      </c>
      <c r="AU118" s="276">
        <f>'結果（詳細）'!$F$52*投入係数表_A!AU118</f>
        <v>0</v>
      </c>
      <c r="AV118" s="276">
        <f>'結果（詳細）'!$F$53*投入係数表_A!AV118</f>
        <v>0</v>
      </c>
      <c r="AW118" s="276">
        <f>'結果（詳細）'!$F$54*投入係数表_A!AW118</f>
        <v>0</v>
      </c>
      <c r="AX118" s="276">
        <f>'結果（詳細）'!$F$55*投入係数表_A!AX118</f>
        <v>0</v>
      </c>
      <c r="AY118" s="276">
        <f>'結果（詳細）'!$F$56*投入係数表_A!AY118</f>
        <v>0</v>
      </c>
      <c r="AZ118" s="276">
        <f>'結果（詳細）'!$F$57*投入係数表_A!AZ118</f>
        <v>0</v>
      </c>
      <c r="BA118" s="276">
        <f>'結果（詳細）'!$F$58*投入係数表_A!BA118</f>
        <v>0</v>
      </c>
      <c r="BB118" s="276">
        <f>'結果（詳細）'!$F$59*投入係数表_A!BB118</f>
        <v>0</v>
      </c>
      <c r="BC118" s="276">
        <f>'結果（詳細）'!$F$60*投入係数表_A!BC118</f>
        <v>0</v>
      </c>
      <c r="BD118" s="276">
        <f>'結果（詳細）'!$F$61*投入係数表_A!BD118</f>
        <v>0</v>
      </c>
      <c r="BE118" s="276">
        <f>'結果（詳細）'!$F$62*投入係数表_A!BE118</f>
        <v>0</v>
      </c>
      <c r="BF118" s="276">
        <f>'結果（詳細）'!$F$63*投入係数表_A!BF118</f>
        <v>0</v>
      </c>
      <c r="BG118" s="276">
        <f>'結果（詳細）'!$F$64*投入係数表_A!BG118</f>
        <v>0</v>
      </c>
      <c r="BH118" s="276">
        <f>'結果（詳細）'!$F$65*投入係数表_A!BH118</f>
        <v>0</v>
      </c>
      <c r="BI118" s="276">
        <f>'結果（詳細）'!$F$66*投入係数表_A!BI118</f>
        <v>0</v>
      </c>
      <c r="BJ118" s="276">
        <f>'結果（詳細）'!$F$67*投入係数表_A!BJ118</f>
        <v>0</v>
      </c>
      <c r="BK118" s="276">
        <f>'結果（詳細）'!$F$68*投入係数表_A!BK118</f>
        <v>0</v>
      </c>
      <c r="BL118" s="276">
        <f>'結果（詳細）'!$F$69*投入係数表_A!BL118</f>
        <v>0</v>
      </c>
      <c r="BM118" s="276">
        <f>'結果（詳細）'!$F$70*投入係数表_A!BM118</f>
        <v>0</v>
      </c>
      <c r="BN118" s="276">
        <f>'結果（詳細）'!$F$71*投入係数表_A!BN118</f>
        <v>0</v>
      </c>
      <c r="BO118" s="276">
        <f>'結果（詳細）'!$F$72*投入係数表_A!BO118</f>
        <v>0</v>
      </c>
      <c r="BP118" s="276">
        <f>'結果（詳細）'!$F$73*投入係数表_A!BP118</f>
        <v>0</v>
      </c>
      <c r="BQ118" s="276">
        <f>'結果（詳細）'!$F$74*投入係数表_A!BQ118</f>
        <v>0</v>
      </c>
      <c r="BR118" s="276">
        <f>'結果（詳細）'!$F$75*投入係数表_A!BR118</f>
        <v>0</v>
      </c>
      <c r="BS118" s="276">
        <f>'結果（詳細）'!$F$76*投入係数表_A!BS118</f>
        <v>0</v>
      </c>
      <c r="BT118" s="276">
        <f>'結果（詳細）'!$F$77*投入係数表_A!BT118</f>
        <v>0</v>
      </c>
      <c r="BU118" s="276">
        <f>'結果（詳細）'!$F$78*投入係数表_A!BU118</f>
        <v>0</v>
      </c>
      <c r="BV118" s="276">
        <f>'結果（詳細）'!$F$79*投入係数表_A!BV118</f>
        <v>0</v>
      </c>
      <c r="BW118" s="276">
        <f>'結果（詳細）'!$F$80*投入係数表_A!BW118</f>
        <v>0</v>
      </c>
      <c r="BX118" s="276">
        <f>'結果（詳細）'!$F$81*投入係数表_A!BX118</f>
        <v>0</v>
      </c>
      <c r="BY118" s="276">
        <f>'結果（詳細）'!$F$82*投入係数表_A!BY118</f>
        <v>0</v>
      </c>
      <c r="BZ118" s="276">
        <f>'結果（詳細）'!$F$83*投入係数表_A!BZ118</f>
        <v>0</v>
      </c>
      <c r="CA118" s="276">
        <f>'結果（詳細）'!$F$84*投入係数表_A!CA118</f>
        <v>0</v>
      </c>
      <c r="CB118" s="276">
        <f>'結果（詳細）'!$F$85*投入係数表_A!CB118</f>
        <v>0</v>
      </c>
      <c r="CC118" s="276">
        <f>'結果（詳細）'!$F$86*投入係数表_A!CC118</f>
        <v>0</v>
      </c>
      <c r="CD118" s="276">
        <f>'結果（詳細）'!$F$87*投入係数表_A!CD118</f>
        <v>0</v>
      </c>
      <c r="CE118" s="276">
        <f>'結果（詳細）'!$F$88*投入係数表_A!CE118</f>
        <v>0</v>
      </c>
      <c r="CF118" s="276">
        <f>'結果（詳細）'!$F$89*投入係数表_A!CF118</f>
        <v>0</v>
      </c>
      <c r="CG118" s="276">
        <f>'結果（詳細）'!$F$90*投入係数表_A!CG118</f>
        <v>0</v>
      </c>
      <c r="CH118" s="276">
        <f>'結果（詳細）'!$F$91*投入係数表_A!CH118</f>
        <v>0</v>
      </c>
      <c r="CI118" s="276">
        <f>'結果（詳細）'!$F$92*投入係数表_A!CI118</f>
        <v>0</v>
      </c>
      <c r="CJ118" s="276">
        <f>'結果（詳細）'!$F$93*投入係数表_A!CJ118</f>
        <v>0</v>
      </c>
      <c r="CK118" s="276">
        <f>'結果（詳細）'!$F$94*投入係数表_A!CK118</f>
        <v>0</v>
      </c>
      <c r="CL118" s="276">
        <f>'結果（詳細）'!$F$95*投入係数表_A!CL118</f>
        <v>0</v>
      </c>
      <c r="CM118" s="276">
        <f>'結果（詳細）'!$F$96*投入係数表_A!CM118</f>
        <v>0</v>
      </c>
      <c r="CN118" s="276">
        <f>'結果（詳細）'!$F$97*投入係数表_A!CN118</f>
        <v>0</v>
      </c>
      <c r="CO118" s="276">
        <f>'結果（詳細）'!$F$98*投入係数表_A!CO118</f>
        <v>0</v>
      </c>
      <c r="CP118" s="276">
        <f>'結果（詳細）'!$F$99*投入係数表_A!CP118</f>
        <v>0</v>
      </c>
      <c r="CQ118" s="276">
        <f>'結果（詳細）'!$F$100*投入係数表_A!CQ118</f>
        <v>0</v>
      </c>
      <c r="CR118" s="276">
        <f>'結果（詳細）'!$F$101*投入係数表_A!CR118</f>
        <v>0</v>
      </c>
      <c r="CS118" s="276">
        <f>'結果（詳細）'!$F$102*投入係数表_A!CS118</f>
        <v>0</v>
      </c>
      <c r="CT118" s="276">
        <f>'結果（詳細）'!$F$103*投入係数表_A!CT118</f>
        <v>0</v>
      </c>
      <c r="CU118" s="276">
        <f>'結果（詳細）'!$F$104*投入係数表_A!CU118</f>
        <v>0</v>
      </c>
      <c r="CV118" s="276">
        <f>'結果（詳細）'!$F$105*投入係数表_A!CV118</f>
        <v>0</v>
      </c>
      <c r="CW118" s="276">
        <f>'結果（詳細）'!$F$106*投入係数表_A!CW118</f>
        <v>0</v>
      </c>
      <c r="CX118" s="276">
        <f>'結果（詳細）'!$F$107*投入係数表_A!CX118</f>
        <v>0</v>
      </c>
      <c r="CY118" s="276">
        <f>'結果（詳細）'!$F$108*投入係数表_A!CY118</f>
        <v>0</v>
      </c>
      <c r="CZ118" s="276">
        <f>'結果（詳細）'!$F$109*投入係数表_A!CZ118</f>
        <v>0</v>
      </c>
      <c r="DA118" s="276">
        <f>'結果（詳細）'!$F$110*投入係数表_A!DA118</f>
        <v>0</v>
      </c>
      <c r="DB118" s="276">
        <f>'結果（詳細）'!$F$111*投入係数表_A!DB118</f>
        <v>0</v>
      </c>
      <c r="DC118" s="276">
        <f>'結果（詳細）'!$F$112*投入係数表_A!DC118</f>
        <v>0</v>
      </c>
      <c r="DD118" s="276">
        <f>'結果（詳細）'!$F$113*投入係数表_A!DD118</f>
        <v>0</v>
      </c>
      <c r="DE118" s="276">
        <f>'結果（詳細）'!$F$114*投入係数表_A!DE118</f>
        <v>0</v>
      </c>
      <c r="DF118" s="276">
        <f>'結果（詳細）'!$F$115*投入係数表_A!DF118</f>
        <v>0</v>
      </c>
      <c r="DG118" s="276">
        <f>'結果（詳細）'!$F$115*投入係数表_A!DG118</f>
        <v>0</v>
      </c>
      <c r="DH118" s="276">
        <f>'結果（詳細）'!$F$115*投入係数表_A!DH118</f>
        <v>0</v>
      </c>
      <c r="DI118" s="279">
        <f t="shared" si="3"/>
        <v>0</v>
      </c>
    </row>
    <row r="119" spans="3:113" ht="13.5" customHeight="1" x14ac:dyDescent="0.15">
      <c r="C119" s="402" t="s">
        <v>771</v>
      </c>
      <c r="D119" s="403" t="s">
        <v>475</v>
      </c>
      <c r="E119" s="275">
        <f>'結果（詳細）'!F$10*投入係数表_A!E119</f>
        <v>0</v>
      </c>
      <c r="F119" s="276">
        <f>'結果（詳細）'!F$11*投入係数表_A!F119</f>
        <v>0</v>
      </c>
      <c r="G119" s="276">
        <f>'結果（詳細）'!F$12*投入係数表_A!G119</f>
        <v>0</v>
      </c>
      <c r="H119" s="276">
        <f>'結果（詳細）'!F$13*投入係数表_A!H119</f>
        <v>0</v>
      </c>
      <c r="I119" s="276">
        <f>'結果（詳細）'!F$14*投入係数表_A!I119</f>
        <v>0</v>
      </c>
      <c r="J119" s="276">
        <f>'結果（詳細）'!F$15*投入係数表_A!J119</f>
        <v>0</v>
      </c>
      <c r="K119" s="276">
        <f>'結果（詳細）'!F$16*投入係数表_A!K119</f>
        <v>0</v>
      </c>
      <c r="L119" s="276">
        <f>'結果（詳細）'!F$17*投入係数表_A!L119</f>
        <v>0</v>
      </c>
      <c r="M119" s="276">
        <f>'結果（詳細）'!F$18*投入係数表_A!M119</f>
        <v>0</v>
      </c>
      <c r="N119" s="277">
        <f>'結果（詳細）'!F$19*投入係数表_A!N119</f>
        <v>0</v>
      </c>
      <c r="O119" s="276">
        <f>'結果（詳細）'!F$20*投入係数表_A!O119</f>
        <v>0</v>
      </c>
      <c r="P119" s="276">
        <f>'結果（詳細）'!F$21*投入係数表_A!P119</f>
        <v>0</v>
      </c>
      <c r="Q119" s="276">
        <f>'結果（詳細）'!F$22*投入係数表_A!Q119</f>
        <v>0</v>
      </c>
      <c r="R119" s="276">
        <f>'結果（詳細）'!F$23*投入係数表_A!R119</f>
        <v>0</v>
      </c>
      <c r="S119" s="276">
        <f>'結果（詳細）'!F$24*投入係数表_A!S119</f>
        <v>0</v>
      </c>
      <c r="T119" s="276">
        <f>'結果（詳細）'!F$25*投入係数表_A!T119</f>
        <v>0</v>
      </c>
      <c r="U119" s="276">
        <f>'結果（詳細）'!F$26*投入係数表_A!U119</f>
        <v>0</v>
      </c>
      <c r="V119" s="276">
        <f>'結果（詳細）'!F$27*投入係数表_A!V119</f>
        <v>0</v>
      </c>
      <c r="W119" s="278">
        <f>'結果（詳細）'!F$28*投入係数表_A!W119</f>
        <v>0</v>
      </c>
      <c r="X119" s="276">
        <f>'結果（詳細）'!F$29*投入係数表_A!X119</f>
        <v>0</v>
      </c>
      <c r="Y119" s="276">
        <f>'結果（詳細）'!F$30*投入係数表_A!Y119</f>
        <v>0</v>
      </c>
      <c r="Z119" s="276">
        <f>'結果（詳細）'!F$31*投入係数表_A!Z119</f>
        <v>0</v>
      </c>
      <c r="AA119" s="276">
        <f>'結果（詳細）'!F$32*投入係数表_A!AA119</f>
        <v>0</v>
      </c>
      <c r="AB119" s="276">
        <f>'結果（詳細）'!F$33*投入係数表_A!AB119</f>
        <v>0</v>
      </c>
      <c r="AC119" s="276">
        <f>'結果（詳細）'!F$34*投入係数表_A!AC119</f>
        <v>0</v>
      </c>
      <c r="AD119" s="276">
        <f>'結果（詳細）'!F$35*投入係数表_A!AD119</f>
        <v>0</v>
      </c>
      <c r="AE119" s="276">
        <f>'結果（詳細）'!F$36*投入係数表_A!AE119</f>
        <v>0</v>
      </c>
      <c r="AF119" s="276">
        <f>'結果（詳細）'!F$37*投入係数表_A!AF119</f>
        <v>0</v>
      </c>
      <c r="AG119" s="276">
        <f>'結果（詳細）'!F$38*投入係数表_A!AG119</f>
        <v>0</v>
      </c>
      <c r="AH119" s="277">
        <f>'結果（詳細）'!F$39*投入係数表_A!AH119</f>
        <v>0</v>
      </c>
      <c r="AI119" s="276">
        <f>'結果（詳細）'!F$40*投入係数表_A!AI119</f>
        <v>0</v>
      </c>
      <c r="AJ119" s="276">
        <f>'結果（詳細）'!$F$41*投入係数表_A!AJ119</f>
        <v>0</v>
      </c>
      <c r="AK119" s="276">
        <f>'結果（詳細）'!$F$42*投入係数表_A!AK119</f>
        <v>0</v>
      </c>
      <c r="AL119" s="276">
        <f>'結果（詳細）'!$F$43*投入係数表_A!AL119</f>
        <v>0</v>
      </c>
      <c r="AM119" s="276">
        <f>'結果（詳細）'!$F$44*投入係数表_A!AM119</f>
        <v>0</v>
      </c>
      <c r="AN119" s="276">
        <f>'結果（詳細）'!$F$45*投入係数表_A!AN119</f>
        <v>0</v>
      </c>
      <c r="AO119" s="276">
        <f>'結果（詳細）'!$F$46*投入係数表_A!AO119</f>
        <v>0</v>
      </c>
      <c r="AP119" s="276">
        <f>'結果（詳細）'!$F$47*投入係数表_A!AP119</f>
        <v>0</v>
      </c>
      <c r="AQ119" s="276">
        <f>'結果（詳細）'!$F$48*投入係数表_A!AQ119</f>
        <v>0</v>
      </c>
      <c r="AR119" s="276">
        <f>'結果（詳細）'!$F$49*投入係数表_A!AR119</f>
        <v>0</v>
      </c>
      <c r="AS119" s="276">
        <f>'結果（詳細）'!$F$50*投入係数表_A!AS119</f>
        <v>0</v>
      </c>
      <c r="AT119" s="276">
        <f>'結果（詳細）'!$F$51*投入係数表_A!AT119</f>
        <v>0</v>
      </c>
      <c r="AU119" s="276">
        <f>'結果（詳細）'!$F$52*投入係数表_A!AU119</f>
        <v>0</v>
      </c>
      <c r="AV119" s="276">
        <f>'結果（詳細）'!$F$53*投入係数表_A!AV119</f>
        <v>0</v>
      </c>
      <c r="AW119" s="276">
        <f>'結果（詳細）'!$F$54*投入係数表_A!AW119</f>
        <v>0</v>
      </c>
      <c r="AX119" s="276">
        <f>'結果（詳細）'!$F$55*投入係数表_A!AX119</f>
        <v>0</v>
      </c>
      <c r="AY119" s="276">
        <f>'結果（詳細）'!$F$56*投入係数表_A!AY119</f>
        <v>0</v>
      </c>
      <c r="AZ119" s="276">
        <f>'結果（詳細）'!$F$57*投入係数表_A!AZ119</f>
        <v>0</v>
      </c>
      <c r="BA119" s="276">
        <f>'結果（詳細）'!$F$58*投入係数表_A!BA119</f>
        <v>0</v>
      </c>
      <c r="BB119" s="276">
        <f>'結果（詳細）'!$F$59*投入係数表_A!BB119</f>
        <v>0</v>
      </c>
      <c r="BC119" s="276">
        <f>'結果（詳細）'!$F$60*投入係数表_A!BC119</f>
        <v>0</v>
      </c>
      <c r="BD119" s="276">
        <f>'結果（詳細）'!$F$61*投入係数表_A!BD119</f>
        <v>0</v>
      </c>
      <c r="BE119" s="276">
        <f>'結果（詳細）'!$F$62*投入係数表_A!BE119</f>
        <v>0</v>
      </c>
      <c r="BF119" s="276">
        <f>'結果（詳細）'!$F$63*投入係数表_A!BF119</f>
        <v>0</v>
      </c>
      <c r="BG119" s="276">
        <f>'結果（詳細）'!$F$64*投入係数表_A!BG119</f>
        <v>0</v>
      </c>
      <c r="BH119" s="276">
        <f>'結果（詳細）'!$F$65*投入係数表_A!BH119</f>
        <v>0</v>
      </c>
      <c r="BI119" s="276">
        <f>'結果（詳細）'!$F$66*投入係数表_A!BI119</f>
        <v>0</v>
      </c>
      <c r="BJ119" s="276">
        <f>'結果（詳細）'!$F$67*投入係数表_A!BJ119</f>
        <v>0</v>
      </c>
      <c r="BK119" s="276">
        <f>'結果（詳細）'!$F$68*投入係数表_A!BK119</f>
        <v>0</v>
      </c>
      <c r="BL119" s="276">
        <f>'結果（詳細）'!$F$69*投入係数表_A!BL119</f>
        <v>0</v>
      </c>
      <c r="BM119" s="276">
        <f>'結果（詳細）'!$F$70*投入係数表_A!BM119</f>
        <v>0</v>
      </c>
      <c r="BN119" s="276">
        <f>'結果（詳細）'!$F$71*投入係数表_A!BN119</f>
        <v>0</v>
      </c>
      <c r="BO119" s="276">
        <f>'結果（詳細）'!$F$72*投入係数表_A!BO119</f>
        <v>0</v>
      </c>
      <c r="BP119" s="276">
        <f>'結果（詳細）'!$F$73*投入係数表_A!BP119</f>
        <v>0</v>
      </c>
      <c r="BQ119" s="276">
        <f>'結果（詳細）'!$F$74*投入係数表_A!BQ119</f>
        <v>0</v>
      </c>
      <c r="BR119" s="276">
        <f>'結果（詳細）'!$F$75*投入係数表_A!BR119</f>
        <v>0</v>
      </c>
      <c r="BS119" s="276">
        <f>'結果（詳細）'!$F$76*投入係数表_A!BS119</f>
        <v>0</v>
      </c>
      <c r="BT119" s="276">
        <f>'結果（詳細）'!$F$77*投入係数表_A!BT119</f>
        <v>0</v>
      </c>
      <c r="BU119" s="276">
        <f>'結果（詳細）'!$F$78*投入係数表_A!BU119</f>
        <v>0</v>
      </c>
      <c r="BV119" s="276">
        <f>'結果（詳細）'!$F$79*投入係数表_A!BV119</f>
        <v>0</v>
      </c>
      <c r="BW119" s="276">
        <f>'結果（詳細）'!$F$80*投入係数表_A!BW119</f>
        <v>0</v>
      </c>
      <c r="BX119" s="276">
        <f>'結果（詳細）'!$F$81*投入係数表_A!BX119</f>
        <v>0</v>
      </c>
      <c r="BY119" s="276">
        <f>'結果（詳細）'!$F$82*投入係数表_A!BY119</f>
        <v>0</v>
      </c>
      <c r="BZ119" s="276">
        <f>'結果（詳細）'!$F$83*投入係数表_A!BZ119</f>
        <v>0</v>
      </c>
      <c r="CA119" s="276">
        <f>'結果（詳細）'!$F$84*投入係数表_A!CA119</f>
        <v>0</v>
      </c>
      <c r="CB119" s="276">
        <f>'結果（詳細）'!$F$85*投入係数表_A!CB119</f>
        <v>0</v>
      </c>
      <c r="CC119" s="276">
        <f>'結果（詳細）'!$F$86*投入係数表_A!CC119</f>
        <v>0</v>
      </c>
      <c r="CD119" s="276">
        <f>'結果（詳細）'!$F$87*投入係数表_A!CD119</f>
        <v>0</v>
      </c>
      <c r="CE119" s="276">
        <f>'結果（詳細）'!$F$88*投入係数表_A!CE119</f>
        <v>0</v>
      </c>
      <c r="CF119" s="276">
        <f>'結果（詳細）'!$F$89*投入係数表_A!CF119</f>
        <v>0</v>
      </c>
      <c r="CG119" s="276">
        <f>'結果（詳細）'!$F$90*投入係数表_A!CG119</f>
        <v>0</v>
      </c>
      <c r="CH119" s="276">
        <f>'結果（詳細）'!$F$91*投入係数表_A!CH119</f>
        <v>0</v>
      </c>
      <c r="CI119" s="276">
        <f>'結果（詳細）'!$F$92*投入係数表_A!CI119</f>
        <v>0</v>
      </c>
      <c r="CJ119" s="276">
        <f>'結果（詳細）'!$F$93*投入係数表_A!CJ119</f>
        <v>0</v>
      </c>
      <c r="CK119" s="276">
        <f>'結果（詳細）'!$F$94*投入係数表_A!CK119</f>
        <v>0</v>
      </c>
      <c r="CL119" s="276">
        <f>'結果（詳細）'!$F$95*投入係数表_A!CL119</f>
        <v>0</v>
      </c>
      <c r="CM119" s="276">
        <f>'結果（詳細）'!$F$96*投入係数表_A!CM119</f>
        <v>0</v>
      </c>
      <c r="CN119" s="276">
        <f>'結果（詳細）'!$F$97*投入係数表_A!CN119</f>
        <v>0</v>
      </c>
      <c r="CO119" s="276">
        <f>'結果（詳細）'!$F$98*投入係数表_A!CO119</f>
        <v>0</v>
      </c>
      <c r="CP119" s="276">
        <f>'結果（詳細）'!$F$99*投入係数表_A!CP119</f>
        <v>0</v>
      </c>
      <c r="CQ119" s="276">
        <f>'結果（詳細）'!$F$100*投入係数表_A!CQ119</f>
        <v>0</v>
      </c>
      <c r="CR119" s="276">
        <f>'結果（詳細）'!$F$101*投入係数表_A!CR119</f>
        <v>0</v>
      </c>
      <c r="CS119" s="276">
        <f>'結果（詳細）'!$F$102*投入係数表_A!CS119</f>
        <v>0</v>
      </c>
      <c r="CT119" s="276">
        <f>'結果（詳細）'!$F$103*投入係数表_A!CT119</f>
        <v>0</v>
      </c>
      <c r="CU119" s="276">
        <f>'結果（詳細）'!$F$104*投入係数表_A!CU119</f>
        <v>0</v>
      </c>
      <c r="CV119" s="276">
        <f>'結果（詳細）'!$F$105*投入係数表_A!CV119</f>
        <v>0</v>
      </c>
      <c r="CW119" s="276">
        <f>'結果（詳細）'!$F$106*投入係数表_A!CW119</f>
        <v>0</v>
      </c>
      <c r="CX119" s="276">
        <f>'結果（詳細）'!$F$107*投入係数表_A!CX119</f>
        <v>0</v>
      </c>
      <c r="CY119" s="276">
        <f>'結果（詳細）'!$F$108*投入係数表_A!CY119</f>
        <v>0</v>
      </c>
      <c r="CZ119" s="276">
        <f>'結果（詳細）'!$F$109*投入係数表_A!CZ119</f>
        <v>0</v>
      </c>
      <c r="DA119" s="276">
        <f>'結果（詳細）'!$F$110*投入係数表_A!DA119</f>
        <v>0</v>
      </c>
      <c r="DB119" s="276">
        <f>'結果（詳細）'!$F$111*投入係数表_A!DB119</f>
        <v>0</v>
      </c>
      <c r="DC119" s="276">
        <f>'結果（詳細）'!$F$112*投入係数表_A!DC119</f>
        <v>0</v>
      </c>
      <c r="DD119" s="276">
        <f>'結果（詳細）'!$F$113*投入係数表_A!DD119</f>
        <v>0</v>
      </c>
      <c r="DE119" s="276">
        <f>'結果（詳細）'!$F$114*投入係数表_A!DE119</f>
        <v>0</v>
      </c>
      <c r="DF119" s="276">
        <f>'結果（詳細）'!$F$115*投入係数表_A!DF119</f>
        <v>0</v>
      </c>
      <c r="DG119" s="276">
        <f>'結果（詳細）'!$F$115*投入係数表_A!DG119</f>
        <v>0</v>
      </c>
      <c r="DH119" s="276">
        <f>'結果（詳細）'!$F$115*投入係数表_A!DH119</f>
        <v>0</v>
      </c>
      <c r="DI119" s="279">
        <f t="shared" si="3"/>
        <v>0</v>
      </c>
    </row>
    <row r="120" spans="3:113" ht="13.5" customHeight="1" x14ac:dyDescent="0.15">
      <c r="C120" s="402" t="s">
        <v>772</v>
      </c>
      <c r="D120" s="403" t="s">
        <v>773</v>
      </c>
      <c r="E120" s="275">
        <f>'結果（詳細）'!F$10*投入係数表_A!E120</f>
        <v>0</v>
      </c>
      <c r="F120" s="276">
        <f>'結果（詳細）'!F$11*投入係数表_A!F120</f>
        <v>0</v>
      </c>
      <c r="G120" s="276">
        <f>'結果（詳細）'!F$12*投入係数表_A!G120</f>
        <v>0</v>
      </c>
      <c r="H120" s="276">
        <f>'結果（詳細）'!F$13*投入係数表_A!H120</f>
        <v>0</v>
      </c>
      <c r="I120" s="276">
        <f>'結果（詳細）'!F$14*投入係数表_A!I120</f>
        <v>0</v>
      </c>
      <c r="J120" s="276">
        <f>'結果（詳細）'!F$15*投入係数表_A!J120</f>
        <v>0</v>
      </c>
      <c r="K120" s="276">
        <f>'結果（詳細）'!F$16*投入係数表_A!K120</f>
        <v>0</v>
      </c>
      <c r="L120" s="276">
        <f>'結果（詳細）'!F$17*投入係数表_A!L120</f>
        <v>0</v>
      </c>
      <c r="M120" s="276">
        <f>'結果（詳細）'!F$18*投入係数表_A!M120</f>
        <v>0</v>
      </c>
      <c r="N120" s="277">
        <f>'結果（詳細）'!F$19*投入係数表_A!N120</f>
        <v>0</v>
      </c>
      <c r="O120" s="276">
        <f>'結果（詳細）'!F$20*投入係数表_A!O120</f>
        <v>0</v>
      </c>
      <c r="P120" s="276">
        <f>'結果（詳細）'!F$21*投入係数表_A!P120</f>
        <v>0</v>
      </c>
      <c r="Q120" s="276">
        <f>'結果（詳細）'!F$22*投入係数表_A!Q120</f>
        <v>0</v>
      </c>
      <c r="R120" s="276">
        <f>'結果（詳細）'!F$23*投入係数表_A!R120</f>
        <v>0</v>
      </c>
      <c r="S120" s="276">
        <f>'結果（詳細）'!F$24*投入係数表_A!S120</f>
        <v>0</v>
      </c>
      <c r="T120" s="276">
        <f>'結果（詳細）'!F$25*投入係数表_A!T120</f>
        <v>0</v>
      </c>
      <c r="U120" s="276">
        <f>'結果（詳細）'!F$26*投入係数表_A!U120</f>
        <v>0</v>
      </c>
      <c r="V120" s="276">
        <f>'結果（詳細）'!F$27*投入係数表_A!V120</f>
        <v>0</v>
      </c>
      <c r="W120" s="278">
        <f>'結果（詳細）'!F$28*投入係数表_A!W120</f>
        <v>0</v>
      </c>
      <c r="X120" s="276">
        <f>'結果（詳細）'!F$29*投入係数表_A!X120</f>
        <v>0</v>
      </c>
      <c r="Y120" s="276">
        <f>'結果（詳細）'!F$30*投入係数表_A!Y120</f>
        <v>0</v>
      </c>
      <c r="Z120" s="276">
        <f>'結果（詳細）'!F$31*投入係数表_A!Z120</f>
        <v>0</v>
      </c>
      <c r="AA120" s="276">
        <f>'結果（詳細）'!F$32*投入係数表_A!AA120</f>
        <v>0</v>
      </c>
      <c r="AB120" s="276">
        <f>'結果（詳細）'!F$33*投入係数表_A!AB120</f>
        <v>0</v>
      </c>
      <c r="AC120" s="276">
        <f>'結果（詳細）'!F$34*投入係数表_A!AC120</f>
        <v>0</v>
      </c>
      <c r="AD120" s="276">
        <f>'結果（詳細）'!F$35*投入係数表_A!AD120</f>
        <v>0</v>
      </c>
      <c r="AE120" s="276">
        <f>'結果（詳細）'!F$36*投入係数表_A!AE120</f>
        <v>0</v>
      </c>
      <c r="AF120" s="276">
        <f>'結果（詳細）'!F$37*投入係数表_A!AF120</f>
        <v>0</v>
      </c>
      <c r="AG120" s="276">
        <f>'結果（詳細）'!F$38*投入係数表_A!AG120</f>
        <v>0</v>
      </c>
      <c r="AH120" s="277">
        <f>'結果（詳細）'!F$39*投入係数表_A!AH120</f>
        <v>0</v>
      </c>
      <c r="AI120" s="276">
        <f>'結果（詳細）'!F$40*投入係数表_A!AI120</f>
        <v>0</v>
      </c>
      <c r="AJ120" s="276">
        <f>'結果（詳細）'!$F$41*投入係数表_A!AJ120</f>
        <v>0</v>
      </c>
      <c r="AK120" s="276">
        <f>'結果（詳細）'!$F$42*投入係数表_A!AK120</f>
        <v>0</v>
      </c>
      <c r="AL120" s="276">
        <f>'結果（詳細）'!$F$43*投入係数表_A!AL120</f>
        <v>0</v>
      </c>
      <c r="AM120" s="276">
        <f>'結果（詳細）'!$F$44*投入係数表_A!AM120</f>
        <v>0</v>
      </c>
      <c r="AN120" s="276">
        <f>'結果（詳細）'!$F$45*投入係数表_A!AN120</f>
        <v>0</v>
      </c>
      <c r="AO120" s="276">
        <f>'結果（詳細）'!$F$46*投入係数表_A!AO120</f>
        <v>0</v>
      </c>
      <c r="AP120" s="276">
        <f>'結果（詳細）'!$F$47*投入係数表_A!AP120</f>
        <v>0</v>
      </c>
      <c r="AQ120" s="276">
        <f>'結果（詳細）'!$F$48*投入係数表_A!AQ120</f>
        <v>0</v>
      </c>
      <c r="AR120" s="276">
        <f>'結果（詳細）'!$F$49*投入係数表_A!AR120</f>
        <v>0</v>
      </c>
      <c r="AS120" s="276">
        <f>'結果（詳細）'!$F$50*投入係数表_A!AS120</f>
        <v>0</v>
      </c>
      <c r="AT120" s="276">
        <f>'結果（詳細）'!$F$51*投入係数表_A!AT120</f>
        <v>0</v>
      </c>
      <c r="AU120" s="276">
        <f>'結果（詳細）'!$F$52*投入係数表_A!AU120</f>
        <v>0</v>
      </c>
      <c r="AV120" s="276">
        <f>'結果（詳細）'!$F$53*投入係数表_A!AV120</f>
        <v>0</v>
      </c>
      <c r="AW120" s="276">
        <f>'結果（詳細）'!$F$54*投入係数表_A!AW120</f>
        <v>0</v>
      </c>
      <c r="AX120" s="276">
        <f>'結果（詳細）'!$F$55*投入係数表_A!AX120</f>
        <v>0</v>
      </c>
      <c r="AY120" s="276">
        <f>'結果（詳細）'!$F$56*投入係数表_A!AY120</f>
        <v>0</v>
      </c>
      <c r="AZ120" s="276">
        <f>'結果（詳細）'!$F$57*投入係数表_A!AZ120</f>
        <v>0</v>
      </c>
      <c r="BA120" s="276">
        <f>'結果（詳細）'!$F$58*投入係数表_A!BA120</f>
        <v>0</v>
      </c>
      <c r="BB120" s="276">
        <f>'結果（詳細）'!$F$59*投入係数表_A!BB120</f>
        <v>0</v>
      </c>
      <c r="BC120" s="276">
        <f>'結果（詳細）'!$F$60*投入係数表_A!BC120</f>
        <v>0</v>
      </c>
      <c r="BD120" s="276">
        <f>'結果（詳細）'!$F$61*投入係数表_A!BD120</f>
        <v>0</v>
      </c>
      <c r="BE120" s="276">
        <f>'結果（詳細）'!$F$62*投入係数表_A!BE120</f>
        <v>0</v>
      </c>
      <c r="BF120" s="276">
        <f>'結果（詳細）'!$F$63*投入係数表_A!BF120</f>
        <v>0</v>
      </c>
      <c r="BG120" s="276">
        <f>'結果（詳細）'!$F$64*投入係数表_A!BG120</f>
        <v>0</v>
      </c>
      <c r="BH120" s="276">
        <f>'結果（詳細）'!$F$65*投入係数表_A!BH120</f>
        <v>0</v>
      </c>
      <c r="BI120" s="276">
        <f>'結果（詳細）'!$F$66*投入係数表_A!BI120</f>
        <v>0</v>
      </c>
      <c r="BJ120" s="276">
        <f>'結果（詳細）'!$F$67*投入係数表_A!BJ120</f>
        <v>0</v>
      </c>
      <c r="BK120" s="276">
        <f>'結果（詳細）'!$F$68*投入係数表_A!BK120</f>
        <v>0</v>
      </c>
      <c r="BL120" s="276">
        <f>'結果（詳細）'!$F$69*投入係数表_A!BL120</f>
        <v>0</v>
      </c>
      <c r="BM120" s="276">
        <f>'結果（詳細）'!$F$70*投入係数表_A!BM120</f>
        <v>0</v>
      </c>
      <c r="BN120" s="276">
        <f>'結果（詳細）'!$F$71*投入係数表_A!BN120</f>
        <v>0</v>
      </c>
      <c r="BO120" s="276">
        <f>'結果（詳細）'!$F$72*投入係数表_A!BO120</f>
        <v>0</v>
      </c>
      <c r="BP120" s="276">
        <f>'結果（詳細）'!$F$73*投入係数表_A!BP120</f>
        <v>0</v>
      </c>
      <c r="BQ120" s="276">
        <f>'結果（詳細）'!$F$74*投入係数表_A!BQ120</f>
        <v>0</v>
      </c>
      <c r="BR120" s="276">
        <f>'結果（詳細）'!$F$75*投入係数表_A!BR120</f>
        <v>0</v>
      </c>
      <c r="BS120" s="276">
        <f>'結果（詳細）'!$F$76*投入係数表_A!BS120</f>
        <v>0</v>
      </c>
      <c r="BT120" s="276">
        <f>'結果（詳細）'!$F$77*投入係数表_A!BT120</f>
        <v>0</v>
      </c>
      <c r="BU120" s="276">
        <f>'結果（詳細）'!$F$78*投入係数表_A!BU120</f>
        <v>0</v>
      </c>
      <c r="BV120" s="276">
        <f>'結果（詳細）'!$F$79*投入係数表_A!BV120</f>
        <v>0</v>
      </c>
      <c r="BW120" s="276">
        <f>'結果（詳細）'!$F$80*投入係数表_A!BW120</f>
        <v>0</v>
      </c>
      <c r="BX120" s="276">
        <f>'結果（詳細）'!$F$81*投入係数表_A!BX120</f>
        <v>0</v>
      </c>
      <c r="BY120" s="276">
        <f>'結果（詳細）'!$F$82*投入係数表_A!BY120</f>
        <v>0</v>
      </c>
      <c r="BZ120" s="276">
        <f>'結果（詳細）'!$F$83*投入係数表_A!BZ120</f>
        <v>0</v>
      </c>
      <c r="CA120" s="276">
        <f>'結果（詳細）'!$F$84*投入係数表_A!CA120</f>
        <v>0</v>
      </c>
      <c r="CB120" s="276">
        <f>'結果（詳細）'!$F$85*投入係数表_A!CB120</f>
        <v>0</v>
      </c>
      <c r="CC120" s="276">
        <f>'結果（詳細）'!$F$86*投入係数表_A!CC120</f>
        <v>0</v>
      </c>
      <c r="CD120" s="276">
        <f>'結果（詳細）'!$F$87*投入係数表_A!CD120</f>
        <v>0</v>
      </c>
      <c r="CE120" s="276">
        <f>'結果（詳細）'!$F$88*投入係数表_A!CE120</f>
        <v>0</v>
      </c>
      <c r="CF120" s="276">
        <f>'結果（詳細）'!$F$89*投入係数表_A!CF120</f>
        <v>0</v>
      </c>
      <c r="CG120" s="276">
        <f>'結果（詳細）'!$F$90*投入係数表_A!CG120</f>
        <v>0</v>
      </c>
      <c r="CH120" s="276">
        <f>'結果（詳細）'!$F$91*投入係数表_A!CH120</f>
        <v>0</v>
      </c>
      <c r="CI120" s="276">
        <f>'結果（詳細）'!$F$92*投入係数表_A!CI120</f>
        <v>0</v>
      </c>
      <c r="CJ120" s="276">
        <f>'結果（詳細）'!$F$93*投入係数表_A!CJ120</f>
        <v>0</v>
      </c>
      <c r="CK120" s="276">
        <f>'結果（詳細）'!$F$94*投入係数表_A!CK120</f>
        <v>0</v>
      </c>
      <c r="CL120" s="276">
        <f>'結果（詳細）'!$F$95*投入係数表_A!CL120</f>
        <v>0</v>
      </c>
      <c r="CM120" s="276">
        <f>'結果（詳細）'!$F$96*投入係数表_A!CM120</f>
        <v>0</v>
      </c>
      <c r="CN120" s="276">
        <f>'結果（詳細）'!$F$97*投入係数表_A!CN120</f>
        <v>0</v>
      </c>
      <c r="CO120" s="276">
        <f>'結果（詳細）'!$F$98*投入係数表_A!CO120</f>
        <v>0</v>
      </c>
      <c r="CP120" s="276">
        <f>'結果（詳細）'!$F$99*投入係数表_A!CP120</f>
        <v>0</v>
      </c>
      <c r="CQ120" s="276">
        <f>'結果（詳細）'!$F$100*投入係数表_A!CQ120</f>
        <v>0</v>
      </c>
      <c r="CR120" s="276">
        <f>'結果（詳細）'!$F$101*投入係数表_A!CR120</f>
        <v>0</v>
      </c>
      <c r="CS120" s="276">
        <f>'結果（詳細）'!$F$102*投入係数表_A!CS120</f>
        <v>0</v>
      </c>
      <c r="CT120" s="276">
        <f>'結果（詳細）'!$F$103*投入係数表_A!CT120</f>
        <v>0</v>
      </c>
      <c r="CU120" s="276">
        <f>'結果（詳細）'!$F$104*投入係数表_A!CU120</f>
        <v>0</v>
      </c>
      <c r="CV120" s="276">
        <f>'結果（詳細）'!$F$105*投入係数表_A!CV120</f>
        <v>0</v>
      </c>
      <c r="CW120" s="276">
        <f>'結果（詳細）'!$F$106*投入係数表_A!CW120</f>
        <v>0</v>
      </c>
      <c r="CX120" s="276">
        <f>'結果（詳細）'!$F$107*投入係数表_A!CX120</f>
        <v>0</v>
      </c>
      <c r="CY120" s="276">
        <f>'結果（詳細）'!$F$108*投入係数表_A!CY120</f>
        <v>0</v>
      </c>
      <c r="CZ120" s="276">
        <f>'結果（詳細）'!$F$109*投入係数表_A!CZ120</f>
        <v>0</v>
      </c>
      <c r="DA120" s="276">
        <f>'結果（詳細）'!$F$110*投入係数表_A!DA120</f>
        <v>0</v>
      </c>
      <c r="DB120" s="276">
        <f>'結果（詳細）'!$F$111*投入係数表_A!DB120</f>
        <v>0</v>
      </c>
      <c r="DC120" s="276">
        <f>'結果（詳細）'!$F$112*投入係数表_A!DC120</f>
        <v>0</v>
      </c>
      <c r="DD120" s="276">
        <f>'結果（詳細）'!$F$113*投入係数表_A!DD120</f>
        <v>0</v>
      </c>
      <c r="DE120" s="276">
        <f>'結果（詳細）'!$F$114*投入係数表_A!DE120</f>
        <v>0</v>
      </c>
      <c r="DF120" s="276">
        <f>'結果（詳細）'!$F$115*投入係数表_A!DF120</f>
        <v>0</v>
      </c>
      <c r="DG120" s="276">
        <f>'結果（詳細）'!$F$115*投入係数表_A!DG120</f>
        <v>0</v>
      </c>
      <c r="DH120" s="276">
        <f>'結果（詳細）'!$F$115*投入係数表_A!DH120</f>
        <v>0</v>
      </c>
      <c r="DI120" s="279">
        <f t="shared" si="3"/>
        <v>0</v>
      </c>
    </row>
    <row r="121" spans="3:113" ht="13.5" customHeight="1" x14ac:dyDescent="0.15">
      <c r="C121" s="402" t="s">
        <v>774</v>
      </c>
      <c r="D121" s="403" t="s">
        <v>775</v>
      </c>
      <c r="E121" s="275">
        <f>'結果（詳細）'!F$10*投入係数表_A!E121</f>
        <v>0</v>
      </c>
      <c r="F121" s="276">
        <f>'結果（詳細）'!F$11*投入係数表_A!F121</f>
        <v>0</v>
      </c>
      <c r="G121" s="276">
        <f>'結果（詳細）'!F$12*投入係数表_A!G121</f>
        <v>0</v>
      </c>
      <c r="H121" s="276">
        <f>'結果（詳細）'!F$13*投入係数表_A!H121</f>
        <v>0</v>
      </c>
      <c r="I121" s="276">
        <f>'結果（詳細）'!F$14*投入係数表_A!I121</f>
        <v>0</v>
      </c>
      <c r="J121" s="276">
        <f>'結果（詳細）'!F$15*投入係数表_A!J121</f>
        <v>0</v>
      </c>
      <c r="K121" s="276">
        <f>'結果（詳細）'!F$16*投入係数表_A!K121</f>
        <v>0</v>
      </c>
      <c r="L121" s="276">
        <f>'結果（詳細）'!F$17*投入係数表_A!L121</f>
        <v>0</v>
      </c>
      <c r="M121" s="276">
        <f>'結果（詳細）'!F$18*投入係数表_A!M121</f>
        <v>0</v>
      </c>
      <c r="N121" s="277">
        <f>'結果（詳細）'!F$19*投入係数表_A!N121</f>
        <v>0</v>
      </c>
      <c r="O121" s="276">
        <f>'結果（詳細）'!F$20*投入係数表_A!O121</f>
        <v>0</v>
      </c>
      <c r="P121" s="276">
        <f>'結果（詳細）'!F$21*投入係数表_A!P121</f>
        <v>0</v>
      </c>
      <c r="Q121" s="276">
        <f>'結果（詳細）'!F$22*投入係数表_A!Q121</f>
        <v>0</v>
      </c>
      <c r="R121" s="276">
        <f>'結果（詳細）'!F$23*投入係数表_A!R121</f>
        <v>0</v>
      </c>
      <c r="S121" s="276">
        <f>'結果（詳細）'!F$24*投入係数表_A!S121</f>
        <v>0</v>
      </c>
      <c r="T121" s="276">
        <f>'結果（詳細）'!F$25*投入係数表_A!T121</f>
        <v>0</v>
      </c>
      <c r="U121" s="276">
        <f>'結果（詳細）'!F$26*投入係数表_A!U121</f>
        <v>0</v>
      </c>
      <c r="V121" s="276">
        <f>'結果（詳細）'!F$27*投入係数表_A!V121</f>
        <v>0</v>
      </c>
      <c r="W121" s="278">
        <f>'結果（詳細）'!F$28*投入係数表_A!W121</f>
        <v>0</v>
      </c>
      <c r="X121" s="276">
        <f>'結果（詳細）'!F$29*投入係数表_A!X121</f>
        <v>0</v>
      </c>
      <c r="Y121" s="276">
        <f>'結果（詳細）'!F$30*投入係数表_A!Y121</f>
        <v>0</v>
      </c>
      <c r="Z121" s="276">
        <f>'結果（詳細）'!F$31*投入係数表_A!Z121</f>
        <v>0</v>
      </c>
      <c r="AA121" s="276">
        <f>'結果（詳細）'!F$32*投入係数表_A!AA121</f>
        <v>0</v>
      </c>
      <c r="AB121" s="276">
        <f>'結果（詳細）'!F$33*投入係数表_A!AB121</f>
        <v>0</v>
      </c>
      <c r="AC121" s="276">
        <f>'結果（詳細）'!F$34*投入係数表_A!AC121</f>
        <v>0</v>
      </c>
      <c r="AD121" s="276">
        <f>'結果（詳細）'!F$35*投入係数表_A!AD121</f>
        <v>0</v>
      </c>
      <c r="AE121" s="276">
        <f>'結果（詳細）'!F$36*投入係数表_A!AE121</f>
        <v>0</v>
      </c>
      <c r="AF121" s="276">
        <f>'結果（詳細）'!F$37*投入係数表_A!AF121</f>
        <v>0</v>
      </c>
      <c r="AG121" s="276">
        <f>'結果（詳細）'!F$38*投入係数表_A!AG121</f>
        <v>0</v>
      </c>
      <c r="AH121" s="277">
        <f>'結果（詳細）'!F$39*投入係数表_A!AH121</f>
        <v>0</v>
      </c>
      <c r="AI121" s="276">
        <f>'結果（詳細）'!F$40*投入係数表_A!AI121</f>
        <v>0</v>
      </c>
      <c r="AJ121" s="276">
        <f>'結果（詳細）'!$F$41*投入係数表_A!AJ121</f>
        <v>0</v>
      </c>
      <c r="AK121" s="276">
        <f>'結果（詳細）'!$F$42*投入係数表_A!AK121</f>
        <v>0</v>
      </c>
      <c r="AL121" s="276">
        <f>'結果（詳細）'!$F$43*投入係数表_A!AL121</f>
        <v>0</v>
      </c>
      <c r="AM121" s="276">
        <f>'結果（詳細）'!$F$44*投入係数表_A!AM121</f>
        <v>0</v>
      </c>
      <c r="AN121" s="276">
        <f>'結果（詳細）'!$F$45*投入係数表_A!AN121</f>
        <v>0</v>
      </c>
      <c r="AO121" s="276">
        <f>'結果（詳細）'!$F$46*投入係数表_A!AO121</f>
        <v>0</v>
      </c>
      <c r="AP121" s="276">
        <f>'結果（詳細）'!$F$47*投入係数表_A!AP121</f>
        <v>0</v>
      </c>
      <c r="AQ121" s="276">
        <f>'結果（詳細）'!$F$48*投入係数表_A!AQ121</f>
        <v>0</v>
      </c>
      <c r="AR121" s="276">
        <f>'結果（詳細）'!$F$49*投入係数表_A!AR121</f>
        <v>0</v>
      </c>
      <c r="AS121" s="276">
        <f>'結果（詳細）'!$F$50*投入係数表_A!AS121</f>
        <v>0</v>
      </c>
      <c r="AT121" s="276">
        <f>'結果（詳細）'!$F$51*投入係数表_A!AT121</f>
        <v>0</v>
      </c>
      <c r="AU121" s="276">
        <f>'結果（詳細）'!$F$52*投入係数表_A!AU121</f>
        <v>0</v>
      </c>
      <c r="AV121" s="276">
        <f>'結果（詳細）'!$F$53*投入係数表_A!AV121</f>
        <v>0</v>
      </c>
      <c r="AW121" s="276">
        <f>'結果（詳細）'!$F$54*投入係数表_A!AW121</f>
        <v>0</v>
      </c>
      <c r="AX121" s="276">
        <f>'結果（詳細）'!$F$55*投入係数表_A!AX121</f>
        <v>0</v>
      </c>
      <c r="AY121" s="276">
        <f>'結果（詳細）'!$F$56*投入係数表_A!AY121</f>
        <v>0</v>
      </c>
      <c r="AZ121" s="276">
        <f>'結果（詳細）'!$F$57*投入係数表_A!AZ121</f>
        <v>0</v>
      </c>
      <c r="BA121" s="276">
        <f>'結果（詳細）'!$F$58*投入係数表_A!BA121</f>
        <v>0</v>
      </c>
      <c r="BB121" s="276">
        <f>'結果（詳細）'!$F$59*投入係数表_A!BB121</f>
        <v>0</v>
      </c>
      <c r="BC121" s="276">
        <f>'結果（詳細）'!$F$60*投入係数表_A!BC121</f>
        <v>0</v>
      </c>
      <c r="BD121" s="276">
        <f>'結果（詳細）'!$F$61*投入係数表_A!BD121</f>
        <v>0</v>
      </c>
      <c r="BE121" s="276">
        <f>'結果（詳細）'!$F$62*投入係数表_A!BE121</f>
        <v>0</v>
      </c>
      <c r="BF121" s="276">
        <f>'結果（詳細）'!$F$63*投入係数表_A!BF121</f>
        <v>0</v>
      </c>
      <c r="BG121" s="276">
        <f>'結果（詳細）'!$F$64*投入係数表_A!BG121</f>
        <v>0</v>
      </c>
      <c r="BH121" s="276">
        <f>'結果（詳細）'!$F$65*投入係数表_A!BH121</f>
        <v>0</v>
      </c>
      <c r="BI121" s="276">
        <f>'結果（詳細）'!$F$66*投入係数表_A!BI121</f>
        <v>0</v>
      </c>
      <c r="BJ121" s="276">
        <f>'結果（詳細）'!$F$67*投入係数表_A!BJ121</f>
        <v>0</v>
      </c>
      <c r="BK121" s="276">
        <f>'結果（詳細）'!$F$68*投入係数表_A!BK121</f>
        <v>0</v>
      </c>
      <c r="BL121" s="276">
        <f>'結果（詳細）'!$F$69*投入係数表_A!BL121</f>
        <v>0</v>
      </c>
      <c r="BM121" s="276">
        <f>'結果（詳細）'!$F$70*投入係数表_A!BM121</f>
        <v>0</v>
      </c>
      <c r="BN121" s="276">
        <f>'結果（詳細）'!$F$71*投入係数表_A!BN121</f>
        <v>0</v>
      </c>
      <c r="BO121" s="276">
        <f>'結果（詳細）'!$F$72*投入係数表_A!BO121</f>
        <v>0</v>
      </c>
      <c r="BP121" s="276">
        <f>'結果（詳細）'!$F$73*投入係数表_A!BP121</f>
        <v>0</v>
      </c>
      <c r="BQ121" s="276">
        <f>'結果（詳細）'!$F$74*投入係数表_A!BQ121</f>
        <v>0</v>
      </c>
      <c r="BR121" s="276">
        <f>'結果（詳細）'!$F$75*投入係数表_A!BR121</f>
        <v>0</v>
      </c>
      <c r="BS121" s="276">
        <f>'結果（詳細）'!$F$76*投入係数表_A!BS121</f>
        <v>0</v>
      </c>
      <c r="BT121" s="276">
        <f>'結果（詳細）'!$F$77*投入係数表_A!BT121</f>
        <v>0</v>
      </c>
      <c r="BU121" s="276">
        <f>'結果（詳細）'!$F$78*投入係数表_A!BU121</f>
        <v>0</v>
      </c>
      <c r="BV121" s="276">
        <f>'結果（詳細）'!$F$79*投入係数表_A!BV121</f>
        <v>0</v>
      </c>
      <c r="BW121" s="276">
        <f>'結果（詳細）'!$F$80*投入係数表_A!BW121</f>
        <v>0</v>
      </c>
      <c r="BX121" s="276">
        <f>'結果（詳細）'!$F$81*投入係数表_A!BX121</f>
        <v>0</v>
      </c>
      <c r="BY121" s="276">
        <f>'結果（詳細）'!$F$82*投入係数表_A!BY121</f>
        <v>0</v>
      </c>
      <c r="BZ121" s="276">
        <f>'結果（詳細）'!$F$83*投入係数表_A!BZ121</f>
        <v>0</v>
      </c>
      <c r="CA121" s="276">
        <f>'結果（詳細）'!$F$84*投入係数表_A!CA121</f>
        <v>0</v>
      </c>
      <c r="CB121" s="276">
        <f>'結果（詳細）'!$F$85*投入係数表_A!CB121</f>
        <v>0</v>
      </c>
      <c r="CC121" s="276">
        <f>'結果（詳細）'!$F$86*投入係数表_A!CC121</f>
        <v>0</v>
      </c>
      <c r="CD121" s="276">
        <f>'結果（詳細）'!$F$87*投入係数表_A!CD121</f>
        <v>0</v>
      </c>
      <c r="CE121" s="276">
        <f>'結果（詳細）'!$F$88*投入係数表_A!CE121</f>
        <v>0</v>
      </c>
      <c r="CF121" s="276">
        <f>'結果（詳細）'!$F$89*投入係数表_A!CF121</f>
        <v>0</v>
      </c>
      <c r="CG121" s="276">
        <f>'結果（詳細）'!$F$90*投入係数表_A!CG121</f>
        <v>0</v>
      </c>
      <c r="CH121" s="276">
        <f>'結果（詳細）'!$F$91*投入係数表_A!CH121</f>
        <v>0</v>
      </c>
      <c r="CI121" s="276">
        <f>'結果（詳細）'!$F$92*投入係数表_A!CI121</f>
        <v>0</v>
      </c>
      <c r="CJ121" s="276">
        <f>'結果（詳細）'!$F$93*投入係数表_A!CJ121</f>
        <v>0</v>
      </c>
      <c r="CK121" s="276">
        <f>'結果（詳細）'!$F$94*投入係数表_A!CK121</f>
        <v>0</v>
      </c>
      <c r="CL121" s="276">
        <f>'結果（詳細）'!$F$95*投入係数表_A!CL121</f>
        <v>0</v>
      </c>
      <c r="CM121" s="276">
        <f>'結果（詳細）'!$F$96*投入係数表_A!CM121</f>
        <v>0</v>
      </c>
      <c r="CN121" s="276">
        <f>'結果（詳細）'!$F$97*投入係数表_A!CN121</f>
        <v>0</v>
      </c>
      <c r="CO121" s="276">
        <f>'結果（詳細）'!$F$98*投入係数表_A!CO121</f>
        <v>0</v>
      </c>
      <c r="CP121" s="276">
        <f>'結果（詳細）'!$F$99*投入係数表_A!CP121</f>
        <v>0</v>
      </c>
      <c r="CQ121" s="276">
        <f>'結果（詳細）'!$F$100*投入係数表_A!CQ121</f>
        <v>0</v>
      </c>
      <c r="CR121" s="276">
        <f>'結果（詳細）'!$F$101*投入係数表_A!CR121</f>
        <v>0</v>
      </c>
      <c r="CS121" s="276">
        <f>'結果（詳細）'!$F$102*投入係数表_A!CS121</f>
        <v>0</v>
      </c>
      <c r="CT121" s="276">
        <f>'結果（詳細）'!$F$103*投入係数表_A!CT121</f>
        <v>0</v>
      </c>
      <c r="CU121" s="276">
        <f>'結果（詳細）'!$F$104*投入係数表_A!CU121</f>
        <v>0</v>
      </c>
      <c r="CV121" s="276">
        <f>'結果（詳細）'!$F$105*投入係数表_A!CV121</f>
        <v>0</v>
      </c>
      <c r="CW121" s="276">
        <f>'結果（詳細）'!$F$106*投入係数表_A!CW121</f>
        <v>0</v>
      </c>
      <c r="CX121" s="276">
        <f>'結果（詳細）'!$F$107*投入係数表_A!CX121</f>
        <v>0</v>
      </c>
      <c r="CY121" s="276">
        <f>'結果（詳細）'!$F$108*投入係数表_A!CY121</f>
        <v>0</v>
      </c>
      <c r="CZ121" s="276">
        <f>'結果（詳細）'!$F$109*投入係数表_A!CZ121</f>
        <v>0</v>
      </c>
      <c r="DA121" s="276">
        <f>'結果（詳細）'!$F$110*投入係数表_A!DA121</f>
        <v>0</v>
      </c>
      <c r="DB121" s="276">
        <f>'結果（詳細）'!$F$111*投入係数表_A!DB121</f>
        <v>0</v>
      </c>
      <c r="DC121" s="276">
        <f>'結果（詳細）'!$F$112*投入係数表_A!DC121</f>
        <v>0</v>
      </c>
      <c r="DD121" s="276">
        <f>'結果（詳細）'!$F$113*投入係数表_A!DD121</f>
        <v>0</v>
      </c>
      <c r="DE121" s="276">
        <f>'結果（詳細）'!$F$114*投入係数表_A!DE121</f>
        <v>0</v>
      </c>
      <c r="DF121" s="276">
        <f>'結果（詳細）'!$F$115*投入係数表_A!DF121</f>
        <v>0</v>
      </c>
      <c r="DG121" s="276">
        <f>'結果（詳細）'!$F$115*投入係数表_A!DG121</f>
        <v>0</v>
      </c>
      <c r="DH121" s="276">
        <f>'結果（詳細）'!$F$115*投入係数表_A!DH121</f>
        <v>0</v>
      </c>
      <c r="DI121" s="279">
        <f t="shared" si="3"/>
        <v>0</v>
      </c>
    </row>
    <row r="122" spans="3:113" ht="13.5" customHeight="1" x14ac:dyDescent="0.15">
      <c r="C122" s="402" t="s">
        <v>776</v>
      </c>
      <c r="D122" s="407" t="s">
        <v>476</v>
      </c>
      <c r="E122" s="275">
        <f>'結果（詳細）'!F$10*投入係数表_A!E122</f>
        <v>0</v>
      </c>
      <c r="F122" s="276">
        <f>'結果（詳細）'!F$11*投入係数表_A!F122</f>
        <v>0</v>
      </c>
      <c r="G122" s="276">
        <f>'結果（詳細）'!F$12*投入係数表_A!G122</f>
        <v>0</v>
      </c>
      <c r="H122" s="276">
        <f>'結果（詳細）'!F$13*投入係数表_A!H122</f>
        <v>0</v>
      </c>
      <c r="I122" s="276">
        <f>'結果（詳細）'!F$14*投入係数表_A!I122</f>
        <v>0</v>
      </c>
      <c r="J122" s="276">
        <f>'結果（詳細）'!F$15*投入係数表_A!J122</f>
        <v>0</v>
      </c>
      <c r="K122" s="276">
        <f>'結果（詳細）'!F$16*投入係数表_A!K122</f>
        <v>0</v>
      </c>
      <c r="L122" s="276">
        <f>'結果（詳細）'!F$17*投入係数表_A!L122</f>
        <v>0</v>
      </c>
      <c r="M122" s="276">
        <f>'結果（詳細）'!F$18*投入係数表_A!M122</f>
        <v>0</v>
      </c>
      <c r="N122" s="277">
        <f>'結果（詳細）'!F$19*投入係数表_A!N122</f>
        <v>0</v>
      </c>
      <c r="O122" s="276">
        <f>'結果（詳細）'!F$20*投入係数表_A!O122</f>
        <v>0</v>
      </c>
      <c r="P122" s="276">
        <f>'結果（詳細）'!F$21*投入係数表_A!P122</f>
        <v>0</v>
      </c>
      <c r="Q122" s="276">
        <f>'結果（詳細）'!F$22*投入係数表_A!Q122</f>
        <v>0</v>
      </c>
      <c r="R122" s="276">
        <f>'結果（詳細）'!F$23*投入係数表_A!R122</f>
        <v>0</v>
      </c>
      <c r="S122" s="276">
        <f>'結果（詳細）'!F$24*投入係数表_A!S122</f>
        <v>0</v>
      </c>
      <c r="T122" s="276">
        <f>'結果（詳細）'!F$25*投入係数表_A!T122</f>
        <v>0</v>
      </c>
      <c r="U122" s="276">
        <f>'結果（詳細）'!F$26*投入係数表_A!U122</f>
        <v>0</v>
      </c>
      <c r="V122" s="276">
        <f>'結果（詳細）'!F$27*投入係数表_A!V122</f>
        <v>0</v>
      </c>
      <c r="W122" s="278">
        <f>'結果（詳細）'!F$28*投入係数表_A!W122</f>
        <v>0</v>
      </c>
      <c r="X122" s="276">
        <f>'結果（詳細）'!F$29*投入係数表_A!X122</f>
        <v>0</v>
      </c>
      <c r="Y122" s="276">
        <f>'結果（詳細）'!F$30*投入係数表_A!Y122</f>
        <v>0</v>
      </c>
      <c r="Z122" s="276">
        <f>'結果（詳細）'!F$31*投入係数表_A!Z122</f>
        <v>0</v>
      </c>
      <c r="AA122" s="276">
        <f>'結果（詳細）'!F$32*投入係数表_A!AA122</f>
        <v>0</v>
      </c>
      <c r="AB122" s="276">
        <f>'結果（詳細）'!F$33*投入係数表_A!AB122</f>
        <v>0</v>
      </c>
      <c r="AC122" s="276">
        <f>'結果（詳細）'!F$34*投入係数表_A!AC122</f>
        <v>0</v>
      </c>
      <c r="AD122" s="276">
        <f>'結果（詳細）'!F$35*投入係数表_A!AD122</f>
        <v>0</v>
      </c>
      <c r="AE122" s="276">
        <f>'結果（詳細）'!F$36*投入係数表_A!AE122</f>
        <v>0</v>
      </c>
      <c r="AF122" s="276">
        <f>'結果（詳細）'!F$37*投入係数表_A!AF122</f>
        <v>0</v>
      </c>
      <c r="AG122" s="276">
        <f>'結果（詳細）'!F$38*投入係数表_A!AG122</f>
        <v>0</v>
      </c>
      <c r="AH122" s="277">
        <f>'結果（詳細）'!F$39*投入係数表_A!AH122</f>
        <v>0</v>
      </c>
      <c r="AI122" s="276">
        <f>'結果（詳細）'!F$40*投入係数表_A!AI122</f>
        <v>0</v>
      </c>
      <c r="AJ122" s="276">
        <f>'結果（詳細）'!$F$41*投入係数表_A!AJ122</f>
        <v>0</v>
      </c>
      <c r="AK122" s="276">
        <f>'結果（詳細）'!$F$42*投入係数表_A!AK122</f>
        <v>0</v>
      </c>
      <c r="AL122" s="276">
        <f>'結果（詳細）'!$F$43*投入係数表_A!AL122</f>
        <v>0</v>
      </c>
      <c r="AM122" s="276">
        <f>'結果（詳細）'!$F$44*投入係数表_A!AM122</f>
        <v>0</v>
      </c>
      <c r="AN122" s="276">
        <f>'結果（詳細）'!$F$45*投入係数表_A!AN122</f>
        <v>0</v>
      </c>
      <c r="AO122" s="276">
        <f>'結果（詳細）'!$F$46*投入係数表_A!AO122</f>
        <v>0</v>
      </c>
      <c r="AP122" s="276">
        <f>'結果（詳細）'!$F$47*投入係数表_A!AP122</f>
        <v>0</v>
      </c>
      <c r="AQ122" s="276">
        <f>'結果（詳細）'!$F$48*投入係数表_A!AQ122</f>
        <v>0</v>
      </c>
      <c r="AR122" s="276">
        <f>'結果（詳細）'!$F$49*投入係数表_A!AR122</f>
        <v>0</v>
      </c>
      <c r="AS122" s="276">
        <f>'結果（詳細）'!$F$50*投入係数表_A!AS122</f>
        <v>0</v>
      </c>
      <c r="AT122" s="276">
        <f>'結果（詳細）'!$F$51*投入係数表_A!AT122</f>
        <v>0</v>
      </c>
      <c r="AU122" s="276">
        <f>'結果（詳細）'!$F$52*投入係数表_A!AU122</f>
        <v>0</v>
      </c>
      <c r="AV122" s="276">
        <f>'結果（詳細）'!$F$53*投入係数表_A!AV122</f>
        <v>0</v>
      </c>
      <c r="AW122" s="276">
        <f>'結果（詳細）'!$F$54*投入係数表_A!AW122</f>
        <v>0</v>
      </c>
      <c r="AX122" s="276">
        <f>'結果（詳細）'!$F$55*投入係数表_A!AX122</f>
        <v>0</v>
      </c>
      <c r="AY122" s="276">
        <f>'結果（詳細）'!$F$56*投入係数表_A!AY122</f>
        <v>0</v>
      </c>
      <c r="AZ122" s="276">
        <f>'結果（詳細）'!$F$57*投入係数表_A!AZ122</f>
        <v>0</v>
      </c>
      <c r="BA122" s="276">
        <f>'結果（詳細）'!$F$58*投入係数表_A!BA122</f>
        <v>0</v>
      </c>
      <c r="BB122" s="276">
        <f>'結果（詳細）'!$F$59*投入係数表_A!BB122</f>
        <v>0</v>
      </c>
      <c r="BC122" s="276">
        <f>'結果（詳細）'!$F$60*投入係数表_A!BC122</f>
        <v>0</v>
      </c>
      <c r="BD122" s="276">
        <f>'結果（詳細）'!$F$61*投入係数表_A!BD122</f>
        <v>0</v>
      </c>
      <c r="BE122" s="276">
        <f>'結果（詳細）'!$F$62*投入係数表_A!BE122</f>
        <v>0</v>
      </c>
      <c r="BF122" s="276">
        <f>'結果（詳細）'!$F$63*投入係数表_A!BF122</f>
        <v>0</v>
      </c>
      <c r="BG122" s="276">
        <f>'結果（詳細）'!$F$64*投入係数表_A!BG122</f>
        <v>0</v>
      </c>
      <c r="BH122" s="276">
        <f>'結果（詳細）'!$F$65*投入係数表_A!BH122</f>
        <v>0</v>
      </c>
      <c r="BI122" s="276">
        <f>'結果（詳細）'!$F$66*投入係数表_A!BI122</f>
        <v>0</v>
      </c>
      <c r="BJ122" s="276">
        <f>'結果（詳細）'!$F$67*投入係数表_A!BJ122</f>
        <v>0</v>
      </c>
      <c r="BK122" s="276">
        <f>'結果（詳細）'!$F$68*投入係数表_A!BK122</f>
        <v>0</v>
      </c>
      <c r="BL122" s="276">
        <f>'結果（詳細）'!$F$69*投入係数表_A!BL122</f>
        <v>0</v>
      </c>
      <c r="BM122" s="276">
        <f>'結果（詳細）'!$F$70*投入係数表_A!BM122</f>
        <v>0</v>
      </c>
      <c r="BN122" s="276">
        <f>'結果（詳細）'!$F$71*投入係数表_A!BN122</f>
        <v>0</v>
      </c>
      <c r="BO122" s="276">
        <f>'結果（詳細）'!$F$72*投入係数表_A!BO122</f>
        <v>0</v>
      </c>
      <c r="BP122" s="276">
        <f>'結果（詳細）'!$F$73*投入係数表_A!BP122</f>
        <v>0</v>
      </c>
      <c r="BQ122" s="276">
        <f>'結果（詳細）'!$F$74*投入係数表_A!BQ122</f>
        <v>0</v>
      </c>
      <c r="BR122" s="276">
        <f>'結果（詳細）'!$F$75*投入係数表_A!BR122</f>
        <v>0</v>
      </c>
      <c r="BS122" s="276">
        <f>'結果（詳細）'!$F$76*投入係数表_A!BS122</f>
        <v>0</v>
      </c>
      <c r="BT122" s="276">
        <f>'結果（詳細）'!$F$77*投入係数表_A!BT122</f>
        <v>0</v>
      </c>
      <c r="BU122" s="276">
        <f>'結果（詳細）'!$F$78*投入係数表_A!BU122</f>
        <v>0</v>
      </c>
      <c r="BV122" s="276">
        <f>'結果（詳細）'!$F$79*投入係数表_A!BV122</f>
        <v>0</v>
      </c>
      <c r="BW122" s="276">
        <f>'結果（詳細）'!$F$80*投入係数表_A!BW122</f>
        <v>0</v>
      </c>
      <c r="BX122" s="276">
        <f>'結果（詳細）'!$F$81*投入係数表_A!BX122</f>
        <v>0</v>
      </c>
      <c r="BY122" s="276">
        <f>'結果（詳細）'!$F$82*投入係数表_A!BY122</f>
        <v>0</v>
      </c>
      <c r="BZ122" s="276">
        <f>'結果（詳細）'!$F$83*投入係数表_A!BZ122</f>
        <v>0</v>
      </c>
      <c r="CA122" s="276">
        <f>'結果（詳細）'!$F$84*投入係数表_A!CA122</f>
        <v>0</v>
      </c>
      <c r="CB122" s="276">
        <f>'結果（詳細）'!$F$85*投入係数表_A!CB122</f>
        <v>0</v>
      </c>
      <c r="CC122" s="276">
        <f>'結果（詳細）'!$F$86*投入係数表_A!CC122</f>
        <v>0</v>
      </c>
      <c r="CD122" s="276">
        <f>'結果（詳細）'!$F$87*投入係数表_A!CD122</f>
        <v>0</v>
      </c>
      <c r="CE122" s="276">
        <f>'結果（詳細）'!$F$88*投入係数表_A!CE122</f>
        <v>0</v>
      </c>
      <c r="CF122" s="276">
        <f>'結果（詳細）'!$F$89*投入係数表_A!CF122</f>
        <v>0</v>
      </c>
      <c r="CG122" s="276">
        <f>'結果（詳細）'!$F$90*投入係数表_A!CG122</f>
        <v>0</v>
      </c>
      <c r="CH122" s="276">
        <f>'結果（詳細）'!$F$91*投入係数表_A!CH122</f>
        <v>0</v>
      </c>
      <c r="CI122" s="276">
        <f>'結果（詳細）'!$F$92*投入係数表_A!CI122</f>
        <v>0</v>
      </c>
      <c r="CJ122" s="276">
        <f>'結果（詳細）'!$F$93*投入係数表_A!CJ122</f>
        <v>0</v>
      </c>
      <c r="CK122" s="276">
        <f>'結果（詳細）'!$F$94*投入係数表_A!CK122</f>
        <v>0</v>
      </c>
      <c r="CL122" s="276">
        <f>'結果（詳細）'!$F$95*投入係数表_A!CL122</f>
        <v>0</v>
      </c>
      <c r="CM122" s="276">
        <f>'結果（詳細）'!$F$96*投入係数表_A!CM122</f>
        <v>0</v>
      </c>
      <c r="CN122" s="276">
        <f>'結果（詳細）'!$F$97*投入係数表_A!CN122</f>
        <v>0</v>
      </c>
      <c r="CO122" s="276">
        <f>'結果（詳細）'!$F$98*投入係数表_A!CO122</f>
        <v>0</v>
      </c>
      <c r="CP122" s="276">
        <f>'結果（詳細）'!$F$99*投入係数表_A!CP122</f>
        <v>0</v>
      </c>
      <c r="CQ122" s="276">
        <f>'結果（詳細）'!$F$100*投入係数表_A!CQ122</f>
        <v>0</v>
      </c>
      <c r="CR122" s="276">
        <f>'結果（詳細）'!$F$101*投入係数表_A!CR122</f>
        <v>0</v>
      </c>
      <c r="CS122" s="276">
        <f>'結果（詳細）'!$F$102*投入係数表_A!CS122</f>
        <v>0</v>
      </c>
      <c r="CT122" s="276">
        <f>'結果（詳細）'!$F$103*投入係数表_A!CT122</f>
        <v>0</v>
      </c>
      <c r="CU122" s="276">
        <f>'結果（詳細）'!$F$104*投入係数表_A!CU122</f>
        <v>0</v>
      </c>
      <c r="CV122" s="276">
        <f>'結果（詳細）'!$F$105*投入係数表_A!CV122</f>
        <v>0</v>
      </c>
      <c r="CW122" s="276">
        <f>'結果（詳細）'!$F$106*投入係数表_A!CW122</f>
        <v>0</v>
      </c>
      <c r="CX122" s="276">
        <f>'結果（詳細）'!$F$107*投入係数表_A!CX122</f>
        <v>0</v>
      </c>
      <c r="CY122" s="276">
        <f>'結果（詳細）'!$F$108*投入係数表_A!CY122</f>
        <v>0</v>
      </c>
      <c r="CZ122" s="276">
        <f>'結果（詳細）'!$F$109*投入係数表_A!CZ122</f>
        <v>0</v>
      </c>
      <c r="DA122" s="276">
        <f>'結果（詳細）'!$F$110*投入係数表_A!DA122</f>
        <v>0</v>
      </c>
      <c r="DB122" s="276">
        <f>'結果（詳細）'!$F$111*投入係数表_A!DB122</f>
        <v>0</v>
      </c>
      <c r="DC122" s="276">
        <f>'結果（詳細）'!$F$112*投入係数表_A!DC122</f>
        <v>0</v>
      </c>
      <c r="DD122" s="276">
        <f>'結果（詳細）'!$F$113*投入係数表_A!DD122</f>
        <v>0</v>
      </c>
      <c r="DE122" s="276">
        <f>'結果（詳細）'!$F$114*投入係数表_A!DE122</f>
        <v>0</v>
      </c>
      <c r="DF122" s="276">
        <f>'結果（詳細）'!$F$115*投入係数表_A!DF122</f>
        <v>0</v>
      </c>
      <c r="DG122" s="276">
        <f>'結果（詳細）'!$F$115*投入係数表_A!DG122</f>
        <v>0</v>
      </c>
      <c r="DH122" s="276">
        <f>'結果（詳細）'!$F$115*投入係数表_A!DH122</f>
        <v>0</v>
      </c>
      <c r="DI122" s="281">
        <f t="shared" si="3"/>
        <v>0</v>
      </c>
    </row>
    <row r="123" spans="3:113" ht="13.5" customHeight="1" x14ac:dyDescent="0.15">
      <c r="C123" s="410" t="s">
        <v>777</v>
      </c>
      <c r="D123" s="411" t="s">
        <v>477</v>
      </c>
      <c r="E123" s="275">
        <f>'結果（詳細）'!F$10*投入係数表_A!E123</f>
        <v>0</v>
      </c>
      <c r="F123" s="276">
        <f>'結果（詳細）'!F$11*投入係数表_A!F123</f>
        <v>0</v>
      </c>
      <c r="G123" s="276">
        <f>'結果（詳細）'!F$12*投入係数表_A!G123</f>
        <v>0</v>
      </c>
      <c r="H123" s="276">
        <f>'結果（詳細）'!F$13*投入係数表_A!H123</f>
        <v>0</v>
      </c>
      <c r="I123" s="276">
        <f>'結果（詳細）'!F$14*投入係数表_A!I123</f>
        <v>0</v>
      </c>
      <c r="J123" s="276">
        <f>'結果（詳細）'!F$15*投入係数表_A!J123</f>
        <v>0</v>
      </c>
      <c r="K123" s="276">
        <f>'結果（詳細）'!F$16*投入係数表_A!K123</f>
        <v>0</v>
      </c>
      <c r="L123" s="276">
        <f>'結果（詳細）'!F$17*投入係数表_A!L123</f>
        <v>0</v>
      </c>
      <c r="M123" s="276">
        <f>'結果（詳細）'!F$18*投入係数表_A!M123</f>
        <v>0</v>
      </c>
      <c r="N123" s="277">
        <f>'結果（詳細）'!F$19*投入係数表_A!N123</f>
        <v>0</v>
      </c>
      <c r="O123" s="276">
        <f>'結果（詳細）'!F$20*投入係数表_A!O123</f>
        <v>0</v>
      </c>
      <c r="P123" s="276">
        <f>'結果（詳細）'!F$21*投入係数表_A!P123</f>
        <v>0</v>
      </c>
      <c r="Q123" s="276">
        <f>'結果（詳細）'!F$22*投入係数表_A!Q123</f>
        <v>0</v>
      </c>
      <c r="R123" s="276">
        <f>'結果（詳細）'!F$23*投入係数表_A!R123</f>
        <v>0</v>
      </c>
      <c r="S123" s="276">
        <f>'結果（詳細）'!F$24*投入係数表_A!S123</f>
        <v>0</v>
      </c>
      <c r="T123" s="276">
        <f>'結果（詳細）'!F$25*投入係数表_A!T123</f>
        <v>0</v>
      </c>
      <c r="U123" s="276">
        <f>'結果（詳細）'!F$26*投入係数表_A!U123</f>
        <v>0</v>
      </c>
      <c r="V123" s="276">
        <f>'結果（詳細）'!F$27*投入係数表_A!V123</f>
        <v>0</v>
      </c>
      <c r="W123" s="278">
        <f>'結果（詳細）'!F$28*投入係数表_A!W123</f>
        <v>0</v>
      </c>
      <c r="X123" s="276">
        <f>'結果（詳細）'!F$29*投入係数表_A!X123</f>
        <v>0</v>
      </c>
      <c r="Y123" s="276">
        <f>'結果（詳細）'!F$30*投入係数表_A!Y123</f>
        <v>0</v>
      </c>
      <c r="Z123" s="276">
        <f>'結果（詳細）'!F$31*投入係数表_A!Z123</f>
        <v>0</v>
      </c>
      <c r="AA123" s="276">
        <f>'結果（詳細）'!F$32*投入係数表_A!AA123</f>
        <v>0</v>
      </c>
      <c r="AB123" s="276">
        <f>'結果（詳細）'!F$33*投入係数表_A!AB123</f>
        <v>0</v>
      </c>
      <c r="AC123" s="276">
        <f>'結果（詳細）'!F$34*投入係数表_A!AC123</f>
        <v>0</v>
      </c>
      <c r="AD123" s="276">
        <f>'結果（詳細）'!F$35*投入係数表_A!AD123</f>
        <v>0</v>
      </c>
      <c r="AE123" s="276">
        <f>'結果（詳細）'!F$36*投入係数表_A!AE123</f>
        <v>0</v>
      </c>
      <c r="AF123" s="276">
        <f>'結果（詳細）'!F$37*投入係数表_A!AF123</f>
        <v>0</v>
      </c>
      <c r="AG123" s="276">
        <f>'結果（詳細）'!F$38*投入係数表_A!AG123</f>
        <v>0</v>
      </c>
      <c r="AH123" s="277">
        <f>'結果（詳細）'!F$39*投入係数表_A!AH123</f>
        <v>0</v>
      </c>
      <c r="AI123" s="276">
        <f>'結果（詳細）'!F$40*投入係数表_A!AI123</f>
        <v>0</v>
      </c>
      <c r="AJ123" s="276">
        <f>'結果（詳細）'!$F$41*投入係数表_A!AJ123</f>
        <v>0</v>
      </c>
      <c r="AK123" s="276">
        <f>'結果（詳細）'!$F$42*投入係数表_A!AK123</f>
        <v>0</v>
      </c>
      <c r="AL123" s="276">
        <f>'結果（詳細）'!$F$43*投入係数表_A!AL123</f>
        <v>0</v>
      </c>
      <c r="AM123" s="276">
        <f>'結果（詳細）'!$F$44*投入係数表_A!AM123</f>
        <v>0</v>
      </c>
      <c r="AN123" s="276">
        <f>'結果（詳細）'!$F$45*投入係数表_A!AN123</f>
        <v>0</v>
      </c>
      <c r="AO123" s="276">
        <f>'結果（詳細）'!$F$46*投入係数表_A!AO123</f>
        <v>0</v>
      </c>
      <c r="AP123" s="276">
        <f>'結果（詳細）'!$F$47*投入係数表_A!AP123</f>
        <v>0</v>
      </c>
      <c r="AQ123" s="276">
        <f>'結果（詳細）'!$F$48*投入係数表_A!AQ123</f>
        <v>0</v>
      </c>
      <c r="AR123" s="276">
        <f>'結果（詳細）'!$F$49*投入係数表_A!AR123</f>
        <v>0</v>
      </c>
      <c r="AS123" s="276">
        <f>'結果（詳細）'!$F$50*投入係数表_A!AS123</f>
        <v>0</v>
      </c>
      <c r="AT123" s="276">
        <f>'結果（詳細）'!$F$51*投入係数表_A!AT123</f>
        <v>0</v>
      </c>
      <c r="AU123" s="276">
        <f>'結果（詳細）'!$F$52*投入係数表_A!AU123</f>
        <v>0</v>
      </c>
      <c r="AV123" s="276">
        <f>'結果（詳細）'!$F$53*投入係数表_A!AV123</f>
        <v>0</v>
      </c>
      <c r="AW123" s="276">
        <f>'結果（詳細）'!$F$54*投入係数表_A!AW123</f>
        <v>0</v>
      </c>
      <c r="AX123" s="276">
        <f>'結果（詳細）'!$F$55*投入係数表_A!AX123</f>
        <v>0</v>
      </c>
      <c r="AY123" s="276">
        <f>'結果（詳細）'!$F$56*投入係数表_A!AY123</f>
        <v>0</v>
      </c>
      <c r="AZ123" s="276">
        <f>'結果（詳細）'!$F$57*投入係数表_A!AZ123</f>
        <v>0</v>
      </c>
      <c r="BA123" s="276">
        <f>'結果（詳細）'!$F$58*投入係数表_A!BA123</f>
        <v>0</v>
      </c>
      <c r="BB123" s="276">
        <f>'結果（詳細）'!$F$59*投入係数表_A!BB123</f>
        <v>0</v>
      </c>
      <c r="BC123" s="276">
        <f>'結果（詳細）'!$F$60*投入係数表_A!BC123</f>
        <v>0</v>
      </c>
      <c r="BD123" s="276">
        <f>'結果（詳細）'!$F$61*投入係数表_A!BD123</f>
        <v>0</v>
      </c>
      <c r="BE123" s="276">
        <f>'結果（詳細）'!$F$62*投入係数表_A!BE123</f>
        <v>0</v>
      </c>
      <c r="BF123" s="276">
        <f>'結果（詳細）'!$F$63*投入係数表_A!BF123</f>
        <v>0</v>
      </c>
      <c r="BG123" s="276">
        <f>'結果（詳細）'!$F$64*投入係数表_A!BG123</f>
        <v>0</v>
      </c>
      <c r="BH123" s="276">
        <f>'結果（詳細）'!$F$65*投入係数表_A!BH123</f>
        <v>0</v>
      </c>
      <c r="BI123" s="276">
        <f>'結果（詳細）'!$F$66*投入係数表_A!BI123</f>
        <v>0</v>
      </c>
      <c r="BJ123" s="276">
        <f>'結果（詳細）'!$F$67*投入係数表_A!BJ123</f>
        <v>0</v>
      </c>
      <c r="BK123" s="276">
        <f>'結果（詳細）'!$F$68*投入係数表_A!BK123</f>
        <v>0</v>
      </c>
      <c r="BL123" s="276">
        <f>'結果（詳細）'!$F$69*投入係数表_A!BL123</f>
        <v>0</v>
      </c>
      <c r="BM123" s="276">
        <f>'結果（詳細）'!$F$70*投入係数表_A!BM123</f>
        <v>0</v>
      </c>
      <c r="BN123" s="276">
        <f>'結果（詳細）'!$F$71*投入係数表_A!BN123</f>
        <v>0</v>
      </c>
      <c r="BO123" s="276">
        <f>'結果（詳細）'!$F$72*投入係数表_A!BO123</f>
        <v>0</v>
      </c>
      <c r="BP123" s="276">
        <f>'結果（詳細）'!$F$73*投入係数表_A!BP123</f>
        <v>0</v>
      </c>
      <c r="BQ123" s="276">
        <f>'結果（詳細）'!$F$74*投入係数表_A!BQ123</f>
        <v>0</v>
      </c>
      <c r="BR123" s="276">
        <f>'結果（詳細）'!$F$75*投入係数表_A!BR123</f>
        <v>0</v>
      </c>
      <c r="BS123" s="276">
        <f>'結果（詳細）'!$F$76*投入係数表_A!BS123</f>
        <v>0</v>
      </c>
      <c r="BT123" s="276">
        <f>'結果（詳細）'!$F$77*投入係数表_A!BT123</f>
        <v>0</v>
      </c>
      <c r="BU123" s="276">
        <f>'結果（詳細）'!$F$78*投入係数表_A!BU123</f>
        <v>0</v>
      </c>
      <c r="BV123" s="276">
        <f>'結果（詳細）'!$F$79*投入係数表_A!BV123</f>
        <v>0</v>
      </c>
      <c r="BW123" s="276">
        <f>'結果（詳細）'!$F$80*投入係数表_A!BW123</f>
        <v>0</v>
      </c>
      <c r="BX123" s="276">
        <f>'結果（詳細）'!$F$81*投入係数表_A!BX123</f>
        <v>0</v>
      </c>
      <c r="BY123" s="276">
        <f>'結果（詳細）'!$F$82*投入係数表_A!BY123</f>
        <v>0</v>
      </c>
      <c r="BZ123" s="276">
        <f>'結果（詳細）'!$F$83*投入係数表_A!BZ123</f>
        <v>0</v>
      </c>
      <c r="CA123" s="276">
        <f>'結果（詳細）'!$F$84*投入係数表_A!CA123</f>
        <v>0</v>
      </c>
      <c r="CB123" s="276">
        <f>'結果（詳細）'!$F$85*投入係数表_A!CB123</f>
        <v>0</v>
      </c>
      <c r="CC123" s="276">
        <f>'結果（詳細）'!$F$86*投入係数表_A!CC123</f>
        <v>0</v>
      </c>
      <c r="CD123" s="276">
        <f>'結果（詳細）'!$F$87*投入係数表_A!CD123</f>
        <v>0</v>
      </c>
      <c r="CE123" s="276">
        <f>'結果（詳細）'!$F$88*投入係数表_A!CE123</f>
        <v>0</v>
      </c>
      <c r="CF123" s="276">
        <f>'結果（詳細）'!$F$89*投入係数表_A!CF123</f>
        <v>0</v>
      </c>
      <c r="CG123" s="276">
        <f>'結果（詳細）'!$F$90*投入係数表_A!CG123</f>
        <v>0</v>
      </c>
      <c r="CH123" s="276">
        <f>'結果（詳細）'!$F$91*投入係数表_A!CH123</f>
        <v>0</v>
      </c>
      <c r="CI123" s="276">
        <f>'結果（詳細）'!$F$92*投入係数表_A!CI123</f>
        <v>0</v>
      </c>
      <c r="CJ123" s="276">
        <f>'結果（詳細）'!$F$93*投入係数表_A!CJ123</f>
        <v>0</v>
      </c>
      <c r="CK123" s="276">
        <f>'結果（詳細）'!$F$94*投入係数表_A!CK123</f>
        <v>0</v>
      </c>
      <c r="CL123" s="276">
        <f>'結果（詳細）'!$F$95*投入係数表_A!CL123</f>
        <v>0</v>
      </c>
      <c r="CM123" s="276">
        <f>'結果（詳細）'!$F$96*投入係数表_A!CM123</f>
        <v>0</v>
      </c>
      <c r="CN123" s="276">
        <f>'結果（詳細）'!$F$97*投入係数表_A!CN123</f>
        <v>0</v>
      </c>
      <c r="CO123" s="276">
        <f>'結果（詳細）'!$F$98*投入係数表_A!CO123</f>
        <v>0</v>
      </c>
      <c r="CP123" s="276">
        <f>'結果（詳細）'!$F$99*投入係数表_A!CP123</f>
        <v>0</v>
      </c>
      <c r="CQ123" s="276">
        <f>'結果（詳細）'!$F$100*投入係数表_A!CQ123</f>
        <v>0</v>
      </c>
      <c r="CR123" s="276">
        <f>'結果（詳細）'!$F$101*投入係数表_A!CR123</f>
        <v>0</v>
      </c>
      <c r="CS123" s="276">
        <f>'結果（詳細）'!$F$102*投入係数表_A!CS123</f>
        <v>0</v>
      </c>
      <c r="CT123" s="276">
        <f>'結果（詳細）'!$F$103*投入係数表_A!CT123</f>
        <v>0</v>
      </c>
      <c r="CU123" s="276">
        <f>'結果（詳細）'!$F$104*投入係数表_A!CU123</f>
        <v>0</v>
      </c>
      <c r="CV123" s="276">
        <f>'結果（詳細）'!$F$105*投入係数表_A!CV123</f>
        <v>0</v>
      </c>
      <c r="CW123" s="276">
        <f>'結果（詳細）'!$F$106*投入係数表_A!CW123</f>
        <v>0</v>
      </c>
      <c r="CX123" s="276">
        <f>'結果（詳細）'!$F$107*投入係数表_A!CX123</f>
        <v>0</v>
      </c>
      <c r="CY123" s="276">
        <f>'結果（詳細）'!$F$108*投入係数表_A!CY123</f>
        <v>0</v>
      </c>
      <c r="CZ123" s="276">
        <f>'結果（詳細）'!$F$109*投入係数表_A!CZ123</f>
        <v>0</v>
      </c>
      <c r="DA123" s="276">
        <f>'結果（詳細）'!$F$110*投入係数表_A!DA123</f>
        <v>0</v>
      </c>
      <c r="DB123" s="276">
        <f>'結果（詳細）'!$F$111*投入係数表_A!DB123</f>
        <v>0</v>
      </c>
      <c r="DC123" s="276">
        <f>'結果（詳細）'!$F$112*投入係数表_A!DC123</f>
        <v>0</v>
      </c>
      <c r="DD123" s="276">
        <f>'結果（詳細）'!$F$113*投入係数表_A!DD123</f>
        <v>0</v>
      </c>
      <c r="DE123" s="276">
        <f>'結果（詳細）'!$F$114*投入係数表_A!DE123</f>
        <v>0</v>
      </c>
      <c r="DF123" s="276">
        <f>'結果（詳細）'!$F$115*投入係数表_A!DF123</f>
        <v>0</v>
      </c>
      <c r="DG123" s="276">
        <f>'結果（詳細）'!$F$115*投入係数表_A!DG123</f>
        <v>0</v>
      </c>
      <c r="DH123" s="276">
        <f>'結果（詳細）'!$F$115*投入係数表_A!DH123</f>
        <v>0</v>
      </c>
      <c r="DI123" s="282">
        <f t="shared" si="3"/>
        <v>0</v>
      </c>
    </row>
    <row r="124" spans="3:113" ht="13.5" customHeight="1" x14ac:dyDescent="0.15">
      <c r="C124" s="412" t="s">
        <v>778</v>
      </c>
      <c r="D124" s="413" t="s">
        <v>472</v>
      </c>
      <c r="E124" s="275">
        <f>'結果（詳細）'!F$10*投入係数表_A!E124</f>
        <v>0</v>
      </c>
      <c r="F124" s="276">
        <f>'結果（詳細）'!F$11*投入係数表_A!F124</f>
        <v>0</v>
      </c>
      <c r="G124" s="276">
        <f>'結果（詳細）'!F$12*投入係数表_A!G124</f>
        <v>0</v>
      </c>
      <c r="H124" s="276">
        <f>'結果（詳細）'!F$13*投入係数表_A!H124</f>
        <v>0</v>
      </c>
      <c r="I124" s="276">
        <f>'結果（詳細）'!F$14*投入係数表_A!I124</f>
        <v>0</v>
      </c>
      <c r="J124" s="276">
        <f>'結果（詳細）'!F$15*投入係数表_A!J124</f>
        <v>0</v>
      </c>
      <c r="K124" s="276">
        <f>'結果（詳細）'!F$16*投入係数表_A!K124</f>
        <v>0</v>
      </c>
      <c r="L124" s="276">
        <f>'結果（詳細）'!F$17*投入係数表_A!L124</f>
        <v>0</v>
      </c>
      <c r="M124" s="276">
        <f>'結果（詳細）'!F$18*投入係数表_A!M124</f>
        <v>0</v>
      </c>
      <c r="N124" s="277">
        <f>'結果（詳細）'!F$19*投入係数表_A!N124</f>
        <v>0</v>
      </c>
      <c r="O124" s="276">
        <f>'結果（詳細）'!F$20*投入係数表_A!O124</f>
        <v>0</v>
      </c>
      <c r="P124" s="276">
        <f>'結果（詳細）'!F$21*投入係数表_A!P124</f>
        <v>0</v>
      </c>
      <c r="Q124" s="276">
        <f>'結果（詳細）'!F$22*投入係数表_A!Q124</f>
        <v>0</v>
      </c>
      <c r="R124" s="276">
        <f>'結果（詳細）'!F$23*投入係数表_A!R124</f>
        <v>0</v>
      </c>
      <c r="S124" s="276">
        <f>'結果（詳細）'!F$24*投入係数表_A!S124</f>
        <v>0</v>
      </c>
      <c r="T124" s="276">
        <f>'結果（詳細）'!F$25*投入係数表_A!T124</f>
        <v>0</v>
      </c>
      <c r="U124" s="276">
        <f>'結果（詳細）'!F$26*投入係数表_A!U124</f>
        <v>0</v>
      </c>
      <c r="V124" s="276">
        <f>'結果（詳細）'!F$27*投入係数表_A!V124</f>
        <v>0</v>
      </c>
      <c r="W124" s="278">
        <f>'結果（詳細）'!F$28*投入係数表_A!W124</f>
        <v>0</v>
      </c>
      <c r="X124" s="276">
        <f>'結果（詳細）'!F$29*投入係数表_A!X124</f>
        <v>0</v>
      </c>
      <c r="Y124" s="276">
        <f>'結果（詳細）'!F$30*投入係数表_A!Y124</f>
        <v>0</v>
      </c>
      <c r="Z124" s="276">
        <f>'結果（詳細）'!F$31*投入係数表_A!Z124</f>
        <v>0</v>
      </c>
      <c r="AA124" s="276">
        <f>'結果（詳細）'!F$32*投入係数表_A!AA124</f>
        <v>0</v>
      </c>
      <c r="AB124" s="276">
        <f>'結果（詳細）'!F$33*投入係数表_A!AB124</f>
        <v>0</v>
      </c>
      <c r="AC124" s="276">
        <f>'結果（詳細）'!F$34*投入係数表_A!AC124</f>
        <v>0</v>
      </c>
      <c r="AD124" s="276">
        <f>'結果（詳細）'!F$35*投入係数表_A!AD124</f>
        <v>0</v>
      </c>
      <c r="AE124" s="276">
        <f>'結果（詳細）'!F$36*投入係数表_A!AE124</f>
        <v>0</v>
      </c>
      <c r="AF124" s="276">
        <f>'結果（詳細）'!F$37*投入係数表_A!AF124</f>
        <v>0</v>
      </c>
      <c r="AG124" s="276">
        <f>'結果（詳細）'!F$38*投入係数表_A!AG124</f>
        <v>0</v>
      </c>
      <c r="AH124" s="277">
        <f>'結果（詳細）'!F$39*投入係数表_A!AH124</f>
        <v>0</v>
      </c>
      <c r="AI124" s="276">
        <f>'結果（詳細）'!F$40*投入係数表_A!AI124</f>
        <v>0</v>
      </c>
      <c r="AJ124" s="276">
        <f>'結果（詳細）'!$F$41*投入係数表_A!AJ124</f>
        <v>0</v>
      </c>
      <c r="AK124" s="276">
        <f>'結果（詳細）'!$F$42*投入係数表_A!AK124</f>
        <v>0</v>
      </c>
      <c r="AL124" s="276">
        <f>'結果（詳細）'!$F$43*投入係数表_A!AL124</f>
        <v>0</v>
      </c>
      <c r="AM124" s="276">
        <f>'結果（詳細）'!$F$44*投入係数表_A!AM124</f>
        <v>0</v>
      </c>
      <c r="AN124" s="276">
        <f>'結果（詳細）'!$F$45*投入係数表_A!AN124</f>
        <v>0</v>
      </c>
      <c r="AO124" s="276">
        <f>'結果（詳細）'!$F$46*投入係数表_A!AO124</f>
        <v>0</v>
      </c>
      <c r="AP124" s="276">
        <f>'結果（詳細）'!$F$47*投入係数表_A!AP124</f>
        <v>0</v>
      </c>
      <c r="AQ124" s="276">
        <f>'結果（詳細）'!$F$48*投入係数表_A!AQ124</f>
        <v>0</v>
      </c>
      <c r="AR124" s="276">
        <f>'結果（詳細）'!$F$49*投入係数表_A!AR124</f>
        <v>0</v>
      </c>
      <c r="AS124" s="276">
        <f>'結果（詳細）'!$F$50*投入係数表_A!AS124</f>
        <v>0</v>
      </c>
      <c r="AT124" s="276">
        <f>'結果（詳細）'!$F$51*投入係数表_A!AT124</f>
        <v>0</v>
      </c>
      <c r="AU124" s="276">
        <f>'結果（詳細）'!$F$52*投入係数表_A!AU124</f>
        <v>0</v>
      </c>
      <c r="AV124" s="276">
        <f>'結果（詳細）'!$F$53*投入係数表_A!AV124</f>
        <v>0</v>
      </c>
      <c r="AW124" s="276">
        <f>'結果（詳細）'!$F$54*投入係数表_A!AW124</f>
        <v>0</v>
      </c>
      <c r="AX124" s="276">
        <f>'結果（詳細）'!$F$55*投入係数表_A!AX124</f>
        <v>0</v>
      </c>
      <c r="AY124" s="276">
        <f>'結果（詳細）'!$F$56*投入係数表_A!AY124</f>
        <v>0</v>
      </c>
      <c r="AZ124" s="276">
        <f>'結果（詳細）'!$F$57*投入係数表_A!AZ124</f>
        <v>0</v>
      </c>
      <c r="BA124" s="276">
        <f>'結果（詳細）'!$F$58*投入係数表_A!BA124</f>
        <v>0</v>
      </c>
      <c r="BB124" s="276">
        <f>'結果（詳細）'!$F$59*投入係数表_A!BB124</f>
        <v>0</v>
      </c>
      <c r="BC124" s="276">
        <f>'結果（詳細）'!$F$60*投入係数表_A!BC124</f>
        <v>0</v>
      </c>
      <c r="BD124" s="276">
        <f>'結果（詳細）'!$F$61*投入係数表_A!BD124</f>
        <v>0</v>
      </c>
      <c r="BE124" s="276">
        <f>'結果（詳細）'!$F$62*投入係数表_A!BE124</f>
        <v>0</v>
      </c>
      <c r="BF124" s="276">
        <f>'結果（詳細）'!$F$63*投入係数表_A!BF124</f>
        <v>0</v>
      </c>
      <c r="BG124" s="276">
        <f>'結果（詳細）'!$F$64*投入係数表_A!BG124</f>
        <v>0</v>
      </c>
      <c r="BH124" s="276">
        <f>'結果（詳細）'!$F$65*投入係数表_A!BH124</f>
        <v>0</v>
      </c>
      <c r="BI124" s="276">
        <f>'結果（詳細）'!$F$66*投入係数表_A!BI124</f>
        <v>0</v>
      </c>
      <c r="BJ124" s="276">
        <f>'結果（詳細）'!$F$67*投入係数表_A!BJ124</f>
        <v>0</v>
      </c>
      <c r="BK124" s="276">
        <f>'結果（詳細）'!$F$68*投入係数表_A!BK124</f>
        <v>0</v>
      </c>
      <c r="BL124" s="276">
        <f>'結果（詳細）'!$F$69*投入係数表_A!BL124</f>
        <v>0</v>
      </c>
      <c r="BM124" s="276">
        <f>'結果（詳細）'!$F$70*投入係数表_A!BM124</f>
        <v>0</v>
      </c>
      <c r="BN124" s="276">
        <f>'結果（詳細）'!$F$71*投入係数表_A!BN124</f>
        <v>0</v>
      </c>
      <c r="BO124" s="276">
        <f>'結果（詳細）'!$F$72*投入係数表_A!BO124</f>
        <v>0</v>
      </c>
      <c r="BP124" s="276">
        <f>'結果（詳細）'!$F$73*投入係数表_A!BP124</f>
        <v>0</v>
      </c>
      <c r="BQ124" s="276">
        <f>'結果（詳細）'!$F$74*投入係数表_A!BQ124</f>
        <v>0</v>
      </c>
      <c r="BR124" s="276">
        <f>'結果（詳細）'!$F$75*投入係数表_A!BR124</f>
        <v>0</v>
      </c>
      <c r="BS124" s="276">
        <f>'結果（詳細）'!$F$76*投入係数表_A!BS124</f>
        <v>0</v>
      </c>
      <c r="BT124" s="276">
        <f>'結果（詳細）'!$F$77*投入係数表_A!BT124</f>
        <v>0</v>
      </c>
      <c r="BU124" s="276">
        <f>'結果（詳細）'!$F$78*投入係数表_A!BU124</f>
        <v>0</v>
      </c>
      <c r="BV124" s="276">
        <f>'結果（詳細）'!$F$79*投入係数表_A!BV124</f>
        <v>0</v>
      </c>
      <c r="BW124" s="276">
        <f>'結果（詳細）'!$F$80*投入係数表_A!BW124</f>
        <v>0</v>
      </c>
      <c r="BX124" s="276">
        <f>'結果（詳細）'!$F$81*投入係数表_A!BX124</f>
        <v>0</v>
      </c>
      <c r="BY124" s="276">
        <f>'結果（詳細）'!$F$82*投入係数表_A!BY124</f>
        <v>0</v>
      </c>
      <c r="BZ124" s="276">
        <f>'結果（詳細）'!$F$83*投入係数表_A!BZ124</f>
        <v>0</v>
      </c>
      <c r="CA124" s="276">
        <f>'結果（詳細）'!$F$84*投入係数表_A!CA124</f>
        <v>0</v>
      </c>
      <c r="CB124" s="276">
        <f>'結果（詳細）'!$F$85*投入係数表_A!CB124</f>
        <v>0</v>
      </c>
      <c r="CC124" s="276">
        <f>'結果（詳細）'!$F$86*投入係数表_A!CC124</f>
        <v>0</v>
      </c>
      <c r="CD124" s="276">
        <f>'結果（詳細）'!$F$87*投入係数表_A!CD124</f>
        <v>0</v>
      </c>
      <c r="CE124" s="276">
        <f>'結果（詳細）'!$F$88*投入係数表_A!CE124</f>
        <v>0</v>
      </c>
      <c r="CF124" s="276">
        <f>'結果（詳細）'!$F$89*投入係数表_A!CF124</f>
        <v>0</v>
      </c>
      <c r="CG124" s="276">
        <f>'結果（詳細）'!$F$90*投入係数表_A!CG124</f>
        <v>0</v>
      </c>
      <c r="CH124" s="276">
        <f>'結果（詳細）'!$F$91*投入係数表_A!CH124</f>
        <v>0</v>
      </c>
      <c r="CI124" s="276">
        <f>'結果（詳細）'!$F$92*投入係数表_A!CI124</f>
        <v>0</v>
      </c>
      <c r="CJ124" s="276">
        <f>'結果（詳細）'!$F$93*投入係数表_A!CJ124</f>
        <v>0</v>
      </c>
      <c r="CK124" s="276">
        <f>'結果（詳細）'!$F$94*投入係数表_A!CK124</f>
        <v>0</v>
      </c>
      <c r="CL124" s="276">
        <f>'結果（詳細）'!$F$95*投入係数表_A!CL124</f>
        <v>0</v>
      </c>
      <c r="CM124" s="276">
        <f>'結果（詳細）'!$F$96*投入係数表_A!CM124</f>
        <v>0</v>
      </c>
      <c r="CN124" s="276">
        <f>'結果（詳細）'!$F$97*投入係数表_A!CN124</f>
        <v>0</v>
      </c>
      <c r="CO124" s="276">
        <f>'結果（詳細）'!$F$98*投入係数表_A!CO124</f>
        <v>0</v>
      </c>
      <c r="CP124" s="276">
        <f>'結果（詳細）'!$F$99*投入係数表_A!CP124</f>
        <v>0</v>
      </c>
      <c r="CQ124" s="276">
        <f>'結果（詳細）'!$F$100*投入係数表_A!CQ124</f>
        <v>0</v>
      </c>
      <c r="CR124" s="276">
        <f>'結果（詳細）'!$F$101*投入係数表_A!CR124</f>
        <v>0</v>
      </c>
      <c r="CS124" s="276">
        <f>'結果（詳細）'!$F$102*投入係数表_A!CS124</f>
        <v>0</v>
      </c>
      <c r="CT124" s="276">
        <f>'結果（詳細）'!$F$103*投入係数表_A!CT124</f>
        <v>0</v>
      </c>
      <c r="CU124" s="276">
        <f>'結果（詳細）'!$F$104*投入係数表_A!CU124</f>
        <v>0</v>
      </c>
      <c r="CV124" s="276">
        <f>'結果（詳細）'!$F$105*投入係数表_A!CV124</f>
        <v>0</v>
      </c>
      <c r="CW124" s="276">
        <f>'結果（詳細）'!$F$106*投入係数表_A!CW124</f>
        <v>0</v>
      </c>
      <c r="CX124" s="276">
        <f>'結果（詳細）'!$F$107*投入係数表_A!CX124</f>
        <v>0</v>
      </c>
      <c r="CY124" s="276">
        <f>'結果（詳細）'!$F$108*投入係数表_A!CY124</f>
        <v>0</v>
      </c>
      <c r="CZ124" s="276">
        <f>'結果（詳細）'!$F$109*投入係数表_A!CZ124</f>
        <v>0</v>
      </c>
      <c r="DA124" s="276">
        <f>'結果（詳細）'!$F$110*投入係数表_A!DA124</f>
        <v>0</v>
      </c>
      <c r="DB124" s="276">
        <f>'結果（詳細）'!$F$111*投入係数表_A!DB124</f>
        <v>0</v>
      </c>
      <c r="DC124" s="276">
        <f>'結果（詳細）'!$F$112*投入係数表_A!DC124</f>
        <v>0</v>
      </c>
      <c r="DD124" s="276">
        <f>'結果（詳細）'!$F$113*投入係数表_A!DD124</f>
        <v>0</v>
      </c>
      <c r="DE124" s="276">
        <f>'結果（詳細）'!$F$114*投入係数表_A!DE124</f>
        <v>0</v>
      </c>
      <c r="DF124" s="276">
        <f>'結果（詳細）'!$F$115*投入係数表_A!DF124</f>
        <v>0</v>
      </c>
      <c r="DG124" s="276">
        <f>'結果（詳細）'!$F$115*投入係数表_A!DG124</f>
        <v>0</v>
      </c>
      <c r="DH124" s="276">
        <f>'結果（詳細）'!$F$115*投入係数表_A!DH124</f>
        <v>0</v>
      </c>
      <c r="DI124" s="283">
        <f t="shared" si="3"/>
        <v>0</v>
      </c>
    </row>
  </sheetData>
  <mergeCells count="1">
    <mergeCell ref="C5:D6"/>
  </mergeCells>
  <phoneticPr fontId="3"/>
  <pageMargins left="0.78740157480314965" right="0.39370078740157483" top="0.78740157480314965" bottom="0.39370078740157483" header="0.31496062992125984" footer="0.31496062992125984"/>
  <pageSetup paperSize="9" scale="54" orientation="portrait" verticalDpi="300" r:id="rId1"/>
  <colBreaks count="3" manualBreakCount="3">
    <brk id="31" max="122" man="1"/>
    <brk id="41" max="122" man="1"/>
    <brk id="101" max="12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AD1E-8F62-48F1-9FA9-6FEFBA8F5839}">
  <sheetPr codeName="Sheet8"/>
  <dimension ref="A1:M491"/>
  <sheetViews>
    <sheetView view="pageBreakPreview" zoomScaleNormal="100" zoomScaleSheetLayoutView="100" workbookViewId="0">
      <pane ySplit="2" topLeftCell="A3" activePane="bottomLeft" state="frozen"/>
      <selection activeCell="G31" sqref="G31"/>
      <selection pane="bottomLeft" activeCell="A3" sqref="A3:E4"/>
    </sheetView>
  </sheetViews>
  <sheetFormatPr defaultRowHeight="13.5" x14ac:dyDescent="0.15"/>
  <cols>
    <col min="1" max="1" width="5" style="10" bestFit="1" customWidth="1"/>
    <col min="2" max="2" width="5.125" style="11" customWidth="1"/>
    <col min="3" max="3" width="5" style="10" customWidth="1"/>
    <col min="4" max="4" width="5.125" style="10" customWidth="1"/>
    <col min="5" max="5" width="30.625" style="10" customWidth="1"/>
    <col min="6" max="6" width="6.125" style="12" customWidth="1"/>
    <col min="7" max="7" width="23.125" style="10" customWidth="1"/>
    <col min="8" max="8" width="6.125" style="12" customWidth="1"/>
    <col min="9" max="9" width="23.125" style="10" customWidth="1"/>
    <col min="10" max="10" width="6.125" style="12" customWidth="1"/>
    <col min="11" max="11" width="23.125" style="11" customWidth="1"/>
    <col min="12" max="12" width="6.25" style="10" bestFit="1" customWidth="1"/>
    <col min="13" max="13" width="16.875" style="10" bestFit="1" customWidth="1"/>
    <col min="14" max="16384" width="9" style="10"/>
  </cols>
  <sheetData>
    <row r="1" spans="1:13" s="13" customFormat="1" ht="17.25" x14ac:dyDescent="0.15">
      <c r="A1" s="722" t="s">
        <v>1165</v>
      </c>
      <c r="B1" s="722"/>
      <c r="C1" s="722"/>
      <c r="D1" s="722"/>
      <c r="E1" s="722"/>
      <c r="F1" s="722"/>
      <c r="G1" s="722"/>
      <c r="H1" s="722"/>
      <c r="I1" s="722"/>
      <c r="J1" s="722"/>
      <c r="K1" s="722"/>
      <c r="L1" s="722"/>
      <c r="M1" s="722"/>
    </row>
    <row r="2" spans="1:13" s="13" customFormat="1" ht="17.25" x14ac:dyDescent="0.15">
      <c r="A2" s="284"/>
      <c r="B2" s="284"/>
      <c r="C2" s="285"/>
      <c r="D2" s="285"/>
      <c r="E2" s="285"/>
      <c r="F2" s="285"/>
      <c r="G2" s="285"/>
      <c r="H2" s="285"/>
      <c r="I2" s="285"/>
      <c r="J2" s="285"/>
      <c r="K2" s="285"/>
    </row>
    <row r="3" spans="1:13" s="1" customFormat="1" ht="15" customHeight="1" x14ac:dyDescent="0.15">
      <c r="A3" s="825" t="s">
        <v>1177</v>
      </c>
      <c r="B3" s="826"/>
      <c r="C3" s="826"/>
      <c r="D3" s="826"/>
      <c r="E3" s="826"/>
      <c r="F3" s="827" t="s">
        <v>0</v>
      </c>
      <c r="G3" s="828"/>
      <c r="H3" s="828"/>
      <c r="I3" s="828"/>
      <c r="J3" s="828"/>
      <c r="K3" s="828"/>
      <c r="L3" s="828"/>
      <c r="M3" s="829"/>
    </row>
    <row r="4" spans="1:13" s="1" customFormat="1" ht="15" customHeight="1" x14ac:dyDescent="0.15">
      <c r="A4" s="826"/>
      <c r="B4" s="826"/>
      <c r="C4" s="826"/>
      <c r="D4" s="826"/>
      <c r="E4" s="826"/>
      <c r="F4" s="830" t="s">
        <v>1176</v>
      </c>
      <c r="G4" s="831"/>
      <c r="H4" s="830" t="s">
        <v>1175</v>
      </c>
      <c r="I4" s="831"/>
      <c r="J4" s="832" t="s">
        <v>970</v>
      </c>
      <c r="K4" s="831"/>
      <c r="L4" s="832" t="s">
        <v>806</v>
      </c>
      <c r="M4" s="831"/>
    </row>
    <row r="5" spans="1:13" s="1" customFormat="1" ht="15" customHeight="1" x14ac:dyDescent="0.15">
      <c r="A5" s="817" t="s">
        <v>1</v>
      </c>
      <c r="B5" s="818"/>
      <c r="C5" s="818"/>
      <c r="D5" s="819"/>
      <c r="E5" s="820" t="s">
        <v>2</v>
      </c>
      <c r="F5" s="811" t="s">
        <v>807</v>
      </c>
      <c r="G5" s="813" t="s">
        <v>2</v>
      </c>
      <c r="H5" s="811" t="s">
        <v>807</v>
      </c>
      <c r="I5" s="813" t="s">
        <v>2</v>
      </c>
      <c r="J5" s="811" t="s">
        <v>807</v>
      </c>
      <c r="K5" s="813" t="s">
        <v>2</v>
      </c>
      <c r="L5" s="822" t="s">
        <v>808</v>
      </c>
      <c r="M5" s="822" t="s">
        <v>2</v>
      </c>
    </row>
    <row r="6" spans="1:13" s="1" customFormat="1" ht="15" customHeight="1" x14ac:dyDescent="0.15">
      <c r="A6" s="815" t="s">
        <v>809</v>
      </c>
      <c r="B6" s="816"/>
      <c r="C6" s="815" t="s">
        <v>810</v>
      </c>
      <c r="D6" s="816"/>
      <c r="E6" s="821"/>
      <c r="F6" s="812"/>
      <c r="G6" s="814"/>
      <c r="H6" s="812"/>
      <c r="I6" s="814"/>
      <c r="J6" s="812"/>
      <c r="K6" s="814"/>
      <c r="L6" s="823"/>
      <c r="M6" s="824"/>
    </row>
    <row r="7" spans="1:13" s="1" customFormat="1" ht="15" customHeight="1" x14ac:dyDescent="0.15">
      <c r="A7" s="588" t="s">
        <v>3</v>
      </c>
      <c r="B7" s="589" t="s">
        <v>454</v>
      </c>
      <c r="C7" s="588"/>
      <c r="D7" s="590"/>
      <c r="E7" s="591" t="s">
        <v>1178</v>
      </c>
      <c r="F7" s="592" t="s">
        <v>3</v>
      </c>
      <c r="G7" s="593" t="s">
        <v>4</v>
      </c>
      <c r="H7" s="592" t="s">
        <v>12</v>
      </c>
      <c r="I7" s="594" t="s">
        <v>6</v>
      </c>
      <c r="J7" s="592" t="s">
        <v>454</v>
      </c>
      <c r="K7" s="594" t="s">
        <v>1179</v>
      </c>
      <c r="L7" s="693" t="s">
        <v>811</v>
      </c>
      <c r="M7" s="694" t="s">
        <v>1538</v>
      </c>
    </row>
    <row r="8" spans="1:13" s="1" customFormat="1" ht="15" customHeight="1" x14ac:dyDescent="0.15">
      <c r="A8" s="595"/>
      <c r="B8" s="596"/>
      <c r="C8" s="595" t="s">
        <v>1180</v>
      </c>
      <c r="D8" s="597" t="s">
        <v>1181</v>
      </c>
      <c r="E8" s="598" t="s">
        <v>1182</v>
      </c>
      <c r="F8" s="599"/>
      <c r="G8" s="600"/>
      <c r="H8" s="599"/>
      <c r="I8" s="601"/>
      <c r="J8" s="599"/>
      <c r="K8" s="601"/>
      <c r="L8" s="695"/>
      <c r="M8" s="598"/>
    </row>
    <row r="9" spans="1:13" s="1" customFormat="1" ht="15" customHeight="1" x14ac:dyDescent="0.15">
      <c r="A9" s="595"/>
      <c r="B9" s="596"/>
      <c r="C9" s="602" t="s">
        <v>3</v>
      </c>
      <c r="D9" s="603" t="s">
        <v>7</v>
      </c>
      <c r="E9" s="604" t="s">
        <v>1183</v>
      </c>
      <c r="F9" s="599"/>
      <c r="G9" s="600"/>
      <c r="H9" s="599"/>
      <c r="I9" s="601"/>
      <c r="J9" s="599"/>
      <c r="K9" s="601"/>
      <c r="L9" s="695"/>
      <c r="M9" s="598"/>
    </row>
    <row r="10" spans="1:13" s="1" customFormat="1" ht="15" customHeight="1" x14ac:dyDescent="0.15">
      <c r="A10" s="605" t="s">
        <v>1184</v>
      </c>
      <c r="B10" s="606" t="s">
        <v>455</v>
      </c>
      <c r="C10" s="607" t="s">
        <v>3</v>
      </c>
      <c r="D10" s="608" t="s">
        <v>8</v>
      </c>
      <c r="E10" s="598" t="s">
        <v>1185</v>
      </c>
      <c r="F10" s="599"/>
      <c r="G10" s="600"/>
      <c r="H10" s="599"/>
      <c r="I10" s="601"/>
      <c r="J10" s="599"/>
      <c r="K10" s="601"/>
      <c r="L10" s="695"/>
      <c r="M10" s="598"/>
    </row>
    <row r="11" spans="1:13" s="1" customFormat="1" ht="15" customHeight="1" x14ac:dyDescent="0.15">
      <c r="A11" s="609" t="s">
        <v>9</v>
      </c>
      <c r="B11" s="610" t="s">
        <v>454</v>
      </c>
      <c r="C11" s="609" t="s">
        <v>9</v>
      </c>
      <c r="D11" s="611" t="s">
        <v>12</v>
      </c>
      <c r="E11" s="591" t="s">
        <v>10</v>
      </c>
      <c r="F11" s="592" t="s">
        <v>9</v>
      </c>
      <c r="G11" s="593" t="s">
        <v>11</v>
      </c>
      <c r="H11" s="599"/>
      <c r="I11" s="601"/>
      <c r="J11" s="599"/>
      <c r="K11" s="601"/>
      <c r="L11" s="695"/>
      <c r="M11" s="598"/>
    </row>
    <row r="12" spans="1:13" s="1" customFormat="1" ht="15" customHeight="1" x14ac:dyDescent="0.15">
      <c r="A12" s="595" t="s">
        <v>9</v>
      </c>
      <c r="B12" s="596" t="s">
        <v>455</v>
      </c>
      <c r="C12" s="595" t="s">
        <v>9</v>
      </c>
      <c r="D12" s="597" t="s">
        <v>8</v>
      </c>
      <c r="E12" s="612" t="s">
        <v>1186</v>
      </c>
      <c r="F12" s="599"/>
      <c r="G12" s="600"/>
      <c r="H12" s="599"/>
      <c r="I12" s="601"/>
      <c r="J12" s="599"/>
      <c r="K12" s="601"/>
      <c r="L12" s="695"/>
      <c r="M12" s="598"/>
    </row>
    <row r="13" spans="1:13" s="1" customFormat="1" ht="15" customHeight="1" x14ac:dyDescent="0.15">
      <c r="A13" s="588" t="s">
        <v>13</v>
      </c>
      <c r="B13" s="589" t="s">
        <v>454</v>
      </c>
      <c r="C13" s="588" t="s">
        <v>13</v>
      </c>
      <c r="D13" s="613" t="s">
        <v>1187</v>
      </c>
      <c r="E13" s="591" t="s">
        <v>14</v>
      </c>
      <c r="F13" s="592" t="s">
        <v>13</v>
      </c>
      <c r="G13" s="593" t="s">
        <v>14</v>
      </c>
      <c r="H13" s="599"/>
      <c r="I13" s="601"/>
      <c r="J13" s="599"/>
      <c r="K13" s="601"/>
      <c r="L13" s="695"/>
      <c r="M13" s="598"/>
    </row>
    <row r="14" spans="1:13" s="1" customFormat="1" ht="15" customHeight="1" x14ac:dyDescent="0.15">
      <c r="A14" s="588" t="s">
        <v>15</v>
      </c>
      <c r="B14" s="589" t="s">
        <v>454</v>
      </c>
      <c r="C14" s="588" t="s">
        <v>15</v>
      </c>
      <c r="D14" s="613" t="s">
        <v>1187</v>
      </c>
      <c r="E14" s="591" t="s">
        <v>16</v>
      </c>
      <c r="F14" s="614" t="s">
        <v>15</v>
      </c>
      <c r="G14" s="615" t="s">
        <v>16</v>
      </c>
      <c r="H14" s="599"/>
      <c r="I14" s="601"/>
      <c r="J14" s="599"/>
      <c r="K14" s="601"/>
      <c r="L14" s="695"/>
      <c r="M14" s="598"/>
    </row>
    <row r="15" spans="1:13" s="1" customFormat="1" ht="15" customHeight="1" x14ac:dyDescent="0.15">
      <c r="A15" s="609" t="s">
        <v>18</v>
      </c>
      <c r="B15" s="610" t="s">
        <v>454</v>
      </c>
      <c r="C15" s="609" t="s">
        <v>18</v>
      </c>
      <c r="D15" s="616" t="s">
        <v>12</v>
      </c>
      <c r="E15" s="617" t="s">
        <v>19</v>
      </c>
      <c r="F15" s="599" t="s">
        <v>18</v>
      </c>
      <c r="G15" s="600" t="s">
        <v>20</v>
      </c>
      <c r="H15" s="599"/>
      <c r="I15" s="601"/>
      <c r="J15" s="599"/>
      <c r="K15" s="601"/>
      <c r="L15" s="695"/>
      <c r="M15" s="598"/>
    </row>
    <row r="16" spans="1:13" s="1" customFormat="1" ht="15" customHeight="1" x14ac:dyDescent="0.15">
      <c r="A16" s="618" t="s">
        <v>18</v>
      </c>
      <c r="B16" s="619" t="s">
        <v>455</v>
      </c>
      <c r="C16" s="618" t="s">
        <v>18</v>
      </c>
      <c r="D16" s="620" t="s">
        <v>8</v>
      </c>
      <c r="E16" s="612" t="s">
        <v>21</v>
      </c>
      <c r="F16" s="599"/>
      <c r="G16" s="600"/>
      <c r="H16" s="599"/>
      <c r="I16" s="601"/>
      <c r="J16" s="599"/>
      <c r="K16" s="601"/>
      <c r="L16" s="695"/>
      <c r="M16" s="598"/>
    </row>
    <row r="17" spans="1:13" s="1" customFormat="1" ht="15" customHeight="1" x14ac:dyDescent="0.15">
      <c r="A17" s="595" t="s">
        <v>18</v>
      </c>
      <c r="B17" s="596" t="s">
        <v>460</v>
      </c>
      <c r="C17" s="607" t="s">
        <v>18</v>
      </c>
      <c r="D17" s="621" t="s">
        <v>34</v>
      </c>
      <c r="E17" s="622" t="s">
        <v>22</v>
      </c>
      <c r="F17" s="599"/>
      <c r="G17" s="600"/>
      <c r="H17" s="599"/>
      <c r="I17" s="601"/>
      <c r="J17" s="599"/>
      <c r="K17" s="601"/>
      <c r="L17" s="695"/>
      <c r="M17" s="598"/>
    </row>
    <row r="18" spans="1:13" s="1" customFormat="1" ht="15" customHeight="1" x14ac:dyDescent="0.15">
      <c r="A18" s="609" t="s">
        <v>26</v>
      </c>
      <c r="B18" s="610" t="s">
        <v>454</v>
      </c>
      <c r="C18" s="609" t="s">
        <v>26</v>
      </c>
      <c r="D18" s="616" t="s">
        <v>12</v>
      </c>
      <c r="E18" s="604" t="s">
        <v>27</v>
      </c>
      <c r="F18" s="592" t="s">
        <v>26</v>
      </c>
      <c r="G18" s="593" t="s">
        <v>28</v>
      </c>
      <c r="H18" s="599"/>
      <c r="I18" s="601"/>
      <c r="J18" s="599"/>
      <c r="K18" s="601"/>
      <c r="L18" s="695"/>
      <c r="M18" s="598"/>
    </row>
    <row r="19" spans="1:13" s="1" customFormat="1" ht="15" customHeight="1" x14ac:dyDescent="0.15">
      <c r="A19" s="618" t="s">
        <v>26</v>
      </c>
      <c r="B19" s="619" t="s">
        <v>455</v>
      </c>
      <c r="C19" s="618" t="s">
        <v>26</v>
      </c>
      <c r="D19" s="623" t="s">
        <v>8</v>
      </c>
      <c r="E19" s="624" t="s">
        <v>29</v>
      </c>
      <c r="F19" s="599"/>
      <c r="G19" s="600"/>
      <c r="H19" s="599"/>
      <c r="I19" s="601"/>
      <c r="J19" s="599"/>
      <c r="K19" s="601"/>
      <c r="L19" s="695"/>
      <c r="M19" s="598"/>
    </row>
    <row r="20" spans="1:13" s="1" customFormat="1" ht="15" customHeight="1" x14ac:dyDescent="0.15">
      <c r="A20" s="618" t="s">
        <v>26</v>
      </c>
      <c r="B20" s="619" t="s">
        <v>456</v>
      </c>
      <c r="C20" s="618" t="s">
        <v>26</v>
      </c>
      <c r="D20" s="623" t="s">
        <v>30</v>
      </c>
      <c r="E20" s="624" t="s">
        <v>31</v>
      </c>
      <c r="F20" s="599"/>
      <c r="G20" s="600"/>
      <c r="H20" s="599"/>
      <c r="I20" s="601"/>
      <c r="J20" s="599"/>
      <c r="K20" s="601"/>
      <c r="L20" s="695"/>
      <c r="M20" s="598"/>
    </row>
    <row r="21" spans="1:13" s="1" customFormat="1" ht="15" customHeight="1" x14ac:dyDescent="0.15">
      <c r="A21" s="595" t="s">
        <v>26</v>
      </c>
      <c r="B21" s="596" t="s">
        <v>460</v>
      </c>
      <c r="C21" s="595"/>
      <c r="D21" s="597"/>
      <c r="E21" s="612" t="s">
        <v>32</v>
      </c>
      <c r="F21" s="599"/>
      <c r="G21" s="600"/>
      <c r="H21" s="599"/>
      <c r="I21" s="601"/>
      <c r="J21" s="599"/>
      <c r="K21" s="601"/>
      <c r="L21" s="695"/>
      <c r="M21" s="598"/>
    </row>
    <row r="22" spans="1:13" s="1" customFormat="1" ht="15" customHeight="1" x14ac:dyDescent="0.15">
      <c r="A22" s="595"/>
      <c r="B22" s="596"/>
      <c r="C22" s="595" t="s">
        <v>26</v>
      </c>
      <c r="D22" s="597" t="s">
        <v>23</v>
      </c>
      <c r="E22" s="598" t="s">
        <v>33</v>
      </c>
      <c r="F22" s="599"/>
      <c r="G22" s="600"/>
      <c r="H22" s="599"/>
      <c r="I22" s="601"/>
      <c r="J22" s="599"/>
      <c r="K22" s="601"/>
      <c r="L22" s="695"/>
      <c r="M22" s="598"/>
    </row>
    <row r="23" spans="1:13" s="1" customFormat="1" ht="15" customHeight="1" x14ac:dyDescent="0.15">
      <c r="A23" s="595"/>
      <c r="B23" s="596"/>
      <c r="C23" s="595" t="s">
        <v>26</v>
      </c>
      <c r="D23" s="597" t="s">
        <v>24</v>
      </c>
      <c r="E23" s="598" t="s">
        <v>812</v>
      </c>
      <c r="F23" s="599"/>
      <c r="G23" s="600"/>
      <c r="H23" s="599"/>
      <c r="I23" s="601"/>
      <c r="J23" s="599"/>
      <c r="K23" s="601"/>
      <c r="L23" s="695"/>
      <c r="M23" s="598"/>
    </row>
    <row r="24" spans="1:13" s="1" customFormat="1" ht="15" customHeight="1" x14ac:dyDescent="0.15">
      <c r="A24" s="595"/>
      <c r="B24" s="596"/>
      <c r="C24" s="595" t="s">
        <v>26</v>
      </c>
      <c r="D24" s="597" t="s">
        <v>25</v>
      </c>
      <c r="E24" s="598" t="s">
        <v>813</v>
      </c>
      <c r="F24" s="599"/>
      <c r="G24" s="600"/>
      <c r="H24" s="599"/>
      <c r="I24" s="601"/>
      <c r="J24" s="599"/>
      <c r="K24" s="601"/>
      <c r="L24" s="695"/>
      <c r="M24" s="598"/>
    </row>
    <row r="25" spans="1:13" s="1" customFormat="1" ht="15" customHeight="1" x14ac:dyDescent="0.15">
      <c r="A25" s="607"/>
      <c r="B25" s="625"/>
      <c r="C25" s="607" t="s">
        <v>26</v>
      </c>
      <c r="D25" s="621" t="s">
        <v>34</v>
      </c>
      <c r="E25" s="626" t="s">
        <v>1188</v>
      </c>
      <c r="F25" s="627"/>
      <c r="G25" s="628"/>
      <c r="H25" s="599"/>
      <c r="I25" s="601"/>
      <c r="J25" s="599"/>
      <c r="K25" s="601"/>
      <c r="L25" s="695"/>
      <c r="M25" s="598"/>
    </row>
    <row r="26" spans="1:13" s="1" customFormat="1" ht="15" customHeight="1" x14ac:dyDescent="0.15">
      <c r="A26" s="588" t="s">
        <v>35</v>
      </c>
      <c r="B26" s="589" t="s">
        <v>454</v>
      </c>
      <c r="C26" s="588"/>
      <c r="D26" s="590"/>
      <c r="E26" s="591" t="s">
        <v>36</v>
      </c>
      <c r="F26" s="592" t="s">
        <v>35</v>
      </c>
      <c r="G26" s="593" t="s">
        <v>37</v>
      </c>
      <c r="H26" s="592" t="s">
        <v>7</v>
      </c>
      <c r="I26" s="594" t="s">
        <v>37</v>
      </c>
      <c r="J26" s="599"/>
      <c r="K26" s="601"/>
      <c r="L26" s="695"/>
      <c r="M26" s="598"/>
    </row>
    <row r="27" spans="1:13" s="1" customFormat="1" ht="15" customHeight="1" x14ac:dyDescent="0.15">
      <c r="A27" s="595"/>
      <c r="B27" s="596"/>
      <c r="C27" s="595" t="s">
        <v>35</v>
      </c>
      <c r="D27" s="597" t="s">
        <v>12</v>
      </c>
      <c r="E27" s="598" t="s">
        <v>1189</v>
      </c>
      <c r="F27" s="599"/>
      <c r="G27" s="600"/>
      <c r="H27" s="599"/>
      <c r="I27" s="601"/>
      <c r="J27" s="599"/>
      <c r="K27" s="601"/>
      <c r="L27" s="695"/>
      <c r="M27" s="598"/>
    </row>
    <row r="28" spans="1:13" s="1" customFormat="1" ht="15" customHeight="1" x14ac:dyDescent="0.15">
      <c r="A28" s="602"/>
      <c r="B28" s="629"/>
      <c r="C28" s="602" t="s">
        <v>35</v>
      </c>
      <c r="D28" s="603" t="s">
        <v>17</v>
      </c>
      <c r="E28" s="604" t="s">
        <v>38</v>
      </c>
      <c r="F28" s="599"/>
      <c r="G28" s="600"/>
      <c r="H28" s="599"/>
      <c r="I28" s="601"/>
      <c r="J28" s="599"/>
      <c r="K28" s="601"/>
      <c r="L28" s="695"/>
      <c r="M28" s="598"/>
    </row>
    <row r="29" spans="1:13" s="1" customFormat="1" ht="15" customHeight="1" x14ac:dyDescent="0.15">
      <c r="A29" s="618" t="s">
        <v>35</v>
      </c>
      <c r="B29" s="619" t="s">
        <v>1190</v>
      </c>
      <c r="C29" s="618" t="s">
        <v>35</v>
      </c>
      <c r="D29" s="623" t="s">
        <v>1191</v>
      </c>
      <c r="E29" s="624" t="s">
        <v>44</v>
      </c>
      <c r="F29" s="599"/>
      <c r="G29" s="600"/>
      <c r="H29" s="599"/>
      <c r="I29" s="601"/>
      <c r="J29" s="599"/>
      <c r="K29" s="601"/>
      <c r="L29" s="695"/>
      <c r="M29" s="598"/>
    </row>
    <row r="30" spans="1:13" s="1" customFormat="1" ht="15" customHeight="1" x14ac:dyDescent="0.15">
      <c r="A30" s="618" t="s">
        <v>35</v>
      </c>
      <c r="B30" s="619" t="s">
        <v>1192</v>
      </c>
      <c r="C30" s="618" t="s">
        <v>35</v>
      </c>
      <c r="D30" s="623" t="s">
        <v>1193</v>
      </c>
      <c r="E30" s="624" t="s">
        <v>42</v>
      </c>
      <c r="F30" s="599"/>
      <c r="G30" s="600"/>
      <c r="H30" s="599"/>
      <c r="I30" s="601"/>
      <c r="J30" s="599"/>
      <c r="K30" s="601"/>
      <c r="L30" s="695"/>
      <c r="M30" s="598"/>
    </row>
    <row r="31" spans="1:13" s="1" customFormat="1" ht="15" customHeight="1" x14ac:dyDescent="0.15">
      <c r="A31" s="618" t="s">
        <v>35</v>
      </c>
      <c r="B31" s="619" t="s">
        <v>1194</v>
      </c>
      <c r="C31" s="618" t="s">
        <v>35</v>
      </c>
      <c r="D31" s="623" t="s">
        <v>1195</v>
      </c>
      <c r="E31" s="624" t="s">
        <v>39</v>
      </c>
      <c r="F31" s="599"/>
      <c r="G31" s="600"/>
      <c r="H31" s="599"/>
      <c r="I31" s="601"/>
      <c r="J31" s="599"/>
      <c r="K31" s="601"/>
      <c r="L31" s="695"/>
      <c r="M31" s="598"/>
    </row>
    <row r="32" spans="1:13" s="1" customFormat="1" ht="15" customHeight="1" x14ac:dyDescent="0.15">
      <c r="A32" s="618" t="s">
        <v>35</v>
      </c>
      <c r="B32" s="619" t="s">
        <v>1196</v>
      </c>
      <c r="C32" s="618" t="s">
        <v>35</v>
      </c>
      <c r="D32" s="623" t="s">
        <v>1197</v>
      </c>
      <c r="E32" s="624" t="s">
        <v>40</v>
      </c>
      <c r="F32" s="599"/>
      <c r="G32" s="600"/>
      <c r="H32" s="599"/>
      <c r="I32" s="601"/>
      <c r="J32" s="599"/>
      <c r="K32" s="601"/>
      <c r="L32" s="695"/>
      <c r="M32" s="598"/>
    </row>
    <row r="33" spans="1:13" s="1" customFormat="1" ht="15" customHeight="1" x14ac:dyDescent="0.15">
      <c r="A33" s="630" t="s">
        <v>35</v>
      </c>
      <c r="B33" s="631" t="s">
        <v>460</v>
      </c>
      <c r="C33" s="630" t="s">
        <v>35</v>
      </c>
      <c r="D33" s="632" t="s">
        <v>1198</v>
      </c>
      <c r="E33" s="622" t="s">
        <v>45</v>
      </c>
      <c r="F33" s="627"/>
      <c r="G33" s="628"/>
      <c r="H33" s="627"/>
      <c r="I33" s="633"/>
      <c r="J33" s="599"/>
      <c r="K33" s="601"/>
      <c r="L33" s="695"/>
      <c r="M33" s="598"/>
    </row>
    <row r="34" spans="1:13" s="1" customFormat="1" ht="15" customHeight="1" x14ac:dyDescent="0.15">
      <c r="A34" s="607" t="s">
        <v>46</v>
      </c>
      <c r="B34" s="625" t="s">
        <v>811</v>
      </c>
      <c r="C34" s="607" t="s">
        <v>46</v>
      </c>
      <c r="D34" s="621" t="s">
        <v>1181</v>
      </c>
      <c r="E34" s="634" t="s">
        <v>1199</v>
      </c>
      <c r="F34" s="592" t="s">
        <v>46</v>
      </c>
      <c r="G34" s="593" t="s">
        <v>48</v>
      </c>
      <c r="H34" s="592" t="s">
        <v>66</v>
      </c>
      <c r="I34" s="594" t="s">
        <v>48</v>
      </c>
      <c r="J34" s="599"/>
      <c r="K34" s="601"/>
      <c r="L34" s="695"/>
      <c r="M34" s="598"/>
    </row>
    <row r="35" spans="1:13" s="1" customFormat="1" ht="15" customHeight="1" x14ac:dyDescent="0.15">
      <c r="A35" s="635" t="s">
        <v>1200</v>
      </c>
      <c r="B35" s="636" t="s">
        <v>454</v>
      </c>
      <c r="C35" s="635" t="s">
        <v>1200</v>
      </c>
      <c r="D35" s="637" t="s">
        <v>12</v>
      </c>
      <c r="E35" s="638" t="s">
        <v>49</v>
      </c>
      <c r="F35" s="614" t="s">
        <v>971</v>
      </c>
      <c r="G35" s="615" t="s">
        <v>49</v>
      </c>
      <c r="H35" s="592" t="s">
        <v>68</v>
      </c>
      <c r="I35" s="594" t="s">
        <v>50</v>
      </c>
      <c r="J35" s="599"/>
      <c r="K35" s="601"/>
      <c r="L35" s="695"/>
      <c r="M35" s="598"/>
    </row>
    <row r="36" spans="1:13" s="1" customFormat="1" ht="15" customHeight="1" x14ac:dyDescent="0.15">
      <c r="A36" s="588" t="s">
        <v>1201</v>
      </c>
      <c r="B36" s="589" t="s">
        <v>454</v>
      </c>
      <c r="C36" s="588" t="s">
        <v>972</v>
      </c>
      <c r="D36" s="590" t="s">
        <v>1187</v>
      </c>
      <c r="E36" s="591" t="s">
        <v>51</v>
      </c>
      <c r="F36" s="599" t="s">
        <v>972</v>
      </c>
      <c r="G36" s="600" t="s">
        <v>51</v>
      </c>
      <c r="H36" s="599"/>
      <c r="I36" s="601"/>
      <c r="J36" s="599"/>
      <c r="K36" s="601"/>
      <c r="L36" s="695"/>
      <c r="M36" s="598"/>
    </row>
    <row r="37" spans="1:13" s="1" customFormat="1" ht="15" customHeight="1" x14ac:dyDescent="0.15">
      <c r="A37" s="635" t="s">
        <v>1202</v>
      </c>
      <c r="B37" s="636" t="s">
        <v>454</v>
      </c>
      <c r="C37" s="635" t="s">
        <v>1202</v>
      </c>
      <c r="D37" s="637" t="s">
        <v>12</v>
      </c>
      <c r="E37" s="638" t="s">
        <v>1203</v>
      </c>
      <c r="F37" s="614" t="s">
        <v>973</v>
      </c>
      <c r="G37" s="615" t="s">
        <v>52</v>
      </c>
      <c r="H37" s="627"/>
      <c r="I37" s="633"/>
      <c r="J37" s="599"/>
      <c r="K37" s="601"/>
      <c r="L37" s="695"/>
      <c r="M37" s="598"/>
    </row>
    <row r="38" spans="1:13" s="1" customFormat="1" ht="15" customHeight="1" x14ac:dyDescent="0.15">
      <c r="A38" s="595" t="s">
        <v>1204</v>
      </c>
      <c r="B38" s="596" t="s">
        <v>454</v>
      </c>
      <c r="C38" s="595" t="s">
        <v>1204</v>
      </c>
      <c r="D38" s="597" t="s">
        <v>1187</v>
      </c>
      <c r="E38" s="598" t="s">
        <v>1205</v>
      </c>
      <c r="F38" s="592" t="s">
        <v>974</v>
      </c>
      <c r="G38" s="593" t="s">
        <v>53</v>
      </c>
      <c r="H38" s="592" t="s">
        <v>195</v>
      </c>
      <c r="I38" s="594" t="s">
        <v>54</v>
      </c>
      <c r="J38" s="599"/>
      <c r="K38" s="601"/>
      <c r="L38" s="695"/>
      <c r="M38" s="598"/>
    </row>
    <row r="39" spans="1:13" s="1" customFormat="1" ht="15" customHeight="1" x14ac:dyDescent="0.15">
      <c r="A39" s="630" t="s">
        <v>1204</v>
      </c>
      <c r="B39" s="631" t="s">
        <v>1190</v>
      </c>
      <c r="C39" s="630" t="s">
        <v>1204</v>
      </c>
      <c r="D39" s="632" t="s">
        <v>1191</v>
      </c>
      <c r="E39" s="622" t="s">
        <v>55</v>
      </c>
      <c r="F39" s="627"/>
      <c r="G39" s="628"/>
      <c r="H39" s="599"/>
      <c r="I39" s="601"/>
      <c r="J39" s="599"/>
      <c r="K39" s="601"/>
      <c r="L39" s="695"/>
      <c r="M39" s="598"/>
    </row>
    <row r="40" spans="1:13" s="1" customFormat="1" ht="15" customHeight="1" x14ac:dyDescent="0.15">
      <c r="A40" s="588"/>
      <c r="B40" s="589"/>
      <c r="C40" s="588" t="s">
        <v>1206</v>
      </c>
      <c r="D40" s="590" t="s">
        <v>5</v>
      </c>
      <c r="E40" s="591" t="s">
        <v>56</v>
      </c>
      <c r="F40" s="592" t="s">
        <v>975</v>
      </c>
      <c r="G40" s="593" t="s">
        <v>57</v>
      </c>
      <c r="H40" s="599"/>
      <c r="I40" s="601"/>
      <c r="J40" s="599"/>
      <c r="K40" s="601"/>
      <c r="L40" s="695"/>
      <c r="M40" s="598"/>
    </row>
    <row r="41" spans="1:13" s="1" customFormat="1" ht="15" customHeight="1" x14ac:dyDescent="0.15">
      <c r="A41" s="595" t="s">
        <v>1206</v>
      </c>
      <c r="B41" s="596" t="s">
        <v>454</v>
      </c>
      <c r="C41" s="595"/>
      <c r="D41" s="597"/>
      <c r="E41" s="598" t="s">
        <v>57</v>
      </c>
      <c r="F41" s="599"/>
      <c r="G41" s="600"/>
      <c r="H41" s="599"/>
      <c r="I41" s="601"/>
      <c r="J41" s="599"/>
      <c r="K41" s="601"/>
      <c r="L41" s="695"/>
      <c r="M41" s="598"/>
    </row>
    <row r="42" spans="1:13" s="1" customFormat="1" ht="15" customHeight="1" x14ac:dyDescent="0.15">
      <c r="A42" s="607" t="s">
        <v>1206</v>
      </c>
      <c r="B42" s="625" t="s">
        <v>455</v>
      </c>
      <c r="C42" s="607"/>
      <c r="D42" s="621"/>
      <c r="E42" s="626" t="s">
        <v>58</v>
      </c>
      <c r="F42" s="627"/>
      <c r="G42" s="628"/>
      <c r="H42" s="627"/>
      <c r="I42" s="633"/>
      <c r="J42" s="599"/>
      <c r="K42" s="601"/>
      <c r="L42" s="695"/>
      <c r="M42" s="598"/>
    </row>
    <row r="43" spans="1:13" s="1" customFormat="1" ht="15" customHeight="1" x14ac:dyDescent="0.15">
      <c r="A43" s="588" t="s">
        <v>1207</v>
      </c>
      <c r="B43" s="589" t="s">
        <v>454</v>
      </c>
      <c r="C43" s="588"/>
      <c r="D43" s="590"/>
      <c r="E43" s="591" t="s">
        <v>1208</v>
      </c>
      <c r="F43" s="599" t="s">
        <v>59</v>
      </c>
      <c r="G43" s="600" t="s">
        <v>585</v>
      </c>
      <c r="H43" s="599" t="s">
        <v>346</v>
      </c>
      <c r="I43" s="601" t="s">
        <v>585</v>
      </c>
      <c r="J43" s="592" t="s">
        <v>459</v>
      </c>
      <c r="K43" s="594" t="s">
        <v>1074</v>
      </c>
      <c r="L43" s="693" t="s">
        <v>1075</v>
      </c>
      <c r="M43" s="591" t="s">
        <v>1074</v>
      </c>
    </row>
    <row r="44" spans="1:13" s="1" customFormat="1" ht="15" customHeight="1" x14ac:dyDescent="0.15">
      <c r="A44" s="595"/>
      <c r="B44" s="596"/>
      <c r="C44" s="595" t="s">
        <v>1207</v>
      </c>
      <c r="D44" s="597" t="s">
        <v>1181</v>
      </c>
      <c r="E44" s="598" t="s">
        <v>1209</v>
      </c>
      <c r="F44" s="599"/>
      <c r="G44" s="600"/>
      <c r="H44" s="599"/>
      <c r="I44" s="601"/>
      <c r="J44" s="599"/>
      <c r="K44" s="601"/>
      <c r="L44" s="695"/>
      <c r="M44" s="598"/>
    </row>
    <row r="45" spans="1:13" s="1" customFormat="1" ht="15" customHeight="1" x14ac:dyDescent="0.15">
      <c r="A45" s="595"/>
      <c r="B45" s="596"/>
      <c r="C45" s="595" t="s">
        <v>1207</v>
      </c>
      <c r="D45" s="597" t="s">
        <v>1210</v>
      </c>
      <c r="E45" s="598" t="s">
        <v>63</v>
      </c>
      <c r="F45" s="599"/>
      <c r="G45" s="600"/>
      <c r="H45" s="599"/>
      <c r="I45" s="601"/>
      <c r="J45" s="599"/>
      <c r="K45" s="601"/>
      <c r="L45" s="695"/>
      <c r="M45" s="598"/>
    </row>
    <row r="46" spans="1:13" s="1" customFormat="1" ht="15" customHeight="1" x14ac:dyDescent="0.15">
      <c r="A46" s="607"/>
      <c r="B46" s="625"/>
      <c r="C46" s="607" t="s">
        <v>59</v>
      </c>
      <c r="D46" s="621" t="s">
        <v>1211</v>
      </c>
      <c r="E46" s="626" t="s">
        <v>64</v>
      </c>
      <c r="F46" s="599"/>
      <c r="G46" s="600"/>
      <c r="H46" s="599"/>
      <c r="I46" s="601"/>
      <c r="J46" s="599"/>
      <c r="K46" s="601"/>
      <c r="L46" s="695"/>
      <c r="M46" s="598"/>
    </row>
    <row r="47" spans="1:13" s="1" customFormat="1" ht="15" customHeight="1" x14ac:dyDescent="0.15">
      <c r="A47" s="635" t="s">
        <v>1212</v>
      </c>
      <c r="B47" s="636" t="s">
        <v>454</v>
      </c>
      <c r="C47" s="635" t="s">
        <v>1212</v>
      </c>
      <c r="D47" s="639" t="s">
        <v>12</v>
      </c>
      <c r="E47" s="638" t="s">
        <v>1213</v>
      </c>
      <c r="F47" s="592" t="s">
        <v>976</v>
      </c>
      <c r="G47" s="593" t="s">
        <v>1213</v>
      </c>
      <c r="H47" s="592" t="s">
        <v>586</v>
      </c>
      <c r="I47" s="594" t="s">
        <v>953</v>
      </c>
      <c r="J47" s="599"/>
      <c r="K47" s="601"/>
      <c r="L47" s="695"/>
      <c r="M47" s="598"/>
    </row>
    <row r="48" spans="1:13" s="1" customFormat="1" ht="15" customHeight="1" x14ac:dyDescent="0.15">
      <c r="A48" s="595" t="s">
        <v>1214</v>
      </c>
      <c r="B48" s="596" t="s">
        <v>817</v>
      </c>
      <c r="C48" s="595"/>
      <c r="D48" s="640"/>
      <c r="E48" s="598" t="s">
        <v>1215</v>
      </c>
      <c r="F48" s="592" t="s">
        <v>977</v>
      </c>
      <c r="G48" s="593" t="s">
        <v>1076</v>
      </c>
      <c r="H48" s="599"/>
      <c r="I48" s="601"/>
      <c r="J48" s="599"/>
      <c r="K48" s="601"/>
      <c r="L48" s="695"/>
      <c r="M48" s="598"/>
    </row>
    <row r="49" spans="1:13" s="1" customFormat="1" ht="15" customHeight="1" x14ac:dyDescent="0.15">
      <c r="A49" s="595"/>
      <c r="B49" s="596"/>
      <c r="C49" s="595" t="s">
        <v>977</v>
      </c>
      <c r="D49" s="640" t="s">
        <v>23</v>
      </c>
      <c r="E49" s="598" t="s">
        <v>60</v>
      </c>
      <c r="F49" s="599"/>
      <c r="G49" s="600"/>
      <c r="H49" s="599"/>
      <c r="I49" s="601"/>
      <c r="J49" s="599"/>
      <c r="K49" s="601"/>
      <c r="L49" s="695"/>
      <c r="M49" s="598"/>
    </row>
    <row r="50" spans="1:13" s="1" customFormat="1" ht="15" customHeight="1" x14ac:dyDescent="0.15">
      <c r="A50" s="595"/>
      <c r="B50" s="596"/>
      <c r="C50" s="595" t="s">
        <v>977</v>
      </c>
      <c r="D50" s="640" t="s">
        <v>24</v>
      </c>
      <c r="E50" s="598" t="s">
        <v>61</v>
      </c>
      <c r="F50" s="599"/>
      <c r="G50" s="600"/>
      <c r="H50" s="599"/>
      <c r="I50" s="601"/>
      <c r="J50" s="599"/>
      <c r="K50" s="601"/>
      <c r="L50" s="695"/>
      <c r="M50" s="598"/>
    </row>
    <row r="51" spans="1:13" s="1" customFormat="1" ht="15" customHeight="1" x14ac:dyDescent="0.15">
      <c r="A51" s="595"/>
      <c r="B51" s="596"/>
      <c r="C51" s="595" t="s">
        <v>977</v>
      </c>
      <c r="D51" s="640" t="s">
        <v>25</v>
      </c>
      <c r="E51" s="598" t="s">
        <v>62</v>
      </c>
      <c r="F51" s="599"/>
      <c r="G51" s="600"/>
      <c r="H51" s="599"/>
      <c r="I51" s="601"/>
      <c r="J51" s="599"/>
      <c r="K51" s="601"/>
      <c r="L51" s="695"/>
      <c r="M51" s="598"/>
    </row>
    <row r="52" spans="1:13" s="1" customFormat="1" ht="15" customHeight="1" x14ac:dyDescent="0.15">
      <c r="A52" s="595"/>
      <c r="B52" s="596"/>
      <c r="C52" s="595" t="s">
        <v>977</v>
      </c>
      <c r="D52" s="640" t="s">
        <v>978</v>
      </c>
      <c r="E52" s="598" t="s">
        <v>1216</v>
      </c>
      <c r="F52" s="599"/>
      <c r="G52" s="600"/>
      <c r="H52" s="599"/>
      <c r="I52" s="601"/>
      <c r="J52" s="599"/>
      <c r="K52" s="601"/>
      <c r="L52" s="695"/>
      <c r="M52" s="598"/>
    </row>
    <row r="53" spans="1:13" s="1" customFormat="1" ht="15" customHeight="1" x14ac:dyDescent="0.15">
      <c r="A53" s="607"/>
      <c r="B53" s="641"/>
      <c r="C53" s="607" t="s">
        <v>977</v>
      </c>
      <c r="D53" s="608" t="s">
        <v>34</v>
      </c>
      <c r="E53" s="626" t="s">
        <v>1217</v>
      </c>
      <c r="F53" s="627"/>
      <c r="G53" s="628"/>
      <c r="H53" s="627"/>
      <c r="I53" s="633"/>
      <c r="J53" s="627"/>
      <c r="K53" s="633"/>
      <c r="L53" s="695"/>
      <c r="M53" s="598"/>
    </row>
    <row r="54" spans="1:13" s="1" customFormat="1" ht="15" customHeight="1" x14ac:dyDescent="0.15">
      <c r="A54" s="588" t="s">
        <v>65</v>
      </c>
      <c r="B54" s="589" t="s">
        <v>454</v>
      </c>
      <c r="C54" s="609" t="s">
        <v>65</v>
      </c>
      <c r="D54" s="611" t="s">
        <v>12</v>
      </c>
      <c r="E54" s="591" t="s">
        <v>1218</v>
      </c>
      <c r="F54" s="592" t="s">
        <v>65</v>
      </c>
      <c r="G54" s="593" t="s">
        <v>70</v>
      </c>
      <c r="H54" s="599" t="s">
        <v>588</v>
      </c>
      <c r="I54" s="601" t="s">
        <v>462</v>
      </c>
      <c r="J54" s="599" t="s">
        <v>1077</v>
      </c>
      <c r="K54" s="601" t="s">
        <v>1219</v>
      </c>
      <c r="L54" s="693" t="s">
        <v>814</v>
      </c>
      <c r="M54" s="591" t="s">
        <v>819</v>
      </c>
    </row>
    <row r="55" spans="1:13" s="1" customFormat="1" ht="15" customHeight="1" x14ac:dyDescent="0.15">
      <c r="A55" s="605" t="s">
        <v>1220</v>
      </c>
      <c r="B55" s="606" t="s">
        <v>1221</v>
      </c>
      <c r="C55" s="595" t="s">
        <v>1220</v>
      </c>
      <c r="D55" s="597" t="s">
        <v>1222</v>
      </c>
      <c r="E55" s="612" t="s">
        <v>71</v>
      </c>
      <c r="F55" s="599"/>
      <c r="G55" s="600"/>
      <c r="H55" s="599"/>
      <c r="I55" s="601"/>
      <c r="J55" s="599"/>
      <c r="K55" s="601"/>
      <c r="L55" s="695"/>
      <c r="M55" s="598"/>
    </row>
    <row r="56" spans="1:13" s="1" customFormat="1" ht="15" customHeight="1" x14ac:dyDescent="0.15">
      <c r="A56" s="605" t="s">
        <v>65</v>
      </c>
      <c r="B56" s="606" t="s">
        <v>1223</v>
      </c>
      <c r="C56" s="605" t="s">
        <v>65</v>
      </c>
      <c r="D56" s="642" t="s">
        <v>1198</v>
      </c>
      <c r="E56" s="612" t="s">
        <v>1064</v>
      </c>
      <c r="F56" s="627"/>
      <c r="G56" s="628"/>
      <c r="H56" s="599"/>
      <c r="I56" s="601"/>
      <c r="J56" s="599"/>
      <c r="K56" s="601"/>
      <c r="L56" s="695"/>
      <c r="M56" s="598"/>
    </row>
    <row r="57" spans="1:13" s="1" customFormat="1" ht="15" customHeight="1" x14ac:dyDescent="0.15">
      <c r="A57" s="609" t="s">
        <v>1224</v>
      </c>
      <c r="B57" s="610" t="s">
        <v>454</v>
      </c>
      <c r="C57" s="609" t="s">
        <v>69</v>
      </c>
      <c r="D57" s="616" t="s">
        <v>12</v>
      </c>
      <c r="E57" s="617" t="s">
        <v>73</v>
      </c>
      <c r="F57" s="592" t="s">
        <v>69</v>
      </c>
      <c r="G57" s="593" t="s">
        <v>74</v>
      </c>
      <c r="H57" s="599"/>
      <c r="I57" s="601"/>
      <c r="J57" s="599"/>
      <c r="K57" s="601"/>
      <c r="L57" s="695"/>
      <c r="M57" s="598"/>
    </row>
    <row r="58" spans="1:13" s="1" customFormat="1" ht="15" customHeight="1" x14ac:dyDescent="0.15">
      <c r="A58" s="618" t="s">
        <v>1224</v>
      </c>
      <c r="B58" s="619" t="s">
        <v>455</v>
      </c>
      <c r="C58" s="618" t="s">
        <v>69</v>
      </c>
      <c r="D58" s="623" t="s">
        <v>8</v>
      </c>
      <c r="E58" s="624" t="s">
        <v>75</v>
      </c>
      <c r="F58" s="599"/>
      <c r="G58" s="600"/>
      <c r="H58" s="599"/>
      <c r="I58" s="601"/>
      <c r="J58" s="599"/>
      <c r="K58" s="601"/>
      <c r="L58" s="695"/>
      <c r="M58" s="598"/>
    </row>
    <row r="59" spans="1:13" s="1" customFormat="1" ht="15" customHeight="1" x14ac:dyDescent="0.15">
      <c r="A59" s="618" t="s">
        <v>69</v>
      </c>
      <c r="B59" s="619" t="s">
        <v>456</v>
      </c>
      <c r="C59" s="618" t="s">
        <v>69</v>
      </c>
      <c r="D59" s="623" t="s">
        <v>30</v>
      </c>
      <c r="E59" s="624" t="s">
        <v>76</v>
      </c>
      <c r="F59" s="599"/>
      <c r="G59" s="600"/>
      <c r="H59" s="599"/>
      <c r="I59" s="601"/>
      <c r="J59" s="599"/>
      <c r="K59" s="601"/>
      <c r="L59" s="695"/>
      <c r="M59" s="598"/>
    </row>
    <row r="60" spans="1:13" s="1" customFormat="1" ht="15" customHeight="1" x14ac:dyDescent="0.15">
      <c r="A60" s="595" t="s">
        <v>69</v>
      </c>
      <c r="B60" s="596" t="s">
        <v>457</v>
      </c>
      <c r="C60" s="595" t="s">
        <v>69</v>
      </c>
      <c r="D60" s="597" t="s">
        <v>41</v>
      </c>
      <c r="E60" s="624" t="s">
        <v>77</v>
      </c>
      <c r="F60" s="599"/>
      <c r="G60" s="600"/>
      <c r="H60" s="599"/>
      <c r="I60" s="601"/>
      <c r="J60" s="599"/>
      <c r="K60" s="601"/>
      <c r="L60" s="695"/>
      <c r="M60" s="598"/>
    </row>
    <row r="61" spans="1:13" s="1" customFormat="1" ht="15" customHeight="1" x14ac:dyDescent="0.15">
      <c r="A61" s="630" t="s">
        <v>69</v>
      </c>
      <c r="B61" s="631" t="s">
        <v>460</v>
      </c>
      <c r="C61" s="630" t="s">
        <v>69</v>
      </c>
      <c r="D61" s="632" t="s">
        <v>34</v>
      </c>
      <c r="E61" s="622" t="s">
        <v>1225</v>
      </c>
      <c r="F61" s="627"/>
      <c r="G61" s="628"/>
      <c r="H61" s="627"/>
      <c r="I61" s="633"/>
      <c r="J61" s="627"/>
      <c r="K61" s="633"/>
      <c r="L61" s="697"/>
      <c r="M61" s="598"/>
    </row>
    <row r="62" spans="1:13" s="1" customFormat="1" ht="15" customHeight="1" x14ac:dyDescent="0.15">
      <c r="A62" s="609" t="s">
        <v>1226</v>
      </c>
      <c r="B62" s="610" t="s">
        <v>454</v>
      </c>
      <c r="C62" s="609" t="s">
        <v>72</v>
      </c>
      <c r="D62" s="611" t="s">
        <v>12</v>
      </c>
      <c r="E62" s="591" t="s">
        <v>79</v>
      </c>
      <c r="F62" s="592" t="s">
        <v>72</v>
      </c>
      <c r="G62" s="593" t="s">
        <v>1078</v>
      </c>
      <c r="H62" s="643" t="s">
        <v>1227</v>
      </c>
      <c r="I62" s="594" t="s">
        <v>1228</v>
      </c>
      <c r="J62" s="643" t="s">
        <v>818</v>
      </c>
      <c r="K62" s="594" t="s">
        <v>1229</v>
      </c>
      <c r="L62" s="695"/>
      <c r="M62" s="598"/>
    </row>
    <row r="63" spans="1:13" s="1" customFormat="1" ht="15" customHeight="1" x14ac:dyDescent="0.15">
      <c r="A63" s="595" t="s">
        <v>72</v>
      </c>
      <c r="B63" s="596" t="s">
        <v>455</v>
      </c>
      <c r="C63" s="595" t="s">
        <v>72</v>
      </c>
      <c r="D63" s="597" t="s">
        <v>8</v>
      </c>
      <c r="E63" s="612" t="s">
        <v>80</v>
      </c>
      <c r="F63" s="599"/>
      <c r="G63" s="600"/>
      <c r="H63" s="599"/>
      <c r="I63" s="601"/>
      <c r="J63" s="599"/>
      <c r="K63" s="601"/>
      <c r="L63" s="695"/>
      <c r="M63" s="598"/>
    </row>
    <row r="64" spans="1:13" s="1" customFormat="1" ht="15" customHeight="1" x14ac:dyDescent="0.15">
      <c r="A64" s="609" t="s">
        <v>1230</v>
      </c>
      <c r="B64" s="610" t="s">
        <v>454</v>
      </c>
      <c r="C64" s="609" t="s">
        <v>78</v>
      </c>
      <c r="D64" s="616" t="s">
        <v>12</v>
      </c>
      <c r="E64" s="617" t="s">
        <v>82</v>
      </c>
      <c r="F64" s="592" t="s">
        <v>78</v>
      </c>
      <c r="G64" s="593" t="s">
        <v>1079</v>
      </c>
      <c r="H64" s="599"/>
      <c r="I64" s="601"/>
      <c r="J64" s="599"/>
      <c r="K64" s="601"/>
      <c r="L64" s="695"/>
      <c r="M64" s="598"/>
    </row>
    <row r="65" spans="1:13" s="1" customFormat="1" ht="15" customHeight="1" x14ac:dyDescent="0.15">
      <c r="A65" s="618" t="s">
        <v>78</v>
      </c>
      <c r="B65" s="619" t="s">
        <v>455</v>
      </c>
      <c r="C65" s="618" t="s">
        <v>78</v>
      </c>
      <c r="D65" s="623" t="s">
        <v>8</v>
      </c>
      <c r="E65" s="624" t="s">
        <v>83</v>
      </c>
      <c r="F65" s="599"/>
      <c r="G65" s="600"/>
      <c r="H65" s="599"/>
      <c r="I65" s="601"/>
      <c r="J65" s="599"/>
      <c r="K65" s="601"/>
      <c r="L65" s="695"/>
      <c r="M65" s="598"/>
    </row>
    <row r="66" spans="1:13" s="1" customFormat="1" ht="15" customHeight="1" x14ac:dyDescent="0.15">
      <c r="A66" s="607" t="s">
        <v>78</v>
      </c>
      <c r="B66" s="625" t="s">
        <v>456</v>
      </c>
      <c r="C66" s="607" t="s">
        <v>78</v>
      </c>
      <c r="D66" s="621" t="s">
        <v>30</v>
      </c>
      <c r="E66" s="622" t="s">
        <v>84</v>
      </c>
      <c r="F66" s="627"/>
      <c r="G66" s="628"/>
      <c r="H66" s="599"/>
      <c r="I66" s="601"/>
      <c r="J66" s="599"/>
      <c r="K66" s="601"/>
      <c r="L66" s="695"/>
      <c r="M66" s="598"/>
    </row>
    <row r="67" spans="1:13" s="1" customFormat="1" ht="15" customHeight="1" x14ac:dyDescent="0.15">
      <c r="A67" s="607" t="s">
        <v>1231</v>
      </c>
      <c r="B67" s="625" t="s">
        <v>454</v>
      </c>
      <c r="C67" s="607" t="s">
        <v>1231</v>
      </c>
      <c r="D67" s="621" t="s">
        <v>12</v>
      </c>
      <c r="E67" s="626" t="s">
        <v>1232</v>
      </c>
      <c r="F67" s="614" t="s">
        <v>81</v>
      </c>
      <c r="G67" s="615" t="s">
        <v>1065</v>
      </c>
      <c r="H67" s="599"/>
      <c r="I67" s="601"/>
      <c r="J67" s="599"/>
      <c r="K67" s="601"/>
      <c r="L67" s="695"/>
      <c r="M67" s="598"/>
    </row>
    <row r="68" spans="1:13" s="1" customFormat="1" ht="15" customHeight="1" x14ac:dyDescent="0.15">
      <c r="A68" s="595" t="s">
        <v>1233</v>
      </c>
      <c r="B68" s="596" t="s">
        <v>454</v>
      </c>
      <c r="C68" s="595" t="s">
        <v>85</v>
      </c>
      <c r="D68" s="597" t="s">
        <v>12</v>
      </c>
      <c r="E68" s="598" t="s">
        <v>1234</v>
      </c>
      <c r="F68" s="592" t="s">
        <v>85</v>
      </c>
      <c r="G68" s="593" t="s">
        <v>1080</v>
      </c>
      <c r="H68" s="599"/>
      <c r="I68" s="601"/>
      <c r="J68" s="599"/>
      <c r="K68" s="601"/>
      <c r="L68" s="695"/>
      <c r="M68" s="598"/>
    </row>
    <row r="69" spans="1:13" s="1" customFormat="1" ht="15" customHeight="1" x14ac:dyDescent="0.15">
      <c r="A69" s="618" t="s">
        <v>85</v>
      </c>
      <c r="B69" s="619" t="s">
        <v>455</v>
      </c>
      <c r="C69" s="618" t="s">
        <v>1233</v>
      </c>
      <c r="D69" s="623" t="s">
        <v>8</v>
      </c>
      <c r="E69" s="624" t="s">
        <v>86</v>
      </c>
      <c r="F69" s="599"/>
      <c r="G69" s="600"/>
      <c r="H69" s="599"/>
      <c r="I69" s="601"/>
      <c r="J69" s="599"/>
      <c r="K69" s="601"/>
      <c r="L69" s="695"/>
      <c r="M69" s="598"/>
    </row>
    <row r="70" spans="1:13" s="1" customFormat="1" ht="15" customHeight="1" x14ac:dyDescent="0.15">
      <c r="A70" s="618" t="s">
        <v>85</v>
      </c>
      <c r="B70" s="619" t="s">
        <v>456</v>
      </c>
      <c r="C70" s="618" t="s">
        <v>1233</v>
      </c>
      <c r="D70" s="623" t="s">
        <v>30</v>
      </c>
      <c r="E70" s="624" t="s">
        <v>87</v>
      </c>
      <c r="F70" s="599"/>
      <c r="G70" s="600"/>
      <c r="H70" s="599"/>
      <c r="I70" s="601"/>
      <c r="J70" s="599"/>
      <c r="K70" s="601"/>
      <c r="L70" s="695"/>
      <c r="M70" s="598"/>
    </row>
    <row r="71" spans="1:13" s="1" customFormat="1" ht="15" customHeight="1" x14ac:dyDescent="0.15">
      <c r="A71" s="595" t="s">
        <v>85</v>
      </c>
      <c r="B71" s="596" t="s">
        <v>457</v>
      </c>
      <c r="C71" s="595"/>
      <c r="D71" s="597"/>
      <c r="E71" s="612" t="s">
        <v>1235</v>
      </c>
      <c r="F71" s="599"/>
      <c r="G71" s="600"/>
      <c r="H71" s="599"/>
      <c r="I71" s="601"/>
      <c r="J71" s="599"/>
      <c r="K71" s="601"/>
      <c r="L71" s="695"/>
      <c r="M71" s="598"/>
    </row>
    <row r="72" spans="1:13" s="1" customFormat="1" ht="15" customHeight="1" x14ac:dyDescent="0.15">
      <c r="A72" s="595"/>
      <c r="B72" s="596"/>
      <c r="C72" s="595" t="s">
        <v>85</v>
      </c>
      <c r="D72" s="597" t="s">
        <v>41</v>
      </c>
      <c r="E72" s="598" t="s">
        <v>88</v>
      </c>
      <c r="F72" s="599"/>
      <c r="G72" s="600"/>
      <c r="H72" s="599"/>
      <c r="I72" s="601"/>
      <c r="J72" s="599"/>
      <c r="K72" s="601"/>
      <c r="L72" s="695"/>
      <c r="M72" s="598"/>
    </row>
    <row r="73" spans="1:13" s="1" customFormat="1" ht="15" customHeight="1" x14ac:dyDescent="0.15">
      <c r="A73" s="595"/>
      <c r="B73" s="596"/>
      <c r="C73" s="595" t="s">
        <v>85</v>
      </c>
      <c r="D73" s="597" t="s">
        <v>1236</v>
      </c>
      <c r="E73" s="598" t="s">
        <v>1237</v>
      </c>
      <c r="F73" s="599"/>
      <c r="G73" s="600"/>
      <c r="H73" s="599"/>
      <c r="I73" s="601"/>
      <c r="J73" s="599"/>
      <c r="K73" s="601"/>
      <c r="L73" s="695"/>
      <c r="M73" s="598"/>
    </row>
    <row r="74" spans="1:13" s="1" customFormat="1" ht="15" customHeight="1" x14ac:dyDescent="0.15">
      <c r="A74" s="595"/>
      <c r="B74" s="596"/>
      <c r="C74" s="595" t="s">
        <v>85</v>
      </c>
      <c r="D74" s="597" t="s">
        <v>1238</v>
      </c>
      <c r="E74" s="598" t="s">
        <v>89</v>
      </c>
      <c r="F74" s="599"/>
      <c r="G74" s="600"/>
      <c r="H74" s="599"/>
      <c r="I74" s="601"/>
      <c r="J74" s="599"/>
      <c r="K74" s="601"/>
      <c r="L74" s="695"/>
      <c r="M74" s="598"/>
    </row>
    <row r="75" spans="1:13" s="1" customFormat="1" ht="15" customHeight="1" x14ac:dyDescent="0.15">
      <c r="A75" s="602"/>
      <c r="B75" s="629"/>
      <c r="C75" s="602" t="s">
        <v>85</v>
      </c>
      <c r="D75" s="603" t="s">
        <v>1239</v>
      </c>
      <c r="E75" s="598" t="s">
        <v>90</v>
      </c>
      <c r="F75" s="599"/>
      <c r="G75" s="600"/>
      <c r="H75" s="599"/>
      <c r="I75" s="601"/>
      <c r="J75" s="599"/>
      <c r="K75" s="601"/>
      <c r="L75" s="695"/>
      <c r="M75" s="598"/>
    </row>
    <row r="76" spans="1:13" s="1" customFormat="1" ht="15" customHeight="1" x14ac:dyDescent="0.15">
      <c r="A76" s="607" t="s">
        <v>85</v>
      </c>
      <c r="B76" s="625" t="s">
        <v>815</v>
      </c>
      <c r="C76" s="607" t="s">
        <v>85</v>
      </c>
      <c r="D76" s="621" t="s">
        <v>1240</v>
      </c>
      <c r="E76" s="622" t="s">
        <v>91</v>
      </c>
      <c r="F76" s="627"/>
      <c r="G76" s="628"/>
      <c r="H76" s="599"/>
      <c r="I76" s="601"/>
      <c r="J76" s="599"/>
      <c r="K76" s="601"/>
      <c r="L76" s="695"/>
      <c r="M76" s="598"/>
    </row>
    <row r="77" spans="1:13" s="1" customFormat="1" ht="15" customHeight="1" x14ac:dyDescent="0.15">
      <c r="A77" s="609" t="s">
        <v>92</v>
      </c>
      <c r="B77" s="610" t="s">
        <v>454</v>
      </c>
      <c r="C77" s="609" t="s">
        <v>92</v>
      </c>
      <c r="D77" s="616" t="s">
        <v>12</v>
      </c>
      <c r="E77" s="617" t="s">
        <v>93</v>
      </c>
      <c r="F77" s="599" t="s">
        <v>92</v>
      </c>
      <c r="G77" s="600" t="s">
        <v>94</v>
      </c>
      <c r="H77" s="599"/>
      <c r="I77" s="601"/>
      <c r="J77" s="599"/>
      <c r="K77" s="601"/>
      <c r="L77" s="695"/>
      <c r="M77" s="598"/>
    </row>
    <row r="78" spans="1:13" s="1" customFormat="1" ht="15" customHeight="1" x14ac:dyDescent="0.15">
      <c r="A78" s="618" t="s">
        <v>92</v>
      </c>
      <c r="B78" s="619" t="s">
        <v>455</v>
      </c>
      <c r="C78" s="618" t="s">
        <v>92</v>
      </c>
      <c r="D78" s="623" t="s">
        <v>8</v>
      </c>
      <c r="E78" s="624" t="s">
        <v>95</v>
      </c>
      <c r="F78" s="599"/>
      <c r="G78" s="600"/>
      <c r="H78" s="599"/>
      <c r="I78" s="601"/>
      <c r="J78" s="599"/>
      <c r="K78" s="601"/>
      <c r="L78" s="695"/>
      <c r="M78" s="598"/>
    </row>
    <row r="79" spans="1:13" s="1" customFormat="1" ht="15" customHeight="1" x14ac:dyDescent="0.15">
      <c r="A79" s="618" t="s">
        <v>92</v>
      </c>
      <c r="B79" s="619" t="s">
        <v>456</v>
      </c>
      <c r="C79" s="618" t="s">
        <v>92</v>
      </c>
      <c r="D79" s="623" t="s">
        <v>30</v>
      </c>
      <c r="E79" s="624" t="s">
        <v>96</v>
      </c>
      <c r="F79" s="599"/>
      <c r="G79" s="600"/>
      <c r="H79" s="599"/>
      <c r="I79" s="601"/>
      <c r="J79" s="599"/>
      <c r="K79" s="601"/>
      <c r="L79" s="695"/>
      <c r="M79" s="598"/>
    </row>
    <row r="80" spans="1:13" s="1" customFormat="1" ht="15" customHeight="1" x14ac:dyDescent="0.15">
      <c r="A80" s="607" t="s">
        <v>92</v>
      </c>
      <c r="B80" s="625" t="s">
        <v>460</v>
      </c>
      <c r="C80" s="607" t="s">
        <v>92</v>
      </c>
      <c r="D80" s="621" t="s">
        <v>34</v>
      </c>
      <c r="E80" s="622" t="s">
        <v>94</v>
      </c>
      <c r="F80" s="599"/>
      <c r="G80" s="600"/>
      <c r="H80" s="599"/>
      <c r="I80" s="601"/>
      <c r="J80" s="599"/>
      <c r="K80" s="601"/>
      <c r="L80" s="695"/>
      <c r="M80" s="598"/>
    </row>
    <row r="81" spans="1:13" s="1" customFormat="1" ht="15" customHeight="1" x14ac:dyDescent="0.15">
      <c r="A81" s="609" t="s">
        <v>97</v>
      </c>
      <c r="B81" s="610" t="s">
        <v>454</v>
      </c>
      <c r="C81" s="609" t="s">
        <v>97</v>
      </c>
      <c r="D81" s="616" t="s">
        <v>12</v>
      </c>
      <c r="E81" s="617" t="s">
        <v>98</v>
      </c>
      <c r="F81" s="592" t="s">
        <v>97</v>
      </c>
      <c r="G81" s="593" t="s">
        <v>1081</v>
      </c>
      <c r="H81" s="592" t="s">
        <v>589</v>
      </c>
      <c r="I81" s="594" t="s">
        <v>99</v>
      </c>
      <c r="J81" s="599"/>
      <c r="K81" s="601"/>
      <c r="L81" s="695"/>
      <c r="M81" s="598"/>
    </row>
    <row r="82" spans="1:13" s="1" customFormat="1" ht="15" customHeight="1" x14ac:dyDescent="0.15">
      <c r="A82" s="595" t="s">
        <v>97</v>
      </c>
      <c r="B82" s="596" t="s">
        <v>455</v>
      </c>
      <c r="C82" s="595" t="s">
        <v>97</v>
      </c>
      <c r="D82" s="597" t="s">
        <v>8</v>
      </c>
      <c r="E82" s="624" t="s">
        <v>1241</v>
      </c>
      <c r="F82" s="599"/>
      <c r="G82" s="600"/>
      <c r="H82" s="599"/>
      <c r="I82" s="601"/>
      <c r="J82" s="599"/>
      <c r="K82" s="601"/>
      <c r="L82" s="695"/>
      <c r="M82" s="598"/>
    </row>
    <row r="83" spans="1:13" s="1" customFormat="1" ht="15" customHeight="1" x14ac:dyDescent="0.15">
      <c r="A83" s="618" t="s">
        <v>97</v>
      </c>
      <c r="B83" s="619" t="s">
        <v>814</v>
      </c>
      <c r="C83" s="618" t="s">
        <v>97</v>
      </c>
      <c r="D83" s="623" t="s">
        <v>1242</v>
      </c>
      <c r="E83" s="624" t="s">
        <v>1243</v>
      </c>
      <c r="F83" s="599"/>
      <c r="G83" s="600"/>
      <c r="H83" s="599"/>
      <c r="I83" s="601"/>
      <c r="J83" s="599"/>
      <c r="K83" s="601"/>
      <c r="L83" s="695"/>
      <c r="M83" s="598"/>
    </row>
    <row r="84" spans="1:13" s="1" customFormat="1" ht="15" customHeight="1" x14ac:dyDescent="0.15">
      <c r="A84" s="607" t="s">
        <v>97</v>
      </c>
      <c r="B84" s="625" t="s">
        <v>460</v>
      </c>
      <c r="C84" s="607" t="s">
        <v>97</v>
      </c>
      <c r="D84" s="621" t="s">
        <v>34</v>
      </c>
      <c r="E84" s="622" t="s">
        <v>100</v>
      </c>
      <c r="F84" s="627"/>
      <c r="G84" s="628"/>
      <c r="H84" s="599"/>
      <c r="I84" s="601"/>
      <c r="J84" s="599"/>
      <c r="K84" s="601"/>
      <c r="L84" s="695"/>
      <c r="M84" s="598"/>
    </row>
    <row r="85" spans="1:13" s="1" customFormat="1" ht="15" customHeight="1" x14ac:dyDescent="0.15">
      <c r="A85" s="609" t="s">
        <v>101</v>
      </c>
      <c r="B85" s="610" t="s">
        <v>454</v>
      </c>
      <c r="C85" s="609" t="s">
        <v>101</v>
      </c>
      <c r="D85" s="616" t="s">
        <v>12</v>
      </c>
      <c r="E85" s="617" t="s">
        <v>102</v>
      </c>
      <c r="F85" s="592" t="s">
        <v>101</v>
      </c>
      <c r="G85" s="593" t="s">
        <v>103</v>
      </c>
      <c r="H85" s="599"/>
      <c r="I85" s="601"/>
      <c r="J85" s="599"/>
      <c r="K85" s="601"/>
      <c r="L85" s="695"/>
      <c r="M85" s="598"/>
    </row>
    <row r="86" spans="1:13" s="1" customFormat="1" ht="15" customHeight="1" x14ac:dyDescent="0.15">
      <c r="A86" s="618" t="s">
        <v>101</v>
      </c>
      <c r="B86" s="619" t="s">
        <v>455</v>
      </c>
      <c r="C86" s="618" t="s">
        <v>101</v>
      </c>
      <c r="D86" s="623" t="s">
        <v>1191</v>
      </c>
      <c r="E86" s="624" t="s">
        <v>104</v>
      </c>
      <c r="F86" s="599"/>
      <c r="G86" s="600"/>
      <c r="H86" s="599"/>
      <c r="I86" s="601"/>
      <c r="J86" s="599"/>
      <c r="K86" s="601"/>
      <c r="L86" s="695"/>
      <c r="M86" s="598"/>
    </row>
    <row r="87" spans="1:13" s="1" customFormat="1" ht="15" customHeight="1" x14ac:dyDescent="0.15">
      <c r="A87" s="607" t="s">
        <v>101</v>
      </c>
      <c r="B87" s="625" t="s">
        <v>456</v>
      </c>
      <c r="C87" s="607" t="s">
        <v>101</v>
      </c>
      <c r="D87" s="621" t="s">
        <v>30</v>
      </c>
      <c r="E87" s="622" t="s">
        <v>105</v>
      </c>
      <c r="F87" s="627"/>
      <c r="G87" s="628"/>
      <c r="H87" s="627"/>
      <c r="I87" s="633"/>
      <c r="J87" s="599"/>
      <c r="K87" s="601"/>
      <c r="L87" s="695"/>
      <c r="M87" s="598"/>
    </row>
    <row r="88" spans="1:13" s="1" customFormat="1" ht="15" customHeight="1" x14ac:dyDescent="0.15">
      <c r="A88" s="609" t="s">
        <v>106</v>
      </c>
      <c r="B88" s="610" t="s">
        <v>454</v>
      </c>
      <c r="C88" s="609" t="s">
        <v>106</v>
      </c>
      <c r="D88" s="616" t="s">
        <v>12</v>
      </c>
      <c r="E88" s="617" t="s">
        <v>107</v>
      </c>
      <c r="F88" s="592" t="s">
        <v>106</v>
      </c>
      <c r="G88" s="833" t="s">
        <v>638</v>
      </c>
      <c r="H88" s="599" t="s">
        <v>590</v>
      </c>
      <c r="I88" s="833" t="s">
        <v>638</v>
      </c>
      <c r="J88" s="599"/>
      <c r="K88" s="601"/>
      <c r="L88" s="695"/>
      <c r="M88" s="598"/>
    </row>
    <row r="89" spans="1:13" s="1" customFormat="1" ht="15" customHeight="1" x14ac:dyDescent="0.15">
      <c r="A89" s="607" t="s">
        <v>106</v>
      </c>
      <c r="B89" s="625" t="s">
        <v>455</v>
      </c>
      <c r="C89" s="607" t="s">
        <v>106</v>
      </c>
      <c r="D89" s="621" t="s">
        <v>8</v>
      </c>
      <c r="E89" s="622" t="s">
        <v>1244</v>
      </c>
      <c r="F89" s="627"/>
      <c r="G89" s="835"/>
      <c r="H89" s="599"/>
      <c r="I89" s="836"/>
      <c r="J89" s="599"/>
      <c r="K89" s="601"/>
      <c r="L89" s="695"/>
      <c r="M89" s="598"/>
    </row>
    <row r="90" spans="1:13" s="1" customFormat="1" ht="15" customHeight="1" x14ac:dyDescent="0.15">
      <c r="A90" s="635" t="s">
        <v>108</v>
      </c>
      <c r="B90" s="636" t="s">
        <v>454</v>
      </c>
      <c r="C90" s="635" t="s">
        <v>108</v>
      </c>
      <c r="D90" s="637" t="s">
        <v>12</v>
      </c>
      <c r="E90" s="598" t="s">
        <v>109</v>
      </c>
      <c r="F90" s="614" t="s">
        <v>108</v>
      </c>
      <c r="G90" s="615" t="s">
        <v>109</v>
      </c>
      <c r="H90" s="614" t="s">
        <v>591</v>
      </c>
      <c r="I90" s="644" t="s">
        <v>109</v>
      </c>
      <c r="J90" s="599"/>
      <c r="K90" s="601"/>
      <c r="L90" s="695"/>
      <c r="M90" s="598"/>
    </row>
    <row r="91" spans="1:13" s="1" customFormat="1" ht="15" customHeight="1" x14ac:dyDescent="0.15">
      <c r="A91" s="607" t="s">
        <v>1245</v>
      </c>
      <c r="B91" s="625" t="s">
        <v>454</v>
      </c>
      <c r="C91" s="607" t="s">
        <v>110</v>
      </c>
      <c r="D91" s="621" t="s">
        <v>12</v>
      </c>
      <c r="E91" s="638" t="s">
        <v>1246</v>
      </c>
      <c r="F91" s="614" t="s">
        <v>110</v>
      </c>
      <c r="G91" s="615" t="s">
        <v>1247</v>
      </c>
      <c r="H91" s="592" t="s">
        <v>639</v>
      </c>
      <c r="I91" s="594" t="s">
        <v>111</v>
      </c>
      <c r="J91" s="592" t="s">
        <v>1082</v>
      </c>
      <c r="K91" s="594" t="s">
        <v>1083</v>
      </c>
      <c r="L91" s="695"/>
      <c r="M91" s="598"/>
    </row>
    <row r="92" spans="1:13" s="1" customFormat="1" ht="15" customHeight="1" x14ac:dyDescent="0.15">
      <c r="A92" s="609" t="s">
        <v>112</v>
      </c>
      <c r="B92" s="610" t="s">
        <v>454</v>
      </c>
      <c r="C92" s="609" t="s">
        <v>112</v>
      </c>
      <c r="D92" s="616" t="s">
        <v>12</v>
      </c>
      <c r="E92" s="617" t="s">
        <v>1248</v>
      </c>
      <c r="F92" s="592" t="s">
        <v>112</v>
      </c>
      <c r="G92" s="593" t="s">
        <v>113</v>
      </c>
      <c r="H92" s="599"/>
      <c r="I92" s="601"/>
      <c r="J92" s="599"/>
      <c r="K92" s="601"/>
      <c r="L92" s="695"/>
      <c r="M92" s="598"/>
    </row>
    <row r="93" spans="1:13" s="1" customFormat="1" ht="15" customHeight="1" x14ac:dyDescent="0.15">
      <c r="A93" s="618" t="s">
        <v>112</v>
      </c>
      <c r="B93" s="619" t="s">
        <v>455</v>
      </c>
      <c r="C93" s="618" t="s">
        <v>112</v>
      </c>
      <c r="D93" s="623" t="s">
        <v>8</v>
      </c>
      <c r="E93" s="624" t="s">
        <v>1249</v>
      </c>
      <c r="F93" s="599"/>
      <c r="G93" s="600"/>
      <c r="H93" s="599"/>
      <c r="I93" s="601"/>
      <c r="J93" s="599"/>
      <c r="K93" s="601"/>
      <c r="L93" s="695"/>
      <c r="M93" s="598"/>
    </row>
    <row r="94" spans="1:13" s="1" customFormat="1" ht="15" customHeight="1" x14ac:dyDescent="0.15">
      <c r="A94" s="607" t="s">
        <v>112</v>
      </c>
      <c r="B94" s="625" t="s">
        <v>1223</v>
      </c>
      <c r="C94" s="607" t="s">
        <v>112</v>
      </c>
      <c r="D94" s="621" t="s">
        <v>1198</v>
      </c>
      <c r="E94" s="622" t="s">
        <v>1250</v>
      </c>
      <c r="F94" s="627"/>
      <c r="G94" s="628"/>
      <c r="H94" s="599"/>
      <c r="I94" s="601"/>
      <c r="J94" s="599"/>
      <c r="K94" s="601"/>
      <c r="L94" s="695"/>
      <c r="M94" s="598"/>
    </row>
    <row r="95" spans="1:13" s="1" customFormat="1" ht="15" customHeight="1" x14ac:dyDescent="0.15">
      <c r="A95" s="635" t="s">
        <v>114</v>
      </c>
      <c r="B95" s="636" t="s">
        <v>454</v>
      </c>
      <c r="C95" s="635" t="s">
        <v>114</v>
      </c>
      <c r="D95" s="637" t="s">
        <v>12</v>
      </c>
      <c r="E95" s="638" t="s">
        <v>115</v>
      </c>
      <c r="F95" s="614" t="s">
        <v>114</v>
      </c>
      <c r="G95" s="615" t="s">
        <v>115</v>
      </c>
      <c r="H95" s="599"/>
      <c r="I95" s="601"/>
      <c r="J95" s="599"/>
      <c r="K95" s="601"/>
      <c r="L95" s="695"/>
      <c r="M95" s="598"/>
    </row>
    <row r="96" spans="1:13" s="1" customFormat="1" ht="15" customHeight="1" x14ac:dyDescent="0.15">
      <c r="A96" s="635" t="s">
        <v>116</v>
      </c>
      <c r="B96" s="636" t="s">
        <v>454</v>
      </c>
      <c r="C96" s="635" t="s">
        <v>116</v>
      </c>
      <c r="D96" s="637" t="s">
        <v>12</v>
      </c>
      <c r="E96" s="638" t="s">
        <v>117</v>
      </c>
      <c r="F96" s="614" t="s">
        <v>116</v>
      </c>
      <c r="G96" s="615" t="s">
        <v>117</v>
      </c>
      <c r="H96" s="599"/>
      <c r="I96" s="601"/>
      <c r="J96" s="599"/>
      <c r="K96" s="601"/>
      <c r="L96" s="695"/>
      <c r="M96" s="598"/>
    </row>
    <row r="97" spans="1:13" s="1" customFormat="1" ht="15" customHeight="1" x14ac:dyDescent="0.15">
      <c r="A97" s="588" t="s">
        <v>1251</v>
      </c>
      <c r="B97" s="589" t="s">
        <v>817</v>
      </c>
      <c r="C97" s="588" t="s">
        <v>118</v>
      </c>
      <c r="D97" s="613" t="s">
        <v>34</v>
      </c>
      <c r="E97" s="598" t="s">
        <v>120</v>
      </c>
      <c r="F97" s="592" t="s">
        <v>118</v>
      </c>
      <c r="G97" s="593" t="s">
        <v>120</v>
      </c>
      <c r="H97" s="599"/>
      <c r="I97" s="601"/>
      <c r="J97" s="599"/>
      <c r="K97" s="601"/>
      <c r="L97" s="695"/>
      <c r="M97" s="598"/>
    </row>
    <row r="98" spans="1:13" s="1" customFormat="1" ht="15" customHeight="1" x14ac:dyDescent="0.15">
      <c r="A98" s="609" t="s">
        <v>121</v>
      </c>
      <c r="B98" s="610" t="s">
        <v>454</v>
      </c>
      <c r="C98" s="609" t="s">
        <v>121</v>
      </c>
      <c r="D98" s="616" t="s">
        <v>12</v>
      </c>
      <c r="E98" s="617" t="s">
        <v>122</v>
      </c>
      <c r="F98" s="592" t="s">
        <v>121</v>
      </c>
      <c r="G98" s="593" t="s">
        <v>1084</v>
      </c>
      <c r="H98" s="592" t="s">
        <v>640</v>
      </c>
      <c r="I98" s="833" t="s">
        <v>641</v>
      </c>
      <c r="J98" s="599"/>
      <c r="K98" s="601"/>
      <c r="L98" s="695"/>
      <c r="M98" s="598"/>
    </row>
    <row r="99" spans="1:13" s="1" customFormat="1" ht="15" customHeight="1" x14ac:dyDescent="0.15">
      <c r="A99" s="607" t="s">
        <v>121</v>
      </c>
      <c r="B99" s="625" t="s">
        <v>455</v>
      </c>
      <c r="C99" s="607" t="s">
        <v>121</v>
      </c>
      <c r="D99" s="621" t="s">
        <v>1222</v>
      </c>
      <c r="E99" s="612" t="s">
        <v>123</v>
      </c>
      <c r="F99" s="627"/>
      <c r="G99" s="628"/>
      <c r="H99" s="599"/>
      <c r="I99" s="834"/>
      <c r="J99" s="599"/>
      <c r="K99" s="601"/>
      <c r="L99" s="695"/>
      <c r="M99" s="598"/>
    </row>
    <row r="100" spans="1:13" s="1" customFormat="1" ht="15" customHeight="1" x14ac:dyDescent="0.15">
      <c r="A100" s="635" t="s">
        <v>124</v>
      </c>
      <c r="B100" s="636" t="s">
        <v>817</v>
      </c>
      <c r="C100" s="635" t="s">
        <v>124</v>
      </c>
      <c r="D100" s="637" t="s">
        <v>1252</v>
      </c>
      <c r="E100" s="638" t="s">
        <v>125</v>
      </c>
      <c r="F100" s="614" t="s">
        <v>124</v>
      </c>
      <c r="G100" s="638" t="s">
        <v>125</v>
      </c>
      <c r="H100" s="599"/>
      <c r="I100" s="601"/>
      <c r="J100" s="599"/>
      <c r="K100" s="601"/>
      <c r="L100" s="695"/>
      <c r="M100" s="598"/>
    </row>
    <row r="101" spans="1:13" s="1" customFormat="1" ht="15" customHeight="1" x14ac:dyDescent="0.15">
      <c r="A101" s="609" t="s">
        <v>126</v>
      </c>
      <c r="B101" s="610" t="s">
        <v>454</v>
      </c>
      <c r="C101" s="609" t="s">
        <v>126</v>
      </c>
      <c r="D101" s="616" t="s">
        <v>12</v>
      </c>
      <c r="E101" s="604" t="s">
        <v>127</v>
      </c>
      <c r="F101" s="592" t="s">
        <v>126</v>
      </c>
      <c r="G101" s="593" t="s">
        <v>128</v>
      </c>
      <c r="H101" s="599"/>
      <c r="I101" s="601"/>
      <c r="J101" s="599"/>
      <c r="K101" s="601"/>
      <c r="L101" s="695"/>
      <c r="M101" s="598"/>
    </row>
    <row r="102" spans="1:13" s="1" customFormat="1" ht="15" customHeight="1" x14ac:dyDescent="0.15">
      <c r="A102" s="618" t="s">
        <v>1253</v>
      </c>
      <c r="B102" s="619" t="s">
        <v>455</v>
      </c>
      <c r="C102" s="618" t="s">
        <v>1253</v>
      </c>
      <c r="D102" s="623" t="s">
        <v>8</v>
      </c>
      <c r="E102" s="624" t="s">
        <v>119</v>
      </c>
      <c r="F102" s="599"/>
      <c r="G102" s="600"/>
      <c r="H102" s="599"/>
      <c r="I102" s="601"/>
      <c r="J102" s="599"/>
      <c r="K102" s="601"/>
      <c r="L102" s="695"/>
      <c r="M102" s="598"/>
    </row>
    <row r="103" spans="1:13" s="1" customFormat="1" ht="15" customHeight="1" x14ac:dyDescent="0.15">
      <c r="A103" s="605" t="s">
        <v>1253</v>
      </c>
      <c r="B103" s="606" t="s">
        <v>817</v>
      </c>
      <c r="C103" s="605" t="s">
        <v>126</v>
      </c>
      <c r="D103" s="642" t="s">
        <v>34</v>
      </c>
      <c r="E103" s="612" t="s">
        <v>128</v>
      </c>
      <c r="F103" s="599"/>
      <c r="G103" s="600"/>
      <c r="H103" s="599"/>
      <c r="I103" s="601"/>
      <c r="J103" s="599"/>
      <c r="K103" s="601"/>
      <c r="L103" s="695"/>
      <c r="M103" s="598"/>
    </row>
    <row r="104" spans="1:13" s="1" customFormat="1" ht="15" customHeight="1" x14ac:dyDescent="0.15">
      <c r="A104" s="609" t="s">
        <v>129</v>
      </c>
      <c r="B104" s="610" t="s">
        <v>454</v>
      </c>
      <c r="C104" s="609" t="s">
        <v>129</v>
      </c>
      <c r="D104" s="616" t="s">
        <v>12</v>
      </c>
      <c r="E104" s="617" t="s">
        <v>130</v>
      </c>
      <c r="F104" s="592" t="s">
        <v>129</v>
      </c>
      <c r="G104" s="593" t="s">
        <v>1085</v>
      </c>
      <c r="H104" s="592" t="s">
        <v>642</v>
      </c>
      <c r="I104" s="594" t="s">
        <v>643</v>
      </c>
      <c r="J104" s="592" t="s">
        <v>1086</v>
      </c>
      <c r="K104" s="594" t="s">
        <v>463</v>
      </c>
      <c r="L104" s="695"/>
      <c r="M104" s="598"/>
    </row>
    <row r="105" spans="1:13" s="1" customFormat="1" ht="15" customHeight="1" x14ac:dyDescent="0.15">
      <c r="A105" s="618" t="s">
        <v>129</v>
      </c>
      <c r="B105" s="619" t="s">
        <v>455</v>
      </c>
      <c r="C105" s="618" t="s">
        <v>129</v>
      </c>
      <c r="D105" s="623" t="s">
        <v>8</v>
      </c>
      <c r="E105" s="624" t="s">
        <v>1254</v>
      </c>
      <c r="F105" s="599"/>
      <c r="G105" s="600"/>
      <c r="H105" s="599"/>
      <c r="I105" s="601"/>
      <c r="J105" s="599"/>
      <c r="K105" s="601"/>
      <c r="L105" s="695"/>
      <c r="M105" s="598"/>
    </row>
    <row r="106" spans="1:13" s="1" customFormat="1" ht="15" customHeight="1" x14ac:dyDescent="0.15">
      <c r="A106" s="607" t="s">
        <v>129</v>
      </c>
      <c r="B106" s="625" t="s">
        <v>456</v>
      </c>
      <c r="C106" s="607" t="s">
        <v>129</v>
      </c>
      <c r="D106" s="621" t="s">
        <v>30</v>
      </c>
      <c r="E106" s="622" t="s">
        <v>131</v>
      </c>
      <c r="F106" s="627"/>
      <c r="G106" s="628"/>
      <c r="H106" s="599"/>
      <c r="I106" s="601"/>
      <c r="J106" s="599"/>
      <c r="K106" s="601"/>
      <c r="L106" s="695"/>
      <c r="M106" s="598"/>
    </row>
    <row r="107" spans="1:13" s="1" customFormat="1" ht="15" customHeight="1" x14ac:dyDescent="0.15">
      <c r="A107" s="595" t="s">
        <v>132</v>
      </c>
      <c r="B107" s="596" t="s">
        <v>460</v>
      </c>
      <c r="C107" s="595" t="s">
        <v>132</v>
      </c>
      <c r="D107" s="597" t="s">
        <v>34</v>
      </c>
      <c r="E107" s="598" t="s">
        <v>133</v>
      </c>
      <c r="F107" s="599" t="s">
        <v>132</v>
      </c>
      <c r="G107" s="600" t="s">
        <v>133</v>
      </c>
      <c r="H107" s="645"/>
      <c r="I107" s="633"/>
      <c r="J107" s="599"/>
      <c r="K107" s="601"/>
      <c r="L107" s="695"/>
      <c r="M107" s="598"/>
    </row>
    <row r="108" spans="1:13" s="1" customFormat="1" ht="15" customHeight="1" x14ac:dyDescent="0.15">
      <c r="A108" s="609" t="s">
        <v>1255</v>
      </c>
      <c r="B108" s="610" t="s">
        <v>454</v>
      </c>
      <c r="C108" s="609" t="s">
        <v>1255</v>
      </c>
      <c r="D108" s="616" t="s">
        <v>1181</v>
      </c>
      <c r="E108" s="617" t="s">
        <v>1256</v>
      </c>
      <c r="F108" s="592" t="s">
        <v>979</v>
      </c>
      <c r="G108" s="593" t="s">
        <v>134</v>
      </c>
      <c r="H108" s="599" t="s">
        <v>644</v>
      </c>
      <c r="I108" s="601" t="s">
        <v>134</v>
      </c>
      <c r="J108" s="599"/>
      <c r="K108" s="601"/>
      <c r="L108" s="695"/>
      <c r="M108" s="598"/>
    </row>
    <row r="109" spans="1:13" s="1" customFormat="1" ht="15" customHeight="1" x14ac:dyDescent="0.15">
      <c r="A109" s="618" t="s">
        <v>1255</v>
      </c>
      <c r="B109" s="619" t="s">
        <v>1221</v>
      </c>
      <c r="C109" s="618" t="s">
        <v>1255</v>
      </c>
      <c r="D109" s="623" t="s">
        <v>1222</v>
      </c>
      <c r="E109" s="624" t="s">
        <v>1257</v>
      </c>
      <c r="F109" s="599"/>
      <c r="G109" s="600"/>
      <c r="H109" s="599"/>
      <c r="I109" s="601"/>
      <c r="J109" s="599"/>
      <c r="K109" s="601"/>
      <c r="L109" s="695"/>
      <c r="M109" s="598"/>
    </row>
    <row r="110" spans="1:13" s="1" customFormat="1" ht="15" customHeight="1" x14ac:dyDescent="0.15">
      <c r="A110" s="602" t="s">
        <v>1255</v>
      </c>
      <c r="B110" s="629" t="s">
        <v>814</v>
      </c>
      <c r="C110" s="602" t="s">
        <v>1255</v>
      </c>
      <c r="D110" s="603" t="s">
        <v>1242</v>
      </c>
      <c r="E110" s="624" t="s">
        <v>135</v>
      </c>
      <c r="F110" s="599"/>
      <c r="G110" s="600"/>
      <c r="H110" s="599"/>
      <c r="I110" s="601"/>
      <c r="J110" s="599"/>
      <c r="K110" s="601"/>
      <c r="L110" s="695"/>
      <c r="M110" s="598"/>
    </row>
    <row r="111" spans="1:13" s="1" customFormat="1" ht="15" customHeight="1" x14ac:dyDescent="0.15">
      <c r="A111" s="607" t="s">
        <v>1255</v>
      </c>
      <c r="B111" s="625" t="s">
        <v>817</v>
      </c>
      <c r="C111" s="607" t="s">
        <v>1255</v>
      </c>
      <c r="D111" s="621" t="s">
        <v>1252</v>
      </c>
      <c r="E111" s="622" t="s">
        <v>1258</v>
      </c>
      <c r="F111" s="627"/>
      <c r="G111" s="628"/>
      <c r="H111" s="599"/>
      <c r="I111" s="601"/>
      <c r="J111" s="599"/>
      <c r="K111" s="601"/>
      <c r="L111" s="695"/>
      <c r="M111" s="598"/>
    </row>
    <row r="112" spans="1:13" s="1" customFormat="1" ht="15" customHeight="1" x14ac:dyDescent="0.15">
      <c r="A112" s="609" t="s">
        <v>1259</v>
      </c>
      <c r="B112" s="610" t="s">
        <v>454</v>
      </c>
      <c r="C112" s="609" t="s">
        <v>1259</v>
      </c>
      <c r="D112" s="616" t="s">
        <v>12</v>
      </c>
      <c r="E112" s="617" t="s">
        <v>136</v>
      </c>
      <c r="F112" s="592" t="s">
        <v>980</v>
      </c>
      <c r="G112" s="593" t="s">
        <v>136</v>
      </c>
      <c r="H112" s="592" t="s">
        <v>645</v>
      </c>
      <c r="I112" s="833" t="s">
        <v>137</v>
      </c>
      <c r="J112" s="599"/>
      <c r="K112" s="601"/>
      <c r="L112" s="695"/>
      <c r="M112" s="598"/>
    </row>
    <row r="113" spans="1:13" s="1" customFormat="1" ht="15" customHeight="1" x14ac:dyDescent="0.15">
      <c r="A113" s="607"/>
      <c r="B113" s="625"/>
      <c r="C113" s="607" t="s">
        <v>1259</v>
      </c>
      <c r="D113" s="621" t="s">
        <v>1260</v>
      </c>
      <c r="E113" s="626" t="s">
        <v>504</v>
      </c>
      <c r="F113" s="627"/>
      <c r="G113" s="628"/>
      <c r="H113" s="599"/>
      <c r="I113" s="834"/>
      <c r="J113" s="599"/>
      <c r="K113" s="601"/>
      <c r="L113" s="695"/>
      <c r="M113" s="598"/>
    </row>
    <row r="114" spans="1:13" s="1" customFormat="1" ht="15" customHeight="1" x14ac:dyDescent="0.15">
      <c r="A114" s="609" t="s">
        <v>1261</v>
      </c>
      <c r="B114" s="610" t="s">
        <v>454</v>
      </c>
      <c r="C114" s="609" t="s">
        <v>1261</v>
      </c>
      <c r="D114" s="616" t="s">
        <v>12</v>
      </c>
      <c r="E114" s="617" t="s">
        <v>138</v>
      </c>
      <c r="F114" s="592" t="s">
        <v>981</v>
      </c>
      <c r="G114" s="593" t="s">
        <v>139</v>
      </c>
      <c r="H114" s="599"/>
      <c r="I114" s="601"/>
      <c r="J114" s="599"/>
      <c r="K114" s="601"/>
      <c r="L114" s="695"/>
      <c r="M114" s="598"/>
    </row>
    <row r="115" spans="1:13" s="1" customFormat="1" ht="15" customHeight="1" x14ac:dyDescent="0.15">
      <c r="A115" s="607" t="s">
        <v>1261</v>
      </c>
      <c r="B115" s="625" t="s">
        <v>455</v>
      </c>
      <c r="C115" s="607" t="s">
        <v>1261</v>
      </c>
      <c r="D115" s="621" t="s">
        <v>8</v>
      </c>
      <c r="E115" s="622" t="s">
        <v>140</v>
      </c>
      <c r="F115" s="599"/>
      <c r="G115" s="600"/>
      <c r="H115" s="599"/>
      <c r="I115" s="601"/>
      <c r="J115" s="599"/>
      <c r="K115" s="601"/>
      <c r="L115" s="695"/>
      <c r="M115" s="598"/>
    </row>
    <row r="116" spans="1:13" s="1" customFormat="1" ht="15" customHeight="1" x14ac:dyDescent="0.15">
      <c r="A116" s="609" t="s">
        <v>1262</v>
      </c>
      <c r="B116" s="610" t="s">
        <v>454</v>
      </c>
      <c r="C116" s="609" t="s">
        <v>1262</v>
      </c>
      <c r="D116" s="616" t="s">
        <v>12</v>
      </c>
      <c r="E116" s="617" t="s">
        <v>141</v>
      </c>
      <c r="F116" s="643" t="s">
        <v>1262</v>
      </c>
      <c r="G116" s="593" t="s">
        <v>1263</v>
      </c>
      <c r="H116" s="599"/>
      <c r="I116" s="601"/>
      <c r="J116" s="599"/>
      <c r="K116" s="601"/>
      <c r="L116" s="695"/>
      <c r="M116" s="598"/>
    </row>
    <row r="117" spans="1:13" s="1" customFormat="1" ht="15" customHeight="1" x14ac:dyDescent="0.15">
      <c r="A117" s="607" t="s">
        <v>1262</v>
      </c>
      <c r="B117" s="625" t="s">
        <v>455</v>
      </c>
      <c r="C117" s="607" t="s">
        <v>1262</v>
      </c>
      <c r="D117" s="621" t="s">
        <v>8</v>
      </c>
      <c r="E117" s="622" t="s">
        <v>142</v>
      </c>
      <c r="F117" s="627"/>
      <c r="G117" s="628"/>
      <c r="H117" s="627"/>
      <c r="I117" s="633"/>
      <c r="J117" s="599"/>
      <c r="K117" s="601"/>
      <c r="L117" s="695"/>
      <c r="M117" s="598"/>
    </row>
    <row r="118" spans="1:13" s="1" customFormat="1" ht="15" customHeight="1" x14ac:dyDescent="0.15">
      <c r="A118" s="609" t="s">
        <v>1264</v>
      </c>
      <c r="B118" s="610" t="s">
        <v>454</v>
      </c>
      <c r="C118" s="609" t="s">
        <v>1264</v>
      </c>
      <c r="D118" s="616" t="s">
        <v>12</v>
      </c>
      <c r="E118" s="617" t="s">
        <v>143</v>
      </c>
      <c r="F118" s="592" t="s">
        <v>982</v>
      </c>
      <c r="G118" s="593" t="s">
        <v>144</v>
      </c>
      <c r="H118" s="592" t="s">
        <v>646</v>
      </c>
      <c r="I118" s="594" t="s">
        <v>145</v>
      </c>
      <c r="J118" s="599"/>
      <c r="K118" s="601"/>
      <c r="L118" s="695"/>
      <c r="M118" s="598"/>
    </row>
    <row r="119" spans="1:13" s="1" customFormat="1" ht="15" customHeight="1" x14ac:dyDescent="0.15">
      <c r="A119" s="607" t="s">
        <v>1264</v>
      </c>
      <c r="B119" s="625" t="s">
        <v>460</v>
      </c>
      <c r="C119" s="607" t="s">
        <v>1264</v>
      </c>
      <c r="D119" s="621" t="s">
        <v>34</v>
      </c>
      <c r="E119" s="622" t="s">
        <v>146</v>
      </c>
      <c r="F119" s="627"/>
      <c r="G119" s="628"/>
      <c r="H119" s="599"/>
      <c r="I119" s="601"/>
      <c r="J119" s="599"/>
      <c r="K119" s="601"/>
      <c r="L119" s="695"/>
      <c r="M119" s="598"/>
    </row>
    <row r="120" spans="1:13" s="1" customFormat="1" ht="15" customHeight="1" x14ac:dyDescent="0.15">
      <c r="A120" s="609" t="s">
        <v>1265</v>
      </c>
      <c r="B120" s="610" t="s">
        <v>1266</v>
      </c>
      <c r="C120" s="609" t="s">
        <v>1267</v>
      </c>
      <c r="D120" s="616" t="s">
        <v>1181</v>
      </c>
      <c r="E120" s="617" t="s">
        <v>1268</v>
      </c>
      <c r="F120" s="592" t="s">
        <v>983</v>
      </c>
      <c r="G120" s="593" t="s">
        <v>147</v>
      </c>
      <c r="H120" s="599"/>
      <c r="I120" s="601"/>
      <c r="J120" s="599"/>
      <c r="K120" s="601"/>
      <c r="L120" s="695"/>
      <c r="M120" s="598"/>
    </row>
    <row r="121" spans="1:13" s="1" customFormat="1" ht="15" customHeight="1" x14ac:dyDescent="0.15">
      <c r="A121" s="607" t="s">
        <v>1265</v>
      </c>
      <c r="B121" s="625" t="s">
        <v>1223</v>
      </c>
      <c r="C121" s="607" t="s">
        <v>1267</v>
      </c>
      <c r="D121" s="621" t="s">
        <v>34</v>
      </c>
      <c r="E121" s="626" t="s">
        <v>1269</v>
      </c>
      <c r="F121" s="627"/>
      <c r="G121" s="628"/>
      <c r="H121" s="627"/>
      <c r="I121" s="633"/>
      <c r="J121" s="599"/>
      <c r="K121" s="601"/>
      <c r="L121" s="695"/>
      <c r="M121" s="598"/>
    </row>
    <row r="122" spans="1:13" s="1" customFormat="1" ht="15" customHeight="1" x14ac:dyDescent="0.15">
      <c r="A122" s="646" t="s">
        <v>148</v>
      </c>
      <c r="B122" s="647" t="s">
        <v>454</v>
      </c>
      <c r="C122" s="646" t="s">
        <v>148</v>
      </c>
      <c r="D122" s="648" t="s">
        <v>12</v>
      </c>
      <c r="E122" s="649" t="s">
        <v>149</v>
      </c>
      <c r="F122" s="650" t="s">
        <v>148</v>
      </c>
      <c r="G122" s="644" t="s">
        <v>149</v>
      </c>
      <c r="H122" s="650" t="s">
        <v>647</v>
      </c>
      <c r="I122" s="644" t="s">
        <v>149</v>
      </c>
      <c r="J122" s="651" t="s">
        <v>1270</v>
      </c>
      <c r="K122" s="652" t="s">
        <v>1271</v>
      </c>
      <c r="L122" s="695"/>
      <c r="M122" s="598"/>
    </row>
    <row r="123" spans="1:13" s="1" customFormat="1" ht="15" customHeight="1" x14ac:dyDescent="0.15">
      <c r="A123" s="635" t="s">
        <v>150</v>
      </c>
      <c r="B123" s="636" t="s">
        <v>454</v>
      </c>
      <c r="C123" s="635" t="s">
        <v>150</v>
      </c>
      <c r="D123" s="637" t="s">
        <v>12</v>
      </c>
      <c r="E123" s="638" t="s">
        <v>151</v>
      </c>
      <c r="F123" s="614" t="s">
        <v>150</v>
      </c>
      <c r="G123" s="615" t="s">
        <v>151</v>
      </c>
      <c r="H123" s="614" t="s">
        <v>648</v>
      </c>
      <c r="I123" s="644" t="s">
        <v>151</v>
      </c>
      <c r="J123" s="599" t="s">
        <v>1088</v>
      </c>
      <c r="K123" s="601" t="s">
        <v>1089</v>
      </c>
      <c r="L123" s="695"/>
      <c r="M123" s="598"/>
    </row>
    <row r="124" spans="1:13" s="1" customFormat="1" ht="15" customHeight="1" x14ac:dyDescent="0.15">
      <c r="A124" s="635" t="s">
        <v>152</v>
      </c>
      <c r="B124" s="636" t="s">
        <v>454</v>
      </c>
      <c r="C124" s="635" t="s">
        <v>152</v>
      </c>
      <c r="D124" s="637" t="s">
        <v>12</v>
      </c>
      <c r="E124" s="638" t="s">
        <v>153</v>
      </c>
      <c r="F124" s="614" t="s">
        <v>152</v>
      </c>
      <c r="G124" s="615" t="s">
        <v>153</v>
      </c>
      <c r="H124" s="614" t="s">
        <v>649</v>
      </c>
      <c r="I124" s="644" t="s">
        <v>650</v>
      </c>
      <c r="J124" s="627"/>
      <c r="K124" s="633"/>
      <c r="L124" s="695"/>
      <c r="M124" s="598"/>
    </row>
    <row r="125" spans="1:13" s="1" customFormat="1" ht="15" customHeight="1" x14ac:dyDescent="0.15">
      <c r="A125" s="588" t="s">
        <v>154</v>
      </c>
      <c r="B125" s="589" t="s">
        <v>454</v>
      </c>
      <c r="C125" s="588" t="s">
        <v>154</v>
      </c>
      <c r="D125" s="590" t="s">
        <v>12</v>
      </c>
      <c r="E125" s="591" t="s">
        <v>155</v>
      </c>
      <c r="F125" s="592" t="s">
        <v>154</v>
      </c>
      <c r="G125" s="653" t="s">
        <v>160</v>
      </c>
      <c r="H125" s="592" t="s">
        <v>649</v>
      </c>
      <c r="I125" s="653" t="s">
        <v>1272</v>
      </c>
      <c r="J125" s="592" t="s">
        <v>1088</v>
      </c>
      <c r="K125" s="594" t="s">
        <v>1273</v>
      </c>
      <c r="L125" s="695"/>
      <c r="M125" s="598"/>
    </row>
    <row r="126" spans="1:13" s="1" customFormat="1" ht="15" customHeight="1" x14ac:dyDescent="0.15">
      <c r="A126" s="618" t="s">
        <v>154</v>
      </c>
      <c r="B126" s="619" t="s">
        <v>455</v>
      </c>
      <c r="C126" s="618" t="s">
        <v>154</v>
      </c>
      <c r="D126" s="623" t="s">
        <v>8</v>
      </c>
      <c r="E126" s="624" t="s">
        <v>156</v>
      </c>
      <c r="F126" s="599"/>
      <c r="G126" s="600"/>
      <c r="H126" s="599"/>
      <c r="I126" s="601"/>
      <c r="J126" s="599"/>
      <c r="K126" s="601"/>
      <c r="L126" s="695"/>
      <c r="M126" s="598"/>
    </row>
    <row r="127" spans="1:13" s="1" customFormat="1" ht="15" customHeight="1" x14ac:dyDescent="0.15">
      <c r="A127" s="595" t="s">
        <v>154</v>
      </c>
      <c r="B127" s="596" t="s">
        <v>456</v>
      </c>
      <c r="C127" s="595"/>
      <c r="D127" s="597"/>
      <c r="E127" s="598" t="s">
        <v>157</v>
      </c>
      <c r="F127" s="599"/>
      <c r="G127" s="600"/>
      <c r="H127" s="599"/>
      <c r="I127" s="601"/>
      <c r="J127" s="599"/>
      <c r="K127" s="601"/>
      <c r="L127" s="695"/>
      <c r="M127" s="598"/>
    </row>
    <row r="128" spans="1:13" s="1" customFormat="1" ht="15" customHeight="1" x14ac:dyDescent="0.15">
      <c r="A128" s="595"/>
      <c r="B128" s="596"/>
      <c r="C128" s="595" t="s">
        <v>154</v>
      </c>
      <c r="D128" s="597" t="s">
        <v>30</v>
      </c>
      <c r="E128" s="598" t="s">
        <v>158</v>
      </c>
      <c r="F128" s="599"/>
      <c r="G128" s="600"/>
      <c r="H128" s="599"/>
      <c r="I128" s="601"/>
      <c r="J128" s="599"/>
      <c r="K128" s="601"/>
      <c r="L128" s="695"/>
      <c r="M128" s="598"/>
    </row>
    <row r="129" spans="1:13" s="1" customFormat="1" ht="15" customHeight="1" x14ac:dyDescent="0.15">
      <c r="A129" s="602"/>
      <c r="B129" s="629"/>
      <c r="C129" s="602" t="s">
        <v>154</v>
      </c>
      <c r="D129" s="603" t="s">
        <v>159</v>
      </c>
      <c r="E129" s="604" t="s">
        <v>157</v>
      </c>
      <c r="F129" s="599"/>
      <c r="G129" s="600"/>
      <c r="H129" s="599"/>
      <c r="I129" s="601"/>
      <c r="J129" s="599"/>
      <c r="K129" s="601"/>
      <c r="L129" s="695"/>
      <c r="M129" s="598"/>
    </row>
    <row r="130" spans="1:13" s="1" customFormat="1" ht="15" customHeight="1" x14ac:dyDescent="0.15">
      <c r="A130" s="607" t="s">
        <v>154</v>
      </c>
      <c r="B130" s="625" t="s">
        <v>460</v>
      </c>
      <c r="C130" s="607" t="s">
        <v>154</v>
      </c>
      <c r="D130" s="621" t="s">
        <v>34</v>
      </c>
      <c r="E130" s="626" t="s">
        <v>160</v>
      </c>
      <c r="F130" s="627"/>
      <c r="G130" s="628"/>
      <c r="H130" s="627"/>
      <c r="I130" s="633"/>
      <c r="J130" s="599"/>
      <c r="K130" s="601"/>
      <c r="L130" s="695"/>
      <c r="M130" s="598"/>
    </row>
    <row r="131" spans="1:13" s="1" customFormat="1" ht="15" customHeight="1" x14ac:dyDescent="0.15">
      <c r="A131" s="609" t="s">
        <v>161</v>
      </c>
      <c r="B131" s="610" t="s">
        <v>454</v>
      </c>
      <c r="C131" s="609" t="s">
        <v>161</v>
      </c>
      <c r="D131" s="616" t="s">
        <v>12</v>
      </c>
      <c r="E131" s="617" t="s">
        <v>162</v>
      </c>
      <c r="F131" s="592" t="s">
        <v>161</v>
      </c>
      <c r="G131" s="593" t="s">
        <v>1274</v>
      </c>
      <c r="H131" s="592" t="s">
        <v>651</v>
      </c>
      <c r="I131" s="594" t="s">
        <v>1274</v>
      </c>
      <c r="J131" s="599"/>
      <c r="K131" s="601"/>
      <c r="L131" s="695"/>
      <c r="M131" s="598"/>
    </row>
    <row r="132" spans="1:13" s="1" customFormat="1" ht="15" customHeight="1" x14ac:dyDescent="0.15">
      <c r="A132" s="595" t="s">
        <v>161</v>
      </c>
      <c r="B132" s="596" t="s">
        <v>455</v>
      </c>
      <c r="C132" s="595" t="s">
        <v>161</v>
      </c>
      <c r="D132" s="597" t="s">
        <v>8</v>
      </c>
      <c r="E132" s="598" t="s">
        <v>163</v>
      </c>
      <c r="F132" s="599"/>
      <c r="G132" s="600"/>
      <c r="H132" s="599"/>
      <c r="I132" s="601"/>
      <c r="J132" s="599"/>
      <c r="K132" s="601"/>
      <c r="L132" s="695"/>
      <c r="M132" s="598"/>
    </row>
    <row r="133" spans="1:13" s="1" customFormat="1" ht="15" customHeight="1" x14ac:dyDescent="0.15">
      <c r="A133" s="609" t="s">
        <v>170</v>
      </c>
      <c r="B133" s="610" t="s">
        <v>454</v>
      </c>
      <c r="C133" s="609" t="s">
        <v>170</v>
      </c>
      <c r="D133" s="611" t="s">
        <v>12</v>
      </c>
      <c r="E133" s="591" t="s">
        <v>164</v>
      </c>
      <c r="F133" s="592" t="s">
        <v>170</v>
      </c>
      <c r="G133" s="653" t="s">
        <v>1275</v>
      </c>
      <c r="H133" s="592" t="s">
        <v>652</v>
      </c>
      <c r="I133" s="833" t="s">
        <v>1276</v>
      </c>
      <c r="J133" s="599"/>
      <c r="K133" s="601"/>
      <c r="L133" s="695"/>
      <c r="M133" s="598"/>
    </row>
    <row r="134" spans="1:13" s="1" customFormat="1" ht="15" customHeight="1" x14ac:dyDescent="0.15">
      <c r="A134" s="595" t="s">
        <v>1277</v>
      </c>
      <c r="B134" s="596" t="s">
        <v>455</v>
      </c>
      <c r="C134" s="595" t="s">
        <v>170</v>
      </c>
      <c r="D134" s="597" t="s">
        <v>8</v>
      </c>
      <c r="E134" s="612" t="s">
        <v>1278</v>
      </c>
      <c r="F134" s="599"/>
      <c r="G134" s="600"/>
      <c r="H134" s="599"/>
      <c r="I134" s="834"/>
      <c r="J134" s="599"/>
      <c r="K134" s="601"/>
      <c r="L134" s="695"/>
      <c r="M134" s="598"/>
    </row>
    <row r="135" spans="1:13" s="1" customFormat="1" ht="15" customHeight="1" x14ac:dyDescent="0.15">
      <c r="A135" s="635" t="s">
        <v>1279</v>
      </c>
      <c r="B135" s="636" t="s">
        <v>454</v>
      </c>
      <c r="C135" s="635" t="s">
        <v>1279</v>
      </c>
      <c r="D135" s="637" t="s">
        <v>12</v>
      </c>
      <c r="E135" s="638" t="s">
        <v>166</v>
      </c>
      <c r="F135" s="614" t="s">
        <v>984</v>
      </c>
      <c r="G135" s="615" t="s">
        <v>166</v>
      </c>
      <c r="H135" s="599"/>
      <c r="I135" s="834"/>
      <c r="J135" s="599"/>
      <c r="K135" s="601"/>
      <c r="L135" s="695"/>
      <c r="M135" s="598"/>
    </row>
    <row r="136" spans="1:13" s="1" customFormat="1" ht="15" customHeight="1" x14ac:dyDescent="0.15">
      <c r="A136" s="609" t="s">
        <v>1280</v>
      </c>
      <c r="B136" s="610" t="s">
        <v>454</v>
      </c>
      <c r="C136" s="609" t="s">
        <v>1280</v>
      </c>
      <c r="D136" s="616" t="s">
        <v>12</v>
      </c>
      <c r="E136" s="617" t="s">
        <v>167</v>
      </c>
      <c r="F136" s="592" t="s">
        <v>985</v>
      </c>
      <c r="G136" s="654" t="s">
        <v>1281</v>
      </c>
      <c r="H136" s="599"/>
      <c r="I136" s="601"/>
      <c r="J136" s="599"/>
      <c r="K136" s="601"/>
      <c r="L136" s="695"/>
      <c r="M136" s="598"/>
    </row>
    <row r="137" spans="1:13" s="1" customFormat="1" ht="15" customHeight="1" x14ac:dyDescent="0.15">
      <c r="A137" s="618" t="s">
        <v>1280</v>
      </c>
      <c r="B137" s="619" t="s">
        <v>1221</v>
      </c>
      <c r="C137" s="618" t="s">
        <v>1280</v>
      </c>
      <c r="D137" s="623" t="s">
        <v>1222</v>
      </c>
      <c r="E137" s="624" t="s">
        <v>168</v>
      </c>
      <c r="F137" s="599"/>
      <c r="G137" s="655"/>
      <c r="H137" s="599"/>
      <c r="I137" s="601"/>
      <c r="J137" s="599"/>
      <c r="K137" s="601"/>
      <c r="L137" s="695"/>
      <c r="M137" s="598"/>
    </row>
    <row r="138" spans="1:13" s="1" customFormat="1" ht="15" customHeight="1" x14ac:dyDescent="0.15">
      <c r="A138" s="630" t="s">
        <v>1280</v>
      </c>
      <c r="B138" s="631" t="s">
        <v>460</v>
      </c>
      <c r="C138" s="630" t="s">
        <v>1280</v>
      </c>
      <c r="D138" s="632" t="s">
        <v>34</v>
      </c>
      <c r="E138" s="622" t="s">
        <v>169</v>
      </c>
      <c r="F138" s="627"/>
      <c r="G138" s="628"/>
      <c r="H138" s="627"/>
      <c r="I138" s="633"/>
      <c r="J138" s="599"/>
      <c r="K138" s="601"/>
      <c r="L138" s="695"/>
      <c r="M138" s="598"/>
    </row>
    <row r="139" spans="1:13" s="1" customFormat="1" ht="15" customHeight="1" x14ac:dyDescent="0.15">
      <c r="A139" s="609" t="s">
        <v>1282</v>
      </c>
      <c r="B139" s="610" t="s">
        <v>454</v>
      </c>
      <c r="C139" s="609" t="s">
        <v>1282</v>
      </c>
      <c r="D139" s="616" t="s">
        <v>12</v>
      </c>
      <c r="E139" s="617" t="s">
        <v>171</v>
      </c>
      <c r="F139" s="592" t="s">
        <v>176</v>
      </c>
      <c r="G139" s="593" t="s">
        <v>172</v>
      </c>
      <c r="H139" s="592" t="s">
        <v>653</v>
      </c>
      <c r="I139" s="594" t="s">
        <v>172</v>
      </c>
      <c r="J139" s="599"/>
      <c r="K139" s="601"/>
      <c r="L139" s="695"/>
      <c r="M139" s="598"/>
    </row>
    <row r="140" spans="1:13" s="1" customFormat="1" ht="15" customHeight="1" x14ac:dyDescent="0.15">
      <c r="A140" s="595" t="s">
        <v>1282</v>
      </c>
      <c r="B140" s="596" t="s">
        <v>455</v>
      </c>
      <c r="C140" s="595" t="s">
        <v>176</v>
      </c>
      <c r="D140" s="597" t="s">
        <v>8</v>
      </c>
      <c r="E140" s="598" t="s">
        <v>173</v>
      </c>
      <c r="F140" s="599"/>
      <c r="G140" s="600"/>
      <c r="H140" s="599"/>
      <c r="I140" s="601"/>
      <c r="J140" s="599"/>
      <c r="K140" s="601"/>
      <c r="L140" s="695"/>
      <c r="M140" s="598"/>
    </row>
    <row r="141" spans="1:13" s="1" customFormat="1" ht="15" customHeight="1" x14ac:dyDescent="0.15">
      <c r="A141" s="618" t="s">
        <v>176</v>
      </c>
      <c r="B141" s="619" t="s">
        <v>456</v>
      </c>
      <c r="C141" s="618" t="s">
        <v>176</v>
      </c>
      <c r="D141" s="623" t="s">
        <v>30</v>
      </c>
      <c r="E141" s="624" t="s">
        <v>174</v>
      </c>
      <c r="F141" s="599"/>
      <c r="G141" s="600"/>
      <c r="H141" s="599"/>
      <c r="I141" s="601"/>
      <c r="J141" s="599"/>
      <c r="K141" s="601"/>
      <c r="L141" s="695"/>
      <c r="M141" s="598"/>
    </row>
    <row r="142" spans="1:13" s="1" customFormat="1" ht="15" customHeight="1" x14ac:dyDescent="0.15">
      <c r="A142" s="607" t="s">
        <v>176</v>
      </c>
      <c r="B142" s="625" t="s">
        <v>460</v>
      </c>
      <c r="C142" s="607" t="s">
        <v>176</v>
      </c>
      <c r="D142" s="621" t="s">
        <v>34</v>
      </c>
      <c r="E142" s="622" t="s">
        <v>175</v>
      </c>
      <c r="F142" s="627"/>
      <c r="G142" s="628"/>
      <c r="H142" s="627"/>
      <c r="I142" s="633"/>
      <c r="J142" s="599"/>
      <c r="K142" s="601"/>
      <c r="L142" s="695"/>
      <c r="M142" s="598"/>
    </row>
    <row r="143" spans="1:13" s="1" customFormat="1" ht="15" customHeight="1" x14ac:dyDescent="0.15">
      <c r="A143" s="609" t="s">
        <v>1283</v>
      </c>
      <c r="B143" s="610" t="s">
        <v>454</v>
      </c>
      <c r="C143" s="609" t="s">
        <v>986</v>
      </c>
      <c r="D143" s="611" t="s">
        <v>12</v>
      </c>
      <c r="E143" s="617" t="s">
        <v>1284</v>
      </c>
      <c r="F143" s="592" t="s">
        <v>986</v>
      </c>
      <c r="G143" s="593" t="s">
        <v>177</v>
      </c>
      <c r="H143" s="592" t="s">
        <v>654</v>
      </c>
      <c r="I143" s="594" t="s">
        <v>177</v>
      </c>
      <c r="J143" s="599"/>
      <c r="K143" s="601"/>
      <c r="L143" s="695"/>
      <c r="M143" s="598"/>
    </row>
    <row r="144" spans="1:13" s="1" customFormat="1" ht="15" customHeight="1" x14ac:dyDescent="0.15">
      <c r="A144" s="635" t="s">
        <v>1285</v>
      </c>
      <c r="B144" s="636" t="s">
        <v>454</v>
      </c>
      <c r="C144" s="635" t="s">
        <v>1285</v>
      </c>
      <c r="D144" s="637" t="s">
        <v>12</v>
      </c>
      <c r="E144" s="638" t="s">
        <v>178</v>
      </c>
      <c r="F144" s="614" t="s">
        <v>987</v>
      </c>
      <c r="G144" s="615" t="s">
        <v>178</v>
      </c>
      <c r="H144" s="614" t="s">
        <v>655</v>
      </c>
      <c r="I144" s="644" t="s">
        <v>178</v>
      </c>
      <c r="J144" s="599"/>
      <c r="K144" s="601"/>
      <c r="L144" s="695"/>
      <c r="M144" s="598"/>
    </row>
    <row r="145" spans="1:13" s="1" customFormat="1" ht="15" customHeight="1" x14ac:dyDescent="0.15">
      <c r="A145" s="588" t="s">
        <v>1286</v>
      </c>
      <c r="B145" s="589" t="s">
        <v>454</v>
      </c>
      <c r="C145" s="588"/>
      <c r="D145" s="590"/>
      <c r="E145" s="591" t="s">
        <v>1287</v>
      </c>
      <c r="F145" s="592" t="s">
        <v>820</v>
      </c>
      <c r="G145" s="833" t="s">
        <v>1066</v>
      </c>
      <c r="H145" s="592" t="s">
        <v>656</v>
      </c>
      <c r="I145" s="833" t="s">
        <v>657</v>
      </c>
      <c r="J145" s="599"/>
      <c r="K145" s="601"/>
      <c r="L145" s="695"/>
      <c r="M145" s="598"/>
    </row>
    <row r="146" spans="1:13" s="1" customFormat="1" ht="15" customHeight="1" x14ac:dyDescent="0.15">
      <c r="A146" s="595"/>
      <c r="B146" s="596"/>
      <c r="C146" s="595" t="s">
        <v>1286</v>
      </c>
      <c r="D146" s="597" t="s">
        <v>1181</v>
      </c>
      <c r="E146" s="598" t="s">
        <v>1288</v>
      </c>
      <c r="F146" s="599"/>
      <c r="G146" s="834"/>
      <c r="H146" s="599"/>
      <c r="I146" s="834"/>
      <c r="J146" s="599"/>
      <c r="K146" s="601"/>
      <c r="L146" s="695"/>
      <c r="M146" s="598"/>
    </row>
    <row r="147" spans="1:13" s="1" customFormat="1" ht="15" customHeight="1" x14ac:dyDescent="0.15">
      <c r="A147" s="595"/>
      <c r="B147" s="596"/>
      <c r="C147" s="595" t="s">
        <v>820</v>
      </c>
      <c r="D147" s="597" t="s">
        <v>1210</v>
      </c>
      <c r="E147" s="598" t="s">
        <v>179</v>
      </c>
      <c r="F147" s="599"/>
      <c r="G147" s="600"/>
      <c r="H147" s="599"/>
      <c r="I147" s="601"/>
      <c r="J147" s="599"/>
      <c r="K147" s="601"/>
      <c r="L147" s="695"/>
      <c r="M147" s="598"/>
    </row>
    <row r="148" spans="1:13" s="1" customFormat="1" ht="15" customHeight="1" x14ac:dyDescent="0.15">
      <c r="A148" s="595"/>
      <c r="B148" s="596"/>
      <c r="C148" s="595" t="s">
        <v>820</v>
      </c>
      <c r="D148" s="597" t="s">
        <v>1211</v>
      </c>
      <c r="E148" s="598" t="s">
        <v>1289</v>
      </c>
      <c r="F148" s="627"/>
      <c r="G148" s="628"/>
      <c r="H148" s="599"/>
      <c r="I148" s="601"/>
      <c r="J148" s="599"/>
      <c r="K148" s="601"/>
      <c r="L148" s="695"/>
      <c r="M148" s="598"/>
    </row>
    <row r="149" spans="1:13" s="1" customFormat="1" ht="15" customHeight="1" x14ac:dyDescent="0.15">
      <c r="A149" s="635" t="s">
        <v>1290</v>
      </c>
      <c r="B149" s="636" t="s">
        <v>1266</v>
      </c>
      <c r="C149" s="635" t="s">
        <v>1290</v>
      </c>
      <c r="D149" s="637" t="s">
        <v>1187</v>
      </c>
      <c r="E149" s="638" t="s">
        <v>180</v>
      </c>
      <c r="F149" s="614" t="s">
        <v>988</v>
      </c>
      <c r="G149" s="615" t="s">
        <v>180</v>
      </c>
      <c r="H149" s="599"/>
      <c r="I149" s="601"/>
      <c r="J149" s="599"/>
      <c r="K149" s="601"/>
      <c r="L149" s="695"/>
      <c r="M149" s="598"/>
    </row>
    <row r="150" spans="1:13" s="1" customFormat="1" ht="15" customHeight="1" x14ac:dyDescent="0.15">
      <c r="A150" s="602" t="s">
        <v>1291</v>
      </c>
      <c r="B150" s="629" t="s">
        <v>454</v>
      </c>
      <c r="C150" s="602" t="s">
        <v>1291</v>
      </c>
      <c r="D150" s="603" t="s">
        <v>12</v>
      </c>
      <c r="E150" s="604" t="s">
        <v>181</v>
      </c>
      <c r="F150" s="592" t="s">
        <v>989</v>
      </c>
      <c r="G150" s="593" t="s">
        <v>182</v>
      </c>
      <c r="H150" s="599"/>
      <c r="I150" s="601"/>
      <c r="J150" s="599"/>
      <c r="K150" s="601"/>
      <c r="L150" s="695"/>
      <c r="M150" s="598"/>
    </row>
    <row r="151" spans="1:13" s="1" customFormat="1" ht="15" customHeight="1" x14ac:dyDescent="0.15">
      <c r="A151" s="630" t="s">
        <v>1291</v>
      </c>
      <c r="B151" s="631" t="s">
        <v>455</v>
      </c>
      <c r="C151" s="630" t="s">
        <v>1291</v>
      </c>
      <c r="D151" s="632" t="s">
        <v>8</v>
      </c>
      <c r="E151" s="622" t="s">
        <v>1292</v>
      </c>
      <c r="F151" s="627"/>
      <c r="G151" s="628"/>
      <c r="H151" s="599"/>
      <c r="I151" s="601"/>
      <c r="J151" s="599"/>
      <c r="K151" s="601"/>
      <c r="L151" s="695"/>
      <c r="M151" s="598"/>
    </row>
    <row r="152" spans="1:13" s="1" customFormat="1" ht="15" customHeight="1" x14ac:dyDescent="0.15">
      <c r="A152" s="635" t="s">
        <v>1293</v>
      </c>
      <c r="B152" s="636" t="s">
        <v>454</v>
      </c>
      <c r="C152" s="635" t="s">
        <v>1293</v>
      </c>
      <c r="D152" s="637" t="s">
        <v>12</v>
      </c>
      <c r="E152" s="638" t="s">
        <v>184</v>
      </c>
      <c r="F152" s="614" t="s">
        <v>990</v>
      </c>
      <c r="G152" s="615" t="s">
        <v>184</v>
      </c>
      <c r="H152" s="599"/>
      <c r="I152" s="601"/>
      <c r="J152" s="599"/>
      <c r="K152" s="601"/>
      <c r="L152" s="695"/>
      <c r="M152" s="598"/>
    </row>
    <row r="153" spans="1:13" s="1" customFormat="1" ht="15" customHeight="1" x14ac:dyDescent="0.15">
      <c r="A153" s="609" t="s">
        <v>1294</v>
      </c>
      <c r="B153" s="610" t="s">
        <v>454</v>
      </c>
      <c r="C153" s="609" t="s">
        <v>1294</v>
      </c>
      <c r="D153" s="616" t="s">
        <v>12</v>
      </c>
      <c r="E153" s="604" t="s">
        <v>185</v>
      </c>
      <c r="F153" s="592" t="s">
        <v>991</v>
      </c>
      <c r="G153" s="593" t="s">
        <v>186</v>
      </c>
      <c r="H153" s="599"/>
      <c r="I153" s="601"/>
      <c r="J153" s="599"/>
      <c r="K153" s="601"/>
      <c r="L153" s="695"/>
      <c r="M153" s="598"/>
    </row>
    <row r="154" spans="1:13" s="1" customFormat="1" ht="15" customHeight="1" x14ac:dyDescent="0.15">
      <c r="A154" s="618" t="s">
        <v>991</v>
      </c>
      <c r="B154" s="619" t="s">
        <v>1190</v>
      </c>
      <c r="C154" s="618" t="s">
        <v>1294</v>
      </c>
      <c r="D154" s="623" t="s">
        <v>1191</v>
      </c>
      <c r="E154" s="624" t="s">
        <v>183</v>
      </c>
      <c r="F154" s="599"/>
      <c r="G154" s="600"/>
      <c r="H154" s="599"/>
      <c r="I154" s="601"/>
      <c r="J154" s="599"/>
      <c r="K154" s="601"/>
      <c r="L154" s="695"/>
      <c r="M154" s="598"/>
    </row>
    <row r="155" spans="1:13" s="1" customFormat="1" ht="15" customHeight="1" x14ac:dyDescent="0.15">
      <c r="A155" s="595" t="s">
        <v>1294</v>
      </c>
      <c r="B155" s="596" t="s">
        <v>1223</v>
      </c>
      <c r="C155" s="595"/>
      <c r="D155" s="597"/>
      <c r="E155" s="598" t="s">
        <v>186</v>
      </c>
      <c r="F155" s="599"/>
      <c r="G155" s="600"/>
      <c r="H155" s="599"/>
      <c r="I155" s="601"/>
      <c r="J155" s="599"/>
      <c r="K155" s="601"/>
      <c r="L155" s="695"/>
      <c r="M155" s="598"/>
    </row>
    <row r="156" spans="1:13" s="1" customFormat="1" ht="15" customHeight="1" x14ac:dyDescent="0.15">
      <c r="A156" s="595"/>
      <c r="B156" s="596"/>
      <c r="C156" s="595" t="s">
        <v>1294</v>
      </c>
      <c r="D156" s="597" t="s">
        <v>23</v>
      </c>
      <c r="E156" s="598" t="s">
        <v>187</v>
      </c>
      <c r="F156" s="599"/>
      <c r="G156" s="600"/>
      <c r="H156" s="599"/>
      <c r="I156" s="601"/>
      <c r="J156" s="599"/>
      <c r="K156" s="601"/>
      <c r="L156" s="695"/>
      <c r="M156" s="598"/>
    </row>
    <row r="157" spans="1:13" s="1" customFormat="1" ht="15" customHeight="1" x14ac:dyDescent="0.15">
      <c r="A157" s="607"/>
      <c r="B157" s="625"/>
      <c r="C157" s="607" t="s">
        <v>1294</v>
      </c>
      <c r="D157" s="621" t="s">
        <v>34</v>
      </c>
      <c r="E157" s="626" t="s">
        <v>1295</v>
      </c>
      <c r="F157" s="627"/>
      <c r="G157" s="628"/>
      <c r="H157" s="627"/>
      <c r="I157" s="633"/>
      <c r="J157" s="599"/>
      <c r="K157" s="601"/>
      <c r="L157" s="695"/>
      <c r="M157" s="598"/>
    </row>
    <row r="158" spans="1:13" s="1" customFormat="1" ht="15" customHeight="1" x14ac:dyDescent="0.15">
      <c r="A158" s="588" t="s">
        <v>188</v>
      </c>
      <c r="B158" s="589" t="s">
        <v>454</v>
      </c>
      <c r="C158" s="588"/>
      <c r="D158" s="590"/>
      <c r="E158" s="591" t="s">
        <v>189</v>
      </c>
      <c r="F158" s="599" t="s">
        <v>188</v>
      </c>
      <c r="G158" s="600" t="s">
        <v>189</v>
      </c>
      <c r="H158" s="599" t="s">
        <v>658</v>
      </c>
      <c r="I158" s="601" t="s">
        <v>189</v>
      </c>
      <c r="J158" s="592" t="s">
        <v>1090</v>
      </c>
      <c r="K158" s="594" t="s">
        <v>1091</v>
      </c>
      <c r="L158" s="695"/>
      <c r="M158" s="598"/>
    </row>
    <row r="159" spans="1:13" s="1" customFormat="1" ht="15" customHeight="1" x14ac:dyDescent="0.15">
      <c r="A159" s="595"/>
      <c r="B159" s="596"/>
      <c r="C159" s="595" t="s">
        <v>188</v>
      </c>
      <c r="D159" s="597" t="s">
        <v>12</v>
      </c>
      <c r="E159" s="598" t="s">
        <v>1296</v>
      </c>
      <c r="F159" s="599"/>
      <c r="G159" s="600"/>
      <c r="H159" s="599"/>
      <c r="I159" s="601"/>
      <c r="J159" s="599"/>
      <c r="K159" s="601"/>
      <c r="L159" s="695"/>
      <c r="M159" s="598"/>
    </row>
    <row r="160" spans="1:13" s="1" customFormat="1" ht="15" customHeight="1" x14ac:dyDescent="0.15">
      <c r="A160" s="595"/>
      <c r="B160" s="596"/>
      <c r="C160" s="595" t="s">
        <v>188</v>
      </c>
      <c r="D160" s="597" t="s">
        <v>7</v>
      </c>
      <c r="E160" s="598" t="s">
        <v>190</v>
      </c>
      <c r="F160" s="599"/>
      <c r="G160" s="600"/>
      <c r="H160" s="599"/>
      <c r="I160" s="601"/>
      <c r="J160" s="599"/>
      <c r="K160" s="601"/>
      <c r="L160" s="695"/>
      <c r="M160" s="598"/>
    </row>
    <row r="161" spans="1:13" s="1" customFormat="1" ht="15" customHeight="1" x14ac:dyDescent="0.15">
      <c r="A161" s="595"/>
      <c r="B161" s="596"/>
      <c r="C161" s="595" t="s">
        <v>188</v>
      </c>
      <c r="D161" s="597" t="s">
        <v>66</v>
      </c>
      <c r="E161" s="598" t="s">
        <v>191</v>
      </c>
      <c r="F161" s="599"/>
      <c r="G161" s="600"/>
      <c r="H161" s="599"/>
      <c r="I161" s="601"/>
      <c r="J161" s="599"/>
      <c r="K161" s="601"/>
      <c r="L161" s="695"/>
      <c r="M161" s="598"/>
    </row>
    <row r="162" spans="1:13" s="1" customFormat="1" ht="15" customHeight="1" x14ac:dyDescent="0.15">
      <c r="A162" s="595"/>
      <c r="B162" s="596"/>
      <c r="C162" s="595" t="s">
        <v>188</v>
      </c>
      <c r="D162" s="597" t="s">
        <v>67</v>
      </c>
      <c r="E162" s="598" t="s">
        <v>192</v>
      </c>
      <c r="F162" s="599"/>
      <c r="G162" s="600"/>
      <c r="H162" s="599"/>
      <c r="I162" s="601"/>
      <c r="J162" s="599"/>
      <c r="K162" s="601"/>
      <c r="L162" s="695"/>
      <c r="M162" s="598"/>
    </row>
    <row r="163" spans="1:13" s="1" customFormat="1" ht="15" customHeight="1" x14ac:dyDescent="0.15">
      <c r="A163" s="595"/>
      <c r="B163" s="596"/>
      <c r="C163" s="595" t="s">
        <v>188</v>
      </c>
      <c r="D163" s="597" t="s">
        <v>68</v>
      </c>
      <c r="E163" s="598" t="s">
        <v>193</v>
      </c>
      <c r="F163" s="599"/>
      <c r="G163" s="600"/>
      <c r="H163" s="599"/>
      <c r="I163" s="601"/>
      <c r="J163" s="599"/>
      <c r="K163" s="601"/>
      <c r="L163" s="695"/>
      <c r="M163" s="598"/>
    </row>
    <row r="164" spans="1:13" s="1" customFormat="1" ht="15" customHeight="1" x14ac:dyDescent="0.15">
      <c r="A164" s="595"/>
      <c r="B164" s="596"/>
      <c r="C164" s="595" t="s">
        <v>188</v>
      </c>
      <c r="D164" s="597" t="s">
        <v>165</v>
      </c>
      <c r="E164" s="598" t="s">
        <v>194</v>
      </c>
      <c r="F164" s="599"/>
      <c r="G164" s="600"/>
      <c r="H164" s="599"/>
      <c r="I164" s="601"/>
      <c r="J164" s="599"/>
      <c r="K164" s="601"/>
      <c r="L164" s="695"/>
      <c r="M164" s="598"/>
    </row>
    <row r="165" spans="1:13" s="1" customFormat="1" ht="15" customHeight="1" x14ac:dyDescent="0.15">
      <c r="A165" s="595"/>
      <c r="B165" s="596"/>
      <c r="C165" s="595" t="s">
        <v>188</v>
      </c>
      <c r="D165" s="597" t="s">
        <v>195</v>
      </c>
      <c r="E165" s="598" t="s">
        <v>196</v>
      </c>
      <c r="F165" s="599"/>
      <c r="G165" s="600"/>
      <c r="H165" s="599"/>
      <c r="I165" s="601"/>
      <c r="J165" s="599"/>
      <c r="K165" s="601"/>
      <c r="L165" s="695"/>
      <c r="M165" s="598"/>
    </row>
    <row r="166" spans="1:13" s="1" customFormat="1" ht="15" customHeight="1" x14ac:dyDescent="0.15">
      <c r="A166" s="595"/>
      <c r="B166" s="596"/>
      <c r="C166" s="595" t="s">
        <v>188</v>
      </c>
      <c r="D166" s="597" t="s">
        <v>197</v>
      </c>
      <c r="E166" s="598" t="s">
        <v>198</v>
      </c>
      <c r="F166" s="599"/>
      <c r="G166" s="600"/>
      <c r="H166" s="599"/>
      <c r="I166" s="601"/>
      <c r="J166" s="599"/>
      <c r="K166" s="601"/>
      <c r="L166" s="695"/>
      <c r="M166" s="598"/>
    </row>
    <row r="167" spans="1:13" s="1" customFormat="1" ht="15" customHeight="1" x14ac:dyDescent="0.15">
      <c r="A167" s="607"/>
      <c r="B167" s="625"/>
      <c r="C167" s="607" t="s">
        <v>188</v>
      </c>
      <c r="D167" s="621" t="s">
        <v>17</v>
      </c>
      <c r="E167" s="626" t="s">
        <v>199</v>
      </c>
      <c r="F167" s="599"/>
      <c r="G167" s="600"/>
      <c r="H167" s="599"/>
      <c r="I167" s="601"/>
      <c r="J167" s="599"/>
      <c r="K167" s="601"/>
      <c r="L167" s="695"/>
      <c r="M167" s="598"/>
    </row>
    <row r="168" spans="1:13" s="1" customFormat="1" ht="15" customHeight="1" x14ac:dyDescent="0.15">
      <c r="A168" s="588" t="s">
        <v>200</v>
      </c>
      <c r="B168" s="589" t="s">
        <v>454</v>
      </c>
      <c r="C168" s="588"/>
      <c r="D168" s="590"/>
      <c r="E168" s="598" t="s">
        <v>201</v>
      </c>
      <c r="F168" s="592" t="s">
        <v>200</v>
      </c>
      <c r="G168" s="593" t="s">
        <v>201</v>
      </c>
      <c r="H168" s="592" t="s">
        <v>659</v>
      </c>
      <c r="I168" s="594" t="s">
        <v>201</v>
      </c>
      <c r="J168" s="599"/>
      <c r="K168" s="601"/>
      <c r="L168" s="695"/>
      <c r="M168" s="598"/>
    </row>
    <row r="169" spans="1:13" s="1" customFormat="1" ht="15" customHeight="1" x14ac:dyDescent="0.15">
      <c r="A169" s="595"/>
      <c r="B169" s="596"/>
      <c r="C169" s="595" t="s">
        <v>200</v>
      </c>
      <c r="D169" s="597" t="s">
        <v>12</v>
      </c>
      <c r="E169" s="598" t="s">
        <v>202</v>
      </c>
      <c r="F169" s="599"/>
      <c r="G169" s="600"/>
      <c r="H169" s="599"/>
      <c r="I169" s="601"/>
      <c r="J169" s="599"/>
      <c r="K169" s="601"/>
      <c r="L169" s="695"/>
      <c r="M169" s="598"/>
    </row>
    <row r="170" spans="1:13" s="1" customFormat="1" ht="15" customHeight="1" x14ac:dyDescent="0.15">
      <c r="A170" s="602"/>
      <c r="B170" s="629"/>
      <c r="C170" s="602" t="s">
        <v>200</v>
      </c>
      <c r="D170" s="603" t="s">
        <v>17</v>
      </c>
      <c r="E170" s="604" t="s">
        <v>203</v>
      </c>
      <c r="F170" s="599"/>
      <c r="G170" s="600"/>
      <c r="H170" s="599"/>
      <c r="I170" s="601"/>
      <c r="J170" s="599"/>
      <c r="K170" s="601"/>
      <c r="L170" s="695"/>
      <c r="M170" s="598"/>
    </row>
    <row r="171" spans="1:13" s="1" customFormat="1" ht="15" customHeight="1" x14ac:dyDescent="0.15">
      <c r="A171" s="607" t="s">
        <v>200</v>
      </c>
      <c r="B171" s="625" t="s">
        <v>455</v>
      </c>
      <c r="C171" s="607" t="s">
        <v>200</v>
      </c>
      <c r="D171" s="621" t="s">
        <v>8</v>
      </c>
      <c r="E171" s="622" t="s">
        <v>204</v>
      </c>
      <c r="F171" s="627"/>
      <c r="G171" s="628"/>
      <c r="H171" s="627"/>
      <c r="I171" s="633"/>
      <c r="J171" s="627"/>
      <c r="K171" s="633"/>
      <c r="L171" s="695"/>
      <c r="M171" s="598"/>
    </row>
    <row r="172" spans="1:13" s="1" customFormat="1" ht="15" customHeight="1" x14ac:dyDescent="0.15">
      <c r="A172" s="588" t="s">
        <v>205</v>
      </c>
      <c r="B172" s="589" t="s">
        <v>454</v>
      </c>
      <c r="C172" s="588"/>
      <c r="D172" s="590"/>
      <c r="E172" s="656" t="s">
        <v>206</v>
      </c>
      <c r="F172" s="657" t="s">
        <v>205</v>
      </c>
      <c r="G172" s="658" t="s">
        <v>206</v>
      </c>
      <c r="H172" s="659" t="s">
        <v>660</v>
      </c>
      <c r="I172" s="594" t="s">
        <v>206</v>
      </c>
      <c r="J172" s="657" t="s">
        <v>1092</v>
      </c>
      <c r="K172" s="594" t="s">
        <v>1297</v>
      </c>
      <c r="L172" s="695"/>
      <c r="M172" s="598"/>
    </row>
    <row r="173" spans="1:13" s="1" customFormat="1" ht="15" customHeight="1" x14ac:dyDescent="0.15">
      <c r="A173" s="595"/>
      <c r="B173" s="596"/>
      <c r="C173" s="595" t="s">
        <v>205</v>
      </c>
      <c r="D173" s="597" t="s">
        <v>12</v>
      </c>
      <c r="E173" s="660" t="s">
        <v>207</v>
      </c>
      <c r="F173" s="661"/>
      <c r="G173" s="662"/>
      <c r="H173" s="663"/>
      <c r="I173" s="601"/>
      <c r="J173" s="661"/>
      <c r="K173" s="601"/>
      <c r="L173" s="695"/>
      <c r="M173" s="598"/>
    </row>
    <row r="174" spans="1:13" s="1" customFormat="1" ht="15" customHeight="1" x14ac:dyDescent="0.15">
      <c r="A174" s="664"/>
      <c r="B174" s="665"/>
      <c r="C174" s="595" t="s">
        <v>205</v>
      </c>
      <c r="D174" s="597" t="s">
        <v>7</v>
      </c>
      <c r="E174" s="660" t="s">
        <v>208</v>
      </c>
      <c r="F174" s="661"/>
      <c r="G174" s="662"/>
      <c r="H174" s="663"/>
      <c r="I174" s="601"/>
      <c r="J174" s="661"/>
      <c r="K174" s="601"/>
      <c r="L174" s="695"/>
      <c r="M174" s="598"/>
    </row>
    <row r="175" spans="1:13" s="1" customFormat="1" ht="15" customHeight="1" x14ac:dyDescent="0.15">
      <c r="A175" s="595"/>
      <c r="B175" s="596"/>
      <c r="C175" s="595" t="s">
        <v>205</v>
      </c>
      <c r="D175" s="597" t="s">
        <v>66</v>
      </c>
      <c r="E175" s="598" t="s">
        <v>209</v>
      </c>
      <c r="F175" s="599"/>
      <c r="G175" s="600"/>
      <c r="H175" s="599"/>
      <c r="I175" s="601"/>
      <c r="J175" s="599"/>
      <c r="K175" s="601"/>
      <c r="L175" s="695"/>
      <c r="M175" s="598"/>
    </row>
    <row r="176" spans="1:13" s="1" customFormat="1" ht="15" customHeight="1" x14ac:dyDescent="0.15">
      <c r="A176" s="595"/>
      <c r="B176" s="596"/>
      <c r="C176" s="595" t="s">
        <v>205</v>
      </c>
      <c r="D176" s="597" t="s">
        <v>67</v>
      </c>
      <c r="E176" s="598" t="s">
        <v>210</v>
      </c>
      <c r="F176" s="599"/>
      <c r="G176" s="600"/>
      <c r="H176" s="599"/>
      <c r="I176" s="601"/>
      <c r="J176" s="599"/>
      <c r="K176" s="601"/>
      <c r="L176" s="695"/>
      <c r="M176" s="598"/>
    </row>
    <row r="177" spans="1:13" s="1" customFormat="1" ht="15" customHeight="1" x14ac:dyDescent="0.15">
      <c r="A177" s="595"/>
      <c r="B177" s="596"/>
      <c r="C177" s="595" t="s">
        <v>205</v>
      </c>
      <c r="D177" s="597" t="s">
        <v>68</v>
      </c>
      <c r="E177" s="598" t="s">
        <v>211</v>
      </c>
      <c r="F177" s="599"/>
      <c r="G177" s="600"/>
      <c r="H177" s="599"/>
      <c r="I177" s="601"/>
      <c r="J177" s="599"/>
      <c r="K177" s="601"/>
      <c r="L177" s="695"/>
      <c r="M177" s="598"/>
    </row>
    <row r="178" spans="1:13" s="1" customFormat="1" ht="15" customHeight="1" x14ac:dyDescent="0.15">
      <c r="A178" s="595"/>
      <c r="B178" s="596"/>
      <c r="C178" s="595" t="s">
        <v>205</v>
      </c>
      <c r="D178" s="597" t="s">
        <v>165</v>
      </c>
      <c r="E178" s="598" t="s">
        <v>212</v>
      </c>
      <c r="F178" s="599"/>
      <c r="G178" s="600"/>
      <c r="H178" s="599"/>
      <c r="I178" s="601"/>
      <c r="J178" s="599"/>
      <c r="K178" s="601"/>
      <c r="L178" s="695"/>
      <c r="M178" s="598"/>
    </row>
    <row r="179" spans="1:13" s="1" customFormat="1" ht="15" customHeight="1" x14ac:dyDescent="0.15">
      <c r="A179" s="595"/>
      <c r="B179" s="596"/>
      <c r="C179" s="595" t="s">
        <v>205</v>
      </c>
      <c r="D179" s="597" t="s">
        <v>195</v>
      </c>
      <c r="E179" s="598" t="s">
        <v>213</v>
      </c>
      <c r="F179" s="599"/>
      <c r="G179" s="600"/>
      <c r="H179" s="599"/>
      <c r="I179" s="601"/>
      <c r="J179" s="599"/>
      <c r="K179" s="601"/>
      <c r="L179" s="695"/>
      <c r="M179" s="598"/>
    </row>
    <row r="180" spans="1:13" s="1" customFormat="1" ht="15" customHeight="1" x14ac:dyDescent="0.15">
      <c r="A180" s="607"/>
      <c r="B180" s="625"/>
      <c r="C180" s="607" t="s">
        <v>205</v>
      </c>
      <c r="D180" s="621" t="s">
        <v>17</v>
      </c>
      <c r="E180" s="626" t="s">
        <v>214</v>
      </c>
      <c r="F180" s="627"/>
      <c r="G180" s="628"/>
      <c r="H180" s="627"/>
      <c r="I180" s="633"/>
      <c r="J180" s="599"/>
      <c r="K180" s="601"/>
      <c r="L180" s="695"/>
      <c r="M180" s="598"/>
    </row>
    <row r="181" spans="1:13" s="1" customFormat="1" ht="15" customHeight="1" x14ac:dyDescent="0.15">
      <c r="A181" s="635" t="s">
        <v>1298</v>
      </c>
      <c r="B181" s="636" t="s">
        <v>454</v>
      </c>
      <c r="C181" s="635" t="s">
        <v>1298</v>
      </c>
      <c r="D181" s="637" t="s">
        <v>12</v>
      </c>
      <c r="E181" s="638" t="s">
        <v>215</v>
      </c>
      <c r="F181" s="592" t="s">
        <v>992</v>
      </c>
      <c r="G181" s="593" t="s">
        <v>215</v>
      </c>
      <c r="H181" s="592" t="s">
        <v>661</v>
      </c>
      <c r="I181" s="594" t="s">
        <v>216</v>
      </c>
      <c r="J181" s="599"/>
      <c r="K181" s="601"/>
      <c r="L181" s="695"/>
      <c r="M181" s="598"/>
    </row>
    <row r="182" spans="1:13" s="1" customFormat="1" ht="15" customHeight="1" x14ac:dyDescent="0.15">
      <c r="A182" s="595" t="s">
        <v>1299</v>
      </c>
      <c r="B182" s="596" t="s">
        <v>460</v>
      </c>
      <c r="C182" s="595"/>
      <c r="D182" s="597"/>
      <c r="E182" s="598" t="s">
        <v>217</v>
      </c>
      <c r="F182" s="592" t="s">
        <v>993</v>
      </c>
      <c r="G182" s="593" t="s">
        <v>217</v>
      </c>
      <c r="H182" s="599"/>
      <c r="I182" s="601"/>
      <c r="J182" s="599"/>
      <c r="K182" s="601"/>
      <c r="L182" s="695"/>
      <c r="M182" s="598"/>
    </row>
    <row r="183" spans="1:13" s="1" customFormat="1" ht="15" customHeight="1" x14ac:dyDescent="0.15">
      <c r="A183" s="595"/>
      <c r="B183" s="596"/>
      <c r="C183" s="595" t="s">
        <v>1300</v>
      </c>
      <c r="D183" s="597" t="s">
        <v>1301</v>
      </c>
      <c r="E183" s="598" t="s">
        <v>1067</v>
      </c>
      <c r="F183" s="599"/>
      <c r="G183" s="600"/>
      <c r="H183" s="599"/>
      <c r="I183" s="601"/>
      <c r="J183" s="599"/>
      <c r="K183" s="601"/>
      <c r="L183" s="695"/>
      <c r="M183" s="598"/>
    </row>
    <row r="184" spans="1:13" s="1" customFormat="1" ht="15" customHeight="1" x14ac:dyDescent="0.15">
      <c r="A184" s="607"/>
      <c r="B184" s="625"/>
      <c r="C184" s="607" t="s">
        <v>1300</v>
      </c>
      <c r="D184" s="621" t="s">
        <v>1198</v>
      </c>
      <c r="E184" s="626" t="s">
        <v>1302</v>
      </c>
      <c r="F184" s="627"/>
      <c r="G184" s="628"/>
      <c r="H184" s="627"/>
      <c r="I184" s="633"/>
      <c r="J184" s="599"/>
      <c r="K184" s="633"/>
      <c r="L184" s="695"/>
      <c r="M184" s="598"/>
    </row>
    <row r="185" spans="1:13" s="1" customFormat="1" ht="15" customHeight="1" x14ac:dyDescent="0.15">
      <c r="A185" s="635" t="s">
        <v>1303</v>
      </c>
      <c r="B185" s="636" t="s">
        <v>454</v>
      </c>
      <c r="C185" s="635" t="s">
        <v>1303</v>
      </c>
      <c r="D185" s="637" t="s">
        <v>12</v>
      </c>
      <c r="E185" s="638" t="s">
        <v>218</v>
      </c>
      <c r="F185" s="614" t="s">
        <v>994</v>
      </c>
      <c r="G185" s="615" t="s">
        <v>218</v>
      </c>
      <c r="H185" s="592" t="s">
        <v>662</v>
      </c>
      <c r="I185" s="594" t="s">
        <v>1304</v>
      </c>
      <c r="J185" s="666" t="s">
        <v>1270</v>
      </c>
      <c r="K185" s="833" t="s">
        <v>1305</v>
      </c>
      <c r="L185" s="695"/>
      <c r="M185" s="598"/>
    </row>
    <row r="186" spans="1:13" s="1" customFormat="1" ht="15" customHeight="1" x14ac:dyDescent="0.15">
      <c r="A186" s="588" t="s">
        <v>1306</v>
      </c>
      <c r="B186" s="589" t="s">
        <v>1266</v>
      </c>
      <c r="C186" s="588" t="s">
        <v>995</v>
      </c>
      <c r="D186" s="590" t="s">
        <v>12</v>
      </c>
      <c r="E186" s="591" t="s">
        <v>1307</v>
      </c>
      <c r="F186" s="592" t="s">
        <v>995</v>
      </c>
      <c r="G186" s="667" t="s">
        <v>1307</v>
      </c>
      <c r="H186" s="645"/>
      <c r="I186" s="633"/>
      <c r="J186" s="599"/>
      <c r="K186" s="834"/>
      <c r="L186" s="695"/>
      <c r="M186" s="598"/>
    </row>
    <row r="187" spans="1:13" s="1" customFormat="1" ht="15" customHeight="1" x14ac:dyDescent="0.15">
      <c r="A187" s="588" t="s">
        <v>219</v>
      </c>
      <c r="B187" s="589" t="s">
        <v>454</v>
      </c>
      <c r="C187" s="588" t="s">
        <v>219</v>
      </c>
      <c r="D187" s="590" t="s">
        <v>12</v>
      </c>
      <c r="E187" s="591" t="s">
        <v>220</v>
      </c>
      <c r="F187" s="592" t="s">
        <v>219</v>
      </c>
      <c r="G187" s="593" t="s">
        <v>221</v>
      </c>
      <c r="H187" s="599" t="s">
        <v>663</v>
      </c>
      <c r="I187" s="601" t="s">
        <v>221</v>
      </c>
      <c r="J187" s="592" t="s">
        <v>1093</v>
      </c>
      <c r="K187" s="594" t="s">
        <v>1094</v>
      </c>
      <c r="L187" s="695"/>
      <c r="M187" s="598"/>
    </row>
    <row r="188" spans="1:13" s="1" customFormat="1" ht="15" customHeight="1" x14ac:dyDescent="0.15">
      <c r="A188" s="618" t="s">
        <v>1308</v>
      </c>
      <c r="B188" s="619" t="s">
        <v>1221</v>
      </c>
      <c r="C188" s="618" t="s">
        <v>1308</v>
      </c>
      <c r="D188" s="620" t="s">
        <v>1222</v>
      </c>
      <c r="E188" s="624" t="s">
        <v>222</v>
      </c>
      <c r="F188" s="599"/>
      <c r="G188" s="600"/>
      <c r="H188" s="599"/>
      <c r="I188" s="601"/>
      <c r="J188" s="599"/>
      <c r="K188" s="601"/>
      <c r="L188" s="695"/>
      <c r="M188" s="598"/>
    </row>
    <row r="189" spans="1:13" s="1" customFormat="1" ht="15" customHeight="1" x14ac:dyDescent="0.15">
      <c r="A189" s="595" t="s">
        <v>1308</v>
      </c>
      <c r="B189" s="596" t="s">
        <v>460</v>
      </c>
      <c r="C189" s="595"/>
      <c r="D189" s="597"/>
      <c r="E189" s="612" t="s">
        <v>223</v>
      </c>
      <c r="F189" s="599"/>
      <c r="G189" s="600"/>
      <c r="H189" s="599"/>
      <c r="I189" s="601"/>
      <c r="J189" s="599"/>
      <c r="K189" s="601"/>
      <c r="L189" s="695"/>
      <c r="M189" s="598"/>
    </row>
    <row r="190" spans="1:13" s="1" customFormat="1" ht="15" customHeight="1" x14ac:dyDescent="0.15">
      <c r="A190" s="595"/>
      <c r="B190" s="596"/>
      <c r="C190" s="595" t="s">
        <v>1308</v>
      </c>
      <c r="D190" s="597" t="s">
        <v>23</v>
      </c>
      <c r="E190" s="598" t="s">
        <v>224</v>
      </c>
      <c r="F190" s="599"/>
      <c r="G190" s="600"/>
      <c r="H190" s="599"/>
      <c r="I190" s="601"/>
      <c r="J190" s="599"/>
      <c r="K190" s="601"/>
      <c r="L190" s="695"/>
      <c r="M190" s="598"/>
    </row>
    <row r="191" spans="1:13" s="1" customFormat="1" ht="15" customHeight="1" x14ac:dyDescent="0.15">
      <c r="A191" s="607"/>
      <c r="B191" s="625"/>
      <c r="C191" s="607" t="s">
        <v>1308</v>
      </c>
      <c r="D191" s="621" t="s">
        <v>34</v>
      </c>
      <c r="E191" s="626" t="s">
        <v>1309</v>
      </c>
      <c r="F191" s="627"/>
      <c r="G191" s="628"/>
      <c r="H191" s="599"/>
      <c r="I191" s="601"/>
      <c r="J191" s="599"/>
      <c r="K191" s="601"/>
      <c r="L191" s="695"/>
      <c r="M191" s="598"/>
    </row>
    <row r="192" spans="1:13" s="1" customFormat="1" ht="15" customHeight="1" x14ac:dyDescent="0.15">
      <c r="A192" s="588" t="s">
        <v>225</v>
      </c>
      <c r="B192" s="589" t="s">
        <v>454</v>
      </c>
      <c r="C192" s="588" t="s">
        <v>225</v>
      </c>
      <c r="D192" s="590" t="s">
        <v>12</v>
      </c>
      <c r="E192" s="617" t="s">
        <v>226</v>
      </c>
      <c r="F192" s="592" t="s">
        <v>225</v>
      </c>
      <c r="G192" s="593" t="s">
        <v>227</v>
      </c>
      <c r="H192" s="592" t="s">
        <v>664</v>
      </c>
      <c r="I192" s="594" t="s">
        <v>227</v>
      </c>
      <c r="J192" s="599"/>
      <c r="K192" s="601"/>
      <c r="L192" s="695"/>
      <c r="M192" s="598"/>
    </row>
    <row r="193" spans="1:13" s="1" customFormat="1" ht="15" customHeight="1" x14ac:dyDescent="0.15">
      <c r="A193" s="618" t="s">
        <v>1310</v>
      </c>
      <c r="B193" s="619" t="s">
        <v>1221</v>
      </c>
      <c r="C193" s="618" t="s">
        <v>1310</v>
      </c>
      <c r="D193" s="620" t="s">
        <v>1222</v>
      </c>
      <c r="E193" s="624" t="s">
        <v>228</v>
      </c>
      <c r="F193" s="599"/>
      <c r="G193" s="600"/>
      <c r="H193" s="599"/>
      <c r="I193" s="601"/>
      <c r="J193" s="599"/>
      <c r="K193" s="601"/>
      <c r="L193" s="695"/>
      <c r="M193" s="598"/>
    </row>
    <row r="194" spans="1:13" s="1" customFormat="1" ht="15" customHeight="1" x14ac:dyDescent="0.15">
      <c r="A194" s="607" t="s">
        <v>1310</v>
      </c>
      <c r="B194" s="625" t="s">
        <v>814</v>
      </c>
      <c r="C194" s="607" t="s">
        <v>1310</v>
      </c>
      <c r="D194" s="621" t="s">
        <v>1242</v>
      </c>
      <c r="E194" s="622" t="s">
        <v>229</v>
      </c>
      <c r="F194" s="627"/>
      <c r="G194" s="628"/>
      <c r="H194" s="627"/>
      <c r="I194" s="633"/>
      <c r="J194" s="599"/>
      <c r="K194" s="601"/>
      <c r="L194" s="695"/>
      <c r="M194" s="598"/>
    </row>
    <row r="195" spans="1:13" s="1" customFormat="1" ht="15" customHeight="1" x14ac:dyDescent="0.15">
      <c r="A195" s="588" t="s">
        <v>230</v>
      </c>
      <c r="B195" s="589" t="s">
        <v>454</v>
      </c>
      <c r="C195" s="588"/>
      <c r="D195" s="590"/>
      <c r="E195" s="591" t="s">
        <v>231</v>
      </c>
      <c r="F195" s="592" t="s">
        <v>230</v>
      </c>
      <c r="G195" s="593" t="s">
        <v>231</v>
      </c>
      <c r="H195" s="592" t="s">
        <v>665</v>
      </c>
      <c r="I195" s="594" t="s">
        <v>231</v>
      </c>
      <c r="J195" s="599"/>
      <c r="K195" s="601"/>
      <c r="L195" s="695"/>
      <c r="M195" s="598"/>
    </row>
    <row r="196" spans="1:13" s="1" customFormat="1" ht="15" customHeight="1" x14ac:dyDescent="0.15">
      <c r="A196" s="595"/>
      <c r="B196" s="596"/>
      <c r="C196" s="595" t="s">
        <v>230</v>
      </c>
      <c r="D196" s="597" t="s">
        <v>12</v>
      </c>
      <c r="E196" s="598" t="s">
        <v>232</v>
      </c>
      <c r="F196" s="599"/>
      <c r="G196" s="600"/>
      <c r="H196" s="599"/>
      <c r="I196" s="601"/>
      <c r="J196" s="599"/>
      <c r="K196" s="601"/>
      <c r="L196" s="695"/>
      <c r="M196" s="598"/>
    </row>
    <row r="197" spans="1:13" s="1" customFormat="1" ht="15" customHeight="1" x14ac:dyDescent="0.15">
      <c r="A197" s="595"/>
      <c r="B197" s="596"/>
      <c r="C197" s="595" t="s">
        <v>230</v>
      </c>
      <c r="D197" s="597" t="s">
        <v>7</v>
      </c>
      <c r="E197" s="598" t="s">
        <v>233</v>
      </c>
      <c r="F197" s="599"/>
      <c r="G197" s="600"/>
      <c r="H197" s="599"/>
      <c r="I197" s="601"/>
      <c r="J197" s="599"/>
      <c r="K197" s="601"/>
      <c r="L197" s="695"/>
      <c r="M197" s="598"/>
    </row>
    <row r="198" spans="1:13" s="1" customFormat="1" ht="15" customHeight="1" x14ac:dyDescent="0.15">
      <c r="A198" s="607"/>
      <c r="B198" s="625"/>
      <c r="C198" s="607" t="s">
        <v>230</v>
      </c>
      <c r="D198" s="621" t="s">
        <v>66</v>
      </c>
      <c r="E198" s="626" t="s">
        <v>234</v>
      </c>
      <c r="F198" s="627"/>
      <c r="G198" s="628"/>
      <c r="H198" s="627"/>
      <c r="I198" s="633"/>
      <c r="J198" s="599"/>
      <c r="K198" s="601"/>
      <c r="L198" s="695"/>
      <c r="M198" s="598"/>
    </row>
    <row r="199" spans="1:13" s="1" customFormat="1" ht="15" customHeight="1" x14ac:dyDescent="0.15">
      <c r="A199" s="609" t="s">
        <v>1311</v>
      </c>
      <c r="B199" s="610" t="s">
        <v>454</v>
      </c>
      <c r="C199" s="609" t="s">
        <v>1311</v>
      </c>
      <c r="D199" s="616" t="s">
        <v>12</v>
      </c>
      <c r="E199" s="617" t="s">
        <v>236</v>
      </c>
      <c r="F199" s="592" t="s">
        <v>996</v>
      </c>
      <c r="G199" s="593" t="s">
        <v>1095</v>
      </c>
      <c r="H199" s="592" t="s">
        <v>666</v>
      </c>
      <c r="I199" s="594" t="s">
        <v>239</v>
      </c>
      <c r="J199" s="599"/>
      <c r="K199" s="601"/>
      <c r="L199" s="695"/>
      <c r="M199" s="598"/>
    </row>
    <row r="200" spans="1:13" s="1" customFormat="1" ht="15" customHeight="1" x14ac:dyDescent="0.15">
      <c r="A200" s="630" t="s">
        <v>1311</v>
      </c>
      <c r="B200" s="631" t="s">
        <v>817</v>
      </c>
      <c r="C200" s="630" t="s">
        <v>1311</v>
      </c>
      <c r="D200" s="632" t="s">
        <v>1252</v>
      </c>
      <c r="E200" s="622" t="s">
        <v>237</v>
      </c>
      <c r="F200" s="627"/>
      <c r="G200" s="628"/>
      <c r="H200" s="599"/>
      <c r="I200" s="601"/>
      <c r="J200" s="599"/>
      <c r="K200" s="601"/>
      <c r="L200" s="695"/>
      <c r="M200" s="598"/>
    </row>
    <row r="201" spans="1:13" s="1" customFormat="1" ht="15" customHeight="1" x14ac:dyDescent="0.15">
      <c r="A201" s="602" t="s">
        <v>235</v>
      </c>
      <c r="B201" s="629" t="s">
        <v>811</v>
      </c>
      <c r="C201" s="602" t="s">
        <v>235</v>
      </c>
      <c r="D201" s="603" t="s">
        <v>1181</v>
      </c>
      <c r="E201" s="604" t="s">
        <v>1312</v>
      </c>
      <c r="F201" s="592" t="s">
        <v>235</v>
      </c>
      <c r="G201" s="593" t="s">
        <v>239</v>
      </c>
      <c r="H201" s="599"/>
      <c r="I201" s="601"/>
      <c r="J201" s="599"/>
      <c r="K201" s="601"/>
      <c r="L201" s="695"/>
      <c r="M201" s="598"/>
    </row>
    <row r="202" spans="1:13" s="1" customFormat="1" ht="15" customHeight="1" x14ac:dyDescent="0.15">
      <c r="A202" s="618" t="s">
        <v>235</v>
      </c>
      <c r="B202" s="619" t="s">
        <v>1221</v>
      </c>
      <c r="C202" s="618" t="s">
        <v>235</v>
      </c>
      <c r="D202" s="623" t="s">
        <v>1222</v>
      </c>
      <c r="E202" s="624" t="s">
        <v>238</v>
      </c>
      <c r="F202" s="599"/>
      <c r="G202" s="600"/>
      <c r="H202" s="599"/>
      <c r="I202" s="601"/>
      <c r="J202" s="599"/>
      <c r="K202" s="601"/>
      <c r="L202" s="695"/>
      <c r="M202" s="598"/>
    </row>
    <row r="203" spans="1:13" s="1" customFormat="1" ht="15" customHeight="1" x14ac:dyDescent="0.15">
      <c r="A203" s="607" t="s">
        <v>235</v>
      </c>
      <c r="B203" s="625" t="s">
        <v>460</v>
      </c>
      <c r="C203" s="607" t="s">
        <v>235</v>
      </c>
      <c r="D203" s="621" t="s">
        <v>34</v>
      </c>
      <c r="E203" s="612" t="s">
        <v>239</v>
      </c>
      <c r="F203" s="627"/>
      <c r="G203" s="628"/>
      <c r="H203" s="627"/>
      <c r="I203" s="633"/>
      <c r="J203" s="627"/>
      <c r="K203" s="633"/>
      <c r="L203" s="695"/>
      <c r="M203" s="598"/>
    </row>
    <row r="204" spans="1:13" s="1" customFormat="1" ht="15" customHeight="1" x14ac:dyDescent="0.15">
      <c r="A204" s="609" t="s">
        <v>240</v>
      </c>
      <c r="B204" s="610" t="s">
        <v>454</v>
      </c>
      <c r="C204" s="609" t="s">
        <v>240</v>
      </c>
      <c r="D204" s="616" t="s">
        <v>12</v>
      </c>
      <c r="E204" s="617" t="s">
        <v>241</v>
      </c>
      <c r="F204" s="592" t="s">
        <v>240</v>
      </c>
      <c r="G204" s="593" t="s">
        <v>242</v>
      </c>
      <c r="H204" s="592" t="s">
        <v>667</v>
      </c>
      <c r="I204" s="594" t="s">
        <v>242</v>
      </c>
      <c r="J204" s="592" t="s">
        <v>1096</v>
      </c>
      <c r="K204" s="594" t="s">
        <v>1097</v>
      </c>
      <c r="L204" s="695"/>
      <c r="M204" s="598"/>
    </row>
    <row r="205" spans="1:13" s="1" customFormat="1" ht="15" customHeight="1" x14ac:dyDescent="0.15">
      <c r="A205" s="618" t="s">
        <v>240</v>
      </c>
      <c r="B205" s="619" t="s">
        <v>455</v>
      </c>
      <c r="C205" s="618" t="s">
        <v>240</v>
      </c>
      <c r="D205" s="623" t="s">
        <v>8</v>
      </c>
      <c r="E205" s="624" t="s">
        <v>243</v>
      </c>
      <c r="F205" s="599"/>
      <c r="G205" s="600"/>
      <c r="H205" s="599"/>
      <c r="I205" s="601"/>
      <c r="J205" s="599"/>
      <c r="K205" s="601"/>
      <c r="L205" s="695"/>
      <c r="M205" s="598"/>
    </row>
    <row r="206" spans="1:13" s="1" customFormat="1" ht="15" customHeight="1" x14ac:dyDescent="0.15">
      <c r="A206" s="618" t="s">
        <v>240</v>
      </c>
      <c r="B206" s="619" t="s">
        <v>456</v>
      </c>
      <c r="C206" s="618" t="s">
        <v>240</v>
      </c>
      <c r="D206" s="623" t="s">
        <v>30</v>
      </c>
      <c r="E206" s="624" t="s">
        <v>821</v>
      </c>
      <c r="F206" s="599"/>
      <c r="G206" s="600"/>
      <c r="H206" s="599"/>
      <c r="I206" s="601"/>
      <c r="J206" s="599"/>
      <c r="K206" s="601"/>
      <c r="L206" s="695"/>
      <c r="M206" s="598"/>
    </row>
    <row r="207" spans="1:13" s="1" customFormat="1" ht="15" customHeight="1" x14ac:dyDescent="0.15">
      <c r="A207" s="607" t="s">
        <v>240</v>
      </c>
      <c r="B207" s="625" t="s">
        <v>457</v>
      </c>
      <c r="C207" s="607" t="s">
        <v>240</v>
      </c>
      <c r="D207" s="621" t="s">
        <v>41</v>
      </c>
      <c r="E207" s="622" t="s">
        <v>822</v>
      </c>
      <c r="F207" s="599"/>
      <c r="G207" s="600"/>
      <c r="H207" s="599"/>
      <c r="I207" s="601"/>
      <c r="J207" s="599"/>
      <c r="K207" s="601"/>
      <c r="L207" s="695"/>
      <c r="M207" s="598"/>
    </row>
    <row r="208" spans="1:13" s="1" customFormat="1" ht="15" customHeight="1" x14ac:dyDescent="0.15">
      <c r="A208" s="635"/>
      <c r="B208" s="636"/>
      <c r="C208" s="635" t="s">
        <v>244</v>
      </c>
      <c r="D208" s="637" t="s">
        <v>245</v>
      </c>
      <c r="E208" s="638" t="s">
        <v>1313</v>
      </c>
      <c r="F208" s="668" t="s">
        <v>1314</v>
      </c>
      <c r="G208" s="615" t="s">
        <v>1313</v>
      </c>
      <c r="H208" s="627"/>
      <c r="I208" s="633"/>
      <c r="J208" s="599"/>
      <c r="K208" s="601"/>
      <c r="L208" s="695"/>
      <c r="M208" s="598"/>
    </row>
    <row r="209" spans="1:13" s="1" customFormat="1" ht="15" customHeight="1" x14ac:dyDescent="0.15">
      <c r="A209" s="588" t="s">
        <v>246</v>
      </c>
      <c r="B209" s="589" t="s">
        <v>454</v>
      </c>
      <c r="C209" s="588" t="s">
        <v>246</v>
      </c>
      <c r="D209" s="590" t="s">
        <v>12</v>
      </c>
      <c r="E209" s="591" t="s">
        <v>247</v>
      </c>
      <c r="F209" s="592" t="s">
        <v>246</v>
      </c>
      <c r="G209" s="593" t="s">
        <v>247</v>
      </c>
      <c r="H209" s="599" t="s">
        <v>668</v>
      </c>
      <c r="I209" s="601" t="s">
        <v>248</v>
      </c>
      <c r="J209" s="599"/>
      <c r="K209" s="601"/>
      <c r="L209" s="695"/>
      <c r="M209" s="598"/>
    </row>
    <row r="210" spans="1:13" s="1" customFormat="1" ht="15" customHeight="1" x14ac:dyDescent="0.15">
      <c r="A210" s="588" t="s">
        <v>249</v>
      </c>
      <c r="B210" s="589" t="s">
        <v>454</v>
      </c>
      <c r="C210" s="588" t="s">
        <v>249</v>
      </c>
      <c r="D210" s="590" t="s">
        <v>12</v>
      </c>
      <c r="E210" s="591" t="s">
        <v>250</v>
      </c>
      <c r="F210" s="592" t="s">
        <v>249</v>
      </c>
      <c r="G210" s="593" t="s">
        <v>250</v>
      </c>
      <c r="H210" s="599"/>
      <c r="I210" s="601"/>
      <c r="J210" s="599"/>
      <c r="K210" s="601"/>
      <c r="L210" s="695"/>
      <c r="M210" s="598"/>
    </row>
    <row r="211" spans="1:13" s="1" customFormat="1" ht="15" customHeight="1" x14ac:dyDescent="0.15">
      <c r="A211" s="609" t="s">
        <v>251</v>
      </c>
      <c r="B211" s="610" t="s">
        <v>454</v>
      </c>
      <c r="C211" s="609" t="s">
        <v>251</v>
      </c>
      <c r="D211" s="611" t="s">
        <v>12</v>
      </c>
      <c r="E211" s="591" t="s">
        <v>252</v>
      </c>
      <c r="F211" s="592" t="s">
        <v>251</v>
      </c>
      <c r="G211" s="593" t="s">
        <v>253</v>
      </c>
      <c r="H211" s="599"/>
      <c r="I211" s="601"/>
      <c r="J211" s="599"/>
      <c r="K211" s="601"/>
      <c r="L211" s="695"/>
      <c r="M211" s="598"/>
    </row>
    <row r="212" spans="1:13" s="1" customFormat="1" ht="15" customHeight="1" x14ac:dyDescent="0.15">
      <c r="A212" s="607" t="s">
        <v>251</v>
      </c>
      <c r="B212" s="625" t="s">
        <v>455</v>
      </c>
      <c r="C212" s="607" t="s">
        <v>251</v>
      </c>
      <c r="D212" s="621" t="s">
        <v>8</v>
      </c>
      <c r="E212" s="622" t="s">
        <v>254</v>
      </c>
      <c r="F212" s="627"/>
      <c r="G212" s="628"/>
      <c r="H212" s="599"/>
      <c r="I212" s="601"/>
      <c r="J212" s="599"/>
      <c r="K212" s="601"/>
      <c r="L212" s="695"/>
      <c r="M212" s="598"/>
    </row>
    <row r="213" spans="1:13" s="1" customFormat="1" ht="15" customHeight="1" x14ac:dyDescent="0.15">
      <c r="A213" s="588" t="s">
        <v>255</v>
      </c>
      <c r="B213" s="589" t="s">
        <v>454</v>
      </c>
      <c r="C213" s="588" t="s">
        <v>255</v>
      </c>
      <c r="D213" s="590" t="s">
        <v>12</v>
      </c>
      <c r="E213" s="591" t="s">
        <v>256</v>
      </c>
      <c r="F213" s="592" t="s">
        <v>255</v>
      </c>
      <c r="G213" s="593" t="s">
        <v>1315</v>
      </c>
      <c r="H213" s="592" t="s">
        <v>669</v>
      </c>
      <c r="I213" s="594" t="s">
        <v>1315</v>
      </c>
      <c r="J213" s="599"/>
      <c r="K213" s="601"/>
      <c r="L213" s="695"/>
      <c r="M213" s="598"/>
    </row>
    <row r="214" spans="1:13" s="1" customFormat="1" ht="15" customHeight="1" x14ac:dyDescent="0.15">
      <c r="A214" s="618" t="s">
        <v>255</v>
      </c>
      <c r="B214" s="619" t="s">
        <v>455</v>
      </c>
      <c r="C214" s="618" t="s">
        <v>255</v>
      </c>
      <c r="D214" s="623" t="s">
        <v>8</v>
      </c>
      <c r="E214" s="624" t="s">
        <v>257</v>
      </c>
      <c r="F214" s="599"/>
      <c r="G214" s="600"/>
      <c r="H214" s="599"/>
      <c r="I214" s="601"/>
      <c r="J214" s="599"/>
      <c r="K214" s="601"/>
      <c r="L214" s="695"/>
      <c r="M214" s="598"/>
    </row>
    <row r="215" spans="1:13" s="1" customFormat="1" ht="15" customHeight="1" x14ac:dyDescent="0.15">
      <c r="A215" s="595" t="s">
        <v>255</v>
      </c>
      <c r="B215" s="596" t="s">
        <v>456</v>
      </c>
      <c r="C215" s="595" t="s">
        <v>255</v>
      </c>
      <c r="D215" s="597" t="s">
        <v>30</v>
      </c>
      <c r="E215" s="622" t="s">
        <v>1316</v>
      </c>
      <c r="F215" s="599"/>
      <c r="G215" s="600"/>
      <c r="H215" s="599"/>
      <c r="I215" s="601"/>
      <c r="J215" s="599"/>
      <c r="K215" s="601"/>
      <c r="L215" s="695"/>
      <c r="M215" s="598"/>
    </row>
    <row r="216" spans="1:13" s="1" customFormat="1" ht="15" customHeight="1" x14ac:dyDescent="0.15">
      <c r="A216" s="609" t="s">
        <v>1317</v>
      </c>
      <c r="B216" s="610" t="s">
        <v>454</v>
      </c>
      <c r="C216" s="609" t="s">
        <v>1317</v>
      </c>
      <c r="D216" s="616" t="s">
        <v>12</v>
      </c>
      <c r="E216" s="604" t="s">
        <v>258</v>
      </c>
      <c r="F216" s="592" t="s">
        <v>997</v>
      </c>
      <c r="G216" s="593" t="s">
        <v>259</v>
      </c>
      <c r="H216" s="592" t="s">
        <v>670</v>
      </c>
      <c r="I216" s="594" t="s">
        <v>259</v>
      </c>
      <c r="J216" s="599"/>
      <c r="K216" s="601"/>
      <c r="L216" s="695"/>
      <c r="M216" s="598"/>
    </row>
    <row r="217" spans="1:13" s="1" customFormat="1" ht="15" customHeight="1" x14ac:dyDescent="0.15">
      <c r="A217" s="607" t="s">
        <v>1317</v>
      </c>
      <c r="B217" s="625" t="s">
        <v>460</v>
      </c>
      <c r="C217" s="607" t="s">
        <v>1317</v>
      </c>
      <c r="D217" s="621" t="s">
        <v>34</v>
      </c>
      <c r="E217" s="622" t="s">
        <v>259</v>
      </c>
      <c r="F217" s="627"/>
      <c r="G217" s="628"/>
      <c r="H217" s="627"/>
      <c r="I217" s="633"/>
      <c r="J217" s="627"/>
      <c r="K217" s="633"/>
      <c r="L217" s="695"/>
      <c r="M217" s="598"/>
    </row>
    <row r="218" spans="1:13" s="1" customFormat="1" ht="15" customHeight="1" x14ac:dyDescent="0.15">
      <c r="A218" s="609" t="s">
        <v>260</v>
      </c>
      <c r="B218" s="610" t="s">
        <v>454</v>
      </c>
      <c r="C218" s="609" t="s">
        <v>260</v>
      </c>
      <c r="D218" s="616" t="s">
        <v>12</v>
      </c>
      <c r="E218" s="617" t="s">
        <v>261</v>
      </c>
      <c r="F218" s="592" t="s">
        <v>260</v>
      </c>
      <c r="G218" s="593" t="s">
        <v>262</v>
      </c>
      <c r="H218" s="599" t="s">
        <v>671</v>
      </c>
      <c r="I218" s="601" t="s">
        <v>262</v>
      </c>
      <c r="J218" s="592" t="s">
        <v>1098</v>
      </c>
      <c r="K218" s="594" t="s">
        <v>1099</v>
      </c>
      <c r="L218" s="695"/>
      <c r="M218" s="598"/>
    </row>
    <row r="219" spans="1:13" s="1" customFormat="1" ht="15" customHeight="1" x14ac:dyDescent="0.15">
      <c r="A219" s="618" t="s">
        <v>260</v>
      </c>
      <c r="B219" s="619" t="s">
        <v>455</v>
      </c>
      <c r="C219" s="618" t="s">
        <v>260</v>
      </c>
      <c r="D219" s="623" t="s">
        <v>8</v>
      </c>
      <c r="E219" s="624" t="s">
        <v>1318</v>
      </c>
      <c r="F219" s="599"/>
      <c r="G219" s="600"/>
      <c r="H219" s="599"/>
      <c r="I219" s="601"/>
      <c r="J219" s="599"/>
      <c r="K219" s="601"/>
      <c r="L219" s="695"/>
      <c r="M219" s="598"/>
    </row>
    <row r="220" spans="1:13" s="1" customFormat="1" ht="15" customHeight="1" x14ac:dyDescent="0.15">
      <c r="A220" s="618" t="s">
        <v>260</v>
      </c>
      <c r="B220" s="619" t="s">
        <v>456</v>
      </c>
      <c r="C220" s="618" t="s">
        <v>260</v>
      </c>
      <c r="D220" s="623" t="s">
        <v>30</v>
      </c>
      <c r="E220" s="624" t="s">
        <v>1319</v>
      </c>
      <c r="F220" s="599"/>
      <c r="G220" s="600"/>
      <c r="H220" s="599"/>
      <c r="I220" s="601"/>
      <c r="J220" s="599"/>
      <c r="K220" s="601"/>
      <c r="L220" s="695"/>
      <c r="M220" s="598"/>
    </row>
    <row r="221" spans="1:13" s="1" customFormat="1" ht="15" customHeight="1" x14ac:dyDescent="0.15">
      <c r="A221" s="607" t="s">
        <v>260</v>
      </c>
      <c r="B221" s="625" t="s">
        <v>460</v>
      </c>
      <c r="C221" s="607" t="s">
        <v>260</v>
      </c>
      <c r="D221" s="621" t="s">
        <v>34</v>
      </c>
      <c r="E221" s="622" t="s">
        <v>263</v>
      </c>
      <c r="F221" s="599"/>
      <c r="G221" s="600"/>
      <c r="H221" s="599"/>
      <c r="I221" s="601"/>
      <c r="J221" s="599"/>
      <c r="K221" s="601"/>
      <c r="L221" s="695"/>
      <c r="M221" s="598"/>
    </row>
    <row r="222" spans="1:13" s="1" customFormat="1" ht="15" customHeight="1" x14ac:dyDescent="0.15">
      <c r="A222" s="635"/>
      <c r="B222" s="636"/>
      <c r="C222" s="635" t="s">
        <v>264</v>
      </c>
      <c r="D222" s="637" t="s">
        <v>1161</v>
      </c>
      <c r="E222" s="638" t="s">
        <v>503</v>
      </c>
      <c r="F222" s="668" t="s">
        <v>1320</v>
      </c>
      <c r="G222" s="615" t="s">
        <v>503</v>
      </c>
      <c r="H222" s="599"/>
      <c r="I222" s="601"/>
      <c r="J222" s="599"/>
      <c r="K222" s="601"/>
      <c r="L222" s="695"/>
      <c r="M222" s="598"/>
    </row>
    <row r="223" spans="1:13" s="1" customFormat="1" ht="15" customHeight="1" x14ac:dyDescent="0.15">
      <c r="A223" s="609" t="s">
        <v>265</v>
      </c>
      <c r="B223" s="610" t="s">
        <v>454</v>
      </c>
      <c r="C223" s="609" t="s">
        <v>265</v>
      </c>
      <c r="D223" s="616" t="s">
        <v>12</v>
      </c>
      <c r="E223" s="617" t="s">
        <v>266</v>
      </c>
      <c r="F223" s="592" t="s">
        <v>265</v>
      </c>
      <c r="G223" s="593" t="s">
        <v>266</v>
      </c>
      <c r="H223" s="592" t="s">
        <v>672</v>
      </c>
      <c r="I223" s="593" t="s">
        <v>267</v>
      </c>
      <c r="J223" s="599"/>
      <c r="K223" s="601"/>
      <c r="L223" s="695"/>
      <c r="M223" s="598"/>
    </row>
    <row r="224" spans="1:13" s="1" customFormat="1" ht="15" customHeight="1" x14ac:dyDescent="0.15">
      <c r="A224" s="607" t="s">
        <v>265</v>
      </c>
      <c r="B224" s="625" t="s">
        <v>455</v>
      </c>
      <c r="C224" s="607" t="s">
        <v>265</v>
      </c>
      <c r="D224" s="621" t="s">
        <v>8</v>
      </c>
      <c r="E224" s="622" t="s">
        <v>268</v>
      </c>
      <c r="F224" s="627"/>
      <c r="G224" s="628"/>
      <c r="H224" s="599"/>
      <c r="I224" s="601"/>
      <c r="J224" s="599"/>
      <c r="K224" s="601"/>
      <c r="L224" s="695"/>
      <c r="M224" s="598"/>
    </row>
    <row r="225" spans="1:13" s="1" customFormat="1" ht="15" customHeight="1" x14ac:dyDescent="0.15">
      <c r="A225" s="609" t="s">
        <v>1321</v>
      </c>
      <c r="B225" s="610" t="s">
        <v>454</v>
      </c>
      <c r="C225" s="609" t="s">
        <v>1321</v>
      </c>
      <c r="D225" s="616" t="s">
        <v>12</v>
      </c>
      <c r="E225" s="604" t="s">
        <v>269</v>
      </c>
      <c r="F225" s="592" t="s">
        <v>998</v>
      </c>
      <c r="G225" s="593" t="s">
        <v>270</v>
      </c>
      <c r="H225" s="599"/>
      <c r="I225" s="601"/>
      <c r="J225" s="599"/>
      <c r="K225" s="601"/>
      <c r="L225" s="695"/>
      <c r="M225" s="598"/>
    </row>
    <row r="226" spans="1:13" s="1" customFormat="1" ht="15" customHeight="1" x14ac:dyDescent="0.15">
      <c r="A226" s="618" t="s">
        <v>1321</v>
      </c>
      <c r="B226" s="619" t="s">
        <v>455</v>
      </c>
      <c r="C226" s="618" t="s">
        <v>1321</v>
      </c>
      <c r="D226" s="623" t="s">
        <v>8</v>
      </c>
      <c r="E226" s="624" t="s">
        <v>271</v>
      </c>
      <c r="F226" s="599"/>
      <c r="G226" s="600"/>
      <c r="H226" s="599"/>
      <c r="I226" s="601"/>
      <c r="J226" s="599"/>
      <c r="K226" s="601"/>
      <c r="L226" s="695"/>
      <c r="M226" s="598"/>
    </row>
    <row r="227" spans="1:13" s="1" customFormat="1" ht="15" customHeight="1" x14ac:dyDescent="0.15">
      <c r="A227" s="618" t="s">
        <v>1321</v>
      </c>
      <c r="B227" s="619" t="s">
        <v>456</v>
      </c>
      <c r="C227" s="618" t="s">
        <v>1321</v>
      </c>
      <c r="D227" s="623" t="s">
        <v>30</v>
      </c>
      <c r="E227" s="624" t="s">
        <v>272</v>
      </c>
      <c r="F227" s="599"/>
      <c r="G227" s="600"/>
      <c r="H227" s="599"/>
      <c r="I227" s="601"/>
      <c r="J227" s="599"/>
      <c r="K227" s="601"/>
      <c r="L227" s="695"/>
      <c r="M227" s="598"/>
    </row>
    <row r="228" spans="1:13" s="1" customFormat="1" ht="15" customHeight="1" x14ac:dyDescent="0.15">
      <c r="A228" s="618" t="s">
        <v>1321</v>
      </c>
      <c r="B228" s="619" t="s">
        <v>457</v>
      </c>
      <c r="C228" s="618" t="s">
        <v>1321</v>
      </c>
      <c r="D228" s="623" t="s">
        <v>41</v>
      </c>
      <c r="E228" s="624" t="s">
        <v>273</v>
      </c>
      <c r="F228" s="599"/>
      <c r="G228" s="600"/>
      <c r="H228" s="599"/>
      <c r="I228" s="601"/>
      <c r="J228" s="599"/>
      <c r="K228" s="601"/>
      <c r="L228" s="695"/>
      <c r="M228" s="598"/>
    </row>
    <row r="229" spans="1:13" s="1" customFormat="1" ht="15" customHeight="1" x14ac:dyDescent="0.15">
      <c r="A229" s="607" t="s">
        <v>1321</v>
      </c>
      <c r="B229" s="625" t="s">
        <v>460</v>
      </c>
      <c r="C229" s="607" t="s">
        <v>1321</v>
      </c>
      <c r="D229" s="621" t="s">
        <v>34</v>
      </c>
      <c r="E229" s="622" t="s">
        <v>270</v>
      </c>
      <c r="F229" s="627"/>
      <c r="G229" s="628"/>
      <c r="H229" s="627"/>
      <c r="I229" s="633"/>
      <c r="J229" s="627"/>
      <c r="K229" s="633"/>
      <c r="L229" s="695"/>
      <c r="M229" s="598"/>
    </row>
    <row r="230" spans="1:13" s="1" customFormat="1" ht="15" customHeight="1" x14ac:dyDescent="0.15">
      <c r="A230" s="635" t="s">
        <v>274</v>
      </c>
      <c r="B230" s="636" t="s">
        <v>454</v>
      </c>
      <c r="C230" s="635" t="s">
        <v>274</v>
      </c>
      <c r="D230" s="637" t="s">
        <v>12</v>
      </c>
      <c r="E230" s="638" t="s">
        <v>275</v>
      </c>
      <c r="F230" s="592" t="s">
        <v>274</v>
      </c>
      <c r="G230" s="593" t="s">
        <v>275</v>
      </c>
      <c r="H230" s="592" t="s">
        <v>673</v>
      </c>
      <c r="I230" s="833" t="s">
        <v>1322</v>
      </c>
      <c r="J230" s="592" t="s">
        <v>1100</v>
      </c>
      <c r="K230" s="594" t="s">
        <v>1101</v>
      </c>
      <c r="L230" s="695"/>
      <c r="M230" s="598"/>
    </row>
    <row r="231" spans="1:13" s="1" customFormat="1" ht="15" customHeight="1" x14ac:dyDescent="0.15">
      <c r="A231" s="635" t="s">
        <v>276</v>
      </c>
      <c r="B231" s="636" t="s">
        <v>454</v>
      </c>
      <c r="C231" s="635" t="s">
        <v>276</v>
      </c>
      <c r="D231" s="637" t="s">
        <v>12</v>
      </c>
      <c r="E231" s="638" t="s">
        <v>277</v>
      </c>
      <c r="F231" s="614" t="s">
        <v>276</v>
      </c>
      <c r="G231" s="615" t="s">
        <v>277</v>
      </c>
      <c r="H231" s="627"/>
      <c r="I231" s="835"/>
      <c r="J231" s="599"/>
      <c r="K231" s="601"/>
      <c r="L231" s="695"/>
      <c r="M231" s="598"/>
    </row>
    <row r="232" spans="1:13" s="1" customFormat="1" ht="15" customHeight="1" x14ac:dyDescent="0.15">
      <c r="A232" s="669" t="s">
        <v>278</v>
      </c>
      <c r="B232" s="670" t="s">
        <v>454</v>
      </c>
      <c r="C232" s="669" t="s">
        <v>278</v>
      </c>
      <c r="D232" s="671" t="s">
        <v>12</v>
      </c>
      <c r="E232" s="649" t="s">
        <v>1323</v>
      </c>
      <c r="F232" s="650" t="s">
        <v>278</v>
      </c>
      <c r="G232" s="672" t="s">
        <v>1324</v>
      </c>
      <c r="H232" s="657" t="s">
        <v>674</v>
      </c>
      <c r="I232" s="594" t="s">
        <v>279</v>
      </c>
      <c r="J232" s="599"/>
      <c r="K232" s="601"/>
      <c r="L232" s="695"/>
      <c r="M232" s="598"/>
    </row>
    <row r="233" spans="1:13" s="1" customFormat="1" ht="15" customHeight="1" x14ac:dyDescent="0.15">
      <c r="A233" s="609" t="s">
        <v>280</v>
      </c>
      <c r="B233" s="610" t="s">
        <v>454</v>
      </c>
      <c r="C233" s="609" t="s">
        <v>280</v>
      </c>
      <c r="D233" s="616" t="s">
        <v>12</v>
      </c>
      <c r="E233" s="604" t="s">
        <v>1325</v>
      </c>
      <c r="F233" s="592" t="s">
        <v>280</v>
      </c>
      <c r="G233" s="593" t="s">
        <v>279</v>
      </c>
      <c r="H233" s="599"/>
      <c r="I233" s="601"/>
      <c r="J233" s="599"/>
      <c r="K233" s="601"/>
      <c r="L233" s="695"/>
      <c r="M233" s="598"/>
    </row>
    <row r="234" spans="1:13" s="1" customFormat="1" ht="15" customHeight="1" x14ac:dyDescent="0.15">
      <c r="A234" s="618" t="s">
        <v>280</v>
      </c>
      <c r="B234" s="619" t="s">
        <v>455</v>
      </c>
      <c r="C234" s="618" t="s">
        <v>280</v>
      </c>
      <c r="D234" s="623" t="s">
        <v>8</v>
      </c>
      <c r="E234" s="624" t="s">
        <v>1326</v>
      </c>
      <c r="F234" s="599"/>
      <c r="G234" s="600"/>
      <c r="H234" s="599"/>
      <c r="I234" s="601"/>
      <c r="J234" s="599"/>
      <c r="K234" s="601"/>
      <c r="L234" s="695"/>
      <c r="M234" s="598"/>
    </row>
    <row r="235" spans="1:13" s="1" customFormat="1" ht="15" customHeight="1" x14ac:dyDescent="0.15">
      <c r="A235" s="605" t="s">
        <v>280</v>
      </c>
      <c r="B235" s="606" t="s">
        <v>456</v>
      </c>
      <c r="C235" s="605"/>
      <c r="D235" s="642"/>
      <c r="E235" s="612" t="s">
        <v>1327</v>
      </c>
      <c r="F235" s="599"/>
      <c r="G235" s="600"/>
      <c r="H235" s="599"/>
      <c r="I235" s="601"/>
      <c r="J235" s="599"/>
      <c r="K235" s="601"/>
      <c r="L235" s="695"/>
      <c r="M235" s="598"/>
    </row>
    <row r="236" spans="1:13" s="1" customFormat="1" ht="15" customHeight="1" x14ac:dyDescent="0.15">
      <c r="A236" s="595"/>
      <c r="B236" s="596"/>
      <c r="C236" s="595" t="s">
        <v>280</v>
      </c>
      <c r="D236" s="597" t="s">
        <v>30</v>
      </c>
      <c r="E236" s="598" t="s">
        <v>1328</v>
      </c>
      <c r="F236" s="599"/>
      <c r="G236" s="600"/>
      <c r="H236" s="599"/>
      <c r="I236" s="601"/>
      <c r="J236" s="599"/>
      <c r="K236" s="601"/>
      <c r="L236" s="695"/>
      <c r="M236" s="598"/>
    </row>
    <row r="237" spans="1:13" s="1" customFormat="1" ht="15" customHeight="1" x14ac:dyDescent="0.15">
      <c r="A237" s="595"/>
      <c r="B237" s="596"/>
      <c r="C237" s="595" t="s">
        <v>280</v>
      </c>
      <c r="D237" s="597" t="s">
        <v>159</v>
      </c>
      <c r="E237" s="598" t="s">
        <v>1329</v>
      </c>
      <c r="F237" s="599"/>
      <c r="G237" s="600"/>
      <c r="H237" s="599"/>
      <c r="I237" s="601"/>
      <c r="J237" s="599"/>
      <c r="K237" s="601"/>
      <c r="L237" s="695"/>
      <c r="M237" s="598"/>
    </row>
    <row r="238" spans="1:13" s="1" customFormat="1" ht="15" customHeight="1" x14ac:dyDescent="0.15">
      <c r="A238" s="602"/>
      <c r="B238" s="629"/>
      <c r="C238" s="602" t="s">
        <v>280</v>
      </c>
      <c r="D238" s="603" t="s">
        <v>281</v>
      </c>
      <c r="E238" s="604" t="s">
        <v>1330</v>
      </c>
      <c r="F238" s="599"/>
      <c r="G238" s="600"/>
      <c r="H238" s="599"/>
      <c r="I238" s="601"/>
      <c r="J238" s="599"/>
      <c r="K238" s="601"/>
      <c r="L238" s="695"/>
      <c r="M238" s="598"/>
    </row>
    <row r="239" spans="1:13" s="1" customFormat="1" ht="15" customHeight="1" x14ac:dyDescent="0.15">
      <c r="A239" s="595" t="s">
        <v>280</v>
      </c>
      <c r="B239" s="596" t="s">
        <v>460</v>
      </c>
      <c r="C239" s="595" t="s">
        <v>280</v>
      </c>
      <c r="D239" s="597" t="s">
        <v>34</v>
      </c>
      <c r="E239" s="598" t="s">
        <v>279</v>
      </c>
      <c r="F239" s="599"/>
      <c r="G239" s="600"/>
      <c r="H239" s="599"/>
      <c r="I239" s="601"/>
      <c r="J239" s="599"/>
      <c r="K239" s="601"/>
      <c r="L239" s="695"/>
      <c r="M239" s="598"/>
    </row>
    <row r="240" spans="1:13" s="1" customFormat="1" ht="15" customHeight="1" x14ac:dyDescent="0.15">
      <c r="A240" s="609" t="s">
        <v>1331</v>
      </c>
      <c r="B240" s="610" t="s">
        <v>454</v>
      </c>
      <c r="C240" s="609" t="s">
        <v>1331</v>
      </c>
      <c r="D240" s="616" t="s">
        <v>12</v>
      </c>
      <c r="E240" s="617" t="s">
        <v>282</v>
      </c>
      <c r="F240" s="592" t="s">
        <v>999</v>
      </c>
      <c r="G240" s="593" t="s">
        <v>1102</v>
      </c>
      <c r="H240" s="592" t="s">
        <v>675</v>
      </c>
      <c r="I240" s="594" t="s">
        <v>676</v>
      </c>
      <c r="J240" s="592" t="s">
        <v>1103</v>
      </c>
      <c r="K240" s="594" t="s">
        <v>676</v>
      </c>
      <c r="L240" s="695"/>
      <c r="M240" s="598"/>
    </row>
    <row r="241" spans="1:13" s="1" customFormat="1" ht="15" customHeight="1" x14ac:dyDescent="0.15">
      <c r="A241" s="618" t="s">
        <v>1331</v>
      </c>
      <c r="B241" s="619" t="s">
        <v>455</v>
      </c>
      <c r="C241" s="618" t="s">
        <v>1331</v>
      </c>
      <c r="D241" s="623" t="s">
        <v>8</v>
      </c>
      <c r="E241" s="624" t="s">
        <v>283</v>
      </c>
      <c r="F241" s="599"/>
      <c r="G241" s="600"/>
      <c r="H241" s="599"/>
      <c r="I241" s="601"/>
      <c r="J241" s="599"/>
      <c r="K241" s="601"/>
      <c r="L241" s="695"/>
      <c r="M241" s="598"/>
    </row>
    <row r="242" spans="1:13" s="1" customFormat="1" ht="15" customHeight="1" x14ac:dyDescent="0.15">
      <c r="A242" s="607" t="s">
        <v>1331</v>
      </c>
      <c r="B242" s="625" t="s">
        <v>456</v>
      </c>
      <c r="C242" s="607" t="s">
        <v>1331</v>
      </c>
      <c r="D242" s="621" t="s">
        <v>30</v>
      </c>
      <c r="E242" s="622" t="s">
        <v>284</v>
      </c>
      <c r="F242" s="627"/>
      <c r="G242" s="628"/>
      <c r="H242" s="599"/>
      <c r="I242" s="601"/>
      <c r="J242" s="599"/>
      <c r="K242" s="601"/>
      <c r="L242" s="695"/>
      <c r="M242" s="598"/>
    </row>
    <row r="243" spans="1:13" s="1" customFormat="1" ht="15" customHeight="1" x14ac:dyDescent="0.15">
      <c r="A243" s="609" t="s">
        <v>1332</v>
      </c>
      <c r="B243" s="610" t="s">
        <v>454</v>
      </c>
      <c r="C243" s="609" t="s">
        <v>1332</v>
      </c>
      <c r="D243" s="616" t="s">
        <v>12</v>
      </c>
      <c r="E243" s="598" t="s">
        <v>1333</v>
      </c>
      <c r="F243" s="614" t="s">
        <v>1000</v>
      </c>
      <c r="G243" s="615" t="s">
        <v>1068</v>
      </c>
      <c r="H243" s="599"/>
      <c r="I243" s="601"/>
      <c r="J243" s="599"/>
      <c r="K243" s="601"/>
      <c r="L243" s="695"/>
      <c r="M243" s="598"/>
    </row>
    <row r="244" spans="1:13" s="1" customFormat="1" ht="15" customHeight="1" x14ac:dyDescent="0.15">
      <c r="A244" s="635" t="s">
        <v>1334</v>
      </c>
      <c r="B244" s="636" t="s">
        <v>454</v>
      </c>
      <c r="C244" s="635" t="s">
        <v>1334</v>
      </c>
      <c r="D244" s="637" t="s">
        <v>12</v>
      </c>
      <c r="E244" s="638" t="s">
        <v>285</v>
      </c>
      <c r="F244" s="614" t="s">
        <v>1001</v>
      </c>
      <c r="G244" s="615" t="s">
        <v>285</v>
      </c>
      <c r="H244" s="599"/>
      <c r="I244" s="601"/>
      <c r="J244" s="599"/>
      <c r="K244" s="601"/>
      <c r="L244" s="695"/>
      <c r="M244" s="598"/>
    </row>
    <row r="245" spans="1:13" s="1" customFormat="1" ht="15" customHeight="1" x14ac:dyDescent="0.15">
      <c r="A245" s="635" t="s">
        <v>1335</v>
      </c>
      <c r="B245" s="636" t="s">
        <v>454</v>
      </c>
      <c r="C245" s="635" t="s">
        <v>1335</v>
      </c>
      <c r="D245" s="637" t="s">
        <v>12</v>
      </c>
      <c r="E245" s="638" t="s">
        <v>286</v>
      </c>
      <c r="F245" s="614" t="s">
        <v>1002</v>
      </c>
      <c r="G245" s="615" t="s">
        <v>286</v>
      </c>
      <c r="H245" s="599"/>
      <c r="I245" s="601"/>
      <c r="J245" s="599"/>
      <c r="K245" s="601"/>
      <c r="L245" s="695"/>
      <c r="M245" s="598"/>
    </row>
    <row r="246" spans="1:13" s="1" customFormat="1" ht="15" customHeight="1" x14ac:dyDescent="0.15">
      <c r="A246" s="618" t="s">
        <v>1336</v>
      </c>
      <c r="B246" s="619" t="s">
        <v>811</v>
      </c>
      <c r="C246" s="618" t="s">
        <v>1336</v>
      </c>
      <c r="D246" s="623" t="s">
        <v>1181</v>
      </c>
      <c r="E246" s="617" t="s">
        <v>294</v>
      </c>
      <c r="F246" s="592" t="s">
        <v>1003</v>
      </c>
      <c r="G246" s="593" t="s">
        <v>1104</v>
      </c>
      <c r="H246" s="599"/>
      <c r="I246" s="601"/>
      <c r="J246" s="599"/>
      <c r="K246" s="601"/>
      <c r="L246" s="695"/>
      <c r="M246" s="598"/>
    </row>
    <row r="247" spans="1:13" s="1" customFormat="1" ht="15" customHeight="1" x14ac:dyDescent="0.15">
      <c r="A247" s="595" t="s">
        <v>1336</v>
      </c>
      <c r="B247" s="596" t="s">
        <v>817</v>
      </c>
      <c r="C247" s="595" t="s">
        <v>1003</v>
      </c>
      <c r="D247" s="597" t="s">
        <v>34</v>
      </c>
      <c r="E247" s="612" t="s">
        <v>1337</v>
      </c>
      <c r="F247" s="599"/>
      <c r="G247" s="600"/>
      <c r="H247" s="599"/>
      <c r="I247" s="601"/>
      <c r="J247" s="599"/>
      <c r="K247" s="601"/>
      <c r="L247" s="697"/>
      <c r="M247" s="698"/>
    </row>
    <row r="248" spans="1:13" s="1" customFormat="1" ht="15" customHeight="1" x14ac:dyDescent="0.15">
      <c r="A248" s="609" t="s">
        <v>1338</v>
      </c>
      <c r="B248" s="610" t="s">
        <v>454</v>
      </c>
      <c r="C248" s="609" t="s">
        <v>1338</v>
      </c>
      <c r="D248" s="611" t="s">
        <v>12</v>
      </c>
      <c r="E248" s="638" t="s">
        <v>1339</v>
      </c>
      <c r="F248" s="614" t="s">
        <v>1004</v>
      </c>
      <c r="G248" s="615" t="s">
        <v>1105</v>
      </c>
      <c r="H248" s="592" t="s">
        <v>677</v>
      </c>
      <c r="I248" s="594" t="s">
        <v>678</v>
      </c>
      <c r="J248" s="592" t="s">
        <v>1106</v>
      </c>
      <c r="K248" s="594" t="s">
        <v>678</v>
      </c>
      <c r="L248" s="695"/>
      <c r="M248" s="699"/>
    </row>
    <row r="249" spans="1:13" s="1" customFormat="1" ht="15" customHeight="1" x14ac:dyDescent="0.15">
      <c r="A249" s="635" t="s">
        <v>1340</v>
      </c>
      <c r="B249" s="636" t="s">
        <v>454</v>
      </c>
      <c r="C249" s="635" t="s">
        <v>1340</v>
      </c>
      <c r="D249" s="639" t="s">
        <v>12</v>
      </c>
      <c r="E249" s="638" t="s">
        <v>1341</v>
      </c>
      <c r="F249" s="614" t="s">
        <v>1005</v>
      </c>
      <c r="G249" s="615" t="s">
        <v>1107</v>
      </c>
      <c r="H249" s="599"/>
      <c r="I249" s="601"/>
      <c r="J249" s="599"/>
      <c r="K249" s="601"/>
      <c r="L249" s="695"/>
      <c r="M249" s="598"/>
    </row>
    <row r="250" spans="1:13" s="1" customFormat="1" ht="15" customHeight="1" x14ac:dyDescent="0.15">
      <c r="A250" s="630" t="s">
        <v>1342</v>
      </c>
      <c r="B250" s="631" t="s">
        <v>811</v>
      </c>
      <c r="C250" s="630" t="s">
        <v>1342</v>
      </c>
      <c r="D250" s="673" t="s">
        <v>1181</v>
      </c>
      <c r="E250" s="638" t="s">
        <v>291</v>
      </c>
      <c r="F250" s="614" t="s">
        <v>1006</v>
      </c>
      <c r="G250" s="615" t="s">
        <v>291</v>
      </c>
      <c r="H250" s="599"/>
      <c r="I250" s="601"/>
      <c r="J250" s="599"/>
      <c r="K250" s="601"/>
      <c r="L250" s="695"/>
      <c r="M250" s="598"/>
    </row>
    <row r="251" spans="1:13" s="1" customFormat="1" ht="15" customHeight="1" x14ac:dyDescent="0.15">
      <c r="A251" s="588" t="s">
        <v>1343</v>
      </c>
      <c r="B251" s="589" t="s">
        <v>811</v>
      </c>
      <c r="C251" s="588" t="s">
        <v>1007</v>
      </c>
      <c r="D251" s="590" t="s">
        <v>12</v>
      </c>
      <c r="E251" s="591" t="s">
        <v>1344</v>
      </c>
      <c r="F251" s="592" t="s">
        <v>1007</v>
      </c>
      <c r="G251" s="593" t="s">
        <v>1108</v>
      </c>
      <c r="H251" s="599"/>
      <c r="I251" s="601"/>
      <c r="J251" s="599"/>
      <c r="K251" s="601"/>
      <c r="L251" s="695"/>
      <c r="M251" s="598"/>
    </row>
    <row r="252" spans="1:13" s="1" customFormat="1" ht="15" customHeight="1" x14ac:dyDescent="0.15">
      <c r="A252" s="609" t="s">
        <v>1345</v>
      </c>
      <c r="B252" s="610" t="s">
        <v>454</v>
      </c>
      <c r="C252" s="609" t="s">
        <v>1345</v>
      </c>
      <c r="D252" s="616" t="s">
        <v>12</v>
      </c>
      <c r="E252" s="617" t="s">
        <v>288</v>
      </c>
      <c r="F252" s="592" t="s">
        <v>1008</v>
      </c>
      <c r="G252" s="593" t="s">
        <v>1109</v>
      </c>
      <c r="H252" s="599"/>
      <c r="I252" s="601"/>
      <c r="J252" s="599"/>
      <c r="K252" s="601"/>
      <c r="L252" s="695"/>
      <c r="M252" s="598"/>
    </row>
    <row r="253" spans="1:13" s="1" customFormat="1" ht="15" customHeight="1" x14ac:dyDescent="0.15">
      <c r="A253" s="605" t="s">
        <v>1345</v>
      </c>
      <c r="B253" s="606" t="s">
        <v>1221</v>
      </c>
      <c r="C253" s="605" t="s">
        <v>1008</v>
      </c>
      <c r="D253" s="642" t="s">
        <v>8</v>
      </c>
      <c r="E253" s="612" t="s">
        <v>1346</v>
      </c>
      <c r="F253" s="599"/>
      <c r="G253" s="600"/>
      <c r="H253" s="599"/>
      <c r="I253" s="601"/>
      <c r="J253" s="599"/>
      <c r="K253" s="601"/>
      <c r="L253" s="695"/>
      <c r="M253" s="598"/>
    </row>
    <row r="254" spans="1:13" s="1" customFormat="1" ht="15" customHeight="1" x14ac:dyDescent="0.15">
      <c r="A254" s="609" t="s">
        <v>1347</v>
      </c>
      <c r="B254" s="610" t="s">
        <v>454</v>
      </c>
      <c r="C254" s="609" t="s">
        <v>1347</v>
      </c>
      <c r="D254" s="616" t="s">
        <v>12</v>
      </c>
      <c r="E254" s="617" t="s">
        <v>289</v>
      </c>
      <c r="F254" s="592" t="s">
        <v>1009</v>
      </c>
      <c r="G254" s="593" t="s">
        <v>290</v>
      </c>
      <c r="H254" s="599"/>
      <c r="I254" s="601"/>
      <c r="J254" s="599"/>
      <c r="K254" s="601"/>
      <c r="L254" s="695"/>
      <c r="M254" s="598"/>
    </row>
    <row r="255" spans="1:13" s="1" customFormat="1" ht="15" customHeight="1" x14ac:dyDescent="0.15">
      <c r="A255" s="618" t="s">
        <v>1347</v>
      </c>
      <c r="B255" s="619" t="s">
        <v>1221</v>
      </c>
      <c r="C255" s="618" t="s">
        <v>1347</v>
      </c>
      <c r="D255" s="623" t="s">
        <v>1222</v>
      </c>
      <c r="E255" s="624" t="s">
        <v>290</v>
      </c>
      <c r="F255" s="599"/>
      <c r="G255" s="600"/>
      <c r="H255" s="599"/>
      <c r="I255" s="601"/>
      <c r="J255" s="599"/>
      <c r="K255" s="601"/>
      <c r="L255" s="695"/>
      <c r="M255" s="598"/>
    </row>
    <row r="256" spans="1:13" s="1" customFormat="1" ht="15" customHeight="1" x14ac:dyDescent="0.15">
      <c r="A256" s="630" t="s">
        <v>1347</v>
      </c>
      <c r="B256" s="631" t="s">
        <v>814</v>
      </c>
      <c r="C256" s="630" t="s">
        <v>1347</v>
      </c>
      <c r="D256" s="632" t="s">
        <v>1242</v>
      </c>
      <c r="E256" s="622" t="s">
        <v>287</v>
      </c>
      <c r="F256" s="627"/>
      <c r="G256" s="628"/>
      <c r="H256" s="599"/>
      <c r="I256" s="601"/>
      <c r="J256" s="599"/>
      <c r="K256" s="601"/>
      <c r="L256" s="695"/>
      <c r="M256" s="598"/>
    </row>
    <row r="257" spans="1:13" s="1" customFormat="1" ht="15" customHeight="1" x14ac:dyDescent="0.15">
      <c r="A257" s="602" t="s">
        <v>1348</v>
      </c>
      <c r="B257" s="629" t="s">
        <v>811</v>
      </c>
      <c r="C257" s="602" t="s">
        <v>1348</v>
      </c>
      <c r="D257" s="603" t="s">
        <v>1181</v>
      </c>
      <c r="E257" s="626" t="s">
        <v>292</v>
      </c>
      <c r="F257" s="614" t="s">
        <v>1010</v>
      </c>
      <c r="G257" s="615" t="s">
        <v>292</v>
      </c>
      <c r="H257" s="599"/>
      <c r="I257" s="601"/>
      <c r="J257" s="599"/>
      <c r="K257" s="601"/>
      <c r="L257" s="695"/>
      <c r="M257" s="598"/>
    </row>
    <row r="258" spans="1:13" s="1" customFormat="1" ht="15" customHeight="1" x14ac:dyDescent="0.15">
      <c r="A258" s="609" t="s">
        <v>1349</v>
      </c>
      <c r="B258" s="610" t="s">
        <v>811</v>
      </c>
      <c r="C258" s="609" t="s">
        <v>1349</v>
      </c>
      <c r="D258" s="616" t="s">
        <v>12</v>
      </c>
      <c r="E258" s="617" t="s">
        <v>293</v>
      </c>
      <c r="F258" s="592" t="s">
        <v>1011</v>
      </c>
      <c r="G258" s="593" t="s">
        <v>1110</v>
      </c>
      <c r="H258" s="599"/>
      <c r="I258" s="601"/>
      <c r="J258" s="599"/>
      <c r="K258" s="601"/>
      <c r="L258" s="695"/>
      <c r="M258" s="598"/>
    </row>
    <row r="259" spans="1:13" s="1" customFormat="1" ht="15" customHeight="1" x14ac:dyDescent="0.15">
      <c r="A259" s="618" t="s">
        <v>1349</v>
      </c>
      <c r="B259" s="619" t="s">
        <v>1221</v>
      </c>
      <c r="C259" s="618" t="s">
        <v>1349</v>
      </c>
      <c r="D259" s="623" t="s">
        <v>1222</v>
      </c>
      <c r="E259" s="624" t="s">
        <v>1350</v>
      </c>
      <c r="F259" s="599"/>
      <c r="G259" s="600"/>
      <c r="H259" s="599"/>
      <c r="I259" s="601"/>
      <c r="J259" s="599"/>
      <c r="K259" s="601"/>
      <c r="L259" s="695"/>
      <c r="M259" s="598"/>
    </row>
    <row r="260" spans="1:13" s="1" customFormat="1" ht="15" customHeight="1" x14ac:dyDescent="0.15">
      <c r="A260" s="618" t="s">
        <v>1349</v>
      </c>
      <c r="B260" s="619" t="s">
        <v>814</v>
      </c>
      <c r="C260" s="618" t="s">
        <v>1349</v>
      </c>
      <c r="D260" s="623" t="s">
        <v>1242</v>
      </c>
      <c r="E260" s="624" t="s">
        <v>1351</v>
      </c>
      <c r="F260" s="599"/>
      <c r="G260" s="600"/>
      <c r="H260" s="599"/>
      <c r="I260" s="601"/>
      <c r="J260" s="599"/>
      <c r="K260" s="601"/>
      <c r="L260" s="695"/>
      <c r="M260" s="598"/>
    </row>
    <row r="261" spans="1:13" s="1" customFormat="1" ht="15" customHeight="1" x14ac:dyDescent="0.15">
      <c r="A261" s="630" t="s">
        <v>1349</v>
      </c>
      <c r="B261" s="631" t="s">
        <v>817</v>
      </c>
      <c r="C261" s="630" t="s">
        <v>1349</v>
      </c>
      <c r="D261" s="632" t="s">
        <v>34</v>
      </c>
      <c r="E261" s="622" t="s">
        <v>1352</v>
      </c>
      <c r="F261" s="627"/>
      <c r="G261" s="628"/>
      <c r="H261" s="627"/>
      <c r="I261" s="633"/>
      <c r="J261" s="627"/>
      <c r="K261" s="633"/>
      <c r="L261" s="695"/>
      <c r="M261" s="598"/>
    </row>
    <row r="262" spans="1:13" s="1" customFormat="1" ht="15" customHeight="1" x14ac:dyDescent="0.15">
      <c r="A262" s="609" t="s">
        <v>295</v>
      </c>
      <c r="B262" s="610" t="s">
        <v>454</v>
      </c>
      <c r="C262" s="609" t="s">
        <v>295</v>
      </c>
      <c r="D262" s="616" t="s">
        <v>12</v>
      </c>
      <c r="E262" s="617" t="s">
        <v>296</v>
      </c>
      <c r="F262" s="592" t="s">
        <v>295</v>
      </c>
      <c r="G262" s="593" t="s">
        <v>297</v>
      </c>
      <c r="H262" s="599" t="s">
        <v>679</v>
      </c>
      <c r="I262" s="601" t="s">
        <v>680</v>
      </c>
      <c r="J262" s="599" t="s">
        <v>1111</v>
      </c>
      <c r="K262" s="601" t="s">
        <v>680</v>
      </c>
      <c r="L262" s="695"/>
      <c r="M262" s="598"/>
    </row>
    <row r="263" spans="1:13" s="1" customFormat="1" ht="15" customHeight="1" x14ac:dyDescent="0.15">
      <c r="A263" s="607" t="s">
        <v>295</v>
      </c>
      <c r="B263" s="625" t="s">
        <v>460</v>
      </c>
      <c r="C263" s="607" t="s">
        <v>1353</v>
      </c>
      <c r="D263" s="621" t="s">
        <v>1252</v>
      </c>
      <c r="E263" s="622" t="s">
        <v>298</v>
      </c>
      <c r="F263" s="627"/>
      <c r="G263" s="628"/>
      <c r="H263" s="599"/>
      <c r="I263" s="601"/>
      <c r="J263" s="599"/>
      <c r="K263" s="601"/>
      <c r="L263" s="695"/>
      <c r="M263" s="598"/>
    </row>
    <row r="264" spans="1:13" s="1" customFormat="1" ht="15" customHeight="1" x14ac:dyDescent="0.15">
      <c r="A264" s="595" t="s">
        <v>299</v>
      </c>
      <c r="B264" s="596" t="s">
        <v>454</v>
      </c>
      <c r="C264" s="595" t="s">
        <v>299</v>
      </c>
      <c r="D264" s="597" t="s">
        <v>12</v>
      </c>
      <c r="E264" s="598" t="s">
        <v>1354</v>
      </c>
      <c r="F264" s="592" t="s">
        <v>299</v>
      </c>
      <c r="G264" s="593" t="s">
        <v>1112</v>
      </c>
      <c r="H264" s="599"/>
      <c r="I264" s="601"/>
      <c r="J264" s="599"/>
      <c r="K264" s="601"/>
      <c r="L264" s="695"/>
      <c r="M264" s="598"/>
    </row>
    <row r="265" spans="1:13" s="1" customFormat="1" ht="15" customHeight="1" x14ac:dyDescent="0.15">
      <c r="A265" s="588" t="s">
        <v>1355</v>
      </c>
      <c r="B265" s="589" t="s">
        <v>454</v>
      </c>
      <c r="C265" s="588" t="s">
        <v>1355</v>
      </c>
      <c r="D265" s="613" t="s">
        <v>12</v>
      </c>
      <c r="E265" s="591" t="s">
        <v>1356</v>
      </c>
      <c r="F265" s="614" t="s">
        <v>1012</v>
      </c>
      <c r="G265" s="615" t="s">
        <v>1113</v>
      </c>
      <c r="H265" s="599"/>
      <c r="I265" s="601"/>
      <c r="J265" s="599"/>
      <c r="K265" s="601"/>
      <c r="L265" s="695"/>
      <c r="M265" s="598"/>
    </row>
    <row r="266" spans="1:13" s="1" customFormat="1" ht="15" customHeight="1" x14ac:dyDescent="0.15">
      <c r="A266" s="635" t="s">
        <v>1357</v>
      </c>
      <c r="B266" s="636" t="s">
        <v>811</v>
      </c>
      <c r="C266" s="635" t="s">
        <v>1357</v>
      </c>
      <c r="D266" s="639" t="s">
        <v>1181</v>
      </c>
      <c r="E266" s="638" t="s">
        <v>337</v>
      </c>
      <c r="F266" s="614" t="s">
        <v>1013</v>
      </c>
      <c r="G266" s="615" t="s">
        <v>337</v>
      </c>
      <c r="H266" s="599"/>
      <c r="I266" s="601"/>
      <c r="J266" s="599"/>
      <c r="K266" s="601"/>
      <c r="L266" s="695"/>
      <c r="M266" s="598"/>
    </row>
    <row r="267" spans="1:13" s="1" customFormat="1" ht="15" customHeight="1" x14ac:dyDescent="0.15">
      <c r="A267" s="635" t="s">
        <v>1358</v>
      </c>
      <c r="B267" s="636" t="s">
        <v>454</v>
      </c>
      <c r="C267" s="635" t="s">
        <v>1358</v>
      </c>
      <c r="D267" s="639" t="s">
        <v>12</v>
      </c>
      <c r="E267" s="638" t="s">
        <v>1359</v>
      </c>
      <c r="F267" s="614" t="s">
        <v>1014</v>
      </c>
      <c r="G267" s="615" t="s">
        <v>1114</v>
      </c>
      <c r="H267" s="599"/>
      <c r="I267" s="601"/>
      <c r="J267" s="599"/>
      <c r="K267" s="601"/>
      <c r="L267" s="695"/>
      <c r="M267" s="598"/>
    </row>
    <row r="268" spans="1:13" s="1" customFormat="1" ht="15" customHeight="1" x14ac:dyDescent="0.15">
      <c r="A268" s="602" t="s">
        <v>1360</v>
      </c>
      <c r="B268" s="636" t="s">
        <v>811</v>
      </c>
      <c r="C268" s="635" t="s">
        <v>1360</v>
      </c>
      <c r="D268" s="639" t="s">
        <v>1181</v>
      </c>
      <c r="E268" s="626" t="s">
        <v>347</v>
      </c>
      <c r="F268" s="614" t="s">
        <v>1015</v>
      </c>
      <c r="G268" s="615" t="s">
        <v>347</v>
      </c>
      <c r="H268" s="599"/>
      <c r="I268" s="601"/>
      <c r="J268" s="599"/>
      <c r="K268" s="601"/>
      <c r="L268" s="695"/>
      <c r="M268" s="598"/>
    </row>
    <row r="269" spans="1:13" s="1" customFormat="1" ht="15" customHeight="1" x14ac:dyDescent="0.15">
      <c r="A269" s="609" t="s">
        <v>1361</v>
      </c>
      <c r="B269" s="629" t="s">
        <v>811</v>
      </c>
      <c r="C269" s="602" t="s">
        <v>1361</v>
      </c>
      <c r="D269" s="603" t="s">
        <v>1181</v>
      </c>
      <c r="E269" s="604" t="s">
        <v>315</v>
      </c>
      <c r="F269" s="592" t="s">
        <v>300</v>
      </c>
      <c r="G269" s="593" t="s">
        <v>682</v>
      </c>
      <c r="H269" s="592" t="s">
        <v>681</v>
      </c>
      <c r="I269" s="594" t="s">
        <v>682</v>
      </c>
      <c r="J269" s="592" t="s">
        <v>1115</v>
      </c>
      <c r="K269" s="594" t="s">
        <v>1116</v>
      </c>
      <c r="L269" s="695"/>
      <c r="M269" s="598"/>
    </row>
    <row r="270" spans="1:13" s="1" customFormat="1" ht="15" customHeight="1" x14ac:dyDescent="0.15">
      <c r="A270" s="618" t="s">
        <v>300</v>
      </c>
      <c r="B270" s="619" t="s">
        <v>1221</v>
      </c>
      <c r="C270" s="618" t="s">
        <v>300</v>
      </c>
      <c r="D270" s="623" t="s">
        <v>1222</v>
      </c>
      <c r="E270" s="624" t="s">
        <v>316</v>
      </c>
      <c r="F270" s="599"/>
      <c r="G270" s="600"/>
      <c r="H270" s="599"/>
      <c r="I270" s="601"/>
      <c r="J270" s="599"/>
      <c r="K270" s="601"/>
      <c r="L270" s="695"/>
      <c r="M270" s="598"/>
    </row>
    <row r="271" spans="1:13" s="1" customFormat="1" ht="15" customHeight="1" x14ac:dyDescent="0.15">
      <c r="A271" s="605" t="s">
        <v>300</v>
      </c>
      <c r="B271" s="606" t="s">
        <v>814</v>
      </c>
      <c r="C271" s="605" t="s">
        <v>300</v>
      </c>
      <c r="D271" s="642" t="s">
        <v>1242</v>
      </c>
      <c r="E271" s="612" t="s">
        <v>1362</v>
      </c>
      <c r="F271" s="599"/>
      <c r="G271" s="600"/>
      <c r="H271" s="599"/>
      <c r="I271" s="601"/>
      <c r="J271" s="599"/>
      <c r="K271" s="601"/>
      <c r="L271" s="695"/>
      <c r="M271" s="598"/>
    </row>
    <row r="272" spans="1:13" s="1" customFormat="1" ht="15" customHeight="1" x14ac:dyDescent="0.15">
      <c r="A272" s="630" t="s">
        <v>1363</v>
      </c>
      <c r="B272" s="631" t="s">
        <v>1194</v>
      </c>
      <c r="C272" s="630" t="s">
        <v>1363</v>
      </c>
      <c r="D272" s="632" t="s">
        <v>1195</v>
      </c>
      <c r="E272" s="622" t="s">
        <v>1364</v>
      </c>
      <c r="F272" s="627"/>
      <c r="G272" s="628"/>
      <c r="H272" s="627"/>
      <c r="I272" s="633"/>
      <c r="J272" s="599"/>
      <c r="K272" s="601"/>
      <c r="L272" s="695"/>
      <c r="M272" s="598"/>
    </row>
    <row r="273" spans="1:13" s="1" customFormat="1" ht="15" customHeight="1" x14ac:dyDescent="0.15">
      <c r="A273" s="609" t="s">
        <v>1365</v>
      </c>
      <c r="B273" s="610" t="s">
        <v>1266</v>
      </c>
      <c r="C273" s="609" t="s">
        <v>1365</v>
      </c>
      <c r="D273" s="611" t="s">
        <v>1187</v>
      </c>
      <c r="E273" s="617" t="s">
        <v>1366</v>
      </c>
      <c r="F273" s="592" t="s">
        <v>1016</v>
      </c>
      <c r="G273" s="593" t="s">
        <v>684</v>
      </c>
      <c r="H273" s="599" t="s">
        <v>683</v>
      </c>
      <c r="I273" s="601" t="s">
        <v>684</v>
      </c>
      <c r="J273" s="599"/>
      <c r="K273" s="601"/>
      <c r="L273" s="695"/>
      <c r="M273" s="598"/>
    </row>
    <row r="274" spans="1:13" s="1" customFormat="1" ht="15" customHeight="1" x14ac:dyDescent="0.15">
      <c r="A274" s="605" t="s">
        <v>1367</v>
      </c>
      <c r="B274" s="606" t="s">
        <v>1221</v>
      </c>
      <c r="C274" s="605" t="s">
        <v>1367</v>
      </c>
      <c r="D274" s="642" t="s">
        <v>1222</v>
      </c>
      <c r="E274" s="612" t="s">
        <v>1368</v>
      </c>
      <c r="F274" s="599"/>
      <c r="G274" s="600"/>
      <c r="H274" s="599"/>
      <c r="I274" s="601"/>
      <c r="J274" s="599"/>
      <c r="K274" s="601"/>
      <c r="L274" s="695"/>
      <c r="M274" s="598"/>
    </row>
    <row r="275" spans="1:13" s="1" customFormat="1" ht="15" customHeight="1" x14ac:dyDescent="0.15">
      <c r="A275" s="630" t="s">
        <v>1367</v>
      </c>
      <c r="B275" s="631" t="s">
        <v>817</v>
      </c>
      <c r="C275" s="630" t="s">
        <v>1367</v>
      </c>
      <c r="D275" s="632" t="s">
        <v>1252</v>
      </c>
      <c r="E275" s="622" t="s">
        <v>1369</v>
      </c>
      <c r="F275" s="627"/>
      <c r="G275" s="628"/>
      <c r="H275" s="599"/>
      <c r="I275" s="601"/>
      <c r="J275" s="627"/>
      <c r="K275" s="633"/>
      <c r="L275" s="695"/>
      <c r="M275" s="598"/>
    </row>
    <row r="276" spans="1:13" s="1" customFormat="1" ht="15" customHeight="1" x14ac:dyDescent="0.15">
      <c r="A276" s="588" t="s">
        <v>1370</v>
      </c>
      <c r="B276" s="589" t="s">
        <v>454</v>
      </c>
      <c r="C276" s="588"/>
      <c r="D276" s="613"/>
      <c r="E276" s="591" t="s">
        <v>301</v>
      </c>
      <c r="F276" s="599" t="s">
        <v>823</v>
      </c>
      <c r="G276" s="600" t="s">
        <v>686</v>
      </c>
      <c r="H276" s="592" t="s">
        <v>685</v>
      </c>
      <c r="I276" s="594" t="s">
        <v>686</v>
      </c>
      <c r="J276" s="592" t="s">
        <v>1117</v>
      </c>
      <c r="K276" s="594" t="s">
        <v>1118</v>
      </c>
      <c r="L276" s="695"/>
      <c r="M276" s="598"/>
    </row>
    <row r="277" spans="1:13" s="1" customFormat="1" ht="15" customHeight="1" x14ac:dyDescent="0.15">
      <c r="A277" s="595"/>
      <c r="B277" s="596"/>
      <c r="C277" s="595" t="s">
        <v>1370</v>
      </c>
      <c r="D277" s="640" t="s">
        <v>12</v>
      </c>
      <c r="E277" s="598" t="s">
        <v>302</v>
      </c>
      <c r="F277" s="599"/>
      <c r="G277" s="600"/>
      <c r="H277" s="599"/>
      <c r="I277" s="601"/>
      <c r="J277" s="599"/>
      <c r="K277" s="601"/>
      <c r="L277" s="695"/>
      <c r="M277" s="598"/>
    </row>
    <row r="278" spans="1:13" s="1" customFormat="1" ht="15" customHeight="1" x14ac:dyDescent="0.15">
      <c r="A278" s="674"/>
      <c r="B278" s="675"/>
      <c r="C278" s="602" t="s">
        <v>1370</v>
      </c>
      <c r="D278" s="676" t="s">
        <v>1210</v>
      </c>
      <c r="E278" s="604" t="s">
        <v>303</v>
      </c>
      <c r="F278" s="599"/>
      <c r="G278" s="600"/>
      <c r="H278" s="599"/>
      <c r="I278" s="601"/>
      <c r="J278" s="599"/>
      <c r="K278" s="601"/>
      <c r="L278" s="695"/>
      <c r="M278" s="598"/>
    </row>
    <row r="279" spans="1:13" s="1" customFormat="1" ht="15" customHeight="1" x14ac:dyDescent="0.15">
      <c r="A279" s="618" t="s">
        <v>823</v>
      </c>
      <c r="B279" s="619" t="s">
        <v>455</v>
      </c>
      <c r="C279" s="618" t="s">
        <v>823</v>
      </c>
      <c r="D279" s="623" t="s">
        <v>8</v>
      </c>
      <c r="E279" s="624" t="s">
        <v>304</v>
      </c>
      <c r="F279" s="599"/>
      <c r="G279" s="600"/>
      <c r="H279" s="599"/>
      <c r="I279" s="601"/>
      <c r="J279" s="599"/>
      <c r="K279" s="601"/>
      <c r="L279" s="695"/>
      <c r="M279" s="598"/>
    </row>
    <row r="280" spans="1:13" s="1" customFormat="1" ht="15" customHeight="1" x14ac:dyDescent="0.15">
      <c r="A280" s="618" t="s">
        <v>823</v>
      </c>
      <c r="B280" s="619" t="s">
        <v>456</v>
      </c>
      <c r="C280" s="618" t="s">
        <v>823</v>
      </c>
      <c r="D280" s="620" t="s">
        <v>30</v>
      </c>
      <c r="E280" s="624" t="s">
        <v>1371</v>
      </c>
      <c r="F280" s="599"/>
      <c r="G280" s="600"/>
      <c r="H280" s="599"/>
      <c r="I280" s="601"/>
      <c r="J280" s="599"/>
      <c r="K280" s="601"/>
      <c r="L280" s="695"/>
      <c r="M280" s="598"/>
    </row>
    <row r="281" spans="1:13" s="1" customFormat="1" ht="15" customHeight="1" x14ac:dyDescent="0.15">
      <c r="A281" s="602" t="s">
        <v>1370</v>
      </c>
      <c r="B281" s="629" t="s">
        <v>1372</v>
      </c>
      <c r="C281" s="602" t="s">
        <v>1370</v>
      </c>
      <c r="D281" s="603" t="s">
        <v>1373</v>
      </c>
      <c r="E281" s="624" t="s">
        <v>1374</v>
      </c>
      <c r="F281" s="599"/>
      <c r="G281" s="600"/>
      <c r="H281" s="599"/>
      <c r="I281" s="601"/>
      <c r="J281" s="599"/>
      <c r="K281" s="601"/>
      <c r="L281" s="695"/>
      <c r="M281" s="598"/>
    </row>
    <row r="282" spans="1:13" s="1" customFormat="1" ht="15" customHeight="1" x14ac:dyDescent="0.15">
      <c r="A282" s="618" t="s">
        <v>823</v>
      </c>
      <c r="B282" s="619" t="s">
        <v>815</v>
      </c>
      <c r="C282" s="618" t="s">
        <v>823</v>
      </c>
      <c r="D282" s="620" t="s">
        <v>1240</v>
      </c>
      <c r="E282" s="624" t="s">
        <v>1375</v>
      </c>
      <c r="F282" s="599"/>
      <c r="G282" s="600"/>
      <c r="H282" s="599"/>
      <c r="I282" s="601"/>
      <c r="J282" s="599"/>
      <c r="K282" s="601"/>
      <c r="L282" s="695"/>
      <c r="M282" s="598"/>
    </row>
    <row r="283" spans="1:13" s="1" customFormat="1" ht="15" customHeight="1" x14ac:dyDescent="0.15">
      <c r="A283" s="607" t="s">
        <v>1370</v>
      </c>
      <c r="B283" s="625" t="s">
        <v>817</v>
      </c>
      <c r="C283" s="607" t="s">
        <v>823</v>
      </c>
      <c r="D283" s="608" t="s">
        <v>1252</v>
      </c>
      <c r="E283" s="622" t="s">
        <v>1376</v>
      </c>
      <c r="F283" s="599"/>
      <c r="G283" s="600"/>
      <c r="H283" s="627"/>
      <c r="I283" s="633"/>
      <c r="J283" s="599"/>
      <c r="K283" s="601"/>
      <c r="L283" s="695"/>
      <c r="M283" s="598"/>
    </row>
    <row r="284" spans="1:13" s="1" customFormat="1" ht="15" customHeight="1" x14ac:dyDescent="0.15">
      <c r="A284" s="595" t="s">
        <v>1377</v>
      </c>
      <c r="B284" s="596" t="s">
        <v>811</v>
      </c>
      <c r="C284" s="595" t="s">
        <v>1377</v>
      </c>
      <c r="D284" s="597" t="s">
        <v>1181</v>
      </c>
      <c r="E284" s="617" t="s">
        <v>1378</v>
      </c>
      <c r="F284" s="592" t="s">
        <v>1017</v>
      </c>
      <c r="G284" s="593" t="s">
        <v>688</v>
      </c>
      <c r="H284" s="599" t="s">
        <v>687</v>
      </c>
      <c r="I284" s="601" t="s">
        <v>688</v>
      </c>
      <c r="J284" s="599"/>
      <c r="K284" s="601"/>
      <c r="L284" s="695"/>
      <c r="M284" s="598"/>
    </row>
    <row r="285" spans="1:13" s="1" customFormat="1" ht="15" customHeight="1" x14ac:dyDescent="0.15">
      <c r="A285" s="605" t="s">
        <v>1377</v>
      </c>
      <c r="B285" s="606" t="s">
        <v>1221</v>
      </c>
      <c r="C285" s="605" t="s">
        <v>1377</v>
      </c>
      <c r="D285" s="677" t="s">
        <v>1222</v>
      </c>
      <c r="E285" s="622" t="s">
        <v>1379</v>
      </c>
      <c r="F285" s="627"/>
      <c r="G285" s="628"/>
      <c r="H285" s="599"/>
      <c r="I285" s="601"/>
      <c r="J285" s="599"/>
      <c r="K285" s="601"/>
      <c r="L285" s="695"/>
      <c r="M285" s="598"/>
    </row>
    <row r="286" spans="1:13" s="1" customFormat="1" ht="15" customHeight="1" x14ac:dyDescent="0.15">
      <c r="A286" s="635" t="s">
        <v>1380</v>
      </c>
      <c r="B286" s="636" t="s">
        <v>454</v>
      </c>
      <c r="C286" s="635" t="s">
        <v>1380</v>
      </c>
      <c r="D286" s="637" t="s">
        <v>12</v>
      </c>
      <c r="E286" s="638" t="s">
        <v>305</v>
      </c>
      <c r="F286" s="599" t="s">
        <v>1018</v>
      </c>
      <c r="G286" s="600" t="s">
        <v>305</v>
      </c>
      <c r="H286" s="592" t="s">
        <v>689</v>
      </c>
      <c r="I286" s="833" t="s">
        <v>690</v>
      </c>
      <c r="J286" s="599"/>
      <c r="K286" s="601"/>
      <c r="L286" s="695"/>
      <c r="M286" s="598"/>
    </row>
    <row r="287" spans="1:13" s="1" customFormat="1" ht="15" customHeight="1" x14ac:dyDescent="0.15">
      <c r="A287" s="635" t="s">
        <v>1381</v>
      </c>
      <c r="B287" s="636" t="s">
        <v>811</v>
      </c>
      <c r="C287" s="635" t="s">
        <v>1381</v>
      </c>
      <c r="D287" s="639" t="s">
        <v>12</v>
      </c>
      <c r="E287" s="638" t="s">
        <v>306</v>
      </c>
      <c r="F287" s="614" t="s">
        <v>1019</v>
      </c>
      <c r="G287" s="615" t="s">
        <v>306</v>
      </c>
      <c r="H287" s="627"/>
      <c r="I287" s="835"/>
      <c r="J287" s="599"/>
      <c r="K287" s="601"/>
      <c r="L287" s="695"/>
      <c r="M287" s="598"/>
    </row>
    <row r="288" spans="1:13" s="1" customFormat="1" ht="15" customHeight="1" x14ac:dyDescent="0.15">
      <c r="A288" s="602" t="s">
        <v>1382</v>
      </c>
      <c r="B288" s="629" t="s">
        <v>811</v>
      </c>
      <c r="C288" s="602" t="s">
        <v>1382</v>
      </c>
      <c r="D288" s="603" t="s">
        <v>1181</v>
      </c>
      <c r="E288" s="617" t="s">
        <v>307</v>
      </c>
      <c r="F288" s="592" t="s">
        <v>1020</v>
      </c>
      <c r="G288" s="593" t="s">
        <v>692</v>
      </c>
      <c r="H288" s="592" t="s">
        <v>691</v>
      </c>
      <c r="I288" s="594" t="s">
        <v>692</v>
      </c>
      <c r="J288" s="599"/>
      <c r="K288" s="601"/>
      <c r="L288" s="695"/>
      <c r="M288" s="598"/>
    </row>
    <row r="289" spans="1:13" s="1" customFormat="1" ht="15" customHeight="1" x14ac:dyDescent="0.15">
      <c r="A289" s="618" t="s">
        <v>1382</v>
      </c>
      <c r="B289" s="619" t="s">
        <v>455</v>
      </c>
      <c r="C289" s="618" t="s">
        <v>1382</v>
      </c>
      <c r="D289" s="623" t="s">
        <v>1222</v>
      </c>
      <c r="E289" s="624" t="s">
        <v>308</v>
      </c>
      <c r="F289" s="599"/>
      <c r="G289" s="600"/>
      <c r="H289" s="599"/>
      <c r="I289" s="601"/>
      <c r="J289" s="599"/>
      <c r="K289" s="601"/>
      <c r="L289" s="695"/>
      <c r="M289" s="598"/>
    </row>
    <row r="290" spans="1:13" s="1" customFormat="1" ht="15" customHeight="1" x14ac:dyDescent="0.15">
      <c r="A290" s="618" t="s">
        <v>1382</v>
      </c>
      <c r="B290" s="619" t="s">
        <v>456</v>
      </c>
      <c r="C290" s="618" t="s">
        <v>1382</v>
      </c>
      <c r="D290" s="623" t="s">
        <v>1242</v>
      </c>
      <c r="E290" s="624" t="s">
        <v>309</v>
      </c>
      <c r="F290" s="599"/>
      <c r="G290" s="600"/>
      <c r="H290" s="599"/>
      <c r="I290" s="601"/>
      <c r="J290" s="599"/>
      <c r="K290" s="601"/>
      <c r="L290" s="695"/>
      <c r="M290" s="598"/>
    </row>
    <row r="291" spans="1:13" s="1" customFormat="1" ht="15" customHeight="1" x14ac:dyDescent="0.15">
      <c r="A291" s="630" t="s">
        <v>1382</v>
      </c>
      <c r="B291" s="631" t="s">
        <v>817</v>
      </c>
      <c r="C291" s="630" t="s">
        <v>1382</v>
      </c>
      <c r="D291" s="673" t="s">
        <v>1252</v>
      </c>
      <c r="E291" s="622" t="s">
        <v>310</v>
      </c>
      <c r="F291" s="627"/>
      <c r="G291" s="628"/>
      <c r="H291" s="627"/>
      <c r="I291" s="633"/>
      <c r="J291" s="627"/>
      <c r="K291" s="633"/>
      <c r="L291" s="695"/>
      <c r="M291" s="598"/>
    </row>
    <row r="292" spans="1:13" s="1" customFormat="1" ht="15" customHeight="1" x14ac:dyDescent="0.15">
      <c r="A292" s="609" t="s">
        <v>1383</v>
      </c>
      <c r="B292" s="610" t="s">
        <v>454</v>
      </c>
      <c r="C292" s="609" t="s">
        <v>1021</v>
      </c>
      <c r="D292" s="616" t="s">
        <v>12</v>
      </c>
      <c r="E292" s="617" t="s">
        <v>313</v>
      </c>
      <c r="F292" s="592" t="s">
        <v>1021</v>
      </c>
      <c r="G292" s="593" t="s">
        <v>1119</v>
      </c>
      <c r="H292" s="592" t="s">
        <v>693</v>
      </c>
      <c r="I292" s="594" t="s">
        <v>959</v>
      </c>
      <c r="J292" s="592" t="s">
        <v>1120</v>
      </c>
      <c r="K292" s="594" t="s">
        <v>1121</v>
      </c>
      <c r="L292" s="695"/>
      <c r="M292" s="598"/>
    </row>
    <row r="293" spans="1:13" s="1" customFormat="1" ht="15" customHeight="1" x14ac:dyDescent="0.15">
      <c r="A293" s="618" t="s">
        <v>1021</v>
      </c>
      <c r="B293" s="619" t="s">
        <v>455</v>
      </c>
      <c r="C293" s="618" t="s">
        <v>1021</v>
      </c>
      <c r="D293" s="623" t="s">
        <v>8</v>
      </c>
      <c r="E293" s="624" t="s">
        <v>1384</v>
      </c>
      <c r="F293" s="599"/>
      <c r="G293" s="600"/>
      <c r="H293" s="599"/>
      <c r="I293" s="601"/>
      <c r="J293" s="599"/>
      <c r="K293" s="601"/>
      <c r="L293" s="695"/>
      <c r="M293" s="598"/>
    </row>
    <row r="294" spans="1:13" s="1" customFormat="1" ht="15" customHeight="1" x14ac:dyDescent="0.15">
      <c r="A294" s="618" t="s">
        <v>1021</v>
      </c>
      <c r="B294" s="619" t="s">
        <v>814</v>
      </c>
      <c r="C294" s="618" t="s">
        <v>1021</v>
      </c>
      <c r="D294" s="623" t="s">
        <v>1242</v>
      </c>
      <c r="E294" s="624" t="s">
        <v>1385</v>
      </c>
      <c r="F294" s="599"/>
      <c r="G294" s="600"/>
      <c r="H294" s="599"/>
      <c r="I294" s="601"/>
      <c r="J294" s="599"/>
      <c r="K294" s="601"/>
      <c r="L294" s="695"/>
      <c r="M294" s="598"/>
    </row>
    <row r="295" spans="1:13" s="1" customFormat="1" ht="15" customHeight="1" x14ac:dyDescent="0.15">
      <c r="A295" s="618" t="s">
        <v>1386</v>
      </c>
      <c r="B295" s="619" t="s">
        <v>1194</v>
      </c>
      <c r="C295" s="618" t="s">
        <v>1021</v>
      </c>
      <c r="D295" s="623" t="s">
        <v>1195</v>
      </c>
      <c r="E295" s="624" t="s">
        <v>312</v>
      </c>
      <c r="F295" s="599"/>
      <c r="G295" s="600"/>
      <c r="H295" s="599"/>
      <c r="I295" s="601"/>
      <c r="J295" s="599"/>
      <c r="K295" s="601"/>
      <c r="L295" s="695"/>
      <c r="M295" s="598"/>
    </row>
    <row r="296" spans="1:13" s="1" customFormat="1" ht="15" customHeight="1" x14ac:dyDescent="0.15">
      <c r="A296" s="607" t="s">
        <v>1021</v>
      </c>
      <c r="B296" s="625" t="s">
        <v>460</v>
      </c>
      <c r="C296" s="607" t="s">
        <v>1386</v>
      </c>
      <c r="D296" s="621" t="s">
        <v>34</v>
      </c>
      <c r="E296" s="626" t="s">
        <v>314</v>
      </c>
      <c r="F296" s="627"/>
      <c r="G296" s="628"/>
      <c r="H296" s="599"/>
      <c r="I296" s="601"/>
      <c r="J296" s="599"/>
      <c r="K296" s="601"/>
      <c r="L296" s="695"/>
      <c r="M296" s="598"/>
    </row>
    <row r="297" spans="1:13" s="1" customFormat="1" ht="15" customHeight="1" x14ac:dyDescent="0.15">
      <c r="A297" s="618" t="s">
        <v>1387</v>
      </c>
      <c r="B297" s="619" t="s">
        <v>454</v>
      </c>
      <c r="C297" s="618" t="s">
        <v>1022</v>
      </c>
      <c r="D297" s="623" t="s">
        <v>12</v>
      </c>
      <c r="E297" s="624" t="s">
        <v>1069</v>
      </c>
      <c r="F297" s="592" t="s">
        <v>1022</v>
      </c>
      <c r="G297" s="593" t="s">
        <v>1122</v>
      </c>
      <c r="H297" s="599"/>
      <c r="I297" s="601"/>
      <c r="J297" s="599"/>
      <c r="K297" s="601"/>
      <c r="L297" s="695"/>
      <c r="M297" s="598"/>
    </row>
    <row r="298" spans="1:13" s="1" customFormat="1" ht="15" customHeight="1" x14ac:dyDescent="0.15">
      <c r="A298" s="607" t="s">
        <v>1022</v>
      </c>
      <c r="B298" s="625" t="s">
        <v>455</v>
      </c>
      <c r="C298" s="607" t="s">
        <v>1022</v>
      </c>
      <c r="D298" s="621" t="s">
        <v>8</v>
      </c>
      <c r="E298" s="622" t="s">
        <v>311</v>
      </c>
      <c r="F298" s="627"/>
      <c r="G298" s="628"/>
      <c r="H298" s="627"/>
      <c r="I298" s="633"/>
      <c r="J298" s="599"/>
      <c r="K298" s="601"/>
      <c r="L298" s="695"/>
      <c r="M298" s="598"/>
    </row>
    <row r="299" spans="1:13" s="1" customFormat="1" ht="15" customHeight="1" x14ac:dyDescent="0.15">
      <c r="A299" s="609" t="s">
        <v>1388</v>
      </c>
      <c r="B299" s="610" t="s">
        <v>811</v>
      </c>
      <c r="C299" s="609" t="s">
        <v>1388</v>
      </c>
      <c r="D299" s="616" t="s">
        <v>12</v>
      </c>
      <c r="E299" s="604" t="s">
        <v>1389</v>
      </c>
      <c r="F299" s="592" t="s">
        <v>1023</v>
      </c>
      <c r="G299" s="833" t="s">
        <v>695</v>
      </c>
      <c r="H299" s="592" t="s">
        <v>694</v>
      </c>
      <c r="I299" s="833" t="s">
        <v>695</v>
      </c>
      <c r="J299" s="599"/>
      <c r="K299" s="601"/>
      <c r="L299" s="695"/>
      <c r="M299" s="598"/>
    </row>
    <row r="300" spans="1:13" s="1" customFormat="1" ht="15" customHeight="1" x14ac:dyDescent="0.15">
      <c r="A300" s="618" t="s">
        <v>1388</v>
      </c>
      <c r="B300" s="619" t="s">
        <v>1221</v>
      </c>
      <c r="C300" s="618" t="s">
        <v>1388</v>
      </c>
      <c r="D300" s="623" t="s">
        <v>1222</v>
      </c>
      <c r="E300" s="624" t="s">
        <v>1390</v>
      </c>
      <c r="F300" s="599"/>
      <c r="G300" s="834"/>
      <c r="H300" s="599"/>
      <c r="I300" s="834"/>
      <c r="J300" s="599"/>
      <c r="K300" s="601"/>
      <c r="L300" s="695"/>
      <c r="M300" s="598"/>
    </row>
    <row r="301" spans="1:13" s="1" customFormat="1" ht="15" customHeight="1" x14ac:dyDescent="0.15">
      <c r="A301" s="595" t="s">
        <v>1388</v>
      </c>
      <c r="B301" s="596" t="s">
        <v>814</v>
      </c>
      <c r="C301" s="630" t="s">
        <v>1388</v>
      </c>
      <c r="D301" s="673" t="s">
        <v>1242</v>
      </c>
      <c r="E301" s="622" t="s">
        <v>1391</v>
      </c>
      <c r="F301" s="627"/>
      <c r="G301" s="628"/>
      <c r="H301" s="627"/>
      <c r="I301" s="633"/>
      <c r="J301" s="627"/>
      <c r="K301" s="633"/>
      <c r="L301" s="695"/>
      <c r="M301" s="598"/>
    </row>
    <row r="302" spans="1:13" s="1" customFormat="1" ht="15" customHeight="1" x14ac:dyDescent="0.15">
      <c r="A302" s="588" t="s">
        <v>1392</v>
      </c>
      <c r="B302" s="589" t="s">
        <v>811</v>
      </c>
      <c r="C302" s="595" t="s">
        <v>1024</v>
      </c>
      <c r="D302" s="597" t="s">
        <v>12</v>
      </c>
      <c r="E302" s="598" t="s">
        <v>1393</v>
      </c>
      <c r="F302" s="592" t="s">
        <v>1024</v>
      </c>
      <c r="G302" s="593" t="s">
        <v>317</v>
      </c>
      <c r="H302" s="592" t="s">
        <v>696</v>
      </c>
      <c r="I302" s="594" t="s">
        <v>317</v>
      </c>
      <c r="J302" s="592" t="s">
        <v>1123</v>
      </c>
      <c r="K302" s="594" t="s">
        <v>1124</v>
      </c>
      <c r="L302" s="695"/>
      <c r="M302" s="598"/>
    </row>
    <row r="303" spans="1:13" s="1" customFormat="1" ht="15" customHeight="1" x14ac:dyDescent="0.15">
      <c r="A303" s="605" t="s">
        <v>1392</v>
      </c>
      <c r="B303" s="606" t="s">
        <v>1221</v>
      </c>
      <c r="C303" s="605" t="s">
        <v>1024</v>
      </c>
      <c r="D303" s="642" t="s">
        <v>1222</v>
      </c>
      <c r="E303" s="612" t="s">
        <v>1394</v>
      </c>
      <c r="F303" s="645"/>
      <c r="G303" s="628"/>
      <c r="H303" s="627"/>
      <c r="I303" s="633"/>
      <c r="J303" s="599"/>
      <c r="K303" s="601"/>
      <c r="L303" s="695"/>
      <c r="M303" s="598"/>
    </row>
    <row r="304" spans="1:13" s="1" customFormat="1" ht="15" customHeight="1" x14ac:dyDescent="0.15">
      <c r="A304" s="646" t="s">
        <v>1395</v>
      </c>
      <c r="B304" s="647" t="s">
        <v>811</v>
      </c>
      <c r="C304" s="646" t="s">
        <v>1395</v>
      </c>
      <c r="D304" s="678" t="s">
        <v>1181</v>
      </c>
      <c r="E304" s="656" t="s">
        <v>318</v>
      </c>
      <c r="F304" s="661" t="s">
        <v>1025</v>
      </c>
      <c r="G304" s="655" t="s">
        <v>318</v>
      </c>
      <c r="H304" s="661" t="s">
        <v>697</v>
      </c>
      <c r="I304" s="601" t="s">
        <v>698</v>
      </c>
      <c r="J304" s="599"/>
      <c r="K304" s="601"/>
      <c r="L304" s="695"/>
      <c r="M304" s="598"/>
    </row>
    <row r="305" spans="1:13" s="1" customFormat="1" ht="15" customHeight="1" x14ac:dyDescent="0.15">
      <c r="A305" s="635" t="s">
        <v>1396</v>
      </c>
      <c r="B305" s="636" t="s">
        <v>454</v>
      </c>
      <c r="C305" s="635" t="s">
        <v>1396</v>
      </c>
      <c r="D305" s="637" t="s">
        <v>12</v>
      </c>
      <c r="E305" s="638" t="s">
        <v>319</v>
      </c>
      <c r="F305" s="614" t="s">
        <v>1026</v>
      </c>
      <c r="G305" s="615" t="s">
        <v>319</v>
      </c>
      <c r="H305" s="599"/>
      <c r="I305" s="601"/>
      <c r="J305" s="599"/>
      <c r="K305" s="601"/>
      <c r="L305" s="695"/>
      <c r="M305" s="598"/>
    </row>
    <row r="306" spans="1:13" s="1" customFormat="1" ht="15" customHeight="1" x14ac:dyDescent="0.15">
      <c r="A306" s="602" t="s">
        <v>1397</v>
      </c>
      <c r="B306" s="629" t="s">
        <v>811</v>
      </c>
      <c r="C306" s="602" t="s">
        <v>1397</v>
      </c>
      <c r="D306" s="603" t="s">
        <v>1181</v>
      </c>
      <c r="E306" s="604" t="s">
        <v>1398</v>
      </c>
      <c r="F306" s="599" t="s">
        <v>1027</v>
      </c>
      <c r="G306" s="600" t="s">
        <v>700</v>
      </c>
      <c r="H306" s="592" t="s">
        <v>699</v>
      </c>
      <c r="I306" s="594" t="s">
        <v>700</v>
      </c>
      <c r="J306" s="599"/>
      <c r="K306" s="601"/>
      <c r="L306" s="695"/>
      <c r="M306" s="598"/>
    </row>
    <row r="307" spans="1:13" s="1" customFormat="1" ht="15" customHeight="1" x14ac:dyDescent="0.15">
      <c r="A307" s="607" t="s">
        <v>1397</v>
      </c>
      <c r="B307" s="625" t="s">
        <v>1221</v>
      </c>
      <c r="C307" s="607" t="s">
        <v>1397</v>
      </c>
      <c r="D307" s="621" t="s">
        <v>1222</v>
      </c>
      <c r="E307" s="622" t="s">
        <v>320</v>
      </c>
      <c r="F307" s="599"/>
      <c r="G307" s="600"/>
      <c r="H307" s="627"/>
      <c r="I307" s="633"/>
      <c r="J307" s="599"/>
      <c r="K307" s="601"/>
      <c r="L307" s="695"/>
      <c r="M307" s="598"/>
    </row>
    <row r="308" spans="1:13" s="1" customFormat="1" ht="15" customHeight="1" x14ac:dyDescent="0.15">
      <c r="A308" s="609" t="s">
        <v>1399</v>
      </c>
      <c r="B308" s="610" t="s">
        <v>454</v>
      </c>
      <c r="C308" s="609" t="s">
        <v>1399</v>
      </c>
      <c r="D308" s="616" t="s">
        <v>12</v>
      </c>
      <c r="E308" s="617" t="s">
        <v>321</v>
      </c>
      <c r="F308" s="592" t="s">
        <v>1028</v>
      </c>
      <c r="G308" s="593" t="s">
        <v>322</v>
      </c>
      <c r="H308" s="599" t="s">
        <v>701</v>
      </c>
      <c r="I308" s="601" t="s">
        <v>322</v>
      </c>
      <c r="J308" s="599"/>
      <c r="K308" s="601"/>
      <c r="L308" s="695"/>
      <c r="M308" s="598"/>
    </row>
    <row r="309" spans="1:13" s="1" customFormat="1" ht="15" customHeight="1" x14ac:dyDescent="0.15">
      <c r="A309" s="618" t="s">
        <v>1399</v>
      </c>
      <c r="B309" s="619" t="s">
        <v>455</v>
      </c>
      <c r="C309" s="618" t="s">
        <v>1399</v>
      </c>
      <c r="D309" s="623" t="s">
        <v>8</v>
      </c>
      <c r="E309" s="624" t="s">
        <v>323</v>
      </c>
      <c r="F309" s="599"/>
      <c r="G309" s="600"/>
      <c r="H309" s="599"/>
      <c r="I309" s="601"/>
      <c r="J309" s="599"/>
      <c r="K309" s="601"/>
      <c r="L309" s="695"/>
      <c r="M309" s="598"/>
    </row>
    <row r="310" spans="1:13" s="1" customFormat="1" ht="15" customHeight="1" x14ac:dyDescent="0.15">
      <c r="A310" s="618" t="s">
        <v>1399</v>
      </c>
      <c r="B310" s="619" t="s">
        <v>456</v>
      </c>
      <c r="C310" s="618" t="s">
        <v>1399</v>
      </c>
      <c r="D310" s="623" t="s">
        <v>30</v>
      </c>
      <c r="E310" s="624" t="s">
        <v>324</v>
      </c>
      <c r="F310" s="599"/>
      <c r="G310" s="600"/>
      <c r="H310" s="599"/>
      <c r="I310" s="601"/>
      <c r="J310" s="599"/>
      <c r="K310" s="601"/>
      <c r="L310" s="695"/>
      <c r="M310" s="598"/>
    </row>
    <row r="311" spans="1:13" s="1" customFormat="1" ht="15" customHeight="1" x14ac:dyDescent="0.15">
      <c r="A311" s="607" t="s">
        <v>1399</v>
      </c>
      <c r="B311" s="625" t="s">
        <v>461</v>
      </c>
      <c r="C311" s="607" t="s">
        <v>1399</v>
      </c>
      <c r="D311" s="621" t="s">
        <v>325</v>
      </c>
      <c r="E311" s="622" t="s">
        <v>326</v>
      </c>
      <c r="F311" s="627"/>
      <c r="G311" s="628"/>
      <c r="H311" s="599"/>
      <c r="I311" s="601"/>
      <c r="J311" s="599"/>
      <c r="K311" s="601"/>
      <c r="L311" s="695"/>
      <c r="M311" s="598"/>
    </row>
    <row r="312" spans="1:13" s="1" customFormat="1" ht="15" customHeight="1" x14ac:dyDescent="0.15">
      <c r="A312" s="602" t="s">
        <v>1400</v>
      </c>
      <c r="B312" s="629" t="s">
        <v>454</v>
      </c>
      <c r="C312" s="602" t="s">
        <v>1400</v>
      </c>
      <c r="D312" s="603" t="s">
        <v>12</v>
      </c>
      <c r="E312" s="604" t="s">
        <v>327</v>
      </c>
      <c r="F312" s="599" t="s">
        <v>1029</v>
      </c>
      <c r="G312" s="600" t="s">
        <v>328</v>
      </c>
      <c r="H312" s="592" t="s">
        <v>702</v>
      </c>
      <c r="I312" s="833" t="s">
        <v>329</v>
      </c>
      <c r="J312" s="599"/>
      <c r="K312" s="601"/>
      <c r="L312" s="695"/>
      <c r="M312" s="598"/>
    </row>
    <row r="313" spans="1:13" s="1" customFormat="1" ht="15" customHeight="1" x14ac:dyDescent="0.15">
      <c r="A313" s="607" t="s">
        <v>1400</v>
      </c>
      <c r="B313" s="625" t="s">
        <v>461</v>
      </c>
      <c r="C313" s="607" t="s">
        <v>1400</v>
      </c>
      <c r="D313" s="621" t="s">
        <v>325</v>
      </c>
      <c r="E313" s="622" t="s">
        <v>330</v>
      </c>
      <c r="F313" s="599"/>
      <c r="G313" s="600"/>
      <c r="H313" s="599"/>
      <c r="I313" s="834"/>
      <c r="J313" s="599"/>
      <c r="K313" s="601"/>
      <c r="L313" s="695"/>
      <c r="M313" s="598"/>
    </row>
    <row r="314" spans="1:13" s="1" customFormat="1" ht="15" customHeight="1" x14ac:dyDescent="0.15">
      <c r="A314" s="609" t="s">
        <v>1401</v>
      </c>
      <c r="B314" s="610" t="s">
        <v>454</v>
      </c>
      <c r="C314" s="609" t="s">
        <v>1401</v>
      </c>
      <c r="D314" s="616" t="s">
        <v>12</v>
      </c>
      <c r="E314" s="617" t="s">
        <v>331</v>
      </c>
      <c r="F314" s="592" t="s">
        <v>1030</v>
      </c>
      <c r="G314" s="593" t="s">
        <v>332</v>
      </c>
      <c r="H314" s="599"/>
      <c r="I314" s="601"/>
      <c r="J314" s="599"/>
      <c r="K314" s="601"/>
      <c r="L314" s="695"/>
      <c r="M314" s="598"/>
    </row>
    <row r="315" spans="1:13" s="1" customFormat="1" ht="15" customHeight="1" x14ac:dyDescent="0.15">
      <c r="A315" s="607" t="s">
        <v>1401</v>
      </c>
      <c r="B315" s="625" t="s">
        <v>461</v>
      </c>
      <c r="C315" s="607" t="s">
        <v>1401</v>
      </c>
      <c r="D315" s="621" t="s">
        <v>325</v>
      </c>
      <c r="E315" s="622" t="s">
        <v>333</v>
      </c>
      <c r="F315" s="627"/>
      <c r="G315" s="628"/>
      <c r="H315" s="599"/>
      <c r="I315" s="601"/>
      <c r="J315" s="599"/>
      <c r="K315" s="601"/>
      <c r="L315" s="695"/>
      <c r="M315" s="598"/>
    </row>
    <row r="316" spans="1:13" s="1" customFormat="1" ht="15" customHeight="1" x14ac:dyDescent="0.15">
      <c r="A316" s="609" t="s">
        <v>1402</v>
      </c>
      <c r="B316" s="610" t="s">
        <v>454</v>
      </c>
      <c r="C316" s="609" t="s">
        <v>1402</v>
      </c>
      <c r="D316" s="616" t="s">
        <v>12</v>
      </c>
      <c r="E316" s="604" t="s">
        <v>334</v>
      </c>
      <c r="F316" s="592" t="s">
        <v>1031</v>
      </c>
      <c r="G316" s="593" t="s">
        <v>335</v>
      </c>
      <c r="H316" s="599"/>
      <c r="I316" s="601"/>
      <c r="J316" s="599"/>
      <c r="K316" s="601"/>
      <c r="L316" s="695"/>
      <c r="M316" s="598"/>
    </row>
    <row r="317" spans="1:13" s="1" customFormat="1" ht="15" customHeight="1" x14ac:dyDescent="0.15">
      <c r="A317" s="595" t="s">
        <v>1402</v>
      </c>
      <c r="B317" s="596" t="s">
        <v>460</v>
      </c>
      <c r="C317" s="595" t="s">
        <v>1031</v>
      </c>
      <c r="D317" s="597" t="s">
        <v>34</v>
      </c>
      <c r="E317" s="612" t="s">
        <v>335</v>
      </c>
      <c r="F317" s="645"/>
      <c r="G317" s="628"/>
      <c r="H317" s="627"/>
      <c r="I317" s="633"/>
      <c r="J317" s="599"/>
      <c r="K317" s="601"/>
      <c r="L317" s="695"/>
      <c r="M317" s="598"/>
    </row>
    <row r="318" spans="1:13" s="1" customFormat="1" ht="15" customHeight="1" x14ac:dyDescent="0.15">
      <c r="A318" s="609" t="s">
        <v>338</v>
      </c>
      <c r="B318" s="610" t="s">
        <v>454</v>
      </c>
      <c r="C318" s="609" t="s">
        <v>338</v>
      </c>
      <c r="D318" s="616" t="s">
        <v>12</v>
      </c>
      <c r="E318" s="617" t="s">
        <v>1403</v>
      </c>
      <c r="F318" s="599" t="s">
        <v>338</v>
      </c>
      <c r="G318" s="600" t="s">
        <v>1125</v>
      </c>
      <c r="H318" s="599" t="s">
        <v>703</v>
      </c>
      <c r="I318" s="601" t="s">
        <v>464</v>
      </c>
      <c r="J318" s="592" t="s">
        <v>1087</v>
      </c>
      <c r="K318" s="833" t="s">
        <v>1404</v>
      </c>
      <c r="L318" s="695"/>
      <c r="M318" s="598"/>
    </row>
    <row r="319" spans="1:13" s="1" customFormat="1" ht="15" customHeight="1" x14ac:dyDescent="0.15">
      <c r="A319" s="595" t="s">
        <v>338</v>
      </c>
      <c r="B319" s="596" t="s">
        <v>455</v>
      </c>
      <c r="C319" s="595" t="s">
        <v>338</v>
      </c>
      <c r="D319" s="597" t="s">
        <v>8</v>
      </c>
      <c r="E319" s="622" t="s">
        <v>339</v>
      </c>
      <c r="F319" s="599"/>
      <c r="G319" s="600"/>
      <c r="H319" s="599"/>
      <c r="I319" s="601"/>
      <c r="J319" s="599"/>
      <c r="K319" s="834"/>
      <c r="L319" s="695"/>
      <c r="M319" s="598"/>
    </row>
    <row r="320" spans="1:13" s="1" customFormat="1" ht="15" customHeight="1" x14ac:dyDescent="0.15">
      <c r="A320" s="609" t="s">
        <v>340</v>
      </c>
      <c r="B320" s="610" t="s">
        <v>811</v>
      </c>
      <c r="C320" s="609" t="s">
        <v>340</v>
      </c>
      <c r="D320" s="611" t="s">
        <v>1181</v>
      </c>
      <c r="E320" s="604" t="s">
        <v>344</v>
      </c>
      <c r="F320" s="592" t="s">
        <v>340</v>
      </c>
      <c r="G320" s="593" t="s">
        <v>464</v>
      </c>
      <c r="H320" s="599"/>
      <c r="I320" s="601"/>
      <c r="J320" s="599"/>
      <c r="K320" s="601"/>
      <c r="L320" s="695"/>
      <c r="M320" s="598"/>
    </row>
    <row r="321" spans="1:13" s="1" customFormat="1" ht="15" customHeight="1" x14ac:dyDescent="0.15">
      <c r="A321" s="618" t="s">
        <v>1405</v>
      </c>
      <c r="B321" s="619" t="s">
        <v>1221</v>
      </c>
      <c r="C321" s="618" t="s">
        <v>1405</v>
      </c>
      <c r="D321" s="620" t="s">
        <v>1222</v>
      </c>
      <c r="E321" s="624" t="s">
        <v>336</v>
      </c>
      <c r="F321" s="599"/>
      <c r="G321" s="600"/>
      <c r="H321" s="599"/>
      <c r="I321" s="601"/>
      <c r="J321" s="599"/>
      <c r="K321" s="601"/>
      <c r="L321" s="695"/>
      <c r="M321" s="598"/>
    </row>
    <row r="322" spans="1:13" s="1" customFormat="1" ht="15" customHeight="1" x14ac:dyDescent="0.15">
      <c r="A322" s="602" t="s">
        <v>340</v>
      </c>
      <c r="B322" s="629" t="s">
        <v>814</v>
      </c>
      <c r="C322" s="602" t="s">
        <v>340</v>
      </c>
      <c r="D322" s="603" t="s">
        <v>1242</v>
      </c>
      <c r="E322" s="624" t="s">
        <v>341</v>
      </c>
      <c r="F322" s="599"/>
      <c r="G322" s="600"/>
      <c r="H322" s="599"/>
      <c r="I322" s="601"/>
      <c r="J322" s="599"/>
      <c r="K322" s="601"/>
      <c r="L322" s="695"/>
      <c r="M322" s="598"/>
    </row>
    <row r="323" spans="1:13" s="1" customFormat="1" ht="15" customHeight="1" x14ac:dyDescent="0.15">
      <c r="A323" s="618" t="s">
        <v>340</v>
      </c>
      <c r="B323" s="619" t="s">
        <v>1372</v>
      </c>
      <c r="C323" s="618" t="s">
        <v>340</v>
      </c>
      <c r="D323" s="623" t="s">
        <v>1373</v>
      </c>
      <c r="E323" s="624" t="s">
        <v>343</v>
      </c>
      <c r="F323" s="599"/>
      <c r="G323" s="600"/>
      <c r="H323" s="599"/>
      <c r="I323" s="601"/>
      <c r="J323" s="599"/>
      <c r="K323" s="601"/>
      <c r="L323" s="695"/>
      <c r="M323" s="598"/>
    </row>
    <row r="324" spans="1:13" s="1" customFormat="1" ht="15" customHeight="1" x14ac:dyDescent="0.15">
      <c r="A324" s="618" t="s">
        <v>340</v>
      </c>
      <c r="B324" s="619" t="s">
        <v>815</v>
      </c>
      <c r="C324" s="618" t="s">
        <v>340</v>
      </c>
      <c r="D324" s="623" t="s">
        <v>43</v>
      </c>
      <c r="E324" s="624" t="s">
        <v>345</v>
      </c>
      <c r="F324" s="599"/>
      <c r="G324" s="600"/>
      <c r="H324" s="599"/>
      <c r="I324" s="601"/>
      <c r="J324" s="599"/>
      <c r="K324" s="601"/>
      <c r="L324" s="695"/>
      <c r="M324" s="598"/>
    </row>
    <row r="325" spans="1:13" s="1" customFormat="1" ht="15" customHeight="1" x14ac:dyDescent="0.15">
      <c r="A325" s="618" t="s">
        <v>340</v>
      </c>
      <c r="B325" s="619" t="s">
        <v>816</v>
      </c>
      <c r="C325" s="618" t="s">
        <v>340</v>
      </c>
      <c r="D325" s="623" t="s">
        <v>1406</v>
      </c>
      <c r="E325" s="624" t="s">
        <v>342</v>
      </c>
      <c r="F325" s="599"/>
      <c r="G325" s="600"/>
      <c r="H325" s="599"/>
      <c r="I325" s="601"/>
      <c r="J325" s="599"/>
      <c r="K325" s="601"/>
      <c r="L325" s="695"/>
      <c r="M325" s="598"/>
    </row>
    <row r="326" spans="1:13" s="1" customFormat="1" ht="15" customHeight="1" x14ac:dyDescent="0.15">
      <c r="A326" s="595" t="s">
        <v>340</v>
      </c>
      <c r="B326" s="596" t="s">
        <v>460</v>
      </c>
      <c r="C326" s="595" t="s">
        <v>340</v>
      </c>
      <c r="D326" s="597" t="s">
        <v>34</v>
      </c>
      <c r="E326" s="612" t="s">
        <v>464</v>
      </c>
      <c r="F326" s="627"/>
      <c r="G326" s="628"/>
      <c r="H326" s="599"/>
      <c r="I326" s="601"/>
      <c r="J326" s="599"/>
      <c r="K326" s="601"/>
      <c r="L326" s="695"/>
      <c r="M326" s="598"/>
    </row>
    <row r="327" spans="1:13" s="1" customFormat="1" ht="15" customHeight="1" x14ac:dyDescent="0.15">
      <c r="A327" s="635" t="s">
        <v>1407</v>
      </c>
      <c r="B327" s="636" t="s">
        <v>811</v>
      </c>
      <c r="C327" s="635" t="s">
        <v>1407</v>
      </c>
      <c r="D327" s="637" t="s">
        <v>1181</v>
      </c>
      <c r="E327" s="638" t="s">
        <v>1408</v>
      </c>
      <c r="F327" s="614" t="s">
        <v>1032</v>
      </c>
      <c r="G327" s="679" t="s">
        <v>705</v>
      </c>
      <c r="H327" s="614" t="s">
        <v>704</v>
      </c>
      <c r="I327" s="672" t="s">
        <v>705</v>
      </c>
      <c r="J327" s="627"/>
      <c r="K327" s="633"/>
      <c r="L327" s="696"/>
      <c r="M327" s="626"/>
    </row>
    <row r="328" spans="1:13" s="1" customFormat="1" ht="15" customHeight="1" x14ac:dyDescent="0.15">
      <c r="A328" s="609" t="s">
        <v>348</v>
      </c>
      <c r="B328" s="610" t="s">
        <v>454</v>
      </c>
      <c r="C328" s="609" t="s">
        <v>348</v>
      </c>
      <c r="D328" s="616" t="s">
        <v>12</v>
      </c>
      <c r="E328" s="617" t="s">
        <v>824</v>
      </c>
      <c r="F328" s="592" t="s">
        <v>348</v>
      </c>
      <c r="G328" s="593" t="s">
        <v>349</v>
      </c>
      <c r="H328" s="599" t="s">
        <v>706</v>
      </c>
      <c r="I328" s="601" t="s">
        <v>587</v>
      </c>
      <c r="J328" s="599" t="s">
        <v>1126</v>
      </c>
      <c r="K328" s="601" t="s">
        <v>1127</v>
      </c>
      <c r="L328" s="706" t="s">
        <v>457</v>
      </c>
      <c r="M328" s="591" t="s">
        <v>350</v>
      </c>
    </row>
    <row r="329" spans="1:13" s="1" customFormat="1" ht="15" customHeight="1" x14ac:dyDescent="0.15">
      <c r="A329" s="607" t="s">
        <v>348</v>
      </c>
      <c r="B329" s="625" t="s">
        <v>455</v>
      </c>
      <c r="C329" s="607" t="s">
        <v>348</v>
      </c>
      <c r="D329" s="621" t="s">
        <v>8</v>
      </c>
      <c r="E329" s="626" t="s">
        <v>825</v>
      </c>
      <c r="F329" s="627"/>
      <c r="G329" s="628"/>
      <c r="H329" s="599"/>
      <c r="I329" s="601"/>
      <c r="J329" s="599"/>
      <c r="K329" s="601"/>
      <c r="L329" s="695"/>
      <c r="M329" s="598"/>
    </row>
    <row r="330" spans="1:13" s="1" customFormat="1" ht="15" customHeight="1" x14ac:dyDescent="0.15">
      <c r="A330" s="609" t="s">
        <v>351</v>
      </c>
      <c r="B330" s="610" t="s">
        <v>454</v>
      </c>
      <c r="C330" s="609" t="s">
        <v>351</v>
      </c>
      <c r="D330" s="616" t="s">
        <v>12</v>
      </c>
      <c r="E330" s="617" t="s">
        <v>826</v>
      </c>
      <c r="F330" s="599" t="s">
        <v>351</v>
      </c>
      <c r="G330" s="600" t="s">
        <v>352</v>
      </c>
      <c r="H330" s="599"/>
      <c r="I330" s="601"/>
      <c r="J330" s="599"/>
      <c r="K330" s="601"/>
      <c r="L330" s="695"/>
      <c r="M330" s="598"/>
    </row>
    <row r="331" spans="1:13" s="1" customFormat="1" ht="15" customHeight="1" x14ac:dyDescent="0.15">
      <c r="A331" s="607" t="s">
        <v>351</v>
      </c>
      <c r="B331" s="625" t="s">
        <v>455</v>
      </c>
      <c r="C331" s="607" t="s">
        <v>351</v>
      </c>
      <c r="D331" s="621" t="s">
        <v>8</v>
      </c>
      <c r="E331" s="626" t="s">
        <v>827</v>
      </c>
      <c r="F331" s="599"/>
      <c r="G331" s="600"/>
      <c r="H331" s="599"/>
      <c r="I331" s="601"/>
      <c r="J331" s="599"/>
      <c r="K331" s="601"/>
      <c r="L331" s="695"/>
      <c r="M331" s="598"/>
    </row>
    <row r="332" spans="1:13" s="1" customFormat="1" ht="15" customHeight="1" x14ac:dyDescent="0.15">
      <c r="A332" s="635" t="s">
        <v>353</v>
      </c>
      <c r="B332" s="636" t="s">
        <v>454</v>
      </c>
      <c r="C332" s="635" t="s">
        <v>353</v>
      </c>
      <c r="D332" s="637" t="s">
        <v>12</v>
      </c>
      <c r="E332" s="638" t="s">
        <v>354</v>
      </c>
      <c r="F332" s="614" t="s">
        <v>353</v>
      </c>
      <c r="G332" s="615" t="s">
        <v>354</v>
      </c>
      <c r="H332" s="614" t="s">
        <v>707</v>
      </c>
      <c r="I332" s="644" t="s">
        <v>354</v>
      </c>
      <c r="J332" s="599"/>
      <c r="K332" s="601"/>
      <c r="L332" s="695"/>
      <c r="M332" s="598"/>
    </row>
    <row r="333" spans="1:13" s="1" customFormat="1" ht="15" customHeight="1" x14ac:dyDescent="0.15">
      <c r="A333" s="609" t="s">
        <v>355</v>
      </c>
      <c r="B333" s="610" t="s">
        <v>454</v>
      </c>
      <c r="C333" s="609" t="s">
        <v>355</v>
      </c>
      <c r="D333" s="616" t="s">
        <v>12</v>
      </c>
      <c r="E333" s="617" t="s">
        <v>356</v>
      </c>
      <c r="F333" s="599" t="s">
        <v>355</v>
      </c>
      <c r="G333" s="600" t="s">
        <v>357</v>
      </c>
      <c r="H333" s="592" t="s">
        <v>708</v>
      </c>
      <c r="I333" s="594" t="s">
        <v>357</v>
      </c>
      <c r="J333" s="599"/>
      <c r="K333" s="601"/>
      <c r="L333" s="695"/>
      <c r="M333" s="598"/>
    </row>
    <row r="334" spans="1:13" s="1" customFormat="1" ht="15" customHeight="1" x14ac:dyDescent="0.15">
      <c r="A334" s="618" t="s">
        <v>355</v>
      </c>
      <c r="B334" s="619" t="s">
        <v>455</v>
      </c>
      <c r="C334" s="618" t="s">
        <v>355</v>
      </c>
      <c r="D334" s="623" t="s">
        <v>8</v>
      </c>
      <c r="E334" s="624" t="s">
        <v>358</v>
      </c>
      <c r="F334" s="599"/>
      <c r="G334" s="600"/>
      <c r="H334" s="599"/>
      <c r="I334" s="601"/>
      <c r="J334" s="599"/>
      <c r="K334" s="601"/>
      <c r="L334" s="695"/>
      <c r="M334" s="598"/>
    </row>
    <row r="335" spans="1:13" s="1" customFormat="1" ht="15" customHeight="1" x14ac:dyDescent="0.15">
      <c r="A335" s="607" t="s">
        <v>355</v>
      </c>
      <c r="B335" s="625" t="s">
        <v>456</v>
      </c>
      <c r="C335" s="607" t="s">
        <v>355</v>
      </c>
      <c r="D335" s="621" t="s">
        <v>30</v>
      </c>
      <c r="E335" s="626" t="s">
        <v>359</v>
      </c>
      <c r="F335" s="599"/>
      <c r="G335" s="600"/>
      <c r="H335" s="627"/>
      <c r="I335" s="633"/>
      <c r="J335" s="599"/>
      <c r="K335" s="601"/>
      <c r="L335" s="695"/>
      <c r="M335" s="598"/>
    </row>
    <row r="336" spans="1:13" s="1" customFormat="1" ht="15" customHeight="1" x14ac:dyDescent="0.15">
      <c r="A336" s="609" t="s">
        <v>1409</v>
      </c>
      <c r="B336" s="610" t="s">
        <v>454</v>
      </c>
      <c r="C336" s="609" t="s">
        <v>1409</v>
      </c>
      <c r="D336" s="616" t="s">
        <v>12</v>
      </c>
      <c r="E336" s="617" t="s">
        <v>1410</v>
      </c>
      <c r="F336" s="592" t="s">
        <v>828</v>
      </c>
      <c r="G336" s="593" t="s">
        <v>360</v>
      </c>
      <c r="H336" s="599" t="s">
        <v>709</v>
      </c>
      <c r="I336" s="601" t="s">
        <v>360</v>
      </c>
      <c r="J336" s="599"/>
      <c r="K336" s="601"/>
      <c r="L336" s="695"/>
      <c r="M336" s="598"/>
    </row>
    <row r="337" spans="1:13" s="1" customFormat="1" ht="15" customHeight="1" x14ac:dyDescent="0.15">
      <c r="A337" s="618" t="s">
        <v>828</v>
      </c>
      <c r="B337" s="619" t="s">
        <v>455</v>
      </c>
      <c r="C337" s="618" t="s">
        <v>828</v>
      </c>
      <c r="D337" s="623" t="s">
        <v>8</v>
      </c>
      <c r="E337" s="624" t="s">
        <v>361</v>
      </c>
      <c r="F337" s="599"/>
      <c r="G337" s="600"/>
      <c r="H337" s="599"/>
      <c r="I337" s="601"/>
      <c r="J337" s="599"/>
      <c r="K337" s="601"/>
      <c r="L337" s="695"/>
      <c r="M337" s="598"/>
    </row>
    <row r="338" spans="1:13" s="1" customFormat="1" ht="15" customHeight="1" x14ac:dyDescent="0.15">
      <c r="A338" s="618" t="s">
        <v>828</v>
      </c>
      <c r="B338" s="619" t="s">
        <v>456</v>
      </c>
      <c r="C338" s="618" t="s">
        <v>828</v>
      </c>
      <c r="D338" s="623" t="s">
        <v>30</v>
      </c>
      <c r="E338" s="624" t="s">
        <v>362</v>
      </c>
      <c r="F338" s="599"/>
      <c r="G338" s="600"/>
      <c r="H338" s="599"/>
      <c r="I338" s="601"/>
      <c r="J338" s="599"/>
      <c r="K338" s="601"/>
      <c r="L338" s="695"/>
      <c r="M338" s="598"/>
    </row>
    <row r="339" spans="1:13" s="1" customFormat="1" ht="15" customHeight="1" x14ac:dyDescent="0.15">
      <c r="A339" s="607" t="s">
        <v>828</v>
      </c>
      <c r="B339" s="625" t="s">
        <v>460</v>
      </c>
      <c r="C339" s="607" t="s">
        <v>828</v>
      </c>
      <c r="D339" s="621" t="s">
        <v>34</v>
      </c>
      <c r="E339" s="598" t="s">
        <v>360</v>
      </c>
      <c r="F339" s="599"/>
      <c r="G339" s="600"/>
      <c r="H339" s="599"/>
      <c r="I339" s="601"/>
      <c r="J339" s="599"/>
      <c r="K339" s="601"/>
      <c r="L339" s="695"/>
      <c r="M339" s="598"/>
    </row>
    <row r="340" spans="1:13" s="1" customFormat="1" ht="15" customHeight="1" x14ac:dyDescent="0.15">
      <c r="A340" s="588"/>
      <c r="B340" s="589"/>
      <c r="C340" s="588" t="s">
        <v>1411</v>
      </c>
      <c r="D340" s="590" t="s">
        <v>5</v>
      </c>
      <c r="E340" s="591" t="s">
        <v>1412</v>
      </c>
      <c r="F340" s="592" t="s">
        <v>1033</v>
      </c>
      <c r="G340" s="593" t="s">
        <v>1413</v>
      </c>
      <c r="H340" s="592" t="s">
        <v>710</v>
      </c>
      <c r="I340" s="593" t="s">
        <v>1413</v>
      </c>
      <c r="J340" s="592" t="s">
        <v>1128</v>
      </c>
      <c r="K340" s="594" t="s">
        <v>1414</v>
      </c>
      <c r="L340" s="707" t="s">
        <v>815</v>
      </c>
      <c r="M340" s="708" t="s">
        <v>829</v>
      </c>
    </row>
    <row r="341" spans="1:13" s="1" customFormat="1" ht="15" customHeight="1" x14ac:dyDescent="0.15">
      <c r="A341" s="595" t="s">
        <v>1411</v>
      </c>
      <c r="B341" s="596" t="s">
        <v>454</v>
      </c>
      <c r="C341" s="595"/>
      <c r="D341" s="597"/>
      <c r="E341" s="598" t="s">
        <v>1415</v>
      </c>
      <c r="F341" s="599"/>
      <c r="G341" s="600"/>
      <c r="H341" s="599"/>
      <c r="I341" s="601"/>
      <c r="J341" s="599"/>
      <c r="K341" s="601"/>
      <c r="L341" s="709"/>
      <c r="M341" s="598"/>
    </row>
    <row r="342" spans="1:13" s="1" customFormat="1" ht="15" customHeight="1" x14ac:dyDescent="0.15">
      <c r="A342" s="595" t="s">
        <v>1411</v>
      </c>
      <c r="B342" s="596" t="s">
        <v>455</v>
      </c>
      <c r="C342" s="595"/>
      <c r="D342" s="597"/>
      <c r="E342" s="598" t="s">
        <v>1416</v>
      </c>
      <c r="F342" s="599"/>
      <c r="G342" s="600"/>
      <c r="H342" s="599"/>
      <c r="I342" s="601"/>
      <c r="J342" s="599"/>
      <c r="K342" s="601"/>
      <c r="L342" s="709"/>
      <c r="M342" s="598"/>
    </row>
    <row r="343" spans="1:13" s="1" customFormat="1" ht="15" customHeight="1" x14ac:dyDescent="0.15">
      <c r="A343" s="607" t="s">
        <v>1033</v>
      </c>
      <c r="B343" s="625" t="s">
        <v>456</v>
      </c>
      <c r="C343" s="607"/>
      <c r="D343" s="621"/>
      <c r="E343" s="626" t="s">
        <v>1417</v>
      </c>
      <c r="F343" s="627"/>
      <c r="G343" s="628"/>
      <c r="H343" s="627"/>
      <c r="I343" s="633"/>
      <c r="J343" s="599"/>
      <c r="K343" s="601"/>
      <c r="L343" s="709"/>
      <c r="M343" s="598"/>
    </row>
    <row r="344" spans="1:13" s="1" customFormat="1" ht="15" customHeight="1" x14ac:dyDescent="0.15">
      <c r="A344" s="635" t="s">
        <v>1418</v>
      </c>
      <c r="B344" s="636" t="s">
        <v>454</v>
      </c>
      <c r="C344" s="635" t="s">
        <v>1418</v>
      </c>
      <c r="D344" s="637" t="s">
        <v>12</v>
      </c>
      <c r="E344" s="638" t="s">
        <v>365</v>
      </c>
      <c r="F344" s="614" t="s">
        <v>1034</v>
      </c>
      <c r="G344" s="615" t="s">
        <v>365</v>
      </c>
      <c r="H344" s="599" t="s">
        <v>711</v>
      </c>
      <c r="I344" s="601" t="s">
        <v>366</v>
      </c>
      <c r="J344" s="599"/>
      <c r="K344" s="601"/>
      <c r="L344" s="709"/>
      <c r="M344" s="598"/>
    </row>
    <row r="345" spans="1:13" s="1" customFormat="1" ht="15" customHeight="1" x14ac:dyDescent="0.15">
      <c r="A345" s="588" t="s">
        <v>1419</v>
      </c>
      <c r="B345" s="589" t="s">
        <v>454</v>
      </c>
      <c r="C345" s="588" t="s">
        <v>1419</v>
      </c>
      <c r="D345" s="590" t="s">
        <v>12</v>
      </c>
      <c r="E345" s="591" t="s">
        <v>367</v>
      </c>
      <c r="F345" s="614" t="s">
        <v>1035</v>
      </c>
      <c r="G345" s="615" t="s">
        <v>367</v>
      </c>
      <c r="H345" s="599"/>
      <c r="I345" s="601"/>
      <c r="J345" s="627"/>
      <c r="K345" s="633"/>
      <c r="L345" s="700"/>
      <c r="M345" s="598"/>
    </row>
    <row r="346" spans="1:13" s="1" customFormat="1" ht="15" customHeight="1" x14ac:dyDescent="0.15">
      <c r="A346" s="609" t="s">
        <v>1420</v>
      </c>
      <c r="B346" s="610" t="s">
        <v>454</v>
      </c>
      <c r="C346" s="609" t="s">
        <v>1420</v>
      </c>
      <c r="D346" s="616" t="s">
        <v>12</v>
      </c>
      <c r="E346" s="617" t="s">
        <v>368</v>
      </c>
      <c r="F346" s="599" t="s">
        <v>1036</v>
      </c>
      <c r="G346" s="600" t="s">
        <v>369</v>
      </c>
      <c r="H346" s="592" t="s">
        <v>712</v>
      </c>
      <c r="I346" s="594" t="s">
        <v>369</v>
      </c>
      <c r="J346" s="592" t="s">
        <v>1129</v>
      </c>
      <c r="K346" s="594" t="s">
        <v>369</v>
      </c>
      <c r="L346" s="700"/>
      <c r="M346" s="598"/>
    </row>
    <row r="347" spans="1:13" s="1" customFormat="1" ht="15" customHeight="1" x14ac:dyDescent="0.15">
      <c r="A347" s="618" t="s">
        <v>1420</v>
      </c>
      <c r="B347" s="619" t="s">
        <v>455</v>
      </c>
      <c r="C347" s="618" t="s">
        <v>1420</v>
      </c>
      <c r="D347" s="623" t="s">
        <v>8</v>
      </c>
      <c r="E347" s="624" t="s">
        <v>370</v>
      </c>
      <c r="F347" s="599"/>
      <c r="G347" s="600"/>
      <c r="H347" s="599"/>
      <c r="I347" s="601"/>
      <c r="J347" s="599"/>
      <c r="K347" s="601"/>
      <c r="L347" s="700"/>
      <c r="M347" s="598"/>
    </row>
    <row r="348" spans="1:13" s="1" customFormat="1" ht="15" customHeight="1" x14ac:dyDescent="0.15">
      <c r="A348" s="607" t="s">
        <v>1420</v>
      </c>
      <c r="B348" s="625" t="s">
        <v>456</v>
      </c>
      <c r="C348" s="607" t="s">
        <v>1420</v>
      </c>
      <c r="D348" s="621" t="s">
        <v>30</v>
      </c>
      <c r="E348" s="624" t="s">
        <v>1421</v>
      </c>
      <c r="F348" s="599"/>
      <c r="G348" s="600"/>
      <c r="H348" s="627"/>
      <c r="I348" s="633"/>
      <c r="J348" s="627"/>
      <c r="K348" s="633"/>
      <c r="L348" s="700"/>
      <c r="M348" s="598"/>
    </row>
    <row r="349" spans="1:13" s="1" customFormat="1" ht="15" customHeight="1" x14ac:dyDescent="0.15">
      <c r="A349" s="609" t="s">
        <v>1422</v>
      </c>
      <c r="B349" s="610" t="s">
        <v>454</v>
      </c>
      <c r="C349" s="609" t="s">
        <v>1422</v>
      </c>
      <c r="D349" s="616" t="s">
        <v>12</v>
      </c>
      <c r="E349" s="617" t="s">
        <v>830</v>
      </c>
      <c r="F349" s="592" t="s">
        <v>1037</v>
      </c>
      <c r="G349" s="593" t="s">
        <v>371</v>
      </c>
      <c r="H349" s="599" t="s">
        <v>713</v>
      </c>
      <c r="I349" s="601" t="s">
        <v>371</v>
      </c>
      <c r="J349" s="592" t="s">
        <v>1130</v>
      </c>
      <c r="K349" s="594" t="s">
        <v>371</v>
      </c>
      <c r="L349" s="707" t="s">
        <v>848</v>
      </c>
      <c r="M349" s="591" t="s">
        <v>950</v>
      </c>
    </row>
    <row r="350" spans="1:13" s="1" customFormat="1" ht="15" customHeight="1" x14ac:dyDescent="0.15">
      <c r="A350" s="607" t="s">
        <v>1422</v>
      </c>
      <c r="B350" s="625" t="s">
        <v>455</v>
      </c>
      <c r="C350" s="607" t="s">
        <v>1422</v>
      </c>
      <c r="D350" s="621" t="s">
        <v>8</v>
      </c>
      <c r="E350" s="626" t="s">
        <v>371</v>
      </c>
      <c r="F350" s="627"/>
      <c r="G350" s="628"/>
      <c r="H350" s="599"/>
      <c r="I350" s="601"/>
      <c r="J350" s="627"/>
      <c r="K350" s="633"/>
      <c r="L350" s="710"/>
      <c r="M350" s="598"/>
    </row>
    <row r="351" spans="1:13" s="1" customFormat="1" ht="15" customHeight="1" x14ac:dyDescent="0.15">
      <c r="A351" s="607" t="s">
        <v>363</v>
      </c>
      <c r="B351" s="625" t="s">
        <v>454</v>
      </c>
      <c r="C351" s="607" t="s">
        <v>363</v>
      </c>
      <c r="D351" s="621" t="s">
        <v>12</v>
      </c>
      <c r="E351" s="626" t="s">
        <v>373</v>
      </c>
      <c r="F351" s="599" t="s">
        <v>363</v>
      </c>
      <c r="G351" s="600" t="s">
        <v>373</v>
      </c>
      <c r="H351" s="592" t="s">
        <v>714</v>
      </c>
      <c r="I351" s="594" t="s">
        <v>465</v>
      </c>
      <c r="J351" s="592" t="s">
        <v>1131</v>
      </c>
      <c r="K351" s="594" t="s">
        <v>465</v>
      </c>
      <c r="L351" s="707" t="s">
        <v>816</v>
      </c>
      <c r="M351" s="591" t="s">
        <v>374</v>
      </c>
    </row>
    <row r="352" spans="1:13" s="1" customFormat="1" ht="15" customHeight="1" x14ac:dyDescent="0.15">
      <c r="A352" s="635" t="s">
        <v>831</v>
      </c>
      <c r="B352" s="636" t="s">
        <v>454</v>
      </c>
      <c r="C352" s="635" t="s">
        <v>831</v>
      </c>
      <c r="D352" s="637" t="s">
        <v>12</v>
      </c>
      <c r="E352" s="638" t="s">
        <v>376</v>
      </c>
      <c r="F352" s="614" t="s">
        <v>831</v>
      </c>
      <c r="G352" s="615" t="s">
        <v>376</v>
      </c>
      <c r="H352" s="627"/>
      <c r="I352" s="633"/>
      <c r="J352" s="627"/>
      <c r="K352" s="633"/>
      <c r="L352" s="711"/>
      <c r="M352" s="626"/>
    </row>
    <row r="353" spans="1:13" s="1" customFormat="1" ht="15" customHeight="1" x14ac:dyDescent="0.15">
      <c r="A353" s="588" t="s">
        <v>1423</v>
      </c>
      <c r="B353" s="589" t="s">
        <v>454</v>
      </c>
      <c r="C353" s="588"/>
      <c r="D353" s="590"/>
      <c r="E353" s="591" t="s">
        <v>377</v>
      </c>
      <c r="F353" s="592" t="s">
        <v>1038</v>
      </c>
      <c r="G353" s="593" t="s">
        <v>377</v>
      </c>
      <c r="H353" s="592" t="s">
        <v>715</v>
      </c>
      <c r="I353" s="594" t="s">
        <v>466</v>
      </c>
      <c r="J353" s="592" t="s">
        <v>1132</v>
      </c>
      <c r="K353" s="594" t="s">
        <v>466</v>
      </c>
      <c r="L353" s="706" t="s">
        <v>832</v>
      </c>
      <c r="M353" s="591" t="s">
        <v>378</v>
      </c>
    </row>
    <row r="354" spans="1:13" s="1" customFormat="1" ht="15" customHeight="1" x14ac:dyDescent="0.15">
      <c r="A354" s="595"/>
      <c r="B354" s="596"/>
      <c r="C354" s="595" t="s">
        <v>1423</v>
      </c>
      <c r="D354" s="597" t="s">
        <v>12</v>
      </c>
      <c r="E354" s="598" t="s">
        <v>1424</v>
      </c>
      <c r="F354" s="599"/>
      <c r="G354" s="600"/>
      <c r="H354" s="599"/>
      <c r="I354" s="601"/>
      <c r="J354" s="599"/>
      <c r="K354" s="601"/>
      <c r="L354" s="700"/>
      <c r="M354" s="598"/>
    </row>
    <row r="355" spans="1:13" s="1" customFormat="1" ht="15" customHeight="1" x14ac:dyDescent="0.15">
      <c r="A355" s="595"/>
      <c r="B355" s="596"/>
      <c r="C355" s="595" t="s">
        <v>1423</v>
      </c>
      <c r="D355" s="597" t="s">
        <v>7</v>
      </c>
      <c r="E355" s="598" t="s">
        <v>1425</v>
      </c>
      <c r="F355" s="599"/>
      <c r="G355" s="600"/>
      <c r="H355" s="599"/>
      <c r="I355" s="601"/>
      <c r="J355" s="599"/>
      <c r="K355" s="601"/>
      <c r="L355" s="700"/>
      <c r="M355" s="598"/>
    </row>
    <row r="356" spans="1:13" s="1" customFormat="1" ht="15" customHeight="1" x14ac:dyDescent="0.15">
      <c r="A356" s="595"/>
      <c r="B356" s="596"/>
      <c r="C356" s="595" t="s">
        <v>1423</v>
      </c>
      <c r="D356" s="597" t="s">
        <v>66</v>
      </c>
      <c r="E356" s="598" t="s">
        <v>833</v>
      </c>
      <c r="F356" s="599"/>
      <c r="G356" s="600"/>
      <c r="H356" s="599"/>
      <c r="I356" s="601"/>
      <c r="J356" s="599"/>
      <c r="K356" s="601"/>
      <c r="L356" s="700"/>
      <c r="M356" s="598"/>
    </row>
    <row r="357" spans="1:13" s="1" customFormat="1" ht="15" customHeight="1" x14ac:dyDescent="0.15">
      <c r="A357" s="607"/>
      <c r="B357" s="625"/>
      <c r="C357" s="607" t="s">
        <v>1423</v>
      </c>
      <c r="D357" s="621" t="s">
        <v>67</v>
      </c>
      <c r="E357" s="626" t="s">
        <v>834</v>
      </c>
      <c r="F357" s="627"/>
      <c r="G357" s="628"/>
      <c r="H357" s="599"/>
      <c r="I357" s="601"/>
      <c r="J357" s="599"/>
      <c r="K357" s="601"/>
      <c r="L357" s="700"/>
      <c r="M357" s="598"/>
    </row>
    <row r="358" spans="1:13" s="1" customFormat="1" ht="15" customHeight="1" x14ac:dyDescent="0.15">
      <c r="A358" s="609" t="s">
        <v>1426</v>
      </c>
      <c r="B358" s="610" t="s">
        <v>454</v>
      </c>
      <c r="C358" s="609" t="s">
        <v>1426</v>
      </c>
      <c r="D358" s="616" t="s">
        <v>12</v>
      </c>
      <c r="E358" s="617" t="s">
        <v>379</v>
      </c>
      <c r="F358" s="592" t="s">
        <v>1039</v>
      </c>
      <c r="G358" s="593" t="s">
        <v>380</v>
      </c>
      <c r="H358" s="599"/>
      <c r="I358" s="601"/>
      <c r="J358" s="599"/>
      <c r="K358" s="601"/>
      <c r="L358" s="710"/>
      <c r="M358" s="598"/>
    </row>
    <row r="359" spans="1:13" s="1" customFormat="1" ht="15" customHeight="1" x14ac:dyDescent="0.15">
      <c r="A359" s="607" t="s">
        <v>1426</v>
      </c>
      <c r="B359" s="625" t="s">
        <v>455</v>
      </c>
      <c r="C359" s="607" t="s">
        <v>1426</v>
      </c>
      <c r="D359" s="621" t="s">
        <v>8</v>
      </c>
      <c r="E359" s="626" t="s">
        <v>381</v>
      </c>
      <c r="F359" s="627"/>
      <c r="G359" s="628"/>
      <c r="H359" s="627"/>
      <c r="I359" s="633"/>
      <c r="J359" s="627"/>
      <c r="K359" s="633"/>
      <c r="L359" s="712"/>
      <c r="M359" s="626"/>
    </row>
    <row r="360" spans="1:13" s="1" customFormat="1" ht="15" customHeight="1" x14ac:dyDescent="0.15">
      <c r="A360" s="609" t="s">
        <v>1427</v>
      </c>
      <c r="B360" s="610" t="s">
        <v>454</v>
      </c>
      <c r="C360" s="609" t="s">
        <v>1427</v>
      </c>
      <c r="D360" s="616" t="s">
        <v>12</v>
      </c>
      <c r="E360" s="624" t="s">
        <v>383</v>
      </c>
      <c r="F360" s="592" t="s">
        <v>1040</v>
      </c>
      <c r="G360" s="593" t="s">
        <v>384</v>
      </c>
      <c r="H360" s="599" t="s">
        <v>716</v>
      </c>
      <c r="I360" s="601" t="s">
        <v>384</v>
      </c>
      <c r="J360" s="592" t="s">
        <v>1133</v>
      </c>
      <c r="K360" s="594" t="s">
        <v>1134</v>
      </c>
      <c r="L360" s="707" t="s">
        <v>835</v>
      </c>
      <c r="M360" s="591" t="s">
        <v>385</v>
      </c>
    </row>
    <row r="361" spans="1:13" s="1" customFormat="1" ht="15" customHeight="1" x14ac:dyDescent="0.15">
      <c r="A361" s="595" t="s">
        <v>1427</v>
      </c>
      <c r="B361" s="596" t="s">
        <v>455</v>
      </c>
      <c r="C361" s="595" t="s">
        <v>1427</v>
      </c>
      <c r="D361" s="597" t="s">
        <v>8</v>
      </c>
      <c r="E361" s="612" t="s">
        <v>386</v>
      </c>
      <c r="F361" s="599"/>
      <c r="G361" s="600"/>
      <c r="H361" s="599"/>
      <c r="I361" s="601"/>
      <c r="J361" s="599"/>
      <c r="K361" s="601"/>
      <c r="L361" s="710"/>
      <c r="M361" s="598"/>
    </row>
    <row r="362" spans="1:13" s="1" customFormat="1" ht="15" customHeight="1" x14ac:dyDescent="0.15">
      <c r="A362" s="635" t="s">
        <v>836</v>
      </c>
      <c r="B362" s="636" t="s">
        <v>454</v>
      </c>
      <c r="C362" s="635" t="s">
        <v>836</v>
      </c>
      <c r="D362" s="637" t="s">
        <v>12</v>
      </c>
      <c r="E362" s="638" t="s">
        <v>1428</v>
      </c>
      <c r="F362" s="680" t="s">
        <v>836</v>
      </c>
      <c r="G362" s="615" t="s">
        <v>1428</v>
      </c>
      <c r="H362" s="614" t="s">
        <v>717</v>
      </c>
      <c r="I362" s="644" t="s">
        <v>388</v>
      </c>
      <c r="J362" s="599"/>
      <c r="K362" s="601"/>
      <c r="L362" s="710"/>
      <c r="M362" s="598"/>
    </row>
    <row r="363" spans="1:13" s="1" customFormat="1" ht="15" customHeight="1" x14ac:dyDescent="0.15">
      <c r="A363" s="607" t="s">
        <v>837</v>
      </c>
      <c r="B363" s="625" t="s">
        <v>811</v>
      </c>
      <c r="C363" s="607" t="s">
        <v>837</v>
      </c>
      <c r="D363" s="621" t="s">
        <v>1181</v>
      </c>
      <c r="E363" s="626" t="s">
        <v>1429</v>
      </c>
      <c r="F363" s="681" t="s">
        <v>837</v>
      </c>
      <c r="G363" s="628" t="s">
        <v>1429</v>
      </c>
      <c r="H363" s="614" t="s">
        <v>718</v>
      </c>
      <c r="I363" s="644" t="s">
        <v>719</v>
      </c>
      <c r="J363" s="627"/>
      <c r="K363" s="633"/>
      <c r="L363" s="713"/>
      <c r="M363" s="626"/>
    </row>
    <row r="364" spans="1:13" s="1" customFormat="1" ht="15" customHeight="1" x14ac:dyDescent="0.15">
      <c r="A364" s="588" t="s">
        <v>1430</v>
      </c>
      <c r="B364" s="589" t="s">
        <v>454</v>
      </c>
      <c r="C364" s="588" t="s">
        <v>1430</v>
      </c>
      <c r="D364" s="590" t="s">
        <v>1181</v>
      </c>
      <c r="E364" s="638" t="s">
        <v>389</v>
      </c>
      <c r="F364" s="599" t="s">
        <v>1041</v>
      </c>
      <c r="G364" s="600" t="s">
        <v>389</v>
      </c>
      <c r="H364" s="599" t="s">
        <v>720</v>
      </c>
      <c r="I364" s="601" t="s">
        <v>390</v>
      </c>
      <c r="J364" s="592" t="s">
        <v>1135</v>
      </c>
      <c r="K364" s="594" t="s">
        <v>1136</v>
      </c>
      <c r="L364" s="706" t="s">
        <v>817</v>
      </c>
      <c r="M364" s="591" t="s">
        <v>838</v>
      </c>
    </row>
    <row r="365" spans="1:13" s="1" customFormat="1" ht="15" customHeight="1" x14ac:dyDescent="0.15">
      <c r="A365" s="635" t="s">
        <v>1431</v>
      </c>
      <c r="B365" s="636" t="s">
        <v>454</v>
      </c>
      <c r="C365" s="635" t="s">
        <v>1431</v>
      </c>
      <c r="D365" s="637" t="s">
        <v>12</v>
      </c>
      <c r="E365" s="638" t="s">
        <v>391</v>
      </c>
      <c r="F365" s="614" t="s">
        <v>1042</v>
      </c>
      <c r="G365" s="615" t="s">
        <v>391</v>
      </c>
      <c r="H365" s="599"/>
      <c r="I365" s="601"/>
      <c r="J365" s="599"/>
      <c r="K365" s="601"/>
      <c r="L365" s="702"/>
      <c r="M365" s="598"/>
    </row>
    <row r="366" spans="1:13" s="1" customFormat="1" ht="15" customHeight="1" x14ac:dyDescent="0.15">
      <c r="A366" s="609" t="s">
        <v>1432</v>
      </c>
      <c r="B366" s="610" t="s">
        <v>454</v>
      </c>
      <c r="C366" s="609" t="s">
        <v>1432</v>
      </c>
      <c r="D366" s="616" t="s">
        <v>12</v>
      </c>
      <c r="E366" s="617" t="s">
        <v>392</v>
      </c>
      <c r="F366" s="599" t="s">
        <v>1043</v>
      </c>
      <c r="G366" s="600" t="s">
        <v>393</v>
      </c>
      <c r="H366" s="592" t="s">
        <v>721</v>
      </c>
      <c r="I366" s="833" t="s">
        <v>722</v>
      </c>
      <c r="J366" s="599"/>
      <c r="K366" s="601"/>
      <c r="L366" s="702"/>
      <c r="M366" s="598"/>
    </row>
    <row r="367" spans="1:13" s="1" customFormat="1" ht="15" customHeight="1" x14ac:dyDescent="0.15">
      <c r="A367" s="607" t="s">
        <v>1432</v>
      </c>
      <c r="B367" s="625" t="s">
        <v>455</v>
      </c>
      <c r="C367" s="607" t="s">
        <v>1432</v>
      </c>
      <c r="D367" s="621" t="s">
        <v>8</v>
      </c>
      <c r="E367" s="622" t="s">
        <v>394</v>
      </c>
      <c r="F367" s="599"/>
      <c r="G367" s="600"/>
      <c r="H367" s="599"/>
      <c r="I367" s="834"/>
      <c r="J367" s="599"/>
      <c r="K367" s="601"/>
      <c r="L367" s="702"/>
      <c r="M367" s="598"/>
    </row>
    <row r="368" spans="1:13" s="1" customFormat="1" ht="15" customHeight="1" x14ac:dyDescent="0.15">
      <c r="A368" s="669" t="s">
        <v>1433</v>
      </c>
      <c r="B368" s="670" t="s">
        <v>454</v>
      </c>
      <c r="C368" s="669" t="s">
        <v>1433</v>
      </c>
      <c r="D368" s="671" t="s">
        <v>1187</v>
      </c>
      <c r="E368" s="649" t="s">
        <v>1434</v>
      </c>
      <c r="F368" s="650" t="s">
        <v>1044</v>
      </c>
      <c r="G368" s="682" t="s">
        <v>1137</v>
      </c>
      <c r="H368" s="627"/>
      <c r="I368" s="633"/>
      <c r="J368" s="627"/>
      <c r="K368" s="633"/>
      <c r="L368" s="702"/>
      <c r="M368" s="598"/>
    </row>
    <row r="369" spans="1:13" s="1" customFormat="1" ht="15" customHeight="1" x14ac:dyDescent="0.15">
      <c r="A369" s="635" t="s">
        <v>1435</v>
      </c>
      <c r="B369" s="636" t="s">
        <v>1436</v>
      </c>
      <c r="C369" s="635" t="s">
        <v>1435</v>
      </c>
      <c r="D369" s="637" t="s">
        <v>245</v>
      </c>
      <c r="E369" s="638" t="s">
        <v>1437</v>
      </c>
      <c r="F369" s="614" t="s">
        <v>1045</v>
      </c>
      <c r="G369" s="615" t="s">
        <v>1138</v>
      </c>
      <c r="H369" s="592" t="s">
        <v>723</v>
      </c>
      <c r="I369" s="594" t="s">
        <v>724</v>
      </c>
      <c r="J369" s="592" t="s">
        <v>1135</v>
      </c>
      <c r="K369" s="594" t="s">
        <v>1438</v>
      </c>
      <c r="L369" s="702"/>
      <c r="M369" s="598"/>
    </row>
    <row r="370" spans="1:13" s="1" customFormat="1" ht="15" customHeight="1" x14ac:dyDescent="0.15">
      <c r="A370" s="635" t="s">
        <v>1439</v>
      </c>
      <c r="B370" s="636" t="s">
        <v>1436</v>
      </c>
      <c r="C370" s="635" t="s">
        <v>1439</v>
      </c>
      <c r="D370" s="637" t="s">
        <v>245</v>
      </c>
      <c r="E370" s="638" t="s">
        <v>1440</v>
      </c>
      <c r="F370" s="599" t="s">
        <v>1046</v>
      </c>
      <c r="G370" s="600" t="s">
        <v>1139</v>
      </c>
      <c r="H370" s="599"/>
      <c r="I370" s="601"/>
      <c r="J370" s="599"/>
      <c r="K370" s="601"/>
      <c r="L370" s="702"/>
      <c r="M370" s="598"/>
    </row>
    <row r="371" spans="1:13" s="1" customFormat="1" ht="15" customHeight="1" x14ac:dyDescent="0.15">
      <c r="A371" s="635" t="s">
        <v>1441</v>
      </c>
      <c r="B371" s="636" t="s">
        <v>454</v>
      </c>
      <c r="C371" s="635" t="s">
        <v>1441</v>
      </c>
      <c r="D371" s="637" t="s">
        <v>12</v>
      </c>
      <c r="E371" s="638" t="s">
        <v>395</v>
      </c>
      <c r="F371" s="614" t="s">
        <v>1047</v>
      </c>
      <c r="G371" s="615" t="s">
        <v>395</v>
      </c>
      <c r="H371" s="592" t="s">
        <v>725</v>
      </c>
      <c r="I371" s="594" t="s">
        <v>396</v>
      </c>
      <c r="J371" s="599"/>
      <c r="K371" s="601"/>
      <c r="L371" s="702"/>
      <c r="M371" s="598"/>
    </row>
    <row r="372" spans="1:13" s="1" customFormat="1" ht="15" customHeight="1" x14ac:dyDescent="0.15">
      <c r="A372" s="588" t="s">
        <v>1442</v>
      </c>
      <c r="B372" s="589" t="s">
        <v>454</v>
      </c>
      <c r="C372" s="588"/>
      <c r="D372" s="590"/>
      <c r="E372" s="591" t="s">
        <v>397</v>
      </c>
      <c r="F372" s="599" t="s">
        <v>1048</v>
      </c>
      <c r="G372" s="600" t="s">
        <v>397</v>
      </c>
      <c r="H372" s="599"/>
      <c r="I372" s="601"/>
      <c r="J372" s="599"/>
      <c r="K372" s="601"/>
      <c r="L372" s="702"/>
      <c r="M372" s="598"/>
    </row>
    <row r="373" spans="1:13" s="1" customFormat="1" ht="15" customHeight="1" x14ac:dyDescent="0.15">
      <c r="A373" s="595"/>
      <c r="B373" s="596"/>
      <c r="C373" s="595" t="s">
        <v>1442</v>
      </c>
      <c r="D373" s="597" t="s">
        <v>12</v>
      </c>
      <c r="E373" s="598" t="s">
        <v>398</v>
      </c>
      <c r="F373" s="599"/>
      <c r="G373" s="600"/>
      <c r="H373" s="599"/>
      <c r="I373" s="601"/>
      <c r="J373" s="599"/>
      <c r="K373" s="601"/>
      <c r="L373" s="702"/>
      <c r="M373" s="598"/>
    </row>
    <row r="374" spans="1:13" s="1" customFormat="1" ht="15" customHeight="1" x14ac:dyDescent="0.15">
      <c r="A374" s="607"/>
      <c r="B374" s="625"/>
      <c r="C374" s="607" t="s">
        <v>1442</v>
      </c>
      <c r="D374" s="621" t="s">
        <v>7</v>
      </c>
      <c r="E374" s="626" t="s">
        <v>399</v>
      </c>
      <c r="F374" s="599"/>
      <c r="G374" s="600"/>
      <c r="H374" s="599"/>
      <c r="I374" s="601"/>
      <c r="J374" s="599"/>
      <c r="K374" s="601"/>
      <c r="L374" s="702"/>
      <c r="M374" s="598"/>
    </row>
    <row r="375" spans="1:13" s="1" customFormat="1" ht="15" customHeight="1" x14ac:dyDescent="0.15">
      <c r="A375" s="635" t="s">
        <v>1443</v>
      </c>
      <c r="B375" s="636" t="s">
        <v>454</v>
      </c>
      <c r="C375" s="635" t="s">
        <v>1443</v>
      </c>
      <c r="D375" s="637" t="s">
        <v>12</v>
      </c>
      <c r="E375" s="638" t="s">
        <v>400</v>
      </c>
      <c r="F375" s="614" t="s">
        <v>1049</v>
      </c>
      <c r="G375" s="615" t="s">
        <v>400</v>
      </c>
      <c r="H375" s="627"/>
      <c r="I375" s="633"/>
      <c r="J375" s="599"/>
      <c r="K375" s="601"/>
      <c r="L375" s="702"/>
      <c r="M375" s="598"/>
    </row>
    <row r="376" spans="1:13" s="1" customFormat="1" ht="15" customHeight="1" x14ac:dyDescent="0.15">
      <c r="A376" s="588" t="s">
        <v>1444</v>
      </c>
      <c r="B376" s="589" t="s">
        <v>454</v>
      </c>
      <c r="C376" s="588"/>
      <c r="D376" s="590"/>
      <c r="E376" s="591" t="s">
        <v>401</v>
      </c>
      <c r="F376" s="599" t="s">
        <v>839</v>
      </c>
      <c r="G376" s="600" t="s">
        <v>401</v>
      </c>
      <c r="H376" s="599" t="s">
        <v>726</v>
      </c>
      <c r="I376" s="601" t="s">
        <v>401</v>
      </c>
      <c r="J376" s="599"/>
      <c r="K376" s="601"/>
      <c r="L376" s="702"/>
      <c r="M376" s="598"/>
    </row>
    <row r="377" spans="1:13" s="1" customFormat="1" ht="15" customHeight="1" x14ac:dyDescent="0.15">
      <c r="A377" s="595"/>
      <c r="B377" s="596"/>
      <c r="C377" s="595" t="s">
        <v>1444</v>
      </c>
      <c r="D377" s="597" t="s">
        <v>12</v>
      </c>
      <c r="E377" s="598" t="s">
        <v>402</v>
      </c>
      <c r="F377" s="599"/>
      <c r="G377" s="600"/>
      <c r="H377" s="599"/>
      <c r="I377" s="601"/>
      <c r="J377" s="599"/>
      <c r="K377" s="601"/>
      <c r="L377" s="702"/>
      <c r="M377" s="598"/>
    </row>
    <row r="378" spans="1:13" s="1" customFormat="1" ht="15" customHeight="1" x14ac:dyDescent="0.15">
      <c r="A378" s="595"/>
      <c r="B378" s="596"/>
      <c r="C378" s="595" t="s">
        <v>839</v>
      </c>
      <c r="D378" s="597" t="s">
        <v>7</v>
      </c>
      <c r="E378" s="598" t="s">
        <v>840</v>
      </c>
      <c r="F378" s="599"/>
      <c r="G378" s="600"/>
      <c r="H378" s="599"/>
      <c r="I378" s="601"/>
      <c r="J378" s="599"/>
      <c r="K378" s="601"/>
      <c r="L378" s="702"/>
      <c r="M378" s="598"/>
    </row>
    <row r="379" spans="1:13" s="1" customFormat="1" ht="15" customHeight="1" x14ac:dyDescent="0.15">
      <c r="A379" s="595"/>
      <c r="B379" s="596"/>
      <c r="C379" s="595" t="s">
        <v>839</v>
      </c>
      <c r="D379" s="597" t="s">
        <v>66</v>
      </c>
      <c r="E379" s="598" t="s">
        <v>841</v>
      </c>
      <c r="F379" s="599"/>
      <c r="G379" s="600"/>
      <c r="H379" s="599"/>
      <c r="I379" s="601"/>
      <c r="J379" s="599"/>
      <c r="K379" s="601"/>
      <c r="L379" s="702"/>
      <c r="M379" s="598"/>
    </row>
    <row r="380" spans="1:13" s="1" customFormat="1" ht="15" customHeight="1" x14ac:dyDescent="0.15">
      <c r="A380" s="607"/>
      <c r="B380" s="625"/>
      <c r="C380" s="607" t="s">
        <v>839</v>
      </c>
      <c r="D380" s="621" t="s">
        <v>67</v>
      </c>
      <c r="E380" s="626" t="s">
        <v>403</v>
      </c>
      <c r="F380" s="599"/>
      <c r="G380" s="600"/>
      <c r="H380" s="599"/>
      <c r="I380" s="601"/>
      <c r="J380" s="599"/>
      <c r="K380" s="601"/>
      <c r="L380" s="700"/>
      <c r="M380" s="701"/>
    </row>
    <row r="381" spans="1:13" s="1" customFormat="1" ht="15" customHeight="1" x14ac:dyDescent="0.15">
      <c r="A381" s="635" t="s">
        <v>1445</v>
      </c>
      <c r="B381" s="636" t="s">
        <v>454</v>
      </c>
      <c r="C381" s="635" t="s">
        <v>1445</v>
      </c>
      <c r="D381" s="637" t="s">
        <v>12</v>
      </c>
      <c r="E381" s="638" t="s">
        <v>1446</v>
      </c>
      <c r="F381" s="614" t="s">
        <v>1050</v>
      </c>
      <c r="G381" s="615" t="s">
        <v>728</v>
      </c>
      <c r="H381" s="614" t="s">
        <v>727</v>
      </c>
      <c r="I381" s="644" t="s">
        <v>728</v>
      </c>
      <c r="J381" s="599"/>
      <c r="K381" s="601"/>
      <c r="L381" s="700"/>
      <c r="M381" s="701"/>
    </row>
    <row r="382" spans="1:13" s="1" customFormat="1" ht="15" customHeight="1" x14ac:dyDescent="0.15">
      <c r="A382" s="635" t="s">
        <v>1447</v>
      </c>
      <c r="B382" s="636" t="s">
        <v>454</v>
      </c>
      <c r="C382" s="635" t="s">
        <v>1447</v>
      </c>
      <c r="D382" s="637" t="s">
        <v>12</v>
      </c>
      <c r="E382" s="638" t="s">
        <v>404</v>
      </c>
      <c r="F382" s="599" t="s">
        <v>1051</v>
      </c>
      <c r="G382" s="600" t="s">
        <v>404</v>
      </c>
      <c r="H382" s="614" t="s">
        <v>729</v>
      </c>
      <c r="I382" s="644" t="s">
        <v>404</v>
      </c>
      <c r="J382" s="599"/>
      <c r="K382" s="601"/>
      <c r="L382" s="700"/>
      <c r="M382" s="701"/>
    </row>
    <row r="383" spans="1:13" s="1" customFormat="1" ht="15" customHeight="1" x14ac:dyDescent="0.15">
      <c r="A383" s="635" t="s">
        <v>1448</v>
      </c>
      <c r="B383" s="636" t="s">
        <v>454</v>
      </c>
      <c r="C383" s="635" t="s">
        <v>1448</v>
      </c>
      <c r="D383" s="637" t="s">
        <v>12</v>
      </c>
      <c r="E383" s="638" t="s">
        <v>405</v>
      </c>
      <c r="F383" s="614" t="s">
        <v>1052</v>
      </c>
      <c r="G383" s="615" t="s">
        <v>405</v>
      </c>
      <c r="H383" s="592" t="s">
        <v>730</v>
      </c>
      <c r="I383" s="594" t="s">
        <v>731</v>
      </c>
      <c r="J383" s="599"/>
      <c r="K383" s="601"/>
      <c r="L383" s="700"/>
      <c r="M383" s="701"/>
    </row>
    <row r="384" spans="1:13" s="1" customFormat="1" ht="15" customHeight="1" x14ac:dyDescent="0.15">
      <c r="A384" s="609" t="s">
        <v>842</v>
      </c>
      <c r="B384" s="610" t="s">
        <v>454</v>
      </c>
      <c r="C384" s="609" t="s">
        <v>842</v>
      </c>
      <c r="D384" s="616" t="s">
        <v>12</v>
      </c>
      <c r="E384" s="617" t="s">
        <v>406</v>
      </c>
      <c r="F384" s="599" t="s">
        <v>842</v>
      </c>
      <c r="G384" s="833" t="s">
        <v>1140</v>
      </c>
      <c r="H384" s="599"/>
      <c r="I384" s="601"/>
      <c r="J384" s="599"/>
      <c r="K384" s="601"/>
      <c r="L384" s="700"/>
      <c r="M384" s="701"/>
    </row>
    <row r="385" spans="1:13" s="1" customFormat="1" ht="15" customHeight="1" x14ac:dyDescent="0.15">
      <c r="A385" s="618" t="s">
        <v>842</v>
      </c>
      <c r="B385" s="619" t="s">
        <v>455</v>
      </c>
      <c r="C385" s="618" t="s">
        <v>842</v>
      </c>
      <c r="D385" s="623" t="s">
        <v>8</v>
      </c>
      <c r="E385" s="624" t="s">
        <v>1449</v>
      </c>
      <c r="F385" s="599"/>
      <c r="G385" s="834"/>
      <c r="H385" s="599"/>
      <c r="I385" s="601"/>
      <c r="J385" s="599"/>
      <c r="K385" s="601"/>
      <c r="L385" s="700"/>
      <c r="M385" s="701"/>
    </row>
    <row r="386" spans="1:13" s="1" customFormat="1" ht="15" customHeight="1" x14ac:dyDescent="0.15">
      <c r="A386" s="618" t="s">
        <v>842</v>
      </c>
      <c r="B386" s="619" t="s">
        <v>456</v>
      </c>
      <c r="C386" s="618" t="s">
        <v>842</v>
      </c>
      <c r="D386" s="623" t="s">
        <v>30</v>
      </c>
      <c r="E386" s="624" t="s">
        <v>1450</v>
      </c>
      <c r="F386" s="599"/>
      <c r="G386" s="600"/>
      <c r="H386" s="599"/>
      <c r="I386" s="601"/>
      <c r="J386" s="599"/>
      <c r="K386" s="601"/>
      <c r="L386" s="700"/>
      <c r="M386" s="701"/>
    </row>
    <row r="387" spans="1:13" s="1" customFormat="1" ht="15" customHeight="1" x14ac:dyDescent="0.15">
      <c r="A387" s="618" t="s">
        <v>842</v>
      </c>
      <c r="B387" s="619" t="s">
        <v>457</v>
      </c>
      <c r="C387" s="618" t="s">
        <v>842</v>
      </c>
      <c r="D387" s="623" t="s">
        <v>41</v>
      </c>
      <c r="E387" s="624" t="s">
        <v>1451</v>
      </c>
      <c r="F387" s="599"/>
      <c r="G387" s="600"/>
      <c r="H387" s="599"/>
      <c r="I387" s="601"/>
      <c r="J387" s="599"/>
      <c r="K387" s="601"/>
      <c r="L387" s="700"/>
      <c r="M387" s="701"/>
    </row>
    <row r="388" spans="1:13" s="1" customFormat="1" ht="15" customHeight="1" x14ac:dyDescent="0.15">
      <c r="A388" s="618" t="s">
        <v>842</v>
      </c>
      <c r="B388" s="619" t="s">
        <v>458</v>
      </c>
      <c r="C388" s="618" t="s">
        <v>842</v>
      </c>
      <c r="D388" s="623" t="s">
        <v>43</v>
      </c>
      <c r="E388" s="624" t="s">
        <v>1452</v>
      </c>
      <c r="F388" s="599"/>
      <c r="G388" s="600"/>
      <c r="H388" s="599"/>
      <c r="I388" s="601"/>
      <c r="J388" s="599"/>
      <c r="K388" s="601"/>
      <c r="L388" s="700"/>
      <c r="M388" s="701"/>
    </row>
    <row r="389" spans="1:13" s="1" customFormat="1" ht="15" customHeight="1" x14ac:dyDescent="0.15">
      <c r="A389" s="618" t="s">
        <v>842</v>
      </c>
      <c r="B389" s="619" t="s">
        <v>459</v>
      </c>
      <c r="C389" s="618" t="s">
        <v>842</v>
      </c>
      <c r="D389" s="623" t="s">
        <v>346</v>
      </c>
      <c r="E389" s="624" t="s">
        <v>1453</v>
      </c>
      <c r="F389" s="599"/>
      <c r="G389" s="600"/>
      <c r="H389" s="599"/>
      <c r="I389" s="601"/>
      <c r="J389" s="599"/>
      <c r="K389" s="601"/>
      <c r="L389" s="700"/>
      <c r="M389" s="701"/>
    </row>
    <row r="390" spans="1:13" s="1" customFormat="1" ht="15" customHeight="1" x14ac:dyDescent="0.15">
      <c r="A390" s="618" t="s">
        <v>842</v>
      </c>
      <c r="B390" s="619" t="s">
        <v>1053</v>
      </c>
      <c r="C390" s="618" t="s">
        <v>842</v>
      </c>
      <c r="D390" s="623" t="s">
        <v>1054</v>
      </c>
      <c r="E390" s="624" t="s">
        <v>1454</v>
      </c>
      <c r="F390" s="599"/>
      <c r="G390" s="600"/>
      <c r="H390" s="599"/>
      <c r="I390" s="601"/>
      <c r="J390" s="599"/>
      <c r="K390" s="601"/>
      <c r="L390" s="700"/>
      <c r="M390" s="701"/>
    </row>
    <row r="391" spans="1:13" s="1" customFormat="1" ht="15" customHeight="1" x14ac:dyDescent="0.15">
      <c r="A391" s="607" t="s">
        <v>1455</v>
      </c>
      <c r="B391" s="625" t="s">
        <v>460</v>
      </c>
      <c r="C391" s="607" t="s">
        <v>1455</v>
      </c>
      <c r="D391" s="621" t="s">
        <v>34</v>
      </c>
      <c r="E391" s="622" t="s">
        <v>1456</v>
      </c>
      <c r="F391" s="599"/>
      <c r="G391" s="600"/>
      <c r="H391" s="599"/>
      <c r="I391" s="601"/>
      <c r="J391" s="599"/>
      <c r="K391" s="601"/>
      <c r="L391" s="700"/>
      <c r="M391" s="701"/>
    </row>
    <row r="392" spans="1:13" s="1" customFormat="1" ht="15" customHeight="1" x14ac:dyDescent="0.15">
      <c r="A392" s="588" t="s">
        <v>1457</v>
      </c>
      <c r="B392" s="589" t="s">
        <v>454</v>
      </c>
      <c r="C392" s="588" t="s">
        <v>1457</v>
      </c>
      <c r="D392" s="590" t="s">
        <v>12</v>
      </c>
      <c r="E392" s="598" t="s">
        <v>1458</v>
      </c>
      <c r="F392" s="614" t="s">
        <v>1055</v>
      </c>
      <c r="G392" s="615" t="s">
        <v>733</v>
      </c>
      <c r="H392" s="614" t="s">
        <v>732</v>
      </c>
      <c r="I392" s="644" t="s">
        <v>733</v>
      </c>
      <c r="J392" s="627"/>
      <c r="K392" s="633"/>
      <c r="L392" s="700"/>
      <c r="M392" s="701"/>
    </row>
    <row r="393" spans="1:13" s="1" customFormat="1" ht="15" customHeight="1" x14ac:dyDescent="0.15">
      <c r="A393" s="609" t="s">
        <v>1459</v>
      </c>
      <c r="B393" s="610" t="s">
        <v>1266</v>
      </c>
      <c r="C393" s="609" t="s">
        <v>1459</v>
      </c>
      <c r="D393" s="616" t="s">
        <v>1187</v>
      </c>
      <c r="E393" s="617" t="s">
        <v>1460</v>
      </c>
      <c r="F393" s="599" t="s">
        <v>1056</v>
      </c>
      <c r="G393" s="600" t="s">
        <v>1461</v>
      </c>
      <c r="H393" s="599" t="s">
        <v>734</v>
      </c>
      <c r="I393" s="601" t="s">
        <v>407</v>
      </c>
      <c r="J393" s="599" t="s">
        <v>1141</v>
      </c>
      <c r="K393" s="601" t="s">
        <v>1142</v>
      </c>
      <c r="L393" s="714" t="s">
        <v>1539</v>
      </c>
      <c r="M393" s="591" t="s">
        <v>1540</v>
      </c>
    </row>
    <row r="394" spans="1:13" s="1" customFormat="1" ht="15" customHeight="1" x14ac:dyDescent="0.15">
      <c r="A394" s="618" t="s">
        <v>1462</v>
      </c>
      <c r="B394" s="619" t="s">
        <v>455</v>
      </c>
      <c r="C394" s="618" t="s">
        <v>1462</v>
      </c>
      <c r="D394" s="623" t="s">
        <v>8</v>
      </c>
      <c r="E394" s="624" t="s">
        <v>1463</v>
      </c>
      <c r="F394" s="599"/>
      <c r="G394" s="600"/>
      <c r="H394" s="599"/>
      <c r="I394" s="601"/>
      <c r="J394" s="599"/>
      <c r="K394" s="601"/>
      <c r="L394" s="700"/>
      <c r="M394" s="701"/>
    </row>
    <row r="395" spans="1:13" s="1" customFormat="1" ht="15" customHeight="1" x14ac:dyDescent="0.15">
      <c r="A395" s="630" t="s">
        <v>1459</v>
      </c>
      <c r="B395" s="631" t="s">
        <v>1192</v>
      </c>
      <c r="C395" s="630" t="s">
        <v>1459</v>
      </c>
      <c r="D395" s="632" t="s">
        <v>1193</v>
      </c>
      <c r="E395" s="622" t="s">
        <v>1464</v>
      </c>
      <c r="F395" s="599"/>
      <c r="G395" s="600"/>
      <c r="H395" s="599"/>
      <c r="I395" s="601"/>
      <c r="J395" s="599"/>
      <c r="K395" s="601"/>
      <c r="L395" s="700"/>
      <c r="M395" s="701"/>
    </row>
    <row r="396" spans="1:13" s="1" customFormat="1" ht="15" customHeight="1" x14ac:dyDescent="0.15">
      <c r="A396" s="609" t="s">
        <v>1465</v>
      </c>
      <c r="B396" s="610" t="s">
        <v>454</v>
      </c>
      <c r="C396" s="609" t="s">
        <v>1465</v>
      </c>
      <c r="D396" s="616" t="s">
        <v>12</v>
      </c>
      <c r="E396" s="617" t="s">
        <v>408</v>
      </c>
      <c r="F396" s="592" t="s">
        <v>1057</v>
      </c>
      <c r="G396" s="593" t="s">
        <v>409</v>
      </c>
      <c r="H396" s="592" t="s">
        <v>735</v>
      </c>
      <c r="I396" s="594" t="s">
        <v>409</v>
      </c>
      <c r="J396" s="599"/>
      <c r="K396" s="601"/>
      <c r="L396" s="700"/>
      <c r="M396" s="701"/>
    </row>
    <row r="397" spans="1:13" s="1" customFormat="1" ht="15" customHeight="1" x14ac:dyDescent="0.15">
      <c r="A397" s="618" t="s">
        <v>1465</v>
      </c>
      <c r="B397" s="619" t="s">
        <v>455</v>
      </c>
      <c r="C397" s="618" t="s">
        <v>1465</v>
      </c>
      <c r="D397" s="623" t="s">
        <v>8</v>
      </c>
      <c r="E397" s="624" t="s">
        <v>410</v>
      </c>
      <c r="F397" s="599"/>
      <c r="G397" s="600"/>
      <c r="H397" s="599"/>
      <c r="I397" s="601"/>
      <c r="J397" s="599"/>
      <c r="K397" s="601"/>
      <c r="L397" s="702"/>
      <c r="M397" s="598"/>
    </row>
    <row r="398" spans="1:13" s="1" customFormat="1" ht="15" customHeight="1" x14ac:dyDescent="0.15">
      <c r="A398" s="607" t="s">
        <v>1465</v>
      </c>
      <c r="B398" s="625" t="s">
        <v>456</v>
      </c>
      <c r="C398" s="607" t="s">
        <v>1465</v>
      </c>
      <c r="D398" s="621" t="s">
        <v>30</v>
      </c>
      <c r="E398" s="622" t="s">
        <v>411</v>
      </c>
      <c r="F398" s="627"/>
      <c r="G398" s="628"/>
      <c r="H398" s="627"/>
      <c r="I398" s="633"/>
      <c r="J398" s="599"/>
      <c r="K398" s="601"/>
      <c r="L398" s="702"/>
      <c r="M398" s="598"/>
    </row>
    <row r="399" spans="1:13" s="1" customFormat="1" ht="15" customHeight="1" x14ac:dyDescent="0.15">
      <c r="A399" s="588" t="s">
        <v>1466</v>
      </c>
      <c r="B399" s="589" t="s">
        <v>811</v>
      </c>
      <c r="C399" s="588"/>
      <c r="D399" s="613"/>
      <c r="E399" s="612" t="s">
        <v>1467</v>
      </c>
      <c r="F399" s="599" t="s">
        <v>1058</v>
      </c>
      <c r="G399" s="600" t="s">
        <v>412</v>
      </c>
      <c r="H399" s="599" t="s">
        <v>736</v>
      </c>
      <c r="I399" s="601" t="s">
        <v>412</v>
      </c>
      <c r="J399" s="599"/>
      <c r="K399" s="601"/>
      <c r="L399" s="702"/>
      <c r="M399" s="598"/>
    </row>
    <row r="400" spans="1:13" s="1" customFormat="1" ht="15" customHeight="1" x14ac:dyDescent="0.15">
      <c r="A400" s="595"/>
      <c r="B400" s="596"/>
      <c r="C400" s="595" t="s">
        <v>1466</v>
      </c>
      <c r="D400" s="640" t="s">
        <v>1181</v>
      </c>
      <c r="E400" s="598" t="s">
        <v>413</v>
      </c>
      <c r="F400" s="599"/>
      <c r="G400" s="600"/>
      <c r="H400" s="599"/>
      <c r="I400" s="601"/>
      <c r="J400" s="599"/>
      <c r="K400" s="601"/>
      <c r="L400" s="702"/>
      <c r="M400" s="598"/>
    </row>
    <row r="401" spans="1:13" s="1" customFormat="1" ht="15" customHeight="1" x14ac:dyDescent="0.15">
      <c r="A401" s="607"/>
      <c r="B401" s="625"/>
      <c r="C401" s="607" t="s">
        <v>1466</v>
      </c>
      <c r="D401" s="608" t="s">
        <v>1210</v>
      </c>
      <c r="E401" s="604" t="s">
        <v>414</v>
      </c>
      <c r="F401" s="599"/>
      <c r="G401" s="600"/>
      <c r="H401" s="599"/>
      <c r="I401" s="601"/>
      <c r="J401" s="599"/>
      <c r="K401" s="601"/>
      <c r="L401" s="702"/>
      <c r="M401" s="598"/>
    </row>
    <row r="402" spans="1:13" s="1" customFormat="1" ht="15" customHeight="1" x14ac:dyDescent="0.15">
      <c r="A402" s="683" t="s">
        <v>1468</v>
      </c>
      <c r="B402" s="684" t="s">
        <v>811</v>
      </c>
      <c r="C402" s="683" t="s">
        <v>1468</v>
      </c>
      <c r="D402" s="685" t="s">
        <v>1181</v>
      </c>
      <c r="E402" s="649" t="s">
        <v>1469</v>
      </c>
      <c r="F402" s="650" t="s">
        <v>1059</v>
      </c>
      <c r="G402" s="686" t="s">
        <v>738</v>
      </c>
      <c r="H402" s="650" t="s">
        <v>737</v>
      </c>
      <c r="I402" s="686" t="s">
        <v>738</v>
      </c>
      <c r="J402" s="599"/>
      <c r="K402" s="601"/>
      <c r="L402" s="702"/>
      <c r="M402" s="598"/>
    </row>
    <row r="403" spans="1:13" s="1" customFormat="1" ht="15" customHeight="1" x14ac:dyDescent="0.15">
      <c r="A403" s="609" t="s">
        <v>1470</v>
      </c>
      <c r="B403" s="687" t="s">
        <v>811</v>
      </c>
      <c r="C403" s="609" t="s">
        <v>1470</v>
      </c>
      <c r="D403" s="611" t="s">
        <v>1181</v>
      </c>
      <c r="E403" s="617" t="s">
        <v>1471</v>
      </c>
      <c r="F403" s="599" t="s">
        <v>1060</v>
      </c>
      <c r="G403" s="833" t="s">
        <v>740</v>
      </c>
      <c r="H403" s="599" t="s">
        <v>739</v>
      </c>
      <c r="I403" s="833" t="s">
        <v>740</v>
      </c>
      <c r="J403" s="599"/>
      <c r="K403" s="601"/>
      <c r="L403" s="702"/>
      <c r="M403" s="598"/>
    </row>
    <row r="404" spans="1:13" s="1" customFormat="1" ht="15" customHeight="1" x14ac:dyDescent="0.15">
      <c r="A404" s="618" t="s">
        <v>1470</v>
      </c>
      <c r="B404" s="688" t="s">
        <v>1221</v>
      </c>
      <c r="C404" s="618" t="s">
        <v>1470</v>
      </c>
      <c r="D404" s="620" t="s">
        <v>1222</v>
      </c>
      <c r="E404" s="624" t="s">
        <v>1472</v>
      </c>
      <c r="F404" s="599"/>
      <c r="G404" s="834"/>
      <c r="H404" s="599"/>
      <c r="I404" s="834"/>
      <c r="J404" s="599"/>
      <c r="K404" s="601"/>
      <c r="L404" s="702"/>
      <c r="M404" s="598"/>
    </row>
    <row r="405" spans="1:13" s="1" customFormat="1" ht="15" customHeight="1" x14ac:dyDescent="0.15">
      <c r="A405" s="630" t="s">
        <v>1470</v>
      </c>
      <c r="B405" s="689" t="s">
        <v>814</v>
      </c>
      <c r="C405" s="630" t="s">
        <v>1470</v>
      </c>
      <c r="D405" s="673" t="s">
        <v>1242</v>
      </c>
      <c r="E405" s="622" t="s">
        <v>1473</v>
      </c>
      <c r="F405" s="599"/>
      <c r="G405" s="600"/>
      <c r="H405" s="599"/>
      <c r="I405" s="601"/>
      <c r="J405" s="599"/>
      <c r="K405" s="601"/>
      <c r="L405" s="702"/>
      <c r="M405" s="598"/>
    </row>
    <row r="406" spans="1:13" s="1" customFormat="1" ht="15" customHeight="1" x14ac:dyDescent="0.15">
      <c r="A406" s="607" t="s">
        <v>372</v>
      </c>
      <c r="B406" s="625" t="s">
        <v>454</v>
      </c>
      <c r="C406" s="607" t="s">
        <v>372</v>
      </c>
      <c r="D406" s="621" t="s">
        <v>12</v>
      </c>
      <c r="E406" s="626" t="s">
        <v>843</v>
      </c>
      <c r="F406" s="592" t="s">
        <v>372</v>
      </c>
      <c r="G406" s="593" t="s">
        <v>844</v>
      </c>
      <c r="H406" s="592" t="s">
        <v>741</v>
      </c>
      <c r="I406" s="594" t="s">
        <v>467</v>
      </c>
      <c r="J406" s="592" t="s">
        <v>1143</v>
      </c>
      <c r="K406" s="594" t="s">
        <v>467</v>
      </c>
      <c r="L406" s="592" t="s">
        <v>1077</v>
      </c>
      <c r="M406" s="594" t="s">
        <v>415</v>
      </c>
    </row>
    <row r="407" spans="1:13" s="1" customFormat="1" ht="15" customHeight="1" x14ac:dyDescent="0.15">
      <c r="A407" s="635" t="s">
        <v>375</v>
      </c>
      <c r="B407" s="636" t="s">
        <v>454</v>
      </c>
      <c r="C407" s="635" t="s">
        <v>375</v>
      </c>
      <c r="D407" s="637" t="s">
        <v>12</v>
      </c>
      <c r="E407" s="626" t="s">
        <v>845</v>
      </c>
      <c r="F407" s="614" t="s">
        <v>375</v>
      </c>
      <c r="G407" s="615" t="s">
        <v>846</v>
      </c>
      <c r="H407" s="627"/>
      <c r="I407" s="633"/>
      <c r="J407" s="627"/>
      <c r="K407" s="633"/>
      <c r="L407" s="703"/>
      <c r="M407" s="699"/>
    </row>
    <row r="408" spans="1:13" s="1" customFormat="1" ht="15" customHeight="1" x14ac:dyDescent="0.15">
      <c r="A408" s="609" t="s">
        <v>1474</v>
      </c>
      <c r="B408" s="610" t="s">
        <v>454</v>
      </c>
      <c r="C408" s="609" t="s">
        <v>1474</v>
      </c>
      <c r="D408" s="616" t="s">
        <v>12</v>
      </c>
      <c r="E408" s="617" t="s">
        <v>847</v>
      </c>
      <c r="F408" s="592" t="s">
        <v>1061</v>
      </c>
      <c r="G408" s="593" t="s">
        <v>416</v>
      </c>
      <c r="H408" s="599" t="s">
        <v>742</v>
      </c>
      <c r="I408" s="601" t="s">
        <v>417</v>
      </c>
      <c r="J408" s="592" t="s">
        <v>1144</v>
      </c>
      <c r="K408" s="594" t="s">
        <v>1145</v>
      </c>
      <c r="L408" s="707" t="s">
        <v>848</v>
      </c>
      <c r="M408" s="591" t="s">
        <v>1146</v>
      </c>
    </row>
    <row r="409" spans="1:13" s="1" customFormat="1" ht="15" customHeight="1" x14ac:dyDescent="0.15">
      <c r="A409" s="595" t="s">
        <v>1474</v>
      </c>
      <c r="B409" s="596" t="s">
        <v>455</v>
      </c>
      <c r="C409" s="595" t="s">
        <v>1474</v>
      </c>
      <c r="D409" s="597" t="s">
        <v>8</v>
      </c>
      <c r="E409" s="612" t="s">
        <v>849</v>
      </c>
      <c r="F409" s="599"/>
      <c r="G409" s="600"/>
      <c r="H409" s="599"/>
      <c r="I409" s="601"/>
      <c r="J409" s="599"/>
      <c r="K409" s="601"/>
      <c r="L409" s="703"/>
      <c r="M409" s="699"/>
    </row>
    <row r="410" spans="1:13" s="1" customFormat="1" ht="15" customHeight="1" x14ac:dyDescent="0.15">
      <c r="A410" s="618" t="s">
        <v>1061</v>
      </c>
      <c r="B410" s="619" t="s">
        <v>1192</v>
      </c>
      <c r="C410" s="618" t="s">
        <v>1061</v>
      </c>
      <c r="D410" s="623" t="s">
        <v>1193</v>
      </c>
      <c r="E410" s="624" t="s">
        <v>1475</v>
      </c>
      <c r="F410" s="599"/>
      <c r="G410" s="600"/>
      <c r="H410" s="599"/>
      <c r="I410" s="601"/>
      <c r="J410" s="599"/>
      <c r="K410" s="601"/>
      <c r="L410" s="703"/>
      <c r="M410" s="699"/>
    </row>
    <row r="411" spans="1:13" s="1" customFormat="1" ht="15" customHeight="1" x14ac:dyDescent="0.15">
      <c r="A411" s="630" t="s">
        <v>1061</v>
      </c>
      <c r="B411" s="631" t="s">
        <v>1194</v>
      </c>
      <c r="C411" s="630" t="s">
        <v>1061</v>
      </c>
      <c r="D411" s="632" t="s">
        <v>1195</v>
      </c>
      <c r="E411" s="622" t="s">
        <v>1476</v>
      </c>
      <c r="F411" s="627"/>
      <c r="G411" s="628"/>
      <c r="H411" s="599"/>
      <c r="I411" s="601"/>
      <c r="J411" s="599"/>
      <c r="K411" s="601"/>
      <c r="L411" s="703"/>
      <c r="M411" s="699"/>
    </row>
    <row r="412" spans="1:13" s="1" customFormat="1" ht="15" customHeight="1" x14ac:dyDescent="0.15">
      <c r="A412" s="609" t="s">
        <v>850</v>
      </c>
      <c r="B412" s="610" t="s">
        <v>454</v>
      </c>
      <c r="C412" s="609" t="s">
        <v>850</v>
      </c>
      <c r="D412" s="616" t="s">
        <v>12</v>
      </c>
      <c r="E412" s="617" t="s">
        <v>851</v>
      </c>
      <c r="F412" s="592" t="s">
        <v>850</v>
      </c>
      <c r="G412" s="593" t="s">
        <v>1147</v>
      </c>
      <c r="H412" s="599"/>
      <c r="I412" s="601"/>
      <c r="J412" s="599"/>
      <c r="K412" s="601"/>
      <c r="L412" s="703"/>
      <c r="M412" s="699"/>
    </row>
    <row r="413" spans="1:13" s="1" customFormat="1" ht="15" customHeight="1" x14ac:dyDescent="0.15">
      <c r="A413" s="618" t="s">
        <v>850</v>
      </c>
      <c r="B413" s="619" t="s">
        <v>455</v>
      </c>
      <c r="C413" s="618" t="s">
        <v>850</v>
      </c>
      <c r="D413" s="623" t="s">
        <v>8</v>
      </c>
      <c r="E413" s="624" t="s">
        <v>852</v>
      </c>
      <c r="F413" s="599"/>
      <c r="G413" s="600"/>
      <c r="H413" s="599"/>
      <c r="I413" s="601"/>
      <c r="J413" s="599"/>
      <c r="K413" s="601"/>
      <c r="L413" s="703"/>
      <c r="M413" s="699"/>
    </row>
    <row r="414" spans="1:13" s="1" customFormat="1" ht="15" customHeight="1" x14ac:dyDescent="0.15">
      <c r="A414" s="618" t="s">
        <v>850</v>
      </c>
      <c r="B414" s="619" t="s">
        <v>456</v>
      </c>
      <c r="C414" s="618" t="s">
        <v>850</v>
      </c>
      <c r="D414" s="623" t="s">
        <v>30</v>
      </c>
      <c r="E414" s="624" t="s">
        <v>1477</v>
      </c>
      <c r="F414" s="599"/>
      <c r="G414" s="600"/>
      <c r="H414" s="599"/>
      <c r="I414" s="601"/>
      <c r="J414" s="599"/>
      <c r="K414" s="601"/>
      <c r="L414" s="703"/>
      <c r="M414" s="699"/>
    </row>
    <row r="415" spans="1:13" s="1" customFormat="1" ht="15" customHeight="1" x14ac:dyDescent="0.15">
      <c r="A415" s="607" t="s">
        <v>850</v>
      </c>
      <c r="B415" s="625" t="s">
        <v>457</v>
      </c>
      <c r="C415" s="607" t="s">
        <v>850</v>
      </c>
      <c r="D415" s="621" t="s">
        <v>41</v>
      </c>
      <c r="E415" s="622" t="s">
        <v>1070</v>
      </c>
      <c r="F415" s="627"/>
      <c r="G415" s="628"/>
      <c r="H415" s="599"/>
      <c r="I415" s="601"/>
      <c r="J415" s="599"/>
      <c r="K415" s="601"/>
      <c r="L415" s="703"/>
      <c r="M415" s="699"/>
    </row>
    <row r="416" spans="1:13" s="1" customFormat="1" ht="15" customHeight="1" x14ac:dyDescent="0.15">
      <c r="A416" s="609" t="s">
        <v>853</v>
      </c>
      <c r="B416" s="610" t="s">
        <v>454</v>
      </c>
      <c r="C416" s="609" t="s">
        <v>853</v>
      </c>
      <c r="D416" s="616" t="s">
        <v>12</v>
      </c>
      <c r="E416" s="617" t="s">
        <v>854</v>
      </c>
      <c r="F416" s="592" t="s">
        <v>853</v>
      </c>
      <c r="G416" s="593" t="s">
        <v>418</v>
      </c>
      <c r="H416" s="643" t="s">
        <v>1478</v>
      </c>
      <c r="I416" s="594" t="s">
        <v>1479</v>
      </c>
      <c r="J416" s="599"/>
      <c r="K416" s="601"/>
      <c r="L416" s="703"/>
      <c r="M416" s="699"/>
    </row>
    <row r="417" spans="1:13" s="1" customFormat="1" ht="15" customHeight="1" x14ac:dyDescent="0.15">
      <c r="A417" s="618" t="s">
        <v>853</v>
      </c>
      <c r="B417" s="619" t="s">
        <v>455</v>
      </c>
      <c r="C417" s="618" t="s">
        <v>853</v>
      </c>
      <c r="D417" s="623" t="s">
        <v>8</v>
      </c>
      <c r="E417" s="624" t="s">
        <v>1480</v>
      </c>
      <c r="F417" s="599"/>
      <c r="G417" s="600"/>
      <c r="H417" s="599"/>
      <c r="I417" s="601"/>
      <c r="J417" s="599"/>
      <c r="K417" s="601"/>
      <c r="L417" s="703"/>
      <c r="M417" s="699"/>
    </row>
    <row r="418" spans="1:13" s="1" customFormat="1" ht="15" customHeight="1" x14ac:dyDescent="0.15">
      <c r="A418" s="618" t="s">
        <v>853</v>
      </c>
      <c r="B418" s="619" t="s">
        <v>456</v>
      </c>
      <c r="C418" s="618" t="s">
        <v>853</v>
      </c>
      <c r="D418" s="623" t="s">
        <v>30</v>
      </c>
      <c r="E418" s="624" t="s">
        <v>855</v>
      </c>
      <c r="F418" s="599"/>
      <c r="G418" s="600"/>
      <c r="H418" s="599"/>
      <c r="I418" s="601"/>
      <c r="J418" s="599"/>
      <c r="K418" s="601"/>
      <c r="L418" s="700"/>
      <c r="M418" s="704"/>
    </row>
    <row r="419" spans="1:13" s="1" customFormat="1" ht="15" customHeight="1" x14ac:dyDescent="0.15">
      <c r="A419" s="618" t="s">
        <v>853</v>
      </c>
      <c r="B419" s="619" t="s">
        <v>457</v>
      </c>
      <c r="C419" s="618" t="s">
        <v>853</v>
      </c>
      <c r="D419" s="623" t="s">
        <v>41</v>
      </c>
      <c r="E419" s="624" t="s">
        <v>1481</v>
      </c>
      <c r="F419" s="599"/>
      <c r="G419" s="600"/>
      <c r="H419" s="599"/>
      <c r="I419" s="601"/>
      <c r="J419" s="599"/>
      <c r="K419" s="601"/>
      <c r="L419" s="695"/>
      <c r="M419" s="698"/>
    </row>
    <row r="420" spans="1:13" s="1" customFormat="1" ht="15" customHeight="1" x14ac:dyDescent="0.15">
      <c r="A420" s="618" t="s">
        <v>853</v>
      </c>
      <c r="B420" s="619" t="s">
        <v>458</v>
      </c>
      <c r="C420" s="618" t="s">
        <v>853</v>
      </c>
      <c r="D420" s="623" t="s">
        <v>43</v>
      </c>
      <c r="E420" s="624" t="s">
        <v>1071</v>
      </c>
      <c r="F420" s="599"/>
      <c r="G420" s="600"/>
      <c r="H420" s="599"/>
      <c r="I420" s="601"/>
      <c r="J420" s="599"/>
      <c r="K420" s="601"/>
      <c r="L420" s="695"/>
      <c r="M420" s="705"/>
    </row>
    <row r="421" spans="1:13" s="1" customFormat="1" ht="15" customHeight="1" x14ac:dyDescent="0.15">
      <c r="A421" s="607" t="s">
        <v>853</v>
      </c>
      <c r="B421" s="625" t="s">
        <v>459</v>
      </c>
      <c r="C421" s="607" t="s">
        <v>853</v>
      </c>
      <c r="D421" s="621" t="s">
        <v>346</v>
      </c>
      <c r="E421" s="622" t="s">
        <v>1482</v>
      </c>
      <c r="F421" s="627"/>
      <c r="G421" s="628"/>
      <c r="H421" s="599"/>
      <c r="I421" s="601"/>
      <c r="J421" s="599"/>
      <c r="K421" s="601"/>
      <c r="L421" s="695"/>
      <c r="M421" s="598"/>
    </row>
    <row r="422" spans="1:13" s="1" customFormat="1" ht="15" customHeight="1" x14ac:dyDescent="0.15">
      <c r="A422" s="635" t="s">
        <v>1483</v>
      </c>
      <c r="B422" s="636" t="s">
        <v>454</v>
      </c>
      <c r="C422" s="635" t="s">
        <v>1483</v>
      </c>
      <c r="D422" s="637" t="s">
        <v>12</v>
      </c>
      <c r="E422" s="626" t="s">
        <v>420</v>
      </c>
      <c r="F422" s="599" t="s">
        <v>1062</v>
      </c>
      <c r="G422" s="600" t="s">
        <v>420</v>
      </c>
      <c r="H422" s="599"/>
      <c r="I422" s="601"/>
      <c r="J422" s="627"/>
      <c r="K422" s="633"/>
      <c r="L422" s="695"/>
      <c r="M422" s="598"/>
    </row>
    <row r="423" spans="1:13" s="1" customFormat="1" ht="15" customHeight="1" x14ac:dyDescent="0.15">
      <c r="A423" s="609" t="s">
        <v>382</v>
      </c>
      <c r="B423" s="610" t="s">
        <v>454</v>
      </c>
      <c r="C423" s="609" t="s">
        <v>382</v>
      </c>
      <c r="D423" s="616" t="s">
        <v>12</v>
      </c>
      <c r="E423" s="617" t="s">
        <v>1484</v>
      </c>
      <c r="F423" s="592" t="s">
        <v>382</v>
      </c>
      <c r="G423" s="593" t="s">
        <v>421</v>
      </c>
      <c r="H423" s="592" t="s">
        <v>744</v>
      </c>
      <c r="I423" s="594" t="s">
        <v>421</v>
      </c>
      <c r="J423" s="599" t="s">
        <v>1148</v>
      </c>
      <c r="K423" s="601" t="s">
        <v>1149</v>
      </c>
      <c r="L423" s="695"/>
      <c r="M423" s="598"/>
    </row>
    <row r="424" spans="1:13" s="1" customFormat="1" ht="15" customHeight="1" x14ac:dyDescent="0.15">
      <c r="A424" s="618" t="s">
        <v>382</v>
      </c>
      <c r="B424" s="619" t="s">
        <v>455</v>
      </c>
      <c r="C424" s="618" t="s">
        <v>382</v>
      </c>
      <c r="D424" s="623" t="s">
        <v>8</v>
      </c>
      <c r="E424" s="624" t="s">
        <v>1485</v>
      </c>
      <c r="F424" s="599"/>
      <c r="G424" s="600"/>
      <c r="H424" s="599"/>
      <c r="I424" s="601"/>
      <c r="J424" s="599"/>
      <c r="K424" s="601"/>
      <c r="L424" s="695"/>
      <c r="M424" s="598"/>
    </row>
    <row r="425" spans="1:13" s="1" customFormat="1" ht="15" customHeight="1" x14ac:dyDescent="0.15">
      <c r="A425" s="618" t="s">
        <v>382</v>
      </c>
      <c r="B425" s="619" t="s">
        <v>456</v>
      </c>
      <c r="C425" s="618" t="s">
        <v>382</v>
      </c>
      <c r="D425" s="623" t="s">
        <v>30</v>
      </c>
      <c r="E425" s="624" t="s">
        <v>1486</v>
      </c>
      <c r="F425" s="599"/>
      <c r="G425" s="600"/>
      <c r="H425" s="599"/>
      <c r="I425" s="601"/>
      <c r="J425" s="599"/>
      <c r="K425" s="601"/>
      <c r="L425" s="695"/>
      <c r="M425" s="598"/>
    </row>
    <row r="426" spans="1:13" s="1" customFormat="1" ht="15" customHeight="1" x14ac:dyDescent="0.15">
      <c r="A426" s="618" t="s">
        <v>1487</v>
      </c>
      <c r="B426" s="619" t="s">
        <v>1194</v>
      </c>
      <c r="C426" s="618" t="s">
        <v>1487</v>
      </c>
      <c r="D426" s="623" t="s">
        <v>1195</v>
      </c>
      <c r="E426" s="624" t="s">
        <v>1488</v>
      </c>
      <c r="F426" s="599"/>
      <c r="G426" s="600"/>
      <c r="H426" s="599"/>
      <c r="I426" s="601"/>
      <c r="J426" s="599"/>
      <c r="K426" s="601"/>
      <c r="L426" s="695"/>
      <c r="M426" s="598"/>
    </row>
    <row r="427" spans="1:13" s="1" customFormat="1" ht="15" customHeight="1" x14ac:dyDescent="0.15">
      <c r="A427" s="595" t="s">
        <v>382</v>
      </c>
      <c r="B427" s="596" t="s">
        <v>815</v>
      </c>
      <c r="C427" s="595" t="s">
        <v>382</v>
      </c>
      <c r="D427" s="597" t="s">
        <v>1240</v>
      </c>
      <c r="E427" s="598" t="s">
        <v>1489</v>
      </c>
      <c r="F427" s="627"/>
      <c r="G427" s="628"/>
      <c r="H427" s="627"/>
      <c r="I427" s="633"/>
      <c r="J427" s="599"/>
      <c r="K427" s="601"/>
      <c r="L427" s="695"/>
      <c r="M427" s="598"/>
    </row>
    <row r="428" spans="1:13" s="1" customFormat="1" ht="15" customHeight="1" x14ac:dyDescent="0.15">
      <c r="A428" s="609" t="s">
        <v>387</v>
      </c>
      <c r="B428" s="610" t="s">
        <v>454</v>
      </c>
      <c r="C428" s="609" t="s">
        <v>387</v>
      </c>
      <c r="D428" s="616" t="s">
        <v>12</v>
      </c>
      <c r="E428" s="617" t="s">
        <v>856</v>
      </c>
      <c r="F428" s="599" t="s">
        <v>387</v>
      </c>
      <c r="G428" s="600" t="s">
        <v>746</v>
      </c>
      <c r="H428" s="599" t="s">
        <v>745</v>
      </c>
      <c r="I428" s="601" t="s">
        <v>746</v>
      </c>
      <c r="J428" s="599"/>
      <c r="K428" s="601"/>
      <c r="L428" s="695"/>
      <c r="M428" s="598"/>
    </row>
    <row r="429" spans="1:13" s="1" customFormat="1" ht="15" customHeight="1" x14ac:dyDescent="0.15">
      <c r="A429" s="607" t="s">
        <v>387</v>
      </c>
      <c r="B429" s="625" t="s">
        <v>455</v>
      </c>
      <c r="C429" s="607" t="s">
        <v>387</v>
      </c>
      <c r="D429" s="621" t="s">
        <v>8</v>
      </c>
      <c r="E429" s="612" t="s">
        <v>746</v>
      </c>
      <c r="F429" s="599"/>
      <c r="G429" s="600"/>
      <c r="H429" s="599"/>
      <c r="I429" s="601"/>
      <c r="J429" s="599"/>
      <c r="K429" s="601"/>
      <c r="L429" s="695"/>
      <c r="M429" s="598"/>
    </row>
    <row r="430" spans="1:13" s="1" customFormat="1" ht="15" customHeight="1" x14ac:dyDescent="0.15">
      <c r="A430" s="609" t="s">
        <v>857</v>
      </c>
      <c r="B430" s="610" t="s">
        <v>454</v>
      </c>
      <c r="C430" s="609" t="s">
        <v>857</v>
      </c>
      <c r="D430" s="616" t="s">
        <v>12</v>
      </c>
      <c r="E430" s="617" t="s">
        <v>1490</v>
      </c>
      <c r="F430" s="592" t="s">
        <v>857</v>
      </c>
      <c r="G430" s="593" t="s">
        <v>748</v>
      </c>
      <c r="H430" s="592" t="s">
        <v>747</v>
      </c>
      <c r="I430" s="594" t="s">
        <v>748</v>
      </c>
      <c r="J430" s="599"/>
      <c r="K430" s="601"/>
      <c r="L430" s="695"/>
      <c r="M430" s="598"/>
    </row>
    <row r="431" spans="1:13" s="1" customFormat="1" ht="15" customHeight="1" x14ac:dyDescent="0.15">
      <c r="A431" s="618" t="s">
        <v>857</v>
      </c>
      <c r="B431" s="619" t="s">
        <v>1190</v>
      </c>
      <c r="C431" s="618" t="s">
        <v>857</v>
      </c>
      <c r="D431" s="623" t="s">
        <v>1191</v>
      </c>
      <c r="E431" s="624" t="s">
        <v>858</v>
      </c>
      <c r="F431" s="599"/>
      <c r="G431" s="600"/>
      <c r="H431" s="599"/>
      <c r="I431" s="601"/>
      <c r="J431" s="599"/>
      <c r="K431" s="601"/>
      <c r="L431" s="695"/>
      <c r="M431" s="598"/>
    </row>
    <row r="432" spans="1:13" s="1" customFormat="1" ht="15" customHeight="1" x14ac:dyDescent="0.15">
      <c r="A432" s="595" t="s">
        <v>857</v>
      </c>
      <c r="B432" s="596" t="s">
        <v>1192</v>
      </c>
      <c r="C432" s="595" t="s">
        <v>857</v>
      </c>
      <c r="D432" s="597" t="s">
        <v>1193</v>
      </c>
      <c r="E432" s="624" t="s">
        <v>859</v>
      </c>
      <c r="F432" s="599"/>
      <c r="G432" s="600"/>
      <c r="H432" s="599"/>
      <c r="I432" s="601"/>
      <c r="J432" s="599"/>
      <c r="K432" s="601"/>
      <c r="L432" s="695"/>
      <c r="M432" s="598"/>
    </row>
    <row r="433" spans="1:13" s="1" customFormat="1" ht="15" customHeight="1" x14ac:dyDescent="0.15">
      <c r="A433" s="605" t="s">
        <v>857</v>
      </c>
      <c r="B433" s="606" t="s">
        <v>1372</v>
      </c>
      <c r="C433" s="605" t="s">
        <v>857</v>
      </c>
      <c r="D433" s="642" t="s">
        <v>1373</v>
      </c>
      <c r="E433" s="612" t="s">
        <v>1491</v>
      </c>
      <c r="F433" s="599"/>
      <c r="G433" s="600"/>
      <c r="H433" s="599"/>
      <c r="I433" s="601"/>
      <c r="J433" s="599"/>
      <c r="K433" s="601"/>
      <c r="L433" s="695"/>
      <c r="M433" s="598"/>
    </row>
    <row r="434" spans="1:13" s="1" customFormat="1" ht="15" customHeight="1" x14ac:dyDescent="0.15">
      <c r="A434" s="630" t="s">
        <v>1492</v>
      </c>
      <c r="B434" s="631" t="s">
        <v>1196</v>
      </c>
      <c r="C434" s="630" t="s">
        <v>1492</v>
      </c>
      <c r="D434" s="632" t="s">
        <v>1197</v>
      </c>
      <c r="E434" s="622" t="s">
        <v>1493</v>
      </c>
      <c r="F434" s="627"/>
      <c r="G434" s="628"/>
      <c r="H434" s="627"/>
      <c r="I434" s="633"/>
      <c r="J434" s="599"/>
      <c r="K434" s="601"/>
      <c r="L434" s="695"/>
      <c r="M434" s="598"/>
    </row>
    <row r="435" spans="1:13" s="1" customFormat="1" ht="15" customHeight="1" x14ac:dyDescent="0.15">
      <c r="A435" s="602" t="s">
        <v>860</v>
      </c>
      <c r="B435" s="629" t="s">
        <v>811</v>
      </c>
      <c r="C435" s="602" t="s">
        <v>860</v>
      </c>
      <c r="D435" s="603" t="s">
        <v>1181</v>
      </c>
      <c r="E435" s="604" t="s">
        <v>1494</v>
      </c>
      <c r="F435" s="599" t="s">
        <v>860</v>
      </c>
      <c r="G435" s="600" t="s">
        <v>750</v>
      </c>
      <c r="H435" s="599" t="s">
        <v>749</v>
      </c>
      <c r="I435" s="601" t="s">
        <v>750</v>
      </c>
      <c r="J435" s="599"/>
      <c r="K435" s="601"/>
      <c r="L435" s="695"/>
      <c r="M435" s="598"/>
    </row>
    <row r="436" spans="1:13" s="1" customFormat="1" ht="15" customHeight="1" x14ac:dyDescent="0.15">
      <c r="A436" s="602" t="s">
        <v>860</v>
      </c>
      <c r="B436" s="629" t="s">
        <v>1221</v>
      </c>
      <c r="C436" s="602" t="s">
        <v>860</v>
      </c>
      <c r="D436" s="603" t="s">
        <v>1222</v>
      </c>
      <c r="E436" s="604" t="s">
        <v>1495</v>
      </c>
      <c r="F436" s="599"/>
      <c r="G436" s="600"/>
      <c r="H436" s="599"/>
      <c r="I436" s="601"/>
      <c r="J436" s="599"/>
      <c r="K436" s="601"/>
      <c r="L436" s="695"/>
      <c r="M436" s="598"/>
    </row>
    <row r="437" spans="1:13" s="1" customFormat="1" ht="15" customHeight="1" x14ac:dyDescent="0.15">
      <c r="A437" s="609" t="s">
        <v>1063</v>
      </c>
      <c r="B437" s="610" t="s">
        <v>454</v>
      </c>
      <c r="C437" s="609" t="s">
        <v>1063</v>
      </c>
      <c r="D437" s="616" t="s">
        <v>12</v>
      </c>
      <c r="E437" s="617" t="s">
        <v>1496</v>
      </c>
      <c r="F437" s="592" t="s">
        <v>1063</v>
      </c>
      <c r="G437" s="833" t="s">
        <v>1497</v>
      </c>
      <c r="H437" s="592" t="s">
        <v>751</v>
      </c>
      <c r="I437" s="833" t="s">
        <v>1497</v>
      </c>
      <c r="J437" s="592" t="s">
        <v>1150</v>
      </c>
      <c r="K437" s="833" t="s">
        <v>1497</v>
      </c>
      <c r="L437" s="695"/>
      <c r="M437" s="598"/>
    </row>
    <row r="438" spans="1:13" s="1" customFormat="1" ht="15" customHeight="1" x14ac:dyDescent="0.15">
      <c r="A438" s="607" t="s">
        <v>1498</v>
      </c>
      <c r="B438" s="625" t="s">
        <v>455</v>
      </c>
      <c r="C438" s="607" t="s">
        <v>1498</v>
      </c>
      <c r="D438" s="621" t="s">
        <v>8</v>
      </c>
      <c r="E438" s="622" t="s">
        <v>1499</v>
      </c>
      <c r="F438" s="627"/>
      <c r="G438" s="835"/>
      <c r="H438" s="627"/>
      <c r="I438" s="836"/>
      <c r="J438" s="627"/>
      <c r="K438" s="836"/>
      <c r="L438" s="695"/>
      <c r="M438" s="598"/>
    </row>
    <row r="439" spans="1:13" s="1" customFormat="1" ht="15" customHeight="1" x14ac:dyDescent="0.15">
      <c r="A439" s="588" t="s">
        <v>861</v>
      </c>
      <c r="B439" s="589" t="s">
        <v>454</v>
      </c>
      <c r="C439" s="588"/>
      <c r="D439" s="590"/>
      <c r="E439" s="591" t="s">
        <v>1500</v>
      </c>
      <c r="F439" s="599" t="s">
        <v>861</v>
      </c>
      <c r="G439" s="833" t="s">
        <v>1151</v>
      </c>
      <c r="H439" s="599" t="s">
        <v>752</v>
      </c>
      <c r="I439" s="601" t="s">
        <v>425</v>
      </c>
      <c r="J439" s="599" t="s">
        <v>1152</v>
      </c>
      <c r="K439" s="601" t="s">
        <v>1153</v>
      </c>
      <c r="L439" s="695"/>
      <c r="M439" s="598"/>
    </row>
    <row r="440" spans="1:13" s="1" customFormat="1" ht="15" customHeight="1" x14ac:dyDescent="0.15">
      <c r="A440" s="595"/>
      <c r="B440" s="596"/>
      <c r="C440" s="595" t="s">
        <v>861</v>
      </c>
      <c r="D440" s="597" t="s">
        <v>12</v>
      </c>
      <c r="E440" s="598" t="s">
        <v>1501</v>
      </c>
      <c r="F440" s="599"/>
      <c r="G440" s="834"/>
      <c r="H440" s="599"/>
      <c r="I440" s="601"/>
      <c r="J440" s="599"/>
      <c r="K440" s="601"/>
      <c r="L440" s="695"/>
      <c r="M440" s="598"/>
    </row>
    <row r="441" spans="1:13" s="1" customFormat="1" ht="15" customHeight="1" x14ac:dyDescent="0.15">
      <c r="A441" s="595"/>
      <c r="B441" s="596"/>
      <c r="C441" s="595" t="s">
        <v>861</v>
      </c>
      <c r="D441" s="597" t="s">
        <v>7</v>
      </c>
      <c r="E441" s="598" t="s">
        <v>426</v>
      </c>
      <c r="F441" s="599"/>
      <c r="G441" s="600"/>
      <c r="H441" s="599"/>
      <c r="I441" s="601"/>
      <c r="J441" s="599"/>
      <c r="K441" s="601"/>
      <c r="L441" s="695"/>
      <c r="M441" s="598"/>
    </row>
    <row r="442" spans="1:13" s="1" customFormat="1" ht="15" customHeight="1" x14ac:dyDescent="0.15">
      <c r="A442" s="595"/>
      <c r="B442" s="596"/>
      <c r="C442" s="595" t="s">
        <v>861</v>
      </c>
      <c r="D442" s="597" t="s">
        <v>66</v>
      </c>
      <c r="E442" s="598" t="s">
        <v>427</v>
      </c>
      <c r="F442" s="599"/>
      <c r="G442" s="600"/>
      <c r="H442" s="599"/>
      <c r="I442" s="601"/>
      <c r="J442" s="599"/>
      <c r="K442" s="601"/>
      <c r="L442" s="695"/>
      <c r="M442" s="598"/>
    </row>
    <row r="443" spans="1:13" s="1" customFormat="1" ht="15" customHeight="1" x14ac:dyDescent="0.15">
      <c r="A443" s="595"/>
      <c r="B443" s="596"/>
      <c r="C443" s="595" t="s">
        <v>861</v>
      </c>
      <c r="D443" s="597" t="s">
        <v>67</v>
      </c>
      <c r="E443" s="598" t="s">
        <v>1502</v>
      </c>
      <c r="F443" s="599"/>
      <c r="G443" s="600"/>
      <c r="H443" s="599"/>
      <c r="I443" s="601"/>
      <c r="J443" s="599"/>
      <c r="K443" s="601"/>
      <c r="L443" s="695"/>
      <c r="M443" s="598"/>
    </row>
    <row r="444" spans="1:13" s="1" customFormat="1" ht="15" customHeight="1" x14ac:dyDescent="0.15">
      <c r="A444" s="607"/>
      <c r="B444" s="625"/>
      <c r="C444" s="607" t="s">
        <v>861</v>
      </c>
      <c r="D444" s="621" t="s">
        <v>68</v>
      </c>
      <c r="E444" s="626" t="s">
        <v>428</v>
      </c>
      <c r="F444" s="599"/>
      <c r="G444" s="600"/>
      <c r="H444" s="599"/>
      <c r="I444" s="601"/>
      <c r="J444" s="599"/>
      <c r="K444" s="601"/>
      <c r="L444" s="695"/>
      <c r="M444" s="598"/>
    </row>
    <row r="445" spans="1:13" s="1" customFormat="1" ht="15" customHeight="1" x14ac:dyDescent="0.15">
      <c r="A445" s="635" t="s">
        <v>862</v>
      </c>
      <c r="B445" s="636" t="s">
        <v>454</v>
      </c>
      <c r="C445" s="635" t="s">
        <v>862</v>
      </c>
      <c r="D445" s="637" t="s">
        <v>12</v>
      </c>
      <c r="E445" s="626" t="s">
        <v>429</v>
      </c>
      <c r="F445" s="614" t="s">
        <v>862</v>
      </c>
      <c r="G445" s="615" t="s">
        <v>429</v>
      </c>
      <c r="H445" s="627"/>
      <c r="I445" s="633"/>
      <c r="J445" s="627"/>
      <c r="K445" s="633"/>
      <c r="L445" s="695"/>
      <c r="M445" s="598"/>
    </row>
    <row r="446" spans="1:13" s="1" customFormat="1" ht="15" customHeight="1" x14ac:dyDescent="0.15">
      <c r="A446" s="588" t="s">
        <v>863</v>
      </c>
      <c r="B446" s="589" t="s">
        <v>454</v>
      </c>
      <c r="C446" s="588"/>
      <c r="D446" s="590"/>
      <c r="E446" s="591" t="s">
        <v>422</v>
      </c>
      <c r="F446" s="592" t="s">
        <v>863</v>
      </c>
      <c r="G446" s="593" t="s">
        <v>422</v>
      </c>
      <c r="H446" s="592" t="s">
        <v>753</v>
      </c>
      <c r="I446" s="594" t="s">
        <v>422</v>
      </c>
      <c r="J446" s="592" t="s">
        <v>1152</v>
      </c>
      <c r="K446" s="833" t="s">
        <v>1503</v>
      </c>
      <c r="L446" s="695"/>
      <c r="M446" s="598"/>
    </row>
    <row r="447" spans="1:13" s="1" customFormat="1" ht="15" customHeight="1" x14ac:dyDescent="0.15">
      <c r="A447" s="595"/>
      <c r="B447" s="596"/>
      <c r="C447" s="595" t="s">
        <v>863</v>
      </c>
      <c r="D447" s="597" t="s">
        <v>12</v>
      </c>
      <c r="E447" s="598" t="s">
        <v>423</v>
      </c>
      <c r="F447" s="599"/>
      <c r="G447" s="600"/>
      <c r="H447" s="599"/>
      <c r="I447" s="601"/>
      <c r="J447" s="599"/>
      <c r="K447" s="834"/>
      <c r="L447" s="695"/>
      <c r="M447" s="598"/>
    </row>
    <row r="448" spans="1:13" s="1" customFormat="1" ht="15" customHeight="1" x14ac:dyDescent="0.15">
      <c r="A448" s="607"/>
      <c r="B448" s="625"/>
      <c r="C448" s="607" t="s">
        <v>863</v>
      </c>
      <c r="D448" s="621" t="s">
        <v>7</v>
      </c>
      <c r="E448" s="626" t="s">
        <v>424</v>
      </c>
      <c r="F448" s="627"/>
      <c r="G448" s="628"/>
      <c r="H448" s="627"/>
      <c r="I448" s="633"/>
      <c r="J448" s="599"/>
      <c r="K448" s="601"/>
      <c r="L448" s="695"/>
      <c r="M448" s="598"/>
    </row>
    <row r="449" spans="1:13" s="1" customFormat="1" ht="15" customHeight="1" x14ac:dyDescent="0.15">
      <c r="A449" s="635" t="s">
        <v>864</v>
      </c>
      <c r="B449" s="636" t="s">
        <v>461</v>
      </c>
      <c r="C449" s="635" t="s">
        <v>864</v>
      </c>
      <c r="D449" s="637" t="s">
        <v>325</v>
      </c>
      <c r="E449" s="638" t="s">
        <v>1504</v>
      </c>
      <c r="F449" s="614" t="s">
        <v>864</v>
      </c>
      <c r="G449" s="615" t="s">
        <v>1154</v>
      </c>
      <c r="H449" s="592" t="s">
        <v>754</v>
      </c>
      <c r="I449" s="594" t="s">
        <v>755</v>
      </c>
      <c r="J449" s="599"/>
      <c r="K449" s="601"/>
      <c r="L449" s="695"/>
      <c r="M449" s="598"/>
    </row>
    <row r="450" spans="1:13" s="1" customFormat="1" ht="15" customHeight="1" x14ac:dyDescent="0.15">
      <c r="A450" s="635" t="s">
        <v>865</v>
      </c>
      <c r="B450" s="636" t="s">
        <v>461</v>
      </c>
      <c r="C450" s="635" t="s">
        <v>865</v>
      </c>
      <c r="D450" s="637" t="s">
        <v>325</v>
      </c>
      <c r="E450" s="638" t="s">
        <v>430</v>
      </c>
      <c r="F450" s="627" t="s">
        <v>865</v>
      </c>
      <c r="G450" s="628" t="s">
        <v>430</v>
      </c>
      <c r="H450" s="627"/>
      <c r="I450" s="633"/>
      <c r="J450" s="599"/>
      <c r="K450" s="601"/>
      <c r="L450" s="695"/>
      <c r="M450" s="598"/>
    </row>
    <row r="451" spans="1:13" s="1" customFormat="1" ht="15" customHeight="1" x14ac:dyDescent="0.15">
      <c r="A451" s="609" t="s">
        <v>866</v>
      </c>
      <c r="B451" s="610" t="s">
        <v>811</v>
      </c>
      <c r="C451" s="609" t="s">
        <v>866</v>
      </c>
      <c r="D451" s="616" t="s">
        <v>1181</v>
      </c>
      <c r="E451" s="617" t="s">
        <v>1505</v>
      </c>
      <c r="F451" s="592" t="s">
        <v>866</v>
      </c>
      <c r="G451" s="833" t="s">
        <v>1506</v>
      </c>
      <c r="H451" s="592" t="s">
        <v>756</v>
      </c>
      <c r="I451" s="833" t="s">
        <v>432</v>
      </c>
      <c r="J451" s="599"/>
      <c r="K451" s="834"/>
      <c r="L451" s="695"/>
      <c r="M451" s="598"/>
    </row>
    <row r="452" spans="1:13" s="1" customFormat="1" ht="15" customHeight="1" x14ac:dyDescent="0.15">
      <c r="A452" s="618" t="s">
        <v>866</v>
      </c>
      <c r="B452" s="619" t="s">
        <v>1221</v>
      </c>
      <c r="C452" s="618" t="s">
        <v>866</v>
      </c>
      <c r="D452" s="623" t="s">
        <v>1222</v>
      </c>
      <c r="E452" s="624" t="s">
        <v>433</v>
      </c>
      <c r="F452" s="599"/>
      <c r="G452" s="834"/>
      <c r="H452" s="599"/>
      <c r="I452" s="834"/>
      <c r="J452" s="599"/>
      <c r="K452" s="834"/>
      <c r="L452" s="695"/>
      <c r="M452" s="598"/>
    </row>
    <row r="453" spans="1:13" s="1" customFormat="1" ht="15" customHeight="1" x14ac:dyDescent="0.15">
      <c r="A453" s="618" t="s">
        <v>866</v>
      </c>
      <c r="B453" s="619" t="s">
        <v>814</v>
      </c>
      <c r="C453" s="618" t="s">
        <v>866</v>
      </c>
      <c r="D453" s="620" t="s">
        <v>1242</v>
      </c>
      <c r="E453" s="624" t="s">
        <v>434</v>
      </c>
      <c r="F453" s="599"/>
      <c r="G453" s="600"/>
      <c r="H453" s="599"/>
      <c r="I453" s="601"/>
      <c r="J453" s="599"/>
      <c r="K453" s="601"/>
      <c r="L453" s="695"/>
      <c r="M453" s="598"/>
    </row>
    <row r="454" spans="1:13" s="1" customFormat="1" ht="15" customHeight="1" x14ac:dyDescent="0.15">
      <c r="A454" s="602" t="s">
        <v>866</v>
      </c>
      <c r="B454" s="629" t="s">
        <v>1372</v>
      </c>
      <c r="C454" s="602" t="s">
        <v>866</v>
      </c>
      <c r="D454" s="603" t="s">
        <v>1373</v>
      </c>
      <c r="E454" s="624" t="s">
        <v>431</v>
      </c>
      <c r="F454" s="599"/>
      <c r="G454" s="600"/>
      <c r="H454" s="599"/>
      <c r="I454" s="601"/>
      <c r="J454" s="599"/>
      <c r="K454" s="601"/>
      <c r="L454" s="695"/>
      <c r="M454" s="598"/>
    </row>
    <row r="455" spans="1:13" s="1" customFormat="1" ht="15" customHeight="1" x14ac:dyDescent="0.15">
      <c r="A455" s="605" t="s">
        <v>866</v>
      </c>
      <c r="B455" s="606" t="s">
        <v>815</v>
      </c>
      <c r="C455" s="605" t="s">
        <v>866</v>
      </c>
      <c r="D455" s="677" t="s">
        <v>1240</v>
      </c>
      <c r="E455" s="612" t="s">
        <v>1507</v>
      </c>
      <c r="F455" s="599"/>
      <c r="G455" s="600"/>
      <c r="H455" s="599"/>
      <c r="I455" s="601"/>
      <c r="J455" s="599"/>
      <c r="K455" s="601"/>
      <c r="L455" s="695"/>
      <c r="M455" s="598"/>
    </row>
    <row r="456" spans="1:13" s="1" customFormat="1" ht="15" customHeight="1" x14ac:dyDescent="0.15">
      <c r="A456" s="605" t="s">
        <v>866</v>
      </c>
      <c r="B456" s="606" t="s">
        <v>459</v>
      </c>
      <c r="C456" s="605" t="s">
        <v>866</v>
      </c>
      <c r="D456" s="677" t="s">
        <v>346</v>
      </c>
      <c r="E456" s="624" t="s">
        <v>1508</v>
      </c>
      <c r="F456" s="599"/>
      <c r="G456" s="600"/>
      <c r="H456" s="599"/>
      <c r="I456" s="601"/>
      <c r="J456" s="599"/>
      <c r="K456" s="601"/>
      <c r="L456" s="695"/>
      <c r="M456" s="598"/>
    </row>
    <row r="457" spans="1:13" s="1" customFormat="1" ht="15" customHeight="1" x14ac:dyDescent="0.15">
      <c r="A457" s="618" t="s">
        <v>866</v>
      </c>
      <c r="B457" s="619" t="s">
        <v>1053</v>
      </c>
      <c r="C457" s="618" t="s">
        <v>866</v>
      </c>
      <c r="D457" s="620" t="s">
        <v>1054</v>
      </c>
      <c r="E457" s="624" t="s">
        <v>1509</v>
      </c>
      <c r="F457" s="599"/>
      <c r="G457" s="600"/>
      <c r="H457" s="599"/>
      <c r="I457" s="601"/>
      <c r="J457" s="599"/>
      <c r="K457" s="601"/>
      <c r="L457" s="695"/>
      <c r="M457" s="598"/>
    </row>
    <row r="458" spans="1:13" s="1" customFormat="1" ht="15" customHeight="1" x14ac:dyDescent="0.15">
      <c r="A458" s="607" t="s">
        <v>866</v>
      </c>
      <c r="B458" s="625" t="s">
        <v>460</v>
      </c>
      <c r="C458" s="607" t="s">
        <v>866</v>
      </c>
      <c r="D458" s="621" t="s">
        <v>34</v>
      </c>
      <c r="E458" s="626" t="s">
        <v>432</v>
      </c>
      <c r="F458" s="627"/>
      <c r="G458" s="628"/>
      <c r="H458" s="627"/>
      <c r="I458" s="633"/>
      <c r="J458" s="599"/>
      <c r="K458" s="601"/>
      <c r="L458" s="695"/>
      <c r="M458" s="598"/>
    </row>
    <row r="459" spans="1:13" s="1" customFormat="1" ht="15" customHeight="1" x14ac:dyDescent="0.15">
      <c r="A459" s="635" t="s">
        <v>867</v>
      </c>
      <c r="B459" s="636" t="s">
        <v>454</v>
      </c>
      <c r="C459" s="635" t="s">
        <v>867</v>
      </c>
      <c r="D459" s="637" t="s">
        <v>12</v>
      </c>
      <c r="E459" s="638" t="s">
        <v>1510</v>
      </c>
      <c r="F459" s="599" t="s">
        <v>867</v>
      </c>
      <c r="G459" s="600" t="s">
        <v>758</v>
      </c>
      <c r="H459" s="599" t="s">
        <v>757</v>
      </c>
      <c r="I459" s="601" t="s">
        <v>758</v>
      </c>
      <c r="J459" s="592" t="s">
        <v>1511</v>
      </c>
      <c r="K459" s="594" t="s">
        <v>1512</v>
      </c>
      <c r="L459" s="695"/>
      <c r="M459" s="598"/>
    </row>
    <row r="460" spans="1:13" s="1" customFormat="1" ht="15" customHeight="1" x14ac:dyDescent="0.15">
      <c r="A460" s="588" t="s">
        <v>868</v>
      </c>
      <c r="B460" s="589" t="s">
        <v>1266</v>
      </c>
      <c r="C460" s="588" t="s">
        <v>868</v>
      </c>
      <c r="D460" s="590" t="s">
        <v>1187</v>
      </c>
      <c r="E460" s="591" t="s">
        <v>1072</v>
      </c>
      <c r="F460" s="592" t="s">
        <v>868</v>
      </c>
      <c r="G460" s="593" t="s">
        <v>760</v>
      </c>
      <c r="H460" s="592" t="s">
        <v>759</v>
      </c>
      <c r="I460" s="594" t="s">
        <v>760</v>
      </c>
      <c r="J460" s="599"/>
      <c r="K460" s="601"/>
      <c r="L460" s="695"/>
      <c r="M460" s="598"/>
    </row>
    <row r="461" spans="1:13" s="1" customFormat="1" ht="15" customHeight="1" x14ac:dyDescent="0.15">
      <c r="A461" s="630" t="s">
        <v>868</v>
      </c>
      <c r="B461" s="631" t="s">
        <v>1190</v>
      </c>
      <c r="C461" s="630" t="s">
        <v>868</v>
      </c>
      <c r="D461" s="632" t="s">
        <v>1191</v>
      </c>
      <c r="E461" s="622" t="s">
        <v>1073</v>
      </c>
      <c r="F461" s="627"/>
      <c r="G461" s="628"/>
      <c r="H461" s="627"/>
      <c r="I461" s="633"/>
      <c r="J461" s="599"/>
      <c r="K461" s="601"/>
      <c r="L461" s="695"/>
      <c r="M461" s="598"/>
    </row>
    <row r="462" spans="1:13" s="1" customFormat="1" ht="15" customHeight="1" x14ac:dyDescent="0.15">
      <c r="A462" s="609" t="s">
        <v>869</v>
      </c>
      <c r="B462" s="610" t="s">
        <v>454</v>
      </c>
      <c r="C462" s="609" t="s">
        <v>869</v>
      </c>
      <c r="D462" s="616" t="s">
        <v>12</v>
      </c>
      <c r="E462" s="617" t="s">
        <v>1513</v>
      </c>
      <c r="F462" s="599" t="s">
        <v>869</v>
      </c>
      <c r="G462" s="833" t="s">
        <v>762</v>
      </c>
      <c r="H462" s="599" t="s">
        <v>761</v>
      </c>
      <c r="I462" s="833" t="s">
        <v>762</v>
      </c>
      <c r="J462" s="599"/>
      <c r="K462" s="601"/>
      <c r="L462" s="695"/>
      <c r="M462" s="598"/>
    </row>
    <row r="463" spans="1:13" s="1" customFormat="1" ht="15" customHeight="1" x14ac:dyDescent="0.15">
      <c r="A463" s="618" t="s">
        <v>869</v>
      </c>
      <c r="B463" s="619" t="s">
        <v>455</v>
      </c>
      <c r="C463" s="618" t="s">
        <v>869</v>
      </c>
      <c r="D463" s="623" t="s">
        <v>8</v>
      </c>
      <c r="E463" s="624" t="s">
        <v>439</v>
      </c>
      <c r="F463" s="599"/>
      <c r="G463" s="834"/>
      <c r="H463" s="599"/>
      <c r="I463" s="834"/>
      <c r="J463" s="599"/>
      <c r="K463" s="601"/>
      <c r="L463" s="695"/>
      <c r="M463" s="598"/>
    </row>
    <row r="464" spans="1:13" s="1" customFormat="1" ht="15" customHeight="1" x14ac:dyDescent="0.15">
      <c r="A464" s="618" t="s">
        <v>869</v>
      </c>
      <c r="B464" s="619" t="s">
        <v>456</v>
      </c>
      <c r="C464" s="618" t="s">
        <v>869</v>
      </c>
      <c r="D464" s="623" t="s">
        <v>30</v>
      </c>
      <c r="E464" s="624" t="s">
        <v>440</v>
      </c>
      <c r="F464" s="599"/>
      <c r="G464" s="600"/>
      <c r="H464" s="599"/>
      <c r="I464" s="601"/>
      <c r="J464" s="599"/>
      <c r="K464" s="601"/>
      <c r="L464" s="695"/>
      <c r="M464" s="598"/>
    </row>
    <row r="465" spans="1:13" s="1" customFormat="1" ht="15" customHeight="1" x14ac:dyDescent="0.15">
      <c r="A465" s="618" t="s">
        <v>869</v>
      </c>
      <c r="B465" s="619" t="s">
        <v>457</v>
      </c>
      <c r="C465" s="618" t="s">
        <v>869</v>
      </c>
      <c r="D465" s="623" t="s">
        <v>41</v>
      </c>
      <c r="E465" s="624" t="s">
        <v>441</v>
      </c>
      <c r="F465" s="599"/>
      <c r="G465" s="600"/>
      <c r="H465" s="599"/>
      <c r="I465" s="601"/>
      <c r="J465" s="599"/>
      <c r="K465" s="601"/>
      <c r="L465" s="695"/>
      <c r="M465" s="598"/>
    </row>
    <row r="466" spans="1:13" s="1" customFormat="1" ht="15" customHeight="1" x14ac:dyDescent="0.15">
      <c r="A466" s="630" t="s">
        <v>869</v>
      </c>
      <c r="B466" s="631" t="s">
        <v>817</v>
      </c>
      <c r="C466" s="630" t="s">
        <v>869</v>
      </c>
      <c r="D466" s="632" t="s">
        <v>1252</v>
      </c>
      <c r="E466" s="622" t="s">
        <v>1514</v>
      </c>
      <c r="F466" s="599"/>
      <c r="G466" s="600"/>
      <c r="H466" s="599"/>
      <c r="I466" s="601"/>
      <c r="J466" s="599"/>
      <c r="K466" s="601"/>
      <c r="L466" s="695"/>
      <c r="M466" s="598"/>
    </row>
    <row r="467" spans="1:13" s="1" customFormat="1" ht="15" customHeight="1" x14ac:dyDescent="0.15">
      <c r="A467" s="609" t="s">
        <v>870</v>
      </c>
      <c r="B467" s="610" t="s">
        <v>454</v>
      </c>
      <c r="C467" s="609" t="s">
        <v>870</v>
      </c>
      <c r="D467" s="616" t="s">
        <v>12</v>
      </c>
      <c r="E467" s="617" t="s">
        <v>435</v>
      </c>
      <c r="F467" s="592" t="s">
        <v>870</v>
      </c>
      <c r="G467" s="593" t="s">
        <v>436</v>
      </c>
      <c r="H467" s="592" t="s">
        <v>763</v>
      </c>
      <c r="I467" s="594" t="s">
        <v>436</v>
      </c>
      <c r="J467" s="599"/>
      <c r="K467" s="601"/>
      <c r="L467" s="695"/>
      <c r="M467" s="598"/>
    </row>
    <row r="468" spans="1:13" s="1" customFormat="1" ht="15" customHeight="1" x14ac:dyDescent="0.15">
      <c r="A468" s="618" t="s">
        <v>870</v>
      </c>
      <c r="B468" s="619" t="s">
        <v>455</v>
      </c>
      <c r="C468" s="618" t="s">
        <v>870</v>
      </c>
      <c r="D468" s="623" t="s">
        <v>8</v>
      </c>
      <c r="E468" s="624" t="s">
        <v>1515</v>
      </c>
      <c r="F468" s="599"/>
      <c r="G468" s="600"/>
      <c r="H468" s="599"/>
      <c r="I468" s="601"/>
      <c r="J468" s="599"/>
      <c r="K468" s="601"/>
      <c r="L468" s="695"/>
      <c r="M468" s="598"/>
    </row>
    <row r="469" spans="1:13" s="1" customFormat="1" ht="15" customHeight="1" x14ac:dyDescent="0.15">
      <c r="A469" s="618" t="s">
        <v>870</v>
      </c>
      <c r="B469" s="619" t="s">
        <v>814</v>
      </c>
      <c r="C469" s="618" t="s">
        <v>870</v>
      </c>
      <c r="D469" s="623" t="s">
        <v>1242</v>
      </c>
      <c r="E469" s="624" t="s">
        <v>437</v>
      </c>
      <c r="F469" s="599"/>
      <c r="G469" s="600"/>
      <c r="H469" s="599"/>
      <c r="I469" s="601"/>
      <c r="J469" s="599"/>
      <c r="K469" s="601"/>
      <c r="L469" s="695"/>
      <c r="M469" s="598"/>
    </row>
    <row r="470" spans="1:13" s="1" customFormat="1" ht="15" customHeight="1" x14ac:dyDescent="0.15">
      <c r="A470" s="618" t="s">
        <v>870</v>
      </c>
      <c r="B470" s="619" t="s">
        <v>1372</v>
      </c>
      <c r="C470" s="618" t="s">
        <v>870</v>
      </c>
      <c r="D470" s="623" t="s">
        <v>1373</v>
      </c>
      <c r="E470" s="624" t="s">
        <v>438</v>
      </c>
      <c r="F470" s="599"/>
      <c r="G470" s="600"/>
      <c r="H470" s="599"/>
      <c r="I470" s="601"/>
      <c r="J470" s="599"/>
      <c r="K470" s="601"/>
      <c r="L470" s="695"/>
      <c r="M470" s="598"/>
    </row>
    <row r="471" spans="1:13" s="1" customFormat="1" ht="15" customHeight="1" x14ac:dyDescent="0.15">
      <c r="A471" s="605" t="s">
        <v>870</v>
      </c>
      <c r="B471" s="606" t="s">
        <v>815</v>
      </c>
      <c r="C471" s="605" t="s">
        <v>870</v>
      </c>
      <c r="D471" s="642" t="s">
        <v>1240</v>
      </c>
      <c r="E471" s="612" t="s">
        <v>1516</v>
      </c>
      <c r="F471" s="690"/>
      <c r="G471" s="600"/>
      <c r="H471" s="627"/>
      <c r="I471" s="633"/>
      <c r="J471" s="599"/>
      <c r="K471" s="601"/>
      <c r="L471" s="695"/>
      <c r="M471" s="598"/>
    </row>
    <row r="472" spans="1:13" s="1" customFormat="1" ht="15" customHeight="1" x14ac:dyDescent="0.15">
      <c r="A472" s="635" t="s">
        <v>1517</v>
      </c>
      <c r="B472" s="636" t="s">
        <v>454</v>
      </c>
      <c r="C472" s="635" t="s">
        <v>1517</v>
      </c>
      <c r="D472" s="639" t="s">
        <v>12</v>
      </c>
      <c r="E472" s="638" t="s">
        <v>47</v>
      </c>
      <c r="F472" s="691" t="s">
        <v>1517</v>
      </c>
      <c r="G472" s="638" t="s">
        <v>47</v>
      </c>
      <c r="H472" s="691" t="s">
        <v>1171</v>
      </c>
      <c r="I472" s="638" t="s">
        <v>47</v>
      </c>
      <c r="J472" s="599"/>
      <c r="K472" s="601"/>
      <c r="L472" s="695"/>
      <c r="M472" s="598"/>
    </row>
    <row r="473" spans="1:13" s="1" customFormat="1" ht="15" customHeight="1" x14ac:dyDescent="0.15">
      <c r="A473" s="602" t="s">
        <v>871</v>
      </c>
      <c r="B473" s="629" t="s">
        <v>811</v>
      </c>
      <c r="C473" s="602" t="s">
        <v>871</v>
      </c>
      <c r="D473" s="603" t="s">
        <v>1181</v>
      </c>
      <c r="E473" s="604" t="s">
        <v>442</v>
      </c>
      <c r="F473" s="599" t="s">
        <v>871</v>
      </c>
      <c r="G473" s="600" t="s">
        <v>443</v>
      </c>
      <c r="H473" s="599" t="s">
        <v>764</v>
      </c>
      <c r="I473" s="601" t="s">
        <v>443</v>
      </c>
      <c r="J473" s="599"/>
      <c r="K473" s="601"/>
      <c r="L473" s="695"/>
      <c r="M473" s="598"/>
    </row>
    <row r="474" spans="1:13" s="1" customFormat="1" ht="15" customHeight="1" x14ac:dyDescent="0.15">
      <c r="A474" s="618" t="s">
        <v>871</v>
      </c>
      <c r="B474" s="619" t="s">
        <v>1221</v>
      </c>
      <c r="C474" s="618" t="s">
        <v>871</v>
      </c>
      <c r="D474" s="623" t="s">
        <v>1222</v>
      </c>
      <c r="E474" s="624" t="s">
        <v>444</v>
      </c>
      <c r="F474" s="599"/>
      <c r="G474" s="600"/>
      <c r="H474" s="599"/>
      <c r="I474" s="601"/>
      <c r="J474" s="599"/>
      <c r="K474" s="601"/>
      <c r="L474" s="695"/>
      <c r="M474" s="598"/>
    </row>
    <row r="475" spans="1:13" s="1" customFormat="1" ht="15" customHeight="1" x14ac:dyDescent="0.15">
      <c r="A475" s="618" t="s">
        <v>871</v>
      </c>
      <c r="B475" s="619" t="s">
        <v>814</v>
      </c>
      <c r="C475" s="618" t="s">
        <v>871</v>
      </c>
      <c r="D475" s="623" t="s">
        <v>1242</v>
      </c>
      <c r="E475" s="624" t="s">
        <v>1518</v>
      </c>
      <c r="F475" s="599"/>
      <c r="G475" s="600"/>
      <c r="H475" s="599"/>
      <c r="I475" s="601"/>
      <c r="J475" s="599"/>
      <c r="K475" s="601"/>
      <c r="L475" s="695"/>
      <c r="M475" s="598"/>
    </row>
    <row r="476" spans="1:13" s="1" customFormat="1" ht="15" customHeight="1" x14ac:dyDescent="0.15">
      <c r="A476" s="618" t="s">
        <v>871</v>
      </c>
      <c r="B476" s="619" t="s">
        <v>1372</v>
      </c>
      <c r="C476" s="618" t="s">
        <v>871</v>
      </c>
      <c r="D476" s="623" t="s">
        <v>1373</v>
      </c>
      <c r="E476" s="624" t="s">
        <v>1519</v>
      </c>
      <c r="F476" s="599"/>
      <c r="G476" s="600"/>
      <c r="H476" s="599"/>
      <c r="I476" s="601"/>
      <c r="J476" s="599"/>
      <c r="K476" s="601"/>
      <c r="L476" s="695"/>
      <c r="M476" s="598"/>
    </row>
    <row r="477" spans="1:13" s="1" customFormat="1" ht="15" customHeight="1" x14ac:dyDescent="0.15">
      <c r="A477" s="607" t="s">
        <v>871</v>
      </c>
      <c r="B477" s="625" t="s">
        <v>460</v>
      </c>
      <c r="C477" s="607" t="s">
        <v>871</v>
      </c>
      <c r="D477" s="621" t="s">
        <v>34</v>
      </c>
      <c r="E477" s="622" t="s">
        <v>1520</v>
      </c>
      <c r="F477" s="627"/>
      <c r="G477" s="600"/>
      <c r="H477" s="627"/>
      <c r="I477" s="601"/>
      <c r="J477" s="627"/>
      <c r="K477" s="633"/>
      <c r="L477" s="695"/>
      <c r="M477" s="598"/>
    </row>
    <row r="478" spans="1:13" s="1" customFormat="1" ht="15" customHeight="1" x14ac:dyDescent="0.15">
      <c r="A478" s="635" t="s">
        <v>1521</v>
      </c>
      <c r="B478" s="636" t="s">
        <v>1522</v>
      </c>
      <c r="C478" s="635" t="s">
        <v>1521</v>
      </c>
      <c r="D478" s="637" t="s">
        <v>445</v>
      </c>
      <c r="E478" s="626" t="s">
        <v>446</v>
      </c>
      <c r="F478" s="692" t="s">
        <v>1523</v>
      </c>
      <c r="G478" s="615" t="s">
        <v>1524</v>
      </c>
      <c r="H478" s="692" t="s">
        <v>1525</v>
      </c>
      <c r="I478" s="644" t="s">
        <v>1524</v>
      </c>
      <c r="J478" s="692" t="s">
        <v>1526</v>
      </c>
      <c r="K478" s="594" t="s">
        <v>1524</v>
      </c>
      <c r="L478" s="693" t="s">
        <v>814</v>
      </c>
      <c r="M478" s="591" t="s">
        <v>872</v>
      </c>
    </row>
    <row r="479" spans="1:13" s="1" customFormat="1" ht="15" customHeight="1" x14ac:dyDescent="0.15">
      <c r="A479" s="635" t="s">
        <v>1527</v>
      </c>
      <c r="B479" s="636" t="s">
        <v>447</v>
      </c>
      <c r="C479" s="635" t="s">
        <v>1527</v>
      </c>
      <c r="D479" s="637" t="s">
        <v>448</v>
      </c>
      <c r="E479" s="638" t="s">
        <v>1528</v>
      </c>
      <c r="F479" s="692" t="s">
        <v>1529</v>
      </c>
      <c r="G479" s="615" t="s">
        <v>1530</v>
      </c>
      <c r="H479" s="692" t="s">
        <v>1531</v>
      </c>
      <c r="I479" s="644" t="s">
        <v>1530</v>
      </c>
      <c r="J479" s="692" t="s">
        <v>1532</v>
      </c>
      <c r="K479" s="644" t="s">
        <v>1530</v>
      </c>
      <c r="L479" s="692" t="s">
        <v>873</v>
      </c>
      <c r="M479" s="638" t="s">
        <v>1530</v>
      </c>
    </row>
    <row r="480" spans="1:13" s="1" customFormat="1" ht="15" customHeight="1" x14ac:dyDescent="0.15">
      <c r="A480" s="607" t="s">
        <v>1533</v>
      </c>
      <c r="B480" s="625" t="s">
        <v>447</v>
      </c>
      <c r="C480" s="607" t="s">
        <v>1533</v>
      </c>
      <c r="D480" s="621" t="s">
        <v>448</v>
      </c>
      <c r="E480" s="626" t="s">
        <v>478</v>
      </c>
      <c r="F480" s="692" t="s">
        <v>1534</v>
      </c>
      <c r="G480" s="628" t="s">
        <v>478</v>
      </c>
      <c r="H480" s="692" t="s">
        <v>1535</v>
      </c>
      <c r="I480" s="644" t="s">
        <v>478</v>
      </c>
      <c r="J480" s="692" t="s">
        <v>1536</v>
      </c>
      <c r="K480" s="644" t="s">
        <v>478</v>
      </c>
      <c r="L480" s="692" t="s">
        <v>874</v>
      </c>
      <c r="M480" s="626" t="s">
        <v>449</v>
      </c>
    </row>
    <row r="481" spans="1:13" s="1" customFormat="1" ht="15" customHeight="1" x14ac:dyDescent="0.15">
      <c r="A481" s="286"/>
      <c r="B481" s="286"/>
      <c r="C481" s="286"/>
      <c r="D481" s="286"/>
      <c r="E481" s="286"/>
      <c r="F481" s="287"/>
      <c r="G481" s="288"/>
      <c r="H481" s="288"/>
      <c r="I481" s="289"/>
      <c r="J481" s="288"/>
      <c r="K481" s="289"/>
      <c r="L481" s="290"/>
      <c r="M481" s="290"/>
    </row>
    <row r="482" spans="1:13" s="1" customFormat="1" x14ac:dyDescent="0.15">
      <c r="A482" s="291"/>
      <c r="B482" s="292" t="s">
        <v>875</v>
      </c>
      <c r="C482" s="292"/>
      <c r="D482" s="292"/>
      <c r="E482" s="292"/>
      <c r="F482" s="293"/>
      <c r="G482" s="292"/>
      <c r="H482" s="293"/>
      <c r="I482" s="291"/>
      <c r="J482" s="293"/>
      <c r="K482" s="294"/>
      <c r="L482" s="290"/>
      <c r="M482" s="290"/>
    </row>
    <row r="483" spans="1:13" s="1" customFormat="1" ht="6" customHeight="1" x14ac:dyDescent="0.15">
      <c r="A483" s="291"/>
      <c r="C483" s="292"/>
      <c r="D483" s="292"/>
      <c r="E483" s="292"/>
      <c r="F483" s="293"/>
      <c r="G483" s="292"/>
      <c r="H483" s="293"/>
      <c r="I483" s="291"/>
      <c r="J483" s="293"/>
      <c r="K483" s="294"/>
      <c r="L483" s="290"/>
      <c r="M483" s="290"/>
    </row>
    <row r="484" spans="1:13" s="1" customFormat="1" ht="15" customHeight="1" x14ac:dyDescent="0.15">
      <c r="A484" s="291"/>
      <c r="B484" s="292"/>
      <c r="C484" s="292"/>
      <c r="D484" s="292" t="s">
        <v>876</v>
      </c>
      <c r="E484" s="292"/>
      <c r="F484" s="293"/>
      <c r="G484" s="292"/>
      <c r="H484" s="293"/>
      <c r="I484" s="291"/>
      <c r="J484" s="293"/>
      <c r="K484" s="294"/>
      <c r="L484" s="290"/>
      <c r="M484" s="290"/>
    </row>
    <row r="485" spans="1:13" s="1" customFormat="1" ht="15" customHeight="1" x14ac:dyDescent="0.15">
      <c r="A485" s="291"/>
      <c r="B485" s="292"/>
      <c r="C485" s="292"/>
      <c r="D485" s="292" t="s">
        <v>877</v>
      </c>
      <c r="E485" s="292"/>
      <c r="F485" s="293"/>
      <c r="G485" s="292"/>
      <c r="H485" s="293"/>
      <c r="I485" s="291"/>
      <c r="J485" s="293"/>
      <c r="K485" s="294"/>
      <c r="L485" s="290"/>
      <c r="M485" s="290"/>
    </row>
    <row r="486" spans="1:13" s="1" customFormat="1" ht="15" customHeight="1" x14ac:dyDescent="0.15">
      <c r="A486" s="291"/>
      <c r="B486" s="292"/>
      <c r="C486" s="292"/>
      <c r="D486" s="292" t="s">
        <v>878</v>
      </c>
      <c r="E486" s="292"/>
      <c r="F486" s="293"/>
      <c r="G486" s="292"/>
      <c r="H486" s="293"/>
      <c r="I486" s="291"/>
      <c r="J486" s="293"/>
      <c r="K486" s="294"/>
      <c r="L486" s="290"/>
      <c r="M486" s="290"/>
    </row>
    <row r="487" spans="1:13" s="1" customFormat="1" ht="15" customHeight="1" x14ac:dyDescent="0.15">
      <c r="A487" s="291"/>
      <c r="B487" s="440" t="s">
        <v>1155</v>
      </c>
      <c r="C487" s="440"/>
      <c r="D487" s="292"/>
      <c r="E487" s="292"/>
      <c r="F487" s="293"/>
      <c r="G487" s="292"/>
      <c r="H487" s="293"/>
      <c r="I487" s="291"/>
      <c r="J487" s="293"/>
      <c r="K487" s="294"/>
      <c r="L487" s="290"/>
      <c r="M487" s="290"/>
    </row>
    <row r="488" spans="1:13" s="1" customFormat="1" ht="15" customHeight="1" x14ac:dyDescent="0.15">
      <c r="A488" s="291"/>
      <c r="B488" s="440"/>
      <c r="C488" s="440"/>
      <c r="D488" s="292"/>
      <c r="E488" s="292"/>
      <c r="F488" s="293"/>
      <c r="G488" s="292"/>
      <c r="H488" s="293"/>
      <c r="I488" s="291"/>
      <c r="J488" s="293"/>
      <c r="K488" s="294"/>
      <c r="L488" s="290"/>
      <c r="M488" s="290"/>
    </row>
    <row r="489" spans="1:13" s="1" customFormat="1" ht="15" customHeight="1" x14ac:dyDescent="0.15">
      <c r="A489" s="291"/>
      <c r="B489" s="440" t="s">
        <v>1537</v>
      </c>
      <c r="C489" s="440"/>
      <c r="D489" s="292"/>
      <c r="E489" s="292"/>
      <c r="F489" s="293"/>
      <c r="G489" s="292"/>
      <c r="H489" s="293"/>
      <c r="I489" s="291"/>
      <c r="J489" s="293"/>
      <c r="K489" s="294"/>
      <c r="L489" s="290"/>
      <c r="M489" s="290"/>
    </row>
    <row r="490" spans="1:13" s="1" customFormat="1" ht="6" customHeight="1" x14ac:dyDescent="0.15">
      <c r="A490" s="291"/>
      <c r="B490" s="294"/>
      <c r="C490" s="291"/>
      <c r="D490" s="291"/>
      <c r="E490" s="291"/>
      <c r="F490" s="293"/>
      <c r="G490" s="291"/>
      <c r="H490" s="293"/>
      <c r="I490" s="291"/>
      <c r="J490" s="293"/>
      <c r="K490" s="294"/>
      <c r="L490" s="290"/>
      <c r="M490" s="290"/>
    </row>
    <row r="491" spans="1:13" s="1" customFormat="1" ht="15" customHeight="1" x14ac:dyDescent="0.15">
      <c r="B491" s="295"/>
      <c r="F491" s="296"/>
      <c r="H491" s="296"/>
      <c r="J491" s="296"/>
      <c r="K491" s="295"/>
    </row>
  </sheetData>
  <mergeCells count="47">
    <mergeCell ref="G88:G89"/>
    <mergeCell ref="I88:I89"/>
    <mergeCell ref="I98:I99"/>
    <mergeCell ref="I112:I113"/>
    <mergeCell ref="I133:I135"/>
    <mergeCell ref="G145:G146"/>
    <mergeCell ref="I145:I146"/>
    <mergeCell ref="K185:K186"/>
    <mergeCell ref="I230:I231"/>
    <mergeCell ref="I286:I287"/>
    <mergeCell ref="G299:G300"/>
    <mergeCell ref="I299:I300"/>
    <mergeCell ref="I312:I313"/>
    <mergeCell ref="K318:K319"/>
    <mergeCell ref="I366:I367"/>
    <mergeCell ref="G384:G385"/>
    <mergeCell ref="G403:G404"/>
    <mergeCell ref="I403:I404"/>
    <mergeCell ref="G437:G438"/>
    <mergeCell ref="I437:I438"/>
    <mergeCell ref="K437:K438"/>
    <mergeCell ref="G439:G440"/>
    <mergeCell ref="K446:K447"/>
    <mergeCell ref="G451:G452"/>
    <mergeCell ref="I451:I452"/>
    <mergeCell ref="K451:K452"/>
    <mergeCell ref="G462:G463"/>
    <mergeCell ref="I462:I463"/>
    <mergeCell ref="L5:L6"/>
    <mergeCell ref="M5:M6"/>
    <mergeCell ref="H5:H6"/>
    <mergeCell ref="A1:M1"/>
    <mergeCell ref="A3:E4"/>
    <mergeCell ref="F3:M3"/>
    <mergeCell ref="F4:G4"/>
    <mergeCell ref="H4:I4"/>
    <mergeCell ref="J4:K4"/>
    <mergeCell ref="L4:M4"/>
    <mergeCell ref="J5:J6"/>
    <mergeCell ref="K5:K6"/>
    <mergeCell ref="A6:B6"/>
    <mergeCell ref="C6:D6"/>
    <mergeCell ref="A5:D5"/>
    <mergeCell ref="E5:E6"/>
    <mergeCell ref="F5:F6"/>
    <mergeCell ref="G5:G6"/>
    <mergeCell ref="I5:I6"/>
  </mergeCells>
  <phoneticPr fontId="3"/>
  <pageMargins left="0.78740157480314965" right="0.78740157480314965" top="0.78740157480314965" bottom="0.78740157480314965" header="0.19685039370078741" footer="0.19685039370078741"/>
  <pageSetup paperSize="9" scale="48" orientation="portrait" r:id="rId1"/>
  <headerFooter alignWithMargins="0"/>
  <rowBreaks count="4" manualBreakCount="4">
    <brk id="97" max="12" man="1"/>
    <brk id="192" max="12" man="1"/>
    <brk id="289" max="12" man="1"/>
    <brk id="383"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22</vt:i4>
      </vt:variant>
    </vt:vector>
  </HeadingPairs>
  <TitlesOfParts>
    <vt:vector size="35" baseType="lpstr">
      <vt:lpstr>（ご一読下さい）概要</vt:lpstr>
      <vt:lpstr>入力</vt:lpstr>
      <vt:lpstr>波及効果フローチャート</vt:lpstr>
      <vt:lpstr>結果</vt:lpstr>
      <vt:lpstr>結果（詳細）</vt:lpstr>
      <vt:lpstr>結果（グラフ）</vt:lpstr>
      <vt:lpstr>各種係数</vt:lpstr>
      <vt:lpstr>増加最終需要額</vt:lpstr>
      <vt:lpstr>部門分類表</vt:lpstr>
      <vt:lpstr>生産者価格評価表</vt:lpstr>
      <vt:lpstr>投入係数表_A</vt:lpstr>
      <vt:lpstr>逆行列係数表_(I-(I-M)A)-1</vt:lpstr>
      <vt:lpstr>雇用表</vt:lpstr>
      <vt:lpstr>'（ご一読下さい）概要'!Print_Area</vt:lpstr>
      <vt:lpstr>各種係数!Print_Area</vt:lpstr>
      <vt:lpstr>'逆行列係数表_(I-(I-M)A)-1'!Print_Area</vt:lpstr>
      <vt:lpstr>結果!Print_Area</vt:lpstr>
      <vt:lpstr>'結果（グラフ）'!Print_Area</vt:lpstr>
      <vt:lpstr>'結果（詳細）'!Print_Area</vt:lpstr>
      <vt:lpstr>雇用表!Print_Area</vt:lpstr>
      <vt:lpstr>生産者価格評価表!Print_Area</vt:lpstr>
      <vt:lpstr>増加最終需要額!Print_Area</vt:lpstr>
      <vt:lpstr>投入係数表_A!Print_Area</vt:lpstr>
      <vt:lpstr>入力!Print_Area</vt:lpstr>
      <vt:lpstr>波及効果フローチャート!Print_Area</vt:lpstr>
      <vt:lpstr>部門分類表!Print_Area</vt:lpstr>
      <vt:lpstr>各種係数!Print_Titles</vt:lpstr>
      <vt:lpstr>'逆行列係数表_(I-(I-M)A)-1'!Print_Titles</vt:lpstr>
      <vt:lpstr>'結果（詳細）'!Print_Titles</vt:lpstr>
      <vt:lpstr>雇用表!Print_Titles</vt:lpstr>
      <vt:lpstr>生産者価格評価表!Print_Titles</vt:lpstr>
      <vt:lpstr>増加最終需要額!Print_Titles</vt:lpstr>
      <vt:lpstr>投入係数表_A!Print_Titles</vt:lpstr>
      <vt:lpstr>入力!Print_Titles</vt:lpstr>
      <vt:lpstr>部門分類表!Print_Titles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一ノ瀬　真人</cp:lastModifiedBy>
  <cp:lastPrinted>2022-03-03T07:08:10Z</cp:lastPrinted>
  <dcterms:created xsi:type="dcterms:W3CDTF">2007-07-03T23:34:09Z</dcterms:created>
  <dcterms:modified xsi:type="dcterms:W3CDTF">2026-05-25T07:18:20Z</dcterms:modified>
</cp:coreProperties>
</file>