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2"/>
  </bookViews>
  <sheets>
    <sheet name="076" sheetId="1" r:id="rId1"/>
    <sheet name="078" sheetId="2" r:id="rId2"/>
    <sheet name="080" sheetId="3" r:id="rId3"/>
  </sheets>
  <definedNames>
    <definedName name="_xlnm.Print_Area" localSheetId="0">'076'!$A$1:$Q$70</definedName>
    <definedName name="_xlnm.Print_Area" localSheetId="1">'078'!$A$1:$AX$68</definedName>
    <definedName name="_xlnm.Print_Area" localSheetId="2">'080'!$A$1:$I$61</definedName>
  </definedNames>
  <calcPr fullCalcOnLoad="1"/>
</workbook>
</file>

<file path=xl/sharedStrings.xml><?xml version="1.0" encoding="utf-8"?>
<sst xmlns="http://schemas.openxmlformats.org/spreadsheetml/2006/main" count="1886" uniqueCount="159">
  <si>
    <t>総　　　数</t>
  </si>
  <si>
    <t>私　　　有</t>
  </si>
  <si>
    <t>市　町　村</t>
  </si>
  <si>
    <t>財　産　区</t>
  </si>
  <si>
    <t>総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</si>
  <si>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</si>
  <si>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</si>
  <si>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</si>
  <si>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</si>
  <si>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</si>
  <si>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</si>
  <si>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</si>
  <si>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</si>
  <si>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</si>
  <si>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</si>
  <si>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</si>
  <si>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</si>
  <si>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</si>
  <si>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</si>
  <si>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</si>
  <si>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</si>
  <si>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</si>
  <si>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</si>
  <si>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</si>
  <si>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</si>
  <si>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</si>
  <si>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</si>
  <si>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</si>
  <si>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</si>
  <si>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</si>
  <si>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</si>
  <si>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</si>
  <si>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</si>
  <si>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</si>
  <si>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</si>
  <si>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</si>
  <si>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</si>
  <si>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</si>
  <si>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</si>
  <si>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</si>
  <si>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</si>
  <si>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</si>
  <si>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</si>
  <si>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</si>
  <si>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</si>
  <si>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</si>
  <si>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</si>
  <si>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</si>
  <si>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</si>
  <si>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</si>
  <si>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</si>
  <si>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</si>
  <si>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</si>
  <si>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公　　　　　　　　　　　　　　　　　　　　有</t>
  </si>
  <si>
    <t>面積</t>
  </si>
  <si>
    <t>国有</t>
  </si>
  <si>
    <t>公私有</t>
  </si>
  <si>
    <t>加賀市</t>
  </si>
  <si>
    <t>羽咋市</t>
  </si>
  <si>
    <t>金沢市</t>
  </si>
  <si>
    <t>七尾市</t>
  </si>
  <si>
    <t>造林用種子（kg）</t>
  </si>
  <si>
    <t>(kg)</t>
  </si>
  <si>
    <t>（生）（㎏）</t>
  </si>
  <si>
    <t>（乾）(kg)</t>
  </si>
  <si>
    <t>くるみ　　　</t>
  </si>
  <si>
    <t>まつたけ　</t>
  </si>
  <si>
    <t>金沢市</t>
  </si>
  <si>
    <t>七尾市</t>
  </si>
  <si>
    <t>加賀市</t>
  </si>
  <si>
    <t>羽咋市</t>
  </si>
  <si>
    <t>しいたけ</t>
  </si>
  <si>
    <t>わさび</t>
  </si>
  <si>
    <t>なめこ</t>
  </si>
  <si>
    <t>ひらたけ</t>
  </si>
  <si>
    <t xml:space="preserve">しいたけ </t>
  </si>
  <si>
    <t>（t）</t>
  </si>
  <si>
    <t>（束）</t>
  </si>
  <si>
    <t>ま　つ　　　</t>
  </si>
  <si>
    <t>す　ぎ　　　</t>
  </si>
  <si>
    <t>（㎏）</t>
  </si>
  <si>
    <t>箇所</t>
  </si>
  <si>
    <t>市郡別及び
保有形態別</t>
  </si>
  <si>
    <t>年次及び市郡別</t>
  </si>
  <si>
    <t>部分林</t>
  </si>
  <si>
    <t>しいたけ</t>
  </si>
  <si>
    <t>(榾)(千本)</t>
  </si>
  <si>
    <t>(㎥)</t>
  </si>
  <si>
    <t>官行造林地</t>
  </si>
  <si>
    <t>水源かん養林</t>
  </si>
  <si>
    <t>土砂流出防備林</t>
  </si>
  <si>
    <t>土砂崩壊防備林</t>
  </si>
  <si>
    <t>飛砂防備林</t>
  </si>
  <si>
    <t>水害防備林</t>
  </si>
  <si>
    <t>なだれ防止林</t>
  </si>
  <si>
    <t>魚つき林</t>
  </si>
  <si>
    <t>風致林</t>
  </si>
  <si>
    <t>計</t>
  </si>
  <si>
    <t>部分林以外</t>
  </si>
  <si>
    <t>その他</t>
  </si>
  <si>
    <t>計</t>
  </si>
  <si>
    <t>県</t>
  </si>
  <si>
    <t>造林公社</t>
  </si>
  <si>
    <t>保健保安林</t>
  </si>
  <si>
    <t>資料　石川県林業経営課</t>
  </si>
  <si>
    <t>川北村</t>
  </si>
  <si>
    <t>昭和47年</t>
  </si>
  <si>
    <t>…</t>
  </si>
  <si>
    <t>25(10.1)</t>
  </si>
  <si>
    <t>合　　計</t>
  </si>
  <si>
    <t>76　林　　業</t>
  </si>
  <si>
    <t>林　　業　77</t>
  </si>
  <si>
    <t>６　　林　　　　　　　　　　　　　　　業</t>
  </si>
  <si>
    <t>（単位　ヘクタール）</t>
  </si>
  <si>
    <t>39　　市　町　村　別　、　所　有　形　態　別　林　野　面　積　（昭和50.1.1現在）</t>
  </si>
  <si>
    <t>森林開発　　　　　公　　　団</t>
  </si>
  <si>
    <t>林　　　　　野　　　　　庁</t>
  </si>
  <si>
    <t>国　　　　　　　　　　　　　　　　　　　　　　　　　有</t>
  </si>
  <si>
    <t>合　　計</t>
  </si>
  <si>
    <t>民　　　　　　　　　　　　　　　　　　　　　　　　　有</t>
  </si>
  <si>
    <t>－</t>
  </si>
  <si>
    <t>－</t>
  </si>
  <si>
    <t>－</t>
  </si>
  <si>
    <t>…</t>
  </si>
  <si>
    <t>－</t>
  </si>
  <si>
    <t>資料　北陸農政局統計情報部「林野面積調査統計書」による。</t>
  </si>
  <si>
    <t>市町村別</t>
  </si>
  <si>
    <t>資料　石川県造林課による。</t>
  </si>
  <si>
    <t>注　　保健保安林欄の（　）書は外数で、保健保安林以外の保安林と兼種である。保健保安林欄以外の（　）書は内数である。</t>
  </si>
  <si>
    <t>（単位　ヘクタール）</t>
  </si>
  <si>
    <t>潮害防備林</t>
  </si>
  <si>
    <t>落石防止林</t>
  </si>
  <si>
    <t>航行目標林</t>
  </si>
  <si>
    <t>干害防備保安林</t>
  </si>
  <si>
    <t>78　林　　業</t>
  </si>
  <si>
    <t>林　　業　79</t>
  </si>
  <si>
    <t>箇　　所</t>
  </si>
  <si>
    <t>面　　　積</t>
  </si>
  <si>
    <t>総　　　　　　　　数</t>
  </si>
  <si>
    <t>　</t>
  </si>
  <si>
    <t>防　　風　　林</t>
  </si>
  <si>
    <t>箇　所</t>
  </si>
  <si>
    <t>40　　市　　　郡　　　別　　　、　　　保　　　有　　　形　　　態　　　別　　　保　　　安　　　林　　　面　　　積　（昭和52.3.31現在）</t>
  </si>
  <si>
    <t xml:space="preserve"> </t>
  </si>
  <si>
    <t>　</t>
  </si>
  <si>
    <t>－</t>
  </si>
  <si>
    <t>　</t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</si>
  <si>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</si>
  <si>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</si>
  <si>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</si>
  <si>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41　　市郡別、品目別公私有林野副産物数量　（昭和47～51年）</t>
  </si>
  <si>
    <t>木　炭</t>
  </si>
  <si>
    <t>竹　類</t>
  </si>
  <si>
    <t>く　り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</si>
  <si>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</si>
  <si>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市郡別、品目別公私有林野副産物数量（昭和47～51年）（つづき）</t>
  </si>
  <si>
    <t>桐　材</t>
  </si>
  <si>
    <t>えのきだけ</t>
  </si>
  <si>
    <t>80　林　　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</si>
</sst>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0\)"/>
    <numFmt numFmtId="177" formatCode="#,##0.000;\-#,##0.000"/>
    <numFmt numFmtId="178" formatCode="\(#,##0.0\)"/>
    <numFmt numFmtId="179" formatCode="\(#,##0\)"/>
    <numFmt numFmtId="180" formatCode="#,##0.0;[Red]\-#,##0.0"/>
    <numFmt numFmtId="181" formatCode="0_);\(0\)"/>
    <numFmt numFmtId="182" formatCode="#,##0;[Red]#,##0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2"/>
      <color indexed="12"/>
      <name val="ＭＳ 明朝"/>
      <family val="1"/>
    </font>
    <font>
      <sz val="12"/>
      <color indexed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37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37" fontId="4" fillId="0" borderId="13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 quotePrefix="1">
      <alignment horizontal="distributed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176" fontId="4" fillId="0" borderId="15" xfId="0" applyNumberFormat="1" applyFont="1" applyFill="1" applyBorder="1" applyAlignment="1" applyProtection="1" quotePrefix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176" fontId="4" fillId="0" borderId="16" xfId="0" applyNumberFormat="1" applyFont="1" applyFill="1" applyBorder="1" applyAlignment="1" applyProtection="1" quotePrefix="1">
      <alignment horizontal="distributed" vertical="center"/>
      <protection/>
    </xf>
    <xf numFmtId="0" fontId="4" fillId="0" borderId="17" xfId="0" applyFont="1" applyFill="1" applyBorder="1" applyAlignment="1" applyProtection="1">
      <alignment horizontal="centerContinuous" vertical="center"/>
      <protection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9" xfId="0" applyFont="1" applyBorder="1" applyAlignment="1">
      <alignment horizontal="center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shrinkToFit="1"/>
      <protection/>
    </xf>
    <xf numFmtId="0" fontId="11" fillId="0" borderId="1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38" fontId="4" fillId="0" borderId="0" xfId="0" applyNumberFormat="1" applyFont="1" applyFill="1" applyBorder="1" applyAlignment="1" applyProtection="1" quotePrefix="1">
      <alignment horizontal="right" vertical="center"/>
      <protection/>
    </xf>
    <xf numFmtId="38" fontId="6" fillId="0" borderId="0" xfId="49" applyNumberFormat="1" applyFont="1" applyFill="1" applyBorder="1" applyAlignment="1" applyProtection="1" quotePrefix="1">
      <alignment horizontal="right" vertical="center"/>
      <protection/>
    </xf>
    <xf numFmtId="38" fontId="6" fillId="0" borderId="0" xfId="0" applyNumberFormat="1" applyFont="1" applyFill="1" applyBorder="1" applyAlignment="1" applyProtection="1" quotePrefix="1">
      <alignment horizontal="right" vertical="center"/>
      <protection/>
    </xf>
    <xf numFmtId="38" fontId="4" fillId="0" borderId="0" xfId="49" applyNumberFormat="1" applyFont="1" applyFill="1" applyBorder="1" applyAlignment="1" applyProtection="1" quotePrefix="1">
      <alignment horizontal="right" vertical="center"/>
      <protection/>
    </xf>
    <xf numFmtId="38" fontId="4" fillId="0" borderId="0" xfId="49" applyNumberFormat="1" applyFont="1" applyFill="1" applyBorder="1" applyAlignment="1" applyProtection="1">
      <alignment horizontal="right" vertical="center" wrapTex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37" fontId="6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Fill="1" applyBorder="1" applyAlignment="1" applyProtection="1">
      <alignment horizontal="right" vertical="center"/>
      <protection/>
    </xf>
    <xf numFmtId="37" fontId="4" fillId="0" borderId="14" xfId="0" applyNumberFormat="1" applyFont="1" applyFill="1" applyBorder="1" applyAlignment="1" applyProtection="1">
      <alignment horizontal="right" vertical="center"/>
      <protection/>
    </xf>
    <xf numFmtId="37" fontId="4" fillId="0" borderId="25" xfId="0" applyNumberFormat="1" applyFont="1" applyFill="1" applyBorder="1" applyAlignment="1" applyProtection="1">
      <alignment horizontal="right" vertical="center"/>
      <protection/>
    </xf>
    <xf numFmtId="37" fontId="13" fillId="0" borderId="26" xfId="0" applyNumberFormat="1" applyFont="1" applyFill="1" applyBorder="1" applyAlignment="1" applyProtection="1">
      <alignment horizontal="right" vertical="center"/>
      <protection/>
    </xf>
    <xf numFmtId="37" fontId="1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0" xfId="0" applyFont="1" applyBorder="1" applyAlignment="1">
      <alignment vertical="center"/>
    </xf>
    <xf numFmtId="37" fontId="13" fillId="0" borderId="25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25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distributed" vertical="center"/>
      <protection/>
    </xf>
    <xf numFmtId="0" fontId="13" fillId="0" borderId="30" xfId="0" applyFont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4" fillId="0" borderId="31" xfId="0" applyFont="1" applyFill="1" applyBorder="1" applyAlignment="1" applyProtection="1">
      <alignment horizontal="distributed" vertical="center"/>
      <protection/>
    </xf>
    <xf numFmtId="0" fontId="4" fillId="0" borderId="32" xfId="0" applyFont="1" applyFill="1" applyBorder="1" applyAlignment="1" applyProtection="1">
      <alignment horizontal="distributed" vertical="center"/>
      <protection/>
    </xf>
    <xf numFmtId="0" fontId="4" fillId="0" borderId="33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vertical="center"/>
    </xf>
    <xf numFmtId="0" fontId="4" fillId="0" borderId="34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>
      <alignment horizontal="distributed" vertical="center"/>
    </xf>
    <xf numFmtId="0" fontId="4" fillId="0" borderId="35" xfId="0" applyFont="1" applyFill="1" applyBorder="1" applyAlignment="1" applyProtection="1">
      <alignment horizontal="distributed" vertical="center"/>
      <protection/>
    </xf>
    <xf numFmtId="0" fontId="4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27" xfId="0" applyFont="1" applyFill="1" applyBorder="1" applyAlignment="1" applyProtection="1">
      <alignment horizontal="distributed" vertical="center" wrapText="1"/>
      <protection/>
    </xf>
    <xf numFmtId="0" fontId="4" fillId="0" borderId="34" xfId="0" applyFont="1" applyFill="1" applyBorder="1" applyAlignment="1" applyProtection="1">
      <alignment horizontal="distributed" vertical="center" wrapText="1"/>
      <protection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44" xfId="0" applyFont="1" applyFill="1" applyBorder="1" applyAlignment="1" applyProtection="1">
      <alignment horizontal="distributed" vertical="center"/>
      <protection/>
    </xf>
    <xf numFmtId="0" fontId="4" fillId="0" borderId="45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 applyProtection="1">
      <alignment horizontal="distributed" vertical="center" wrapText="1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7" fillId="0" borderId="0" xfId="49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38" fontId="4" fillId="0" borderId="0" xfId="49" applyNumberFormat="1" applyFont="1" applyFill="1" applyBorder="1" applyAlignment="1" applyProtection="1">
      <alignment horizontal="right" vertical="center"/>
      <protection/>
    </xf>
    <xf numFmtId="40" fontId="4" fillId="0" borderId="0" xfId="49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3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14" xfId="0" applyNumberFormat="1" applyFont="1" applyFill="1" applyBorder="1" applyAlignment="1" applyProtection="1">
      <alignment horizontal="right" vertical="center"/>
      <protection/>
    </xf>
    <xf numFmtId="38" fontId="4" fillId="0" borderId="14" xfId="49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38" fontId="6" fillId="0" borderId="0" xfId="49" applyFont="1" applyFill="1" applyBorder="1" applyAlignment="1" applyProtection="1">
      <alignment horizontal="right" vertical="center"/>
      <protection/>
    </xf>
    <xf numFmtId="38" fontId="6" fillId="0" borderId="0" xfId="49" applyNumberFormat="1" applyFont="1" applyFill="1" applyBorder="1" applyAlignment="1" applyProtection="1">
      <alignment horizontal="right" vertical="center"/>
      <protection/>
    </xf>
    <xf numFmtId="179" fontId="4" fillId="0" borderId="18" xfId="0" applyNumberFormat="1" applyFont="1" applyFill="1" applyBorder="1" applyAlignment="1" applyProtection="1">
      <alignment horizontal="right" vertical="center"/>
      <protection/>
    </xf>
    <xf numFmtId="0" fontId="13" fillId="0" borderId="47" xfId="0" applyFont="1" applyFill="1" applyBorder="1" applyAlignment="1" applyProtection="1">
      <alignment horizontal="distributed" vertical="center"/>
      <protection/>
    </xf>
    <xf numFmtId="0" fontId="13" fillId="0" borderId="22" xfId="0" applyFont="1" applyFill="1" applyBorder="1" applyAlignment="1" applyProtection="1">
      <alignment horizontal="distributed" vertical="center"/>
      <protection/>
    </xf>
    <xf numFmtId="179" fontId="13" fillId="0" borderId="48" xfId="0" applyNumberFormat="1" applyFont="1" applyFill="1" applyBorder="1" applyAlignment="1" applyProtection="1">
      <alignment horizontal="right" vertical="center"/>
      <protection/>
    </xf>
    <xf numFmtId="179" fontId="13" fillId="0" borderId="47" xfId="0" applyNumberFormat="1" applyFont="1" applyFill="1" applyBorder="1" applyAlignment="1" applyProtection="1">
      <alignment horizontal="right" vertical="center"/>
      <protection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horizontal="distributed" vertical="center"/>
      <protection/>
    </xf>
    <xf numFmtId="38" fontId="13" fillId="0" borderId="21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38" fontId="13" fillId="0" borderId="0" xfId="49" applyNumberFormat="1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 shrinkToFit="1"/>
      <protection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38" fontId="13" fillId="0" borderId="0" xfId="49" applyFont="1" applyFill="1" applyBorder="1" applyAlignment="1" applyProtection="1">
      <alignment vertical="center"/>
      <protection/>
    </xf>
    <xf numFmtId="38" fontId="13" fillId="0" borderId="0" xfId="49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horizontal="right" vertical="center"/>
      <protection/>
    </xf>
    <xf numFmtId="179" fontId="13" fillId="0" borderId="0" xfId="0" applyNumberFormat="1" applyFont="1" applyFill="1" applyBorder="1" applyAlignment="1" applyProtection="1">
      <alignment vertical="center"/>
      <protection/>
    </xf>
    <xf numFmtId="182" fontId="4" fillId="0" borderId="0" xfId="49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49" xfId="0" applyFont="1" applyFill="1" applyBorder="1" applyAlignment="1" applyProtection="1">
      <alignment horizontal="distributed" vertical="center" shrinkToFit="1"/>
      <protection/>
    </xf>
    <xf numFmtId="0" fontId="4" fillId="0" borderId="50" xfId="0" applyFont="1" applyFill="1" applyBorder="1" applyAlignment="1" applyProtection="1">
      <alignment horizontal="distributed" vertical="center" shrinkToFit="1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distributed" vertical="center" shrinkToFit="1"/>
      <protection/>
    </xf>
    <xf numFmtId="38" fontId="4" fillId="0" borderId="0" xfId="49" applyFont="1" applyBorder="1" applyAlignment="1">
      <alignment horizontal="right" vertical="center"/>
    </xf>
    <xf numFmtId="38" fontId="6" fillId="0" borderId="0" xfId="49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180" fontId="4" fillId="0" borderId="0" xfId="49" applyNumberFormat="1" applyFont="1" applyBorder="1" applyAlignment="1">
      <alignment horizontal="right" vertical="center"/>
    </xf>
    <xf numFmtId="38" fontId="4" fillId="0" borderId="0" xfId="49" applyNumberFormat="1" applyFont="1" applyBorder="1" applyAlignment="1">
      <alignment horizontal="right" vertical="center"/>
    </xf>
    <xf numFmtId="38" fontId="4" fillId="0" borderId="0" xfId="49" applyFont="1" applyBorder="1" applyAlignment="1">
      <alignment vertical="center"/>
    </xf>
    <xf numFmtId="180" fontId="4" fillId="0" borderId="0" xfId="49" applyNumberFormat="1" applyFont="1" applyBorder="1" applyAlignment="1">
      <alignment vertical="center"/>
    </xf>
    <xf numFmtId="38" fontId="4" fillId="0" borderId="0" xfId="49" applyNumberFormat="1" applyFont="1" applyBorder="1" applyAlignment="1">
      <alignment vertical="center"/>
    </xf>
    <xf numFmtId="38" fontId="4" fillId="0" borderId="21" xfId="49" applyFont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180" fontId="4" fillId="0" borderId="14" xfId="49" applyNumberFormat="1" applyFont="1" applyBorder="1" applyAlignment="1">
      <alignment horizontal="right" vertical="center"/>
    </xf>
    <xf numFmtId="38" fontId="4" fillId="0" borderId="14" xfId="49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0" xfId="49" applyFont="1" applyAlignment="1">
      <alignment horizontal="right" vertical="center"/>
    </xf>
    <xf numFmtId="38" fontId="4" fillId="0" borderId="21" xfId="49" applyFont="1" applyBorder="1" applyAlignment="1">
      <alignment vertical="center"/>
    </xf>
    <xf numFmtId="0" fontId="33" fillId="0" borderId="15" xfId="0" applyFont="1" applyBorder="1" applyAlignment="1">
      <alignment horizontal="distributed" vertical="center"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Border="1" applyAlignment="1">
      <alignment horizontal="right" vertical="center"/>
    </xf>
    <xf numFmtId="38" fontId="13" fillId="0" borderId="0" xfId="49" applyNumberFormat="1" applyFont="1" applyFill="1" applyBorder="1" applyAlignment="1" applyProtection="1">
      <alignment horizontal="right" vertical="center" wrapText="1"/>
      <protection/>
    </xf>
    <xf numFmtId="38" fontId="13" fillId="0" borderId="0" xfId="49" applyFont="1" applyFill="1" applyBorder="1" applyAlignment="1" applyProtection="1">
      <alignment horizontal="right" vertical="center" wrapText="1"/>
      <protection/>
    </xf>
    <xf numFmtId="38" fontId="13" fillId="0" borderId="0" xfId="49" applyFont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A1">
      <selection activeCell="A1" sqref="A1"/>
    </sheetView>
  </sheetViews>
  <sheetFormatPr defaultColWidth="10.625" defaultRowHeight="13.5"/>
  <cols>
    <col min="1" max="1" width="2.625" style="3" customWidth="1"/>
    <col min="2" max="2" width="15.00390625" style="3" customWidth="1"/>
    <col min="3" max="17" width="14.125" style="3" customWidth="1"/>
    <col min="18" max="16384" width="10.625" style="3" customWidth="1"/>
  </cols>
  <sheetData>
    <row r="1" spans="1:17" ht="19.5" customHeight="1">
      <c r="A1" s="1" t="s">
        <v>110</v>
      </c>
      <c r="Q1" s="2" t="s">
        <v>111</v>
      </c>
    </row>
    <row r="2" ht="19.5" customHeight="1">
      <c r="Q2" s="56"/>
    </row>
    <row r="3" spans="1:17" ht="24.75" customHeight="1">
      <c r="A3" s="82" t="s">
        <v>112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24.75" customHeight="1">
      <c r="A4" s="21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9.5" customHeight="1">
      <c r="A5" s="84" t="s">
        <v>114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2:17" ht="18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 t="s">
        <v>113</v>
      </c>
    </row>
    <row r="7" spans="1:17" ht="18" customHeight="1">
      <c r="A7" s="93" t="s">
        <v>126</v>
      </c>
      <c r="B7" s="94"/>
      <c r="C7" s="101" t="s">
        <v>0</v>
      </c>
      <c r="D7" s="110" t="s">
        <v>117</v>
      </c>
      <c r="E7" s="111"/>
      <c r="F7" s="111"/>
      <c r="G7" s="111"/>
      <c r="H7" s="111"/>
      <c r="I7" s="111"/>
      <c r="J7" s="111"/>
      <c r="K7" s="110" t="s">
        <v>119</v>
      </c>
      <c r="L7" s="111"/>
      <c r="M7" s="111"/>
      <c r="N7" s="111"/>
      <c r="O7" s="111"/>
      <c r="P7" s="111"/>
      <c r="Q7" s="111"/>
    </row>
    <row r="8" spans="1:17" ht="18" customHeight="1">
      <c r="A8" s="95"/>
      <c r="B8" s="96"/>
      <c r="C8" s="102"/>
      <c r="D8" s="72" t="s">
        <v>109</v>
      </c>
      <c r="E8" s="104" t="s">
        <v>116</v>
      </c>
      <c r="F8" s="105"/>
      <c r="G8" s="105"/>
      <c r="H8" s="106"/>
      <c r="I8" s="107" t="s">
        <v>115</v>
      </c>
      <c r="J8" s="72" t="s">
        <v>99</v>
      </c>
      <c r="K8" s="107" t="s">
        <v>118</v>
      </c>
      <c r="L8" s="86" t="s">
        <v>53</v>
      </c>
      <c r="M8" s="87"/>
      <c r="N8" s="87"/>
      <c r="O8" s="87"/>
      <c r="P8" s="88"/>
      <c r="Q8" s="74" t="s">
        <v>1</v>
      </c>
    </row>
    <row r="9" spans="1:17" ht="18" customHeight="1">
      <c r="A9" s="97"/>
      <c r="B9" s="98"/>
      <c r="C9" s="102"/>
      <c r="D9" s="91"/>
      <c r="E9" s="72" t="s">
        <v>97</v>
      </c>
      <c r="F9" s="72" t="s">
        <v>84</v>
      </c>
      <c r="G9" s="78" t="s">
        <v>98</v>
      </c>
      <c r="H9" s="80" t="s">
        <v>88</v>
      </c>
      <c r="I9" s="108"/>
      <c r="J9" s="91"/>
      <c r="K9" s="108"/>
      <c r="L9" s="74" t="s">
        <v>100</v>
      </c>
      <c r="M9" s="80" t="s">
        <v>101</v>
      </c>
      <c r="N9" s="107" t="s">
        <v>102</v>
      </c>
      <c r="O9" s="80" t="s">
        <v>2</v>
      </c>
      <c r="P9" s="113" t="s">
        <v>3</v>
      </c>
      <c r="Q9" s="89"/>
    </row>
    <row r="10" spans="1:17" ht="18" customHeight="1">
      <c r="A10" s="99"/>
      <c r="B10" s="100"/>
      <c r="C10" s="103"/>
      <c r="D10" s="92"/>
      <c r="E10" s="73"/>
      <c r="F10" s="73"/>
      <c r="G10" s="79"/>
      <c r="H10" s="81"/>
      <c r="I10" s="109"/>
      <c r="J10" s="92"/>
      <c r="K10" s="109"/>
      <c r="L10" s="75"/>
      <c r="M10" s="81"/>
      <c r="N10" s="112"/>
      <c r="O10" s="81"/>
      <c r="P10" s="114"/>
      <c r="Q10" s="90"/>
    </row>
    <row r="11" spans="1:17" ht="20.25" customHeight="1">
      <c r="A11" s="76" t="s">
        <v>4</v>
      </c>
      <c r="B11" s="77"/>
      <c r="C11" s="62">
        <f>SUM(D11,K11)</f>
        <v>284756</v>
      </c>
      <c r="D11" s="63">
        <f>SUM(E11,I11:J11)</f>
        <v>33016</v>
      </c>
      <c r="E11" s="63">
        <f aca="true" t="shared" si="0" ref="E11:K11">SUM(E13:E20,E22,E25,E31,E41,E48,E54,E62,E68)</f>
        <v>28451</v>
      </c>
      <c r="F11" s="63" t="s">
        <v>123</v>
      </c>
      <c r="G11" s="63" t="s">
        <v>123</v>
      </c>
      <c r="H11" s="63">
        <f t="shared" si="0"/>
        <v>1505</v>
      </c>
      <c r="I11" s="63">
        <f t="shared" si="0"/>
        <v>4149</v>
      </c>
      <c r="J11" s="63">
        <f t="shared" si="0"/>
        <v>416</v>
      </c>
      <c r="K11" s="63">
        <f t="shared" si="0"/>
        <v>251740</v>
      </c>
      <c r="L11" s="63">
        <f>SUM(M11:P11)</f>
        <v>20637</v>
      </c>
      <c r="M11" s="63">
        <f>SUM(M13:M20,M22,M25,M31,M41,M48,M54,M62,M68)</f>
        <v>7795</v>
      </c>
      <c r="N11" s="63">
        <f>SUM(N13:N20,N22,N25,N31,N41,N48,N54,N62,N68)</f>
        <v>4043</v>
      </c>
      <c r="O11" s="63">
        <f>SUM(O13:O20,O22,O25,O31,O41,O48,O54,O62,O68)</f>
        <v>3741</v>
      </c>
      <c r="P11" s="63">
        <f>SUM(P13:P20,P22,P25,P31,P41,P48,P54,P62,P68)</f>
        <v>5058</v>
      </c>
      <c r="Q11" s="63">
        <f>SUM(Q13:Q20,Q22,Q25,Q31,Q41,Q48,Q54,Q62,Q68)</f>
        <v>231103</v>
      </c>
    </row>
    <row r="12" spans="1:17" ht="20.25" customHeight="1">
      <c r="A12" s="64"/>
      <c r="B12" s="65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ht="20.25" customHeight="1">
      <c r="A13" s="70" t="s">
        <v>5</v>
      </c>
      <c r="B13" s="71"/>
      <c r="C13" s="66">
        <f aca="true" t="shared" si="1" ref="C13:C20">SUM(D13,K13)</f>
        <v>28357</v>
      </c>
      <c r="D13" s="67">
        <f aca="true" t="shared" si="2" ref="D13:D19">SUM(E13,I13:J13)</f>
        <v>6203</v>
      </c>
      <c r="E13" s="67">
        <v>6126</v>
      </c>
      <c r="F13" s="67" t="s">
        <v>107</v>
      </c>
      <c r="G13" s="67" t="s">
        <v>107</v>
      </c>
      <c r="H13" s="67" t="s">
        <v>120</v>
      </c>
      <c r="I13" s="67">
        <v>35</v>
      </c>
      <c r="J13" s="67">
        <v>42</v>
      </c>
      <c r="K13" s="67">
        <f>SUM(L13,Q13)</f>
        <v>22154</v>
      </c>
      <c r="L13" s="67">
        <f>SUM(M13:P13)</f>
        <v>1989</v>
      </c>
      <c r="M13" s="67">
        <v>1122</v>
      </c>
      <c r="N13" s="67" t="s">
        <v>120</v>
      </c>
      <c r="O13" s="67">
        <v>867</v>
      </c>
      <c r="P13" s="67" t="s">
        <v>120</v>
      </c>
      <c r="Q13" s="67">
        <v>20165</v>
      </c>
    </row>
    <row r="14" spans="1:17" ht="20.25" customHeight="1">
      <c r="A14" s="70" t="s">
        <v>6</v>
      </c>
      <c r="B14" s="71"/>
      <c r="C14" s="66">
        <f t="shared" si="1"/>
        <v>8506</v>
      </c>
      <c r="D14" s="67">
        <f t="shared" si="2"/>
        <v>151</v>
      </c>
      <c r="E14" s="67" t="s">
        <v>120</v>
      </c>
      <c r="F14" s="67" t="s">
        <v>107</v>
      </c>
      <c r="G14" s="67" t="s">
        <v>107</v>
      </c>
      <c r="H14" s="67" t="s">
        <v>120</v>
      </c>
      <c r="I14" s="67">
        <v>8</v>
      </c>
      <c r="J14" s="67">
        <v>143</v>
      </c>
      <c r="K14" s="67">
        <f aca="true" t="shared" si="3" ref="K14:K20">SUM(L14,Q14)</f>
        <v>8355</v>
      </c>
      <c r="L14" s="67">
        <f aca="true" t="shared" si="4" ref="L14:L19">SUM(M14:P14)</f>
        <v>139</v>
      </c>
      <c r="M14" s="67">
        <v>32</v>
      </c>
      <c r="N14" s="67">
        <v>92</v>
      </c>
      <c r="O14" s="67">
        <v>15</v>
      </c>
      <c r="P14" s="67" t="s">
        <v>120</v>
      </c>
      <c r="Q14" s="67">
        <v>8216</v>
      </c>
    </row>
    <row r="15" spans="1:17" ht="20.25" customHeight="1">
      <c r="A15" s="70" t="s">
        <v>7</v>
      </c>
      <c r="B15" s="71"/>
      <c r="C15" s="66">
        <f t="shared" si="1"/>
        <v>26661</v>
      </c>
      <c r="D15" s="67">
        <f t="shared" si="2"/>
        <v>4982</v>
      </c>
      <c r="E15" s="67">
        <v>4434</v>
      </c>
      <c r="F15" s="67" t="s">
        <v>107</v>
      </c>
      <c r="G15" s="67" t="s">
        <v>107</v>
      </c>
      <c r="H15" s="67" t="s">
        <v>120</v>
      </c>
      <c r="I15" s="67">
        <v>467</v>
      </c>
      <c r="J15" s="67">
        <v>81</v>
      </c>
      <c r="K15" s="67">
        <f t="shared" si="3"/>
        <v>21679</v>
      </c>
      <c r="L15" s="67">
        <f t="shared" si="4"/>
        <v>1491</v>
      </c>
      <c r="M15" s="67">
        <v>303</v>
      </c>
      <c r="N15" s="67">
        <v>115</v>
      </c>
      <c r="O15" s="67">
        <v>11</v>
      </c>
      <c r="P15" s="67">
        <v>1062</v>
      </c>
      <c r="Q15" s="67">
        <v>20188</v>
      </c>
    </row>
    <row r="16" spans="1:17" ht="20.25" customHeight="1">
      <c r="A16" s="70" t="s">
        <v>8</v>
      </c>
      <c r="B16" s="71"/>
      <c r="C16" s="66">
        <f t="shared" si="1"/>
        <v>21638</v>
      </c>
      <c r="D16" s="67">
        <f t="shared" si="2"/>
        <v>879</v>
      </c>
      <c r="E16" s="67">
        <v>173</v>
      </c>
      <c r="F16" s="67" t="s">
        <v>107</v>
      </c>
      <c r="G16" s="67" t="s">
        <v>107</v>
      </c>
      <c r="H16" s="67">
        <v>173</v>
      </c>
      <c r="I16" s="67">
        <v>657</v>
      </c>
      <c r="J16" s="67">
        <v>49</v>
      </c>
      <c r="K16" s="67">
        <f t="shared" si="3"/>
        <v>20759</v>
      </c>
      <c r="L16" s="67">
        <f t="shared" si="4"/>
        <v>1469</v>
      </c>
      <c r="M16" s="67">
        <v>528</v>
      </c>
      <c r="N16" s="67">
        <v>645</v>
      </c>
      <c r="O16" s="67">
        <v>296</v>
      </c>
      <c r="P16" s="67" t="s">
        <v>120</v>
      </c>
      <c r="Q16" s="67">
        <v>19290</v>
      </c>
    </row>
    <row r="17" spans="1:17" ht="20.25" customHeight="1">
      <c r="A17" s="70" t="s">
        <v>9</v>
      </c>
      <c r="B17" s="71"/>
      <c r="C17" s="66">
        <f t="shared" si="1"/>
        <v>18777</v>
      </c>
      <c r="D17" s="67">
        <f t="shared" si="2"/>
        <v>159</v>
      </c>
      <c r="E17" s="67">
        <v>149</v>
      </c>
      <c r="F17" s="67" t="s">
        <v>107</v>
      </c>
      <c r="G17" s="67" t="s">
        <v>107</v>
      </c>
      <c r="H17" s="67">
        <v>149</v>
      </c>
      <c r="I17" s="67" t="s">
        <v>120</v>
      </c>
      <c r="J17" s="67">
        <v>10</v>
      </c>
      <c r="K17" s="67">
        <f t="shared" si="3"/>
        <v>18618</v>
      </c>
      <c r="L17" s="67">
        <f t="shared" si="4"/>
        <v>1063</v>
      </c>
      <c r="M17" s="67">
        <v>576</v>
      </c>
      <c r="N17" s="67">
        <v>398</v>
      </c>
      <c r="O17" s="67">
        <v>89</v>
      </c>
      <c r="P17" s="67" t="s">
        <v>120</v>
      </c>
      <c r="Q17" s="67">
        <v>17555</v>
      </c>
    </row>
    <row r="18" spans="1:17" ht="20.25" customHeight="1">
      <c r="A18" s="70" t="s">
        <v>10</v>
      </c>
      <c r="B18" s="71"/>
      <c r="C18" s="66">
        <f t="shared" si="1"/>
        <v>7090</v>
      </c>
      <c r="D18" s="67">
        <f t="shared" si="2"/>
        <v>622</v>
      </c>
      <c r="E18" s="67">
        <v>607</v>
      </c>
      <c r="F18" s="67" t="s">
        <v>107</v>
      </c>
      <c r="G18" s="67" t="s">
        <v>107</v>
      </c>
      <c r="H18" s="67" t="s">
        <v>120</v>
      </c>
      <c r="I18" s="67" t="s">
        <v>120</v>
      </c>
      <c r="J18" s="67">
        <v>15</v>
      </c>
      <c r="K18" s="67">
        <f t="shared" si="3"/>
        <v>6468</v>
      </c>
      <c r="L18" s="67">
        <f t="shared" si="4"/>
        <v>423</v>
      </c>
      <c r="M18" s="67">
        <v>265</v>
      </c>
      <c r="N18" s="67">
        <v>93</v>
      </c>
      <c r="O18" s="67">
        <v>15</v>
      </c>
      <c r="P18" s="67">
        <v>50</v>
      </c>
      <c r="Q18" s="67">
        <v>6045</v>
      </c>
    </row>
    <row r="19" spans="1:17" ht="20.25" customHeight="1">
      <c r="A19" s="70" t="s">
        <v>11</v>
      </c>
      <c r="B19" s="71"/>
      <c r="C19" s="66">
        <f t="shared" si="1"/>
        <v>2973</v>
      </c>
      <c r="D19" s="67">
        <f t="shared" si="2"/>
        <v>0</v>
      </c>
      <c r="E19" s="67" t="s">
        <v>120</v>
      </c>
      <c r="F19" s="67" t="s">
        <v>107</v>
      </c>
      <c r="G19" s="67" t="s">
        <v>107</v>
      </c>
      <c r="H19" s="67" t="s">
        <v>120</v>
      </c>
      <c r="I19" s="67" t="s">
        <v>120</v>
      </c>
      <c r="J19" s="67">
        <v>0</v>
      </c>
      <c r="K19" s="67">
        <f t="shared" si="3"/>
        <v>2973</v>
      </c>
      <c r="L19" s="67">
        <f t="shared" si="4"/>
        <v>157</v>
      </c>
      <c r="M19" s="67">
        <v>35</v>
      </c>
      <c r="N19" s="67">
        <v>28</v>
      </c>
      <c r="O19" s="67">
        <v>94</v>
      </c>
      <c r="P19" s="67" t="s">
        <v>120</v>
      </c>
      <c r="Q19" s="67">
        <v>2816</v>
      </c>
    </row>
    <row r="20" spans="1:17" ht="20.25" customHeight="1">
      <c r="A20" s="70" t="s">
        <v>12</v>
      </c>
      <c r="B20" s="71"/>
      <c r="C20" s="66">
        <f t="shared" si="1"/>
        <v>34</v>
      </c>
      <c r="D20" s="67" t="s">
        <v>120</v>
      </c>
      <c r="E20" s="67" t="s">
        <v>120</v>
      </c>
      <c r="F20" s="67" t="s">
        <v>107</v>
      </c>
      <c r="G20" s="67" t="s">
        <v>107</v>
      </c>
      <c r="H20" s="67" t="s">
        <v>120</v>
      </c>
      <c r="I20" s="67" t="s">
        <v>120</v>
      </c>
      <c r="J20" s="67" t="s">
        <v>124</v>
      </c>
      <c r="K20" s="67">
        <f t="shared" si="3"/>
        <v>34</v>
      </c>
      <c r="L20" s="67" t="s">
        <v>120</v>
      </c>
      <c r="M20" s="67" t="s">
        <v>120</v>
      </c>
      <c r="N20" s="67" t="s">
        <v>120</v>
      </c>
      <c r="O20" s="67" t="s">
        <v>120</v>
      </c>
      <c r="P20" s="67" t="s">
        <v>120</v>
      </c>
      <c r="Q20" s="67">
        <v>34</v>
      </c>
    </row>
    <row r="21" spans="1:17" ht="20.25" customHeight="1">
      <c r="A21" s="70"/>
      <c r="B21" s="71"/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7"/>
    </row>
    <row r="22" spans="1:17" ht="20.25" customHeight="1">
      <c r="A22" s="70" t="s">
        <v>13</v>
      </c>
      <c r="B22" s="71"/>
      <c r="C22" s="66">
        <f>SUM(D22,K22)</f>
        <v>14854</v>
      </c>
      <c r="D22" s="67">
        <f>SUM(E22,I22)</f>
        <v>2993</v>
      </c>
      <c r="E22" s="67">
        <f aca="true" t="shared" si="5" ref="E22:Q22">SUM(E23)</f>
        <v>1033</v>
      </c>
      <c r="F22" s="67" t="s">
        <v>107</v>
      </c>
      <c r="G22" s="67" t="s">
        <v>107</v>
      </c>
      <c r="H22" s="67">
        <f t="shared" si="5"/>
        <v>71</v>
      </c>
      <c r="I22" s="67">
        <f t="shared" si="5"/>
        <v>1960</v>
      </c>
      <c r="J22" s="67" t="s">
        <v>120</v>
      </c>
      <c r="K22" s="67">
        <f t="shared" si="5"/>
        <v>11861</v>
      </c>
      <c r="L22" s="67">
        <f>SUM(M22:P22)</f>
        <v>1714</v>
      </c>
      <c r="M22" s="67">
        <f t="shared" si="5"/>
        <v>751</v>
      </c>
      <c r="N22" s="67">
        <f t="shared" si="5"/>
        <v>110</v>
      </c>
      <c r="O22" s="67">
        <f t="shared" si="5"/>
        <v>4</v>
      </c>
      <c r="P22" s="67">
        <f t="shared" si="5"/>
        <v>849</v>
      </c>
      <c r="Q22" s="67">
        <f t="shared" si="5"/>
        <v>10147</v>
      </c>
    </row>
    <row r="23" spans="1:17" ht="20.25" customHeight="1">
      <c r="A23" s="6"/>
      <c r="B23" s="7" t="s">
        <v>14</v>
      </c>
      <c r="C23" s="61">
        <f>SUM(D23,K23)</f>
        <v>14854</v>
      </c>
      <c r="D23" s="8">
        <f>SUM(E23,I23)</f>
        <v>2993</v>
      </c>
      <c r="E23" s="8">
        <v>1033</v>
      </c>
      <c r="F23" s="8" t="s">
        <v>107</v>
      </c>
      <c r="G23" s="8" t="s">
        <v>107</v>
      </c>
      <c r="H23" s="8">
        <v>71</v>
      </c>
      <c r="I23" s="8">
        <v>1960</v>
      </c>
      <c r="J23" s="8" t="s">
        <v>120</v>
      </c>
      <c r="K23" s="8">
        <f>SUM(L23,Q23)</f>
        <v>11861</v>
      </c>
      <c r="L23" s="8">
        <f>SUM(M23:P23)</f>
        <v>1714</v>
      </c>
      <c r="M23" s="8">
        <v>751</v>
      </c>
      <c r="N23" s="8">
        <v>110</v>
      </c>
      <c r="O23" s="8">
        <v>4</v>
      </c>
      <c r="P23" s="8">
        <v>849</v>
      </c>
      <c r="Q23" s="8">
        <v>10147</v>
      </c>
    </row>
    <row r="24" spans="1:17" ht="20.25" customHeight="1">
      <c r="A24" s="6"/>
      <c r="B24" s="7"/>
      <c r="C24" s="59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8"/>
    </row>
    <row r="25" spans="1:17" ht="20.25" customHeight="1">
      <c r="A25" s="70" t="s">
        <v>15</v>
      </c>
      <c r="B25" s="71"/>
      <c r="C25" s="66">
        <f>SUM(D25,K25)</f>
        <v>3930</v>
      </c>
      <c r="D25" s="67">
        <f>SUM(E25,I25)</f>
        <v>0</v>
      </c>
      <c r="E25" s="67" t="s">
        <v>120</v>
      </c>
      <c r="F25" s="67" t="s">
        <v>107</v>
      </c>
      <c r="G25" s="67" t="s">
        <v>107</v>
      </c>
      <c r="H25" s="67" t="s">
        <v>120</v>
      </c>
      <c r="I25" s="67" t="s">
        <v>120</v>
      </c>
      <c r="J25" s="67" t="s">
        <v>120</v>
      </c>
      <c r="K25" s="67">
        <f>SUM(K26:K29)</f>
        <v>3930</v>
      </c>
      <c r="L25" s="67">
        <f>SUM(M25:P25)</f>
        <v>99</v>
      </c>
      <c r="M25" s="67">
        <f>SUM(M26:M29)</f>
        <v>30</v>
      </c>
      <c r="N25" s="67" t="s">
        <v>120</v>
      </c>
      <c r="O25" s="67">
        <f>SUM(O26:O29)</f>
        <v>3</v>
      </c>
      <c r="P25" s="67">
        <f>SUM(P26:P29)</f>
        <v>66</v>
      </c>
      <c r="Q25" s="67">
        <f>SUM(Q26:Q29)</f>
        <v>3831</v>
      </c>
    </row>
    <row r="26" spans="1:17" ht="20.25" customHeight="1">
      <c r="A26" s="6"/>
      <c r="B26" s="7" t="s">
        <v>16</v>
      </c>
      <c r="C26" s="61">
        <f>SUM(D26,K26)</f>
        <v>150</v>
      </c>
      <c r="D26" s="8" t="s">
        <v>121</v>
      </c>
      <c r="E26" s="8" t="s">
        <v>120</v>
      </c>
      <c r="F26" s="8" t="s">
        <v>107</v>
      </c>
      <c r="G26" s="8" t="s">
        <v>107</v>
      </c>
      <c r="H26" s="8" t="s">
        <v>120</v>
      </c>
      <c r="I26" s="8" t="s">
        <v>120</v>
      </c>
      <c r="J26" s="8" t="s">
        <v>120</v>
      </c>
      <c r="K26" s="8">
        <f>SUM(L26,Q26)</f>
        <v>150</v>
      </c>
      <c r="L26" s="8">
        <f>SUM(M26:P26)</f>
        <v>2</v>
      </c>
      <c r="M26" s="8" t="s">
        <v>120</v>
      </c>
      <c r="N26" s="8" t="s">
        <v>120</v>
      </c>
      <c r="O26" s="8">
        <v>2</v>
      </c>
      <c r="P26" s="8" t="s">
        <v>120</v>
      </c>
      <c r="Q26" s="8">
        <v>148</v>
      </c>
    </row>
    <row r="27" spans="1:17" ht="20.25" customHeight="1">
      <c r="A27" s="6"/>
      <c r="B27" s="7" t="s">
        <v>17</v>
      </c>
      <c r="C27" s="61">
        <f>SUM(D27,K27)</f>
        <v>87</v>
      </c>
      <c r="D27" s="8" t="s">
        <v>120</v>
      </c>
      <c r="E27" s="8" t="s">
        <v>120</v>
      </c>
      <c r="F27" s="8" t="s">
        <v>107</v>
      </c>
      <c r="G27" s="8" t="s">
        <v>107</v>
      </c>
      <c r="H27" s="8" t="s">
        <v>120</v>
      </c>
      <c r="I27" s="8" t="s">
        <v>120</v>
      </c>
      <c r="J27" s="8" t="s">
        <v>120</v>
      </c>
      <c r="K27" s="8">
        <f>SUM(L27,Q27)</f>
        <v>87</v>
      </c>
      <c r="L27" s="8" t="s">
        <v>120</v>
      </c>
      <c r="M27" s="8" t="s">
        <v>120</v>
      </c>
      <c r="N27" s="8" t="s">
        <v>120</v>
      </c>
      <c r="O27" s="8" t="s">
        <v>120</v>
      </c>
      <c r="P27" s="8" t="s">
        <v>120</v>
      </c>
      <c r="Q27" s="8">
        <v>87</v>
      </c>
    </row>
    <row r="28" spans="1:17" ht="20.25" customHeight="1">
      <c r="A28" s="6"/>
      <c r="B28" s="7" t="s">
        <v>18</v>
      </c>
      <c r="C28" s="61">
        <f>SUM(D28,K28)</f>
        <v>3693</v>
      </c>
      <c r="D28" s="8">
        <f>SUM(E28,I28)</f>
        <v>0</v>
      </c>
      <c r="E28" s="8" t="s">
        <v>120</v>
      </c>
      <c r="F28" s="8" t="s">
        <v>107</v>
      </c>
      <c r="G28" s="8" t="s">
        <v>107</v>
      </c>
      <c r="H28" s="8" t="s">
        <v>120</v>
      </c>
      <c r="I28" s="8" t="s">
        <v>120</v>
      </c>
      <c r="J28" s="8">
        <v>0</v>
      </c>
      <c r="K28" s="8">
        <f>SUM(L28,Q28)</f>
        <v>3693</v>
      </c>
      <c r="L28" s="8">
        <f>SUM(M28:P28)</f>
        <v>97</v>
      </c>
      <c r="M28" s="8">
        <v>30</v>
      </c>
      <c r="N28" s="8" t="s">
        <v>120</v>
      </c>
      <c r="O28" s="8">
        <v>1</v>
      </c>
      <c r="P28" s="8">
        <v>66</v>
      </c>
      <c r="Q28" s="8">
        <v>3596</v>
      </c>
    </row>
    <row r="29" spans="1:17" ht="20.25" customHeight="1">
      <c r="A29" s="9"/>
      <c r="B29" s="7" t="s">
        <v>105</v>
      </c>
      <c r="C29" s="58" t="s">
        <v>120</v>
      </c>
      <c r="D29" s="8" t="s">
        <v>122</v>
      </c>
      <c r="E29" s="17" t="s">
        <v>120</v>
      </c>
      <c r="F29" s="8" t="s">
        <v>107</v>
      </c>
      <c r="G29" s="8" t="s">
        <v>107</v>
      </c>
      <c r="H29" s="8" t="s">
        <v>120</v>
      </c>
      <c r="I29" s="8" t="s">
        <v>120</v>
      </c>
      <c r="J29" s="8" t="s">
        <v>120</v>
      </c>
      <c r="K29" s="8" t="s">
        <v>120</v>
      </c>
      <c r="L29" s="8" t="s">
        <v>120</v>
      </c>
      <c r="M29" s="8" t="s">
        <v>120</v>
      </c>
      <c r="N29" s="8" t="s">
        <v>120</v>
      </c>
      <c r="O29" s="8" t="s">
        <v>120</v>
      </c>
      <c r="P29" s="8" t="s">
        <v>120</v>
      </c>
      <c r="Q29" s="8" t="s">
        <v>120</v>
      </c>
    </row>
    <row r="30" spans="1:17" ht="20.25" customHeight="1">
      <c r="A30" s="6"/>
      <c r="B30" s="7"/>
      <c r="C30" s="59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20.25" customHeight="1">
      <c r="A31" s="70" t="s">
        <v>19</v>
      </c>
      <c r="B31" s="71"/>
      <c r="C31" s="66">
        <f aca="true" t="shared" si="6" ref="C31:C39">SUM(D31,K31)</f>
        <v>55759</v>
      </c>
      <c r="D31" s="67">
        <f aca="true" t="shared" si="7" ref="D31:D39">SUM(E31,I31)</f>
        <v>15565</v>
      </c>
      <c r="E31" s="67">
        <f>SUM(E32:E39)</f>
        <v>15281</v>
      </c>
      <c r="F31" s="67" t="s">
        <v>107</v>
      </c>
      <c r="G31" s="67" t="s">
        <v>107</v>
      </c>
      <c r="H31" s="67">
        <f aca="true" t="shared" si="8" ref="H31:Q31">SUM(H32:H39)</f>
        <v>464</v>
      </c>
      <c r="I31" s="67">
        <f t="shared" si="8"/>
        <v>284</v>
      </c>
      <c r="J31" s="67" t="s">
        <v>120</v>
      </c>
      <c r="K31" s="67">
        <f t="shared" si="8"/>
        <v>40194</v>
      </c>
      <c r="L31" s="67">
        <f aca="true" t="shared" si="9" ref="L31:L39">SUM(M31:P31)</f>
        <v>6876</v>
      </c>
      <c r="M31" s="67">
        <f t="shared" si="8"/>
        <v>2224</v>
      </c>
      <c r="N31" s="67">
        <f t="shared" si="8"/>
        <v>392</v>
      </c>
      <c r="O31" s="67">
        <f t="shared" si="8"/>
        <v>1389</v>
      </c>
      <c r="P31" s="67">
        <f t="shared" si="8"/>
        <v>2871</v>
      </c>
      <c r="Q31" s="67">
        <f t="shared" si="8"/>
        <v>33318</v>
      </c>
    </row>
    <row r="32" spans="1:17" ht="20.25" customHeight="1">
      <c r="A32" s="6"/>
      <c r="B32" s="7" t="s">
        <v>20</v>
      </c>
      <c r="C32" s="61">
        <f t="shared" si="6"/>
        <v>72</v>
      </c>
      <c r="D32" s="8" t="s">
        <v>120</v>
      </c>
      <c r="E32" s="8" t="s">
        <v>120</v>
      </c>
      <c r="F32" s="8" t="s">
        <v>107</v>
      </c>
      <c r="G32" s="8" t="s">
        <v>107</v>
      </c>
      <c r="H32" s="8" t="s">
        <v>120</v>
      </c>
      <c r="I32" s="8" t="s">
        <v>120</v>
      </c>
      <c r="J32" s="8" t="s">
        <v>120</v>
      </c>
      <c r="K32" s="8">
        <f aca="true" t="shared" si="10" ref="K32:K39">SUM(L32,Q32)</f>
        <v>72</v>
      </c>
      <c r="L32" s="8">
        <f t="shared" si="9"/>
        <v>45</v>
      </c>
      <c r="M32" s="8" t="s">
        <v>120</v>
      </c>
      <c r="N32" s="8" t="s">
        <v>120</v>
      </c>
      <c r="O32" s="8">
        <v>24</v>
      </c>
      <c r="P32" s="8">
        <v>21</v>
      </c>
      <c r="Q32" s="8">
        <v>27</v>
      </c>
    </row>
    <row r="33" spans="1:17" ht="20.25" customHeight="1">
      <c r="A33" s="6"/>
      <c r="B33" s="7" t="s">
        <v>21</v>
      </c>
      <c r="C33" s="61">
        <f t="shared" si="6"/>
        <v>1914</v>
      </c>
      <c r="D33" s="8" t="s">
        <v>120</v>
      </c>
      <c r="E33" s="8" t="s">
        <v>120</v>
      </c>
      <c r="F33" s="8" t="s">
        <v>107</v>
      </c>
      <c r="G33" s="8" t="s">
        <v>107</v>
      </c>
      <c r="H33" s="8" t="s">
        <v>120</v>
      </c>
      <c r="I33" s="8" t="s">
        <v>120</v>
      </c>
      <c r="J33" s="8" t="s">
        <v>120</v>
      </c>
      <c r="K33" s="8">
        <f t="shared" si="10"/>
        <v>1914</v>
      </c>
      <c r="L33" s="8">
        <f t="shared" si="9"/>
        <v>144</v>
      </c>
      <c r="M33" s="8">
        <v>63</v>
      </c>
      <c r="N33" s="8">
        <v>8</v>
      </c>
      <c r="O33" s="8">
        <v>73</v>
      </c>
      <c r="P33" s="8" t="s">
        <v>120</v>
      </c>
      <c r="Q33" s="8">
        <v>1770</v>
      </c>
    </row>
    <row r="34" spans="1:17" ht="20.25" customHeight="1">
      <c r="A34" s="6"/>
      <c r="B34" s="7" t="s">
        <v>22</v>
      </c>
      <c r="C34" s="61" t="s">
        <v>124</v>
      </c>
      <c r="D34" s="8" t="s">
        <v>120</v>
      </c>
      <c r="E34" s="8" t="s">
        <v>120</v>
      </c>
      <c r="F34" s="8" t="s">
        <v>107</v>
      </c>
      <c r="G34" s="8" t="s">
        <v>107</v>
      </c>
      <c r="H34" s="8" t="s">
        <v>120</v>
      </c>
      <c r="I34" s="8" t="s">
        <v>120</v>
      </c>
      <c r="J34" s="8" t="s">
        <v>120</v>
      </c>
      <c r="K34" s="8" t="s">
        <v>120</v>
      </c>
      <c r="L34" s="8" t="s">
        <v>120</v>
      </c>
      <c r="M34" s="8" t="s">
        <v>120</v>
      </c>
      <c r="N34" s="8" t="s">
        <v>120</v>
      </c>
      <c r="O34" s="8" t="s">
        <v>120</v>
      </c>
      <c r="P34" s="8" t="s">
        <v>120</v>
      </c>
      <c r="Q34" s="8" t="s">
        <v>120</v>
      </c>
    </row>
    <row r="35" spans="1:17" ht="20.25" customHeight="1">
      <c r="A35" s="6"/>
      <c r="B35" s="7" t="s">
        <v>23</v>
      </c>
      <c r="C35" s="61">
        <f t="shared" si="6"/>
        <v>6832</v>
      </c>
      <c r="D35" s="8">
        <f t="shared" si="7"/>
        <v>206</v>
      </c>
      <c r="E35" s="8">
        <v>206</v>
      </c>
      <c r="F35" s="8" t="s">
        <v>107</v>
      </c>
      <c r="G35" s="8" t="s">
        <v>107</v>
      </c>
      <c r="H35" s="8" t="s">
        <v>120</v>
      </c>
      <c r="I35" s="8" t="s">
        <v>120</v>
      </c>
      <c r="J35" s="8" t="s">
        <v>120</v>
      </c>
      <c r="K35" s="8">
        <f t="shared" si="10"/>
        <v>6626</v>
      </c>
      <c r="L35" s="8">
        <f t="shared" si="9"/>
        <v>342</v>
      </c>
      <c r="M35" s="8">
        <v>51</v>
      </c>
      <c r="N35" s="8">
        <v>24</v>
      </c>
      <c r="O35" s="8" t="s">
        <v>120</v>
      </c>
      <c r="P35" s="8">
        <v>267</v>
      </c>
      <c r="Q35" s="8">
        <v>6284</v>
      </c>
    </row>
    <row r="36" spans="1:17" ht="20.25" customHeight="1">
      <c r="A36" s="6"/>
      <c r="B36" s="7" t="s">
        <v>24</v>
      </c>
      <c r="C36" s="61">
        <f t="shared" si="6"/>
        <v>11621</v>
      </c>
      <c r="D36" s="8">
        <f t="shared" si="7"/>
        <v>5037</v>
      </c>
      <c r="E36" s="8">
        <v>5037</v>
      </c>
      <c r="F36" s="8" t="s">
        <v>107</v>
      </c>
      <c r="G36" s="8" t="s">
        <v>107</v>
      </c>
      <c r="H36" s="8" t="s">
        <v>120</v>
      </c>
      <c r="I36" s="8" t="s">
        <v>120</v>
      </c>
      <c r="J36" s="8" t="s">
        <v>120</v>
      </c>
      <c r="K36" s="8">
        <f t="shared" si="10"/>
        <v>6584</v>
      </c>
      <c r="L36" s="8">
        <f t="shared" si="9"/>
        <v>2934</v>
      </c>
      <c r="M36" s="8">
        <v>1482</v>
      </c>
      <c r="N36" s="8" t="s">
        <v>120</v>
      </c>
      <c r="O36" s="8" t="s">
        <v>120</v>
      </c>
      <c r="P36" s="8">
        <v>1452</v>
      </c>
      <c r="Q36" s="8">
        <v>3650</v>
      </c>
    </row>
    <row r="37" spans="1:17" ht="20.25" customHeight="1">
      <c r="A37" s="6"/>
      <c r="B37" s="7" t="s">
        <v>25</v>
      </c>
      <c r="C37" s="61">
        <f t="shared" si="6"/>
        <v>6107</v>
      </c>
      <c r="D37" s="8">
        <f t="shared" si="7"/>
        <v>11</v>
      </c>
      <c r="E37" s="8">
        <v>5</v>
      </c>
      <c r="F37" s="8" t="s">
        <v>107</v>
      </c>
      <c r="G37" s="8" t="s">
        <v>107</v>
      </c>
      <c r="H37" s="8">
        <v>5</v>
      </c>
      <c r="I37" s="8">
        <v>6</v>
      </c>
      <c r="J37" s="8" t="s">
        <v>120</v>
      </c>
      <c r="K37" s="8">
        <f t="shared" si="10"/>
        <v>6096</v>
      </c>
      <c r="L37" s="8">
        <f t="shared" si="9"/>
        <v>259</v>
      </c>
      <c r="M37" s="8">
        <v>161</v>
      </c>
      <c r="N37" s="8">
        <v>98</v>
      </c>
      <c r="O37" s="8" t="s">
        <v>120</v>
      </c>
      <c r="P37" s="8" t="s">
        <v>120</v>
      </c>
      <c r="Q37" s="8">
        <v>5837</v>
      </c>
    </row>
    <row r="38" spans="1:17" ht="20.25" customHeight="1">
      <c r="A38" s="6"/>
      <c r="B38" s="7" t="s">
        <v>26</v>
      </c>
      <c r="C38" s="61">
        <f t="shared" si="6"/>
        <v>10486</v>
      </c>
      <c r="D38" s="8">
        <f t="shared" si="7"/>
        <v>4025</v>
      </c>
      <c r="E38" s="8">
        <v>3955</v>
      </c>
      <c r="F38" s="8" t="s">
        <v>107</v>
      </c>
      <c r="G38" s="8" t="s">
        <v>107</v>
      </c>
      <c r="H38" s="8">
        <v>16</v>
      </c>
      <c r="I38" s="8">
        <v>70</v>
      </c>
      <c r="J38" s="8" t="s">
        <v>120</v>
      </c>
      <c r="K38" s="8">
        <f t="shared" si="10"/>
        <v>6461</v>
      </c>
      <c r="L38" s="8">
        <f t="shared" si="9"/>
        <v>2794</v>
      </c>
      <c r="M38" s="8">
        <v>357</v>
      </c>
      <c r="N38" s="8">
        <v>124</v>
      </c>
      <c r="O38" s="8">
        <v>1277</v>
      </c>
      <c r="P38" s="8">
        <v>1036</v>
      </c>
      <c r="Q38" s="8">
        <v>3667</v>
      </c>
    </row>
    <row r="39" spans="1:17" ht="20.25" customHeight="1">
      <c r="A39" s="6"/>
      <c r="B39" s="7" t="s">
        <v>27</v>
      </c>
      <c r="C39" s="61">
        <f t="shared" si="6"/>
        <v>18727</v>
      </c>
      <c r="D39" s="8">
        <f t="shared" si="7"/>
        <v>6286</v>
      </c>
      <c r="E39" s="8">
        <v>6078</v>
      </c>
      <c r="F39" s="8" t="s">
        <v>107</v>
      </c>
      <c r="G39" s="8" t="s">
        <v>107</v>
      </c>
      <c r="H39" s="8">
        <v>443</v>
      </c>
      <c r="I39" s="8">
        <v>208</v>
      </c>
      <c r="J39" s="8" t="s">
        <v>120</v>
      </c>
      <c r="K39" s="8">
        <f t="shared" si="10"/>
        <v>12441</v>
      </c>
      <c r="L39" s="8">
        <f t="shared" si="9"/>
        <v>358</v>
      </c>
      <c r="M39" s="8">
        <v>110</v>
      </c>
      <c r="N39" s="8">
        <v>138</v>
      </c>
      <c r="O39" s="8">
        <v>15</v>
      </c>
      <c r="P39" s="8">
        <v>95</v>
      </c>
      <c r="Q39" s="8">
        <v>12083</v>
      </c>
    </row>
    <row r="40" spans="1:17" ht="20.25" customHeight="1">
      <c r="A40" s="6"/>
      <c r="B40" s="7"/>
      <c r="C40" s="5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8"/>
    </row>
    <row r="41" spans="1:18" ht="20.25" customHeight="1">
      <c r="A41" s="70" t="s">
        <v>28</v>
      </c>
      <c r="B41" s="71"/>
      <c r="C41" s="66">
        <f aca="true" t="shared" si="11" ref="C41:C46">SUM(D41,K41)</f>
        <v>8847</v>
      </c>
      <c r="D41" s="67">
        <f aca="true" t="shared" si="12" ref="D41:D69">SUM(E41,I41:J41)</f>
        <v>251</v>
      </c>
      <c r="E41" s="67">
        <f>SUM(E42:E46)</f>
        <v>242</v>
      </c>
      <c r="F41" s="67" t="s">
        <v>107</v>
      </c>
      <c r="G41" s="67" t="s">
        <v>107</v>
      </c>
      <c r="H41" s="67">
        <f aca="true" t="shared" si="13" ref="H41:Q41">SUM(H42:H46)</f>
        <v>242</v>
      </c>
      <c r="I41" s="67" t="s">
        <v>120</v>
      </c>
      <c r="J41" s="67">
        <f t="shared" si="13"/>
        <v>9</v>
      </c>
      <c r="K41" s="67">
        <f>SUM(K42:K46)</f>
        <v>8596</v>
      </c>
      <c r="L41" s="67">
        <f aca="true" t="shared" si="14" ref="L41:L46">SUM(M41:P41)</f>
        <v>1482</v>
      </c>
      <c r="M41" s="67">
        <f t="shared" si="13"/>
        <v>859</v>
      </c>
      <c r="N41" s="67">
        <f t="shared" si="13"/>
        <v>294</v>
      </c>
      <c r="O41" s="67">
        <f t="shared" si="13"/>
        <v>228</v>
      </c>
      <c r="P41" s="67">
        <f t="shared" si="13"/>
        <v>101</v>
      </c>
      <c r="Q41" s="67">
        <f t="shared" si="13"/>
        <v>7114</v>
      </c>
      <c r="R41" s="18"/>
    </row>
    <row r="42" spans="1:17" ht="20.25" customHeight="1">
      <c r="A42" s="6"/>
      <c r="B42" s="7" t="s">
        <v>29</v>
      </c>
      <c r="C42" s="61">
        <f t="shared" si="11"/>
        <v>5854</v>
      </c>
      <c r="D42" s="8">
        <f>SUM(E42,I42:J42)</f>
        <v>37</v>
      </c>
      <c r="E42" s="8">
        <v>36</v>
      </c>
      <c r="F42" s="8" t="s">
        <v>107</v>
      </c>
      <c r="G42" s="8" t="s">
        <v>107</v>
      </c>
      <c r="H42" s="8">
        <v>36</v>
      </c>
      <c r="I42" s="8" t="s">
        <v>120</v>
      </c>
      <c r="J42" s="8">
        <v>1</v>
      </c>
      <c r="K42" s="8">
        <f>SUM(L42,Q42)</f>
        <v>5817</v>
      </c>
      <c r="L42" s="8">
        <f t="shared" si="14"/>
        <v>855</v>
      </c>
      <c r="M42" s="8">
        <v>565</v>
      </c>
      <c r="N42" s="8">
        <v>193</v>
      </c>
      <c r="O42" s="8">
        <v>21</v>
      </c>
      <c r="P42" s="8">
        <v>76</v>
      </c>
      <c r="Q42" s="8">
        <v>4962</v>
      </c>
    </row>
    <row r="43" spans="1:17" ht="20.25" customHeight="1">
      <c r="A43" s="6"/>
      <c r="B43" s="7" t="s">
        <v>30</v>
      </c>
      <c r="C43" s="61">
        <f t="shared" si="11"/>
        <v>1411</v>
      </c>
      <c r="D43" s="8">
        <f>SUM(E43,I43:J43)</f>
        <v>209</v>
      </c>
      <c r="E43" s="8">
        <v>206</v>
      </c>
      <c r="F43" s="8" t="s">
        <v>107</v>
      </c>
      <c r="G43" s="8" t="s">
        <v>107</v>
      </c>
      <c r="H43" s="8">
        <v>206</v>
      </c>
      <c r="I43" s="8" t="s">
        <v>120</v>
      </c>
      <c r="J43" s="8">
        <v>3</v>
      </c>
      <c r="K43" s="8">
        <f>SUM(L43,Q43)</f>
        <v>1202</v>
      </c>
      <c r="L43" s="8">
        <f t="shared" si="14"/>
        <v>245</v>
      </c>
      <c r="M43" s="8">
        <v>85</v>
      </c>
      <c r="N43" s="8">
        <v>73</v>
      </c>
      <c r="O43" s="8">
        <v>62</v>
      </c>
      <c r="P43" s="8">
        <v>25</v>
      </c>
      <c r="Q43" s="8">
        <v>957</v>
      </c>
    </row>
    <row r="44" spans="1:17" ht="20.25" customHeight="1">
      <c r="A44" s="6"/>
      <c r="B44" s="7" t="s">
        <v>31</v>
      </c>
      <c r="C44" s="61">
        <f t="shared" si="11"/>
        <v>93</v>
      </c>
      <c r="D44" s="8">
        <f>SUM(E44,I44:J44)</f>
        <v>0</v>
      </c>
      <c r="E44" s="56" t="s">
        <v>120</v>
      </c>
      <c r="F44" s="8" t="s">
        <v>107</v>
      </c>
      <c r="G44" s="8" t="s">
        <v>107</v>
      </c>
      <c r="H44" s="8" t="s">
        <v>120</v>
      </c>
      <c r="I44" s="8" t="s">
        <v>120</v>
      </c>
      <c r="J44" s="8">
        <v>0</v>
      </c>
      <c r="K44" s="8">
        <f>SUM(L44,Q44)</f>
        <v>93</v>
      </c>
      <c r="L44" s="8">
        <f t="shared" si="14"/>
        <v>62</v>
      </c>
      <c r="M44" s="8">
        <v>15</v>
      </c>
      <c r="N44" s="8" t="s">
        <v>120</v>
      </c>
      <c r="O44" s="8">
        <v>47</v>
      </c>
      <c r="P44" s="8" t="s">
        <v>120</v>
      </c>
      <c r="Q44" s="8">
        <v>31</v>
      </c>
    </row>
    <row r="45" spans="1:17" ht="20.25" customHeight="1">
      <c r="A45" s="6"/>
      <c r="B45" s="7" t="s">
        <v>32</v>
      </c>
      <c r="C45" s="61">
        <f t="shared" si="11"/>
        <v>1187</v>
      </c>
      <c r="D45" s="8">
        <f t="shared" si="12"/>
        <v>0</v>
      </c>
      <c r="E45" s="8" t="s">
        <v>120</v>
      </c>
      <c r="F45" s="8" t="s">
        <v>107</v>
      </c>
      <c r="G45" s="8" t="s">
        <v>107</v>
      </c>
      <c r="H45" s="8" t="s">
        <v>120</v>
      </c>
      <c r="I45" s="8" t="s">
        <v>120</v>
      </c>
      <c r="J45" s="8">
        <v>0</v>
      </c>
      <c r="K45" s="8">
        <f>SUM(L45,Q45)</f>
        <v>1187</v>
      </c>
      <c r="L45" s="8">
        <f t="shared" si="14"/>
        <v>56</v>
      </c>
      <c r="M45" s="8">
        <v>26</v>
      </c>
      <c r="N45" s="8">
        <v>28</v>
      </c>
      <c r="O45" s="8">
        <v>2</v>
      </c>
      <c r="P45" s="8" t="s">
        <v>120</v>
      </c>
      <c r="Q45" s="8">
        <v>1131</v>
      </c>
    </row>
    <row r="46" spans="1:17" ht="20.25" customHeight="1">
      <c r="A46" s="6"/>
      <c r="B46" s="7" t="s">
        <v>33</v>
      </c>
      <c r="C46" s="61">
        <f t="shared" si="11"/>
        <v>302</v>
      </c>
      <c r="D46" s="8">
        <f t="shared" si="12"/>
        <v>5</v>
      </c>
      <c r="E46" s="8" t="s">
        <v>120</v>
      </c>
      <c r="F46" s="8" t="s">
        <v>107</v>
      </c>
      <c r="G46" s="8" t="s">
        <v>107</v>
      </c>
      <c r="H46" s="8" t="s">
        <v>120</v>
      </c>
      <c r="I46" s="8" t="s">
        <v>120</v>
      </c>
      <c r="J46" s="8">
        <v>5</v>
      </c>
      <c r="K46" s="8">
        <f>SUM(L46,Q46)</f>
        <v>297</v>
      </c>
      <c r="L46" s="8">
        <f t="shared" si="14"/>
        <v>264</v>
      </c>
      <c r="M46" s="8">
        <v>168</v>
      </c>
      <c r="N46" s="8" t="s">
        <v>120</v>
      </c>
      <c r="O46" s="8">
        <v>96</v>
      </c>
      <c r="P46" s="8" t="s">
        <v>120</v>
      </c>
      <c r="Q46" s="8">
        <v>33</v>
      </c>
    </row>
    <row r="47" spans="1:17" ht="20.25" customHeight="1">
      <c r="A47" s="6"/>
      <c r="B47" s="7"/>
      <c r="C47" s="5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8"/>
    </row>
    <row r="48" spans="1:17" ht="20.25" customHeight="1">
      <c r="A48" s="70" t="s">
        <v>34</v>
      </c>
      <c r="B48" s="71"/>
      <c r="C48" s="66">
        <f>SUM(D48,K48)</f>
        <v>23497</v>
      </c>
      <c r="D48" s="67">
        <f t="shared" si="12"/>
        <v>369</v>
      </c>
      <c r="E48" s="67">
        <f aca="true" t="shared" si="15" ref="E48:K48">SUM(E49:E52)</f>
        <v>174</v>
      </c>
      <c r="F48" s="67" t="s">
        <v>107</v>
      </c>
      <c r="G48" s="67" t="s">
        <v>107</v>
      </c>
      <c r="H48" s="67">
        <f t="shared" si="15"/>
        <v>174</v>
      </c>
      <c r="I48" s="67">
        <f t="shared" si="15"/>
        <v>172</v>
      </c>
      <c r="J48" s="67">
        <f t="shared" si="15"/>
        <v>23</v>
      </c>
      <c r="K48" s="67">
        <f t="shared" si="15"/>
        <v>23128</v>
      </c>
      <c r="L48" s="67">
        <f>SUM(M48:P48)</f>
        <v>1362</v>
      </c>
      <c r="M48" s="67">
        <f>SUM(M49:M52)</f>
        <v>175</v>
      </c>
      <c r="N48" s="67">
        <f>SUM(N49:N52)</f>
        <v>792</v>
      </c>
      <c r="O48" s="67">
        <f>SUM(O49:O52)</f>
        <v>394</v>
      </c>
      <c r="P48" s="67">
        <f>SUM(P49:P52)</f>
        <v>1</v>
      </c>
      <c r="Q48" s="67">
        <f>SUM(Q49:Q52)</f>
        <v>21766</v>
      </c>
    </row>
    <row r="49" spans="1:17" ht="20.25" customHeight="1">
      <c r="A49" s="9"/>
      <c r="B49" s="7" t="s">
        <v>35</v>
      </c>
      <c r="C49" s="61">
        <f>SUM(D49,K49)</f>
        <v>9217</v>
      </c>
      <c r="D49" s="8">
        <f t="shared" si="12"/>
        <v>94</v>
      </c>
      <c r="E49" s="8">
        <v>88</v>
      </c>
      <c r="F49" s="8" t="s">
        <v>107</v>
      </c>
      <c r="G49" s="8" t="s">
        <v>107</v>
      </c>
      <c r="H49" s="8">
        <v>88</v>
      </c>
      <c r="I49" s="8" t="s">
        <v>120</v>
      </c>
      <c r="J49" s="8">
        <v>6</v>
      </c>
      <c r="K49" s="8">
        <f>SUM(L49,Q49)</f>
        <v>9123</v>
      </c>
      <c r="L49" s="8">
        <f>SUM(M49:P49)</f>
        <v>611</v>
      </c>
      <c r="M49" s="8">
        <v>51</v>
      </c>
      <c r="N49" s="8">
        <v>560</v>
      </c>
      <c r="O49" s="8" t="s">
        <v>120</v>
      </c>
      <c r="P49" s="8" t="s">
        <v>120</v>
      </c>
      <c r="Q49" s="8">
        <v>8512</v>
      </c>
    </row>
    <row r="50" spans="1:17" ht="20.25" customHeight="1">
      <c r="A50" s="9"/>
      <c r="B50" s="7" t="s">
        <v>36</v>
      </c>
      <c r="C50" s="61">
        <f>SUM(D50,K50)</f>
        <v>3747</v>
      </c>
      <c r="D50" s="8">
        <f t="shared" si="12"/>
        <v>1</v>
      </c>
      <c r="E50" s="8" t="s">
        <v>121</v>
      </c>
      <c r="F50" s="8" t="s">
        <v>107</v>
      </c>
      <c r="G50" s="8" t="s">
        <v>107</v>
      </c>
      <c r="H50" s="8" t="s">
        <v>120</v>
      </c>
      <c r="I50" s="8" t="s">
        <v>120</v>
      </c>
      <c r="J50" s="8">
        <v>1</v>
      </c>
      <c r="K50" s="8">
        <f>SUM(L50,Q50)</f>
        <v>3746</v>
      </c>
      <c r="L50" s="8">
        <f>SUM(M50:P50)</f>
        <v>288</v>
      </c>
      <c r="M50" s="8">
        <v>74</v>
      </c>
      <c r="N50" s="8">
        <v>63</v>
      </c>
      <c r="O50" s="8">
        <v>151</v>
      </c>
      <c r="P50" s="8" t="s">
        <v>120</v>
      </c>
      <c r="Q50" s="8">
        <v>3458</v>
      </c>
    </row>
    <row r="51" spans="1:17" ht="20.25" customHeight="1">
      <c r="A51" s="9"/>
      <c r="B51" s="7" t="s">
        <v>37</v>
      </c>
      <c r="C51" s="61">
        <f>SUM(D51,K51)</f>
        <v>7216</v>
      </c>
      <c r="D51" s="8">
        <f t="shared" si="12"/>
        <v>14</v>
      </c>
      <c r="E51" s="8" t="s">
        <v>120</v>
      </c>
      <c r="F51" s="8" t="s">
        <v>107</v>
      </c>
      <c r="G51" s="8" t="s">
        <v>107</v>
      </c>
      <c r="H51" s="8" t="s">
        <v>120</v>
      </c>
      <c r="I51" s="8" t="s">
        <v>120</v>
      </c>
      <c r="J51" s="8">
        <v>14</v>
      </c>
      <c r="K51" s="8">
        <f>SUM(L51,Q51)</f>
        <v>7202</v>
      </c>
      <c r="L51" s="8">
        <f>SUM(M51:P51)</f>
        <v>143</v>
      </c>
      <c r="M51" s="8">
        <v>7</v>
      </c>
      <c r="N51" s="8">
        <v>77</v>
      </c>
      <c r="O51" s="8">
        <v>59</v>
      </c>
      <c r="P51" s="8" t="s">
        <v>120</v>
      </c>
      <c r="Q51" s="8">
        <v>7059</v>
      </c>
    </row>
    <row r="52" spans="1:17" ht="20.25" customHeight="1">
      <c r="A52" s="9"/>
      <c r="B52" s="7" t="s">
        <v>38</v>
      </c>
      <c r="C52" s="61">
        <f>SUM(D52,K52)</f>
        <v>3317</v>
      </c>
      <c r="D52" s="8">
        <f t="shared" si="12"/>
        <v>260</v>
      </c>
      <c r="E52" s="8">
        <v>86</v>
      </c>
      <c r="F52" s="8" t="s">
        <v>107</v>
      </c>
      <c r="G52" s="8" t="s">
        <v>107</v>
      </c>
      <c r="H52" s="8">
        <v>86</v>
      </c>
      <c r="I52" s="8">
        <v>172</v>
      </c>
      <c r="J52" s="8">
        <v>2</v>
      </c>
      <c r="K52" s="8">
        <f>SUM(L52,Q52)</f>
        <v>3057</v>
      </c>
      <c r="L52" s="8">
        <f>SUM(M52:P52)</f>
        <v>320</v>
      </c>
      <c r="M52" s="8">
        <v>43</v>
      </c>
      <c r="N52" s="8">
        <v>92</v>
      </c>
      <c r="O52" s="8">
        <v>184</v>
      </c>
      <c r="P52" s="8">
        <v>1</v>
      </c>
      <c r="Q52" s="8">
        <v>2737</v>
      </c>
    </row>
    <row r="53" spans="1:17" ht="20.25" customHeight="1">
      <c r="A53" s="9"/>
      <c r="B53" s="7"/>
      <c r="C53" s="59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8"/>
    </row>
    <row r="54" spans="1:17" ht="20.25" customHeight="1">
      <c r="A54" s="70" t="s">
        <v>39</v>
      </c>
      <c r="B54" s="71"/>
      <c r="C54" s="66">
        <f aca="true" t="shared" si="16" ref="C54:C60">SUM(D54,K54)</f>
        <v>17314</v>
      </c>
      <c r="D54" s="67">
        <f t="shared" si="12"/>
        <v>20</v>
      </c>
      <c r="E54" s="67" t="s">
        <v>120</v>
      </c>
      <c r="F54" s="67" t="s">
        <v>107</v>
      </c>
      <c r="G54" s="67" t="s">
        <v>107</v>
      </c>
      <c r="H54" s="67" t="s">
        <v>120</v>
      </c>
      <c r="I54" s="67" t="s">
        <v>120</v>
      </c>
      <c r="J54" s="67">
        <f>SUM(J55:J60)</f>
        <v>20</v>
      </c>
      <c r="K54" s="67">
        <f>SUM(K55:K60)</f>
        <v>17294</v>
      </c>
      <c r="L54" s="67">
        <f aca="true" t="shared" si="17" ref="L54:L60">SUM(M54:P54)</f>
        <v>805</v>
      </c>
      <c r="M54" s="67">
        <f>SUM(M55:M60)</f>
        <v>589</v>
      </c>
      <c r="N54" s="67">
        <f>SUM(N55:N60)</f>
        <v>118</v>
      </c>
      <c r="O54" s="67">
        <f>SUM(O55:O60)</f>
        <v>98</v>
      </c>
      <c r="P54" s="67" t="s">
        <v>120</v>
      </c>
      <c r="Q54" s="67">
        <f>SUM(Q55:Q60)</f>
        <v>16489</v>
      </c>
    </row>
    <row r="55" spans="1:17" ht="20.25" customHeight="1">
      <c r="A55" s="6"/>
      <c r="B55" s="7" t="s">
        <v>40</v>
      </c>
      <c r="C55" s="61">
        <f t="shared" si="16"/>
        <v>1731</v>
      </c>
      <c r="D55" s="8">
        <f t="shared" si="12"/>
        <v>4</v>
      </c>
      <c r="E55" s="8" t="s">
        <v>120</v>
      </c>
      <c r="F55" s="8" t="s">
        <v>107</v>
      </c>
      <c r="G55" s="8" t="s">
        <v>107</v>
      </c>
      <c r="H55" s="8" t="s">
        <v>120</v>
      </c>
      <c r="I55" s="8" t="s">
        <v>120</v>
      </c>
      <c r="J55" s="8">
        <v>4</v>
      </c>
      <c r="K55" s="8">
        <f aca="true" t="shared" si="18" ref="K55:K60">SUM(L55,Q55)</f>
        <v>1727</v>
      </c>
      <c r="L55" s="8">
        <f t="shared" si="17"/>
        <v>8</v>
      </c>
      <c r="M55" s="8">
        <v>3</v>
      </c>
      <c r="N55" s="8" t="s">
        <v>120</v>
      </c>
      <c r="O55" s="8">
        <v>5</v>
      </c>
      <c r="P55" s="8" t="s">
        <v>120</v>
      </c>
      <c r="Q55" s="8">
        <v>1719</v>
      </c>
    </row>
    <row r="56" spans="1:17" ht="20.25" customHeight="1">
      <c r="A56" s="6"/>
      <c r="B56" s="7" t="s">
        <v>41</v>
      </c>
      <c r="C56" s="61">
        <f t="shared" si="16"/>
        <v>1394</v>
      </c>
      <c r="D56" s="8">
        <f t="shared" si="12"/>
        <v>0</v>
      </c>
      <c r="E56" s="8" t="s">
        <v>120</v>
      </c>
      <c r="F56" s="8" t="s">
        <v>107</v>
      </c>
      <c r="G56" s="8" t="s">
        <v>107</v>
      </c>
      <c r="H56" s="8" t="s">
        <v>120</v>
      </c>
      <c r="I56" s="8" t="s">
        <v>120</v>
      </c>
      <c r="J56" s="8">
        <v>0</v>
      </c>
      <c r="K56" s="8">
        <f t="shared" si="18"/>
        <v>1394</v>
      </c>
      <c r="L56" s="8">
        <f t="shared" si="17"/>
        <v>34</v>
      </c>
      <c r="M56" s="8" t="s">
        <v>120</v>
      </c>
      <c r="N56" s="8">
        <v>34</v>
      </c>
      <c r="O56" s="8" t="s">
        <v>120</v>
      </c>
      <c r="P56" s="8" t="s">
        <v>120</v>
      </c>
      <c r="Q56" s="8">
        <v>1360</v>
      </c>
    </row>
    <row r="57" spans="1:17" ht="20.25" customHeight="1">
      <c r="A57" s="6"/>
      <c r="B57" s="7" t="s">
        <v>42</v>
      </c>
      <c r="C57" s="61">
        <f t="shared" si="16"/>
        <v>7578</v>
      </c>
      <c r="D57" s="8">
        <f t="shared" si="12"/>
        <v>16</v>
      </c>
      <c r="E57" s="8" t="s">
        <v>120</v>
      </c>
      <c r="F57" s="8" t="s">
        <v>107</v>
      </c>
      <c r="G57" s="8" t="s">
        <v>107</v>
      </c>
      <c r="H57" s="8" t="s">
        <v>120</v>
      </c>
      <c r="I57" s="8" t="s">
        <v>120</v>
      </c>
      <c r="J57" s="8">
        <v>16</v>
      </c>
      <c r="K57" s="8">
        <f t="shared" si="18"/>
        <v>7562</v>
      </c>
      <c r="L57" s="8">
        <f t="shared" si="17"/>
        <v>122</v>
      </c>
      <c r="M57" s="8">
        <v>3</v>
      </c>
      <c r="N57" s="8">
        <v>84</v>
      </c>
      <c r="O57" s="8">
        <v>35</v>
      </c>
      <c r="P57" s="8" t="s">
        <v>120</v>
      </c>
      <c r="Q57" s="8">
        <v>7440</v>
      </c>
    </row>
    <row r="58" spans="1:17" ht="20.25" customHeight="1">
      <c r="A58" s="6"/>
      <c r="B58" s="7" t="s">
        <v>43</v>
      </c>
      <c r="C58" s="61">
        <f t="shared" si="16"/>
        <v>2854</v>
      </c>
      <c r="D58" s="8">
        <f t="shared" si="12"/>
        <v>0</v>
      </c>
      <c r="E58" s="8" t="s">
        <v>120</v>
      </c>
      <c r="F58" s="8" t="s">
        <v>107</v>
      </c>
      <c r="G58" s="8" t="s">
        <v>107</v>
      </c>
      <c r="H58" s="8" t="s">
        <v>120</v>
      </c>
      <c r="I58" s="8" t="s">
        <v>120</v>
      </c>
      <c r="J58" s="8">
        <v>0</v>
      </c>
      <c r="K58" s="8">
        <f t="shared" si="18"/>
        <v>2854</v>
      </c>
      <c r="L58" s="8">
        <f t="shared" si="17"/>
        <v>631</v>
      </c>
      <c r="M58" s="8">
        <v>580</v>
      </c>
      <c r="N58" s="8" t="s">
        <v>120</v>
      </c>
      <c r="O58" s="8">
        <v>51</v>
      </c>
      <c r="P58" s="8" t="s">
        <v>120</v>
      </c>
      <c r="Q58" s="8">
        <v>2223</v>
      </c>
    </row>
    <row r="59" spans="1:17" ht="20.25" customHeight="1">
      <c r="A59" s="6"/>
      <c r="B59" s="7" t="s">
        <v>44</v>
      </c>
      <c r="C59" s="61">
        <f t="shared" si="16"/>
        <v>2998</v>
      </c>
      <c r="D59" s="8" t="s">
        <v>120</v>
      </c>
      <c r="E59" s="8" t="s">
        <v>120</v>
      </c>
      <c r="F59" s="8" t="s">
        <v>107</v>
      </c>
      <c r="G59" s="8" t="s">
        <v>107</v>
      </c>
      <c r="H59" s="8" t="s">
        <v>120</v>
      </c>
      <c r="I59" s="8" t="s">
        <v>120</v>
      </c>
      <c r="J59" s="8" t="s">
        <v>120</v>
      </c>
      <c r="K59" s="8">
        <f t="shared" si="18"/>
        <v>2998</v>
      </c>
      <c r="L59" s="8">
        <f t="shared" si="17"/>
        <v>5</v>
      </c>
      <c r="M59" s="8">
        <v>2</v>
      </c>
      <c r="N59" s="8" t="s">
        <v>120</v>
      </c>
      <c r="O59" s="8">
        <v>3</v>
      </c>
      <c r="P59" s="8" t="s">
        <v>120</v>
      </c>
      <c r="Q59" s="8">
        <v>2993</v>
      </c>
    </row>
    <row r="60" spans="1:17" ht="20.25" customHeight="1">
      <c r="A60" s="6"/>
      <c r="B60" s="7" t="s">
        <v>45</v>
      </c>
      <c r="C60" s="61">
        <f t="shared" si="16"/>
        <v>759</v>
      </c>
      <c r="D60" s="8">
        <f t="shared" si="12"/>
        <v>0</v>
      </c>
      <c r="E60" s="8" t="s">
        <v>120</v>
      </c>
      <c r="F60" s="8" t="s">
        <v>107</v>
      </c>
      <c r="G60" s="8" t="s">
        <v>107</v>
      </c>
      <c r="H60" s="8" t="s">
        <v>120</v>
      </c>
      <c r="I60" s="8" t="s">
        <v>120</v>
      </c>
      <c r="J60" s="8">
        <v>0</v>
      </c>
      <c r="K60" s="8">
        <f t="shared" si="18"/>
        <v>759</v>
      </c>
      <c r="L60" s="8">
        <f t="shared" si="17"/>
        <v>5</v>
      </c>
      <c r="M60" s="8">
        <v>1</v>
      </c>
      <c r="N60" s="8" t="s">
        <v>120</v>
      </c>
      <c r="O60" s="8">
        <v>4</v>
      </c>
      <c r="P60" s="8" t="s">
        <v>120</v>
      </c>
      <c r="Q60" s="8">
        <v>754</v>
      </c>
    </row>
    <row r="61" spans="1:17" ht="20.25" customHeight="1">
      <c r="A61" s="6"/>
      <c r="B61" s="7"/>
      <c r="C61" s="59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8"/>
    </row>
    <row r="62" spans="1:17" ht="20.25" customHeight="1">
      <c r="A62" s="70" t="s">
        <v>46</v>
      </c>
      <c r="B62" s="71"/>
      <c r="C62" s="66">
        <f>SUM(D62,K62)</f>
        <v>43013</v>
      </c>
      <c r="D62" s="67">
        <f t="shared" si="12"/>
        <v>814</v>
      </c>
      <c r="E62" s="67">
        <f aca="true" t="shared" si="19" ref="E62:J62">SUM(E63:E66)</f>
        <v>232</v>
      </c>
      <c r="F62" s="67" t="s">
        <v>107</v>
      </c>
      <c r="G62" s="67" t="s">
        <v>107</v>
      </c>
      <c r="H62" s="67">
        <f t="shared" si="19"/>
        <v>232</v>
      </c>
      <c r="I62" s="67">
        <f t="shared" si="19"/>
        <v>566</v>
      </c>
      <c r="J62" s="67">
        <f t="shared" si="19"/>
        <v>16</v>
      </c>
      <c r="K62" s="67">
        <f>SUM(K63:K66)</f>
        <v>42199</v>
      </c>
      <c r="L62" s="67">
        <f>SUM(M62:P62)</f>
        <v>1473</v>
      </c>
      <c r="M62" s="67">
        <f>SUM(M63:M66)</f>
        <v>306</v>
      </c>
      <c r="N62" s="67">
        <f>SUM(N63:N66)</f>
        <v>871</v>
      </c>
      <c r="O62" s="67">
        <f>SUM(O63:O66)</f>
        <v>238</v>
      </c>
      <c r="P62" s="67">
        <f>SUM(P63:P66)</f>
        <v>58</v>
      </c>
      <c r="Q62" s="67">
        <f>SUM(Q63:Q66)</f>
        <v>40726</v>
      </c>
    </row>
    <row r="63" spans="1:17" ht="20.25" customHeight="1">
      <c r="A63" s="6"/>
      <c r="B63" s="7" t="s">
        <v>47</v>
      </c>
      <c r="C63" s="61">
        <f>SUM(D63,K63)</f>
        <v>13601</v>
      </c>
      <c r="D63" s="8">
        <f t="shared" si="12"/>
        <v>46</v>
      </c>
      <c r="E63" s="8" t="s">
        <v>121</v>
      </c>
      <c r="F63" s="8" t="s">
        <v>107</v>
      </c>
      <c r="G63" s="8" t="s">
        <v>107</v>
      </c>
      <c r="H63" s="8" t="s">
        <v>120</v>
      </c>
      <c r="I63" s="8">
        <v>34</v>
      </c>
      <c r="J63" s="8">
        <v>12</v>
      </c>
      <c r="K63" s="8">
        <f>SUM(L63,Q63)</f>
        <v>13555</v>
      </c>
      <c r="L63" s="8">
        <f>SUM(M63:P63)</f>
        <v>267</v>
      </c>
      <c r="M63" s="8">
        <v>73</v>
      </c>
      <c r="N63" s="8">
        <v>95</v>
      </c>
      <c r="O63" s="8">
        <v>99</v>
      </c>
      <c r="P63" s="8" t="s">
        <v>120</v>
      </c>
      <c r="Q63" s="8">
        <v>13288</v>
      </c>
    </row>
    <row r="64" spans="1:17" ht="20.25" customHeight="1">
      <c r="A64" s="6"/>
      <c r="B64" s="7" t="s">
        <v>48</v>
      </c>
      <c r="C64" s="61">
        <f>SUM(D64,K64)</f>
        <v>12565</v>
      </c>
      <c r="D64" s="8">
        <f t="shared" si="12"/>
        <v>449</v>
      </c>
      <c r="E64" s="8">
        <v>159</v>
      </c>
      <c r="F64" s="8" t="s">
        <v>107</v>
      </c>
      <c r="G64" s="8" t="s">
        <v>107</v>
      </c>
      <c r="H64" s="8">
        <v>159</v>
      </c>
      <c r="I64" s="8">
        <v>289</v>
      </c>
      <c r="J64" s="8">
        <v>1</v>
      </c>
      <c r="K64" s="8">
        <f>SUM(L64,Q64)</f>
        <v>12116</v>
      </c>
      <c r="L64" s="8">
        <f>SUM(M64:P64)</f>
        <v>725</v>
      </c>
      <c r="M64" s="8">
        <v>184</v>
      </c>
      <c r="N64" s="8">
        <v>358</v>
      </c>
      <c r="O64" s="8">
        <v>125</v>
      </c>
      <c r="P64" s="8">
        <v>58</v>
      </c>
      <c r="Q64" s="8">
        <v>11391</v>
      </c>
    </row>
    <row r="65" spans="1:17" ht="20.25" customHeight="1">
      <c r="A65" s="6"/>
      <c r="B65" s="7" t="s">
        <v>49</v>
      </c>
      <c r="C65" s="61">
        <f>SUM(D65,K65)</f>
        <v>8323</v>
      </c>
      <c r="D65" s="8">
        <f t="shared" si="12"/>
        <v>73</v>
      </c>
      <c r="E65" s="8">
        <v>73</v>
      </c>
      <c r="F65" s="8" t="s">
        <v>107</v>
      </c>
      <c r="G65" s="8" t="s">
        <v>107</v>
      </c>
      <c r="H65" s="8">
        <v>73</v>
      </c>
      <c r="I65" s="8" t="s">
        <v>120</v>
      </c>
      <c r="J65" s="8">
        <v>0</v>
      </c>
      <c r="K65" s="8">
        <f>SUM(L65,Q65)</f>
        <v>8250</v>
      </c>
      <c r="L65" s="8">
        <f>SUM(M65:P65)</f>
        <v>212</v>
      </c>
      <c r="M65" s="8">
        <v>48</v>
      </c>
      <c r="N65" s="8">
        <v>150</v>
      </c>
      <c r="O65" s="8">
        <v>14</v>
      </c>
      <c r="P65" s="8" t="s">
        <v>120</v>
      </c>
      <c r="Q65" s="8">
        <v>8038</v>
      </c>
    </row>
    <row r="66" spans="1:17" ht="20.25" customHeight="1">
      <c r="A66" s="6"/>
      <c r="B66" s="7" t="s">
        <v>50</v>
      </c>
      <c r="C66" s="61">
        <f>SUM(D66,K66)</f>
        <v>8524</v>
      </c>
      <c r="D66" s="8">
        <f t="shared" si="12"/>
        <v>246</v>
      </c>
      <c r="E66" s="8" t="s">
        <v>120</v>
      </c>
      <c r="F66" s="8" t="s">
        <v>107</v>
      </c>
      <c r="G66" s="8" t="s">
        <v>107</v>
      </c>
      <c r="H66" s="8" t="s">
        <v>120</v>
      </c>
      <c r="I66" s="8">
        <v>243</v>
      </c>
      <c r="J66" s="8">
        <v>3</v>
      </c>
      <c r="K66" s="8">
        <f>SUM(L66,Q66)</f>
        <v>8278</v>
      </c>
      <c r="L66" s="8">
        <f>SUM(M66:P66)</f>
        <v>269</v>
      </c>
      <c r="M66" s="8">
        <v>1</v>
      </c>
      <c r="N66" s="8">
        <v>268</v>
      </c>
      <c r="O66" s="8" t="s">
        <v>120</v>
      </c>
      <c r="P66" s="8" t="s">
        <v>120</v>
      </c>
      <c r="Q66" s="8">
        <v>8009</v>
      </c>
    </row>
    <row r="67" spans="1:17" ht="20.25" customHeight="1">
      <c r="A67" s="6"/>
      <c r="B67" s="7"/>
      <c r="C67" s="59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8"/>
    </row>
    <row r="68" spans="1:17" ht="20.25" customHeight="1">
      <c r="A68" s="70" t="s">
        <v>51</v>
      </c>
      <c r="B68" s="71"/>
      <c r="C68" s="66">
        <f>SUM(D68,K68)</f>
        <v>3506</v>
      </c>
      <c r="D68" s="67">
        <f t="shared" si="12"/>
        <v>8</v>
      </c>
      <c r="E68" s="67" t="s">
        <v>120</v>
      </c>
      <c r="F68" s="67" t="s">
        <v>107</v>
      </c>
      <c r="G68" s="67" t="s">
        <v>107</v>
      </c>
      <c r="H68" s="67" t="s">
        <v>120</v>
      </c>
      <c r="I68" s="67" t="s">
        <v>120</v>
      </c>
      <c r="J68" s="67">
        <f aca="true" t="shared" si="20" ref="J68:Q68">SUM(J69)</f>
        <v>8</v>
      </c>
      <c r="K68" s="67">
        <f t="shared" si="20"/>
        <v>3498</v>
      </c>
      <c r="L68" s="67">
        <f>SUM(M68:P68)</f>
        <v>95</v>
      </c>
      <c r="M68" s="67" t="s">
        <v>120</v>
      </c>
      <c r="N68" s="67">
        <f t="shared" si="20"/>
        <v>95</v>
      </c>
      <c r="O68" s="67" t="s">
        <v>120</v>
      </c>
      <c r="P68" s="67" t="s">
        <v>120</v>
      </c>
      <c r="Q68" s="67">
        <f t="shared" si="20"/>
        <v>3403</v>
      </c>
    </row>
    <row r="69" spans="1:17" ht="20.25" customHeight="1">
      <c r="A69" s="10"/>
      <c r="B69" s="11" t="s">
        <v>52</v>
      </c>
      <c r="C69" s="61">
        <f>SUM(D69,K69)</f>
        <v>3506</v>
      </c>
      <c r="D69" s="12">
        <f t="shared" si="12"/>
        <v>8</v>
      </c>
      <c r="E69" s="12" t="s">
        <v>120</v>
      </c>
      <c r="F69" s="12" t="s">
        <v>107</v>
      </c>
      <c r="G69" s="12" t="s">
        <v>107</v>
      </c>
      <c r="H69" s="12" t="s">
        <v>120</v>
      </c>
      <c r="I69" s="12" t="s">
        <v>120</v>
      </c>
      <c r="J69" s="12">
        <v>8</v>
      </c>
      <c r="K69" s="12">
        <f>SUM(L69,Q69)</f>
        <v>3498</v>
      </c>
      <c r="L69" s="60">
        <f>SUM(M69:P69)</f>
        <v>95</v>
      </c>
      <c r="M69" s="12" t="s">
        <v>120</v>
      </c>
      <c r="N69" s="12">
        <v>95</v>
      </c>
      <c r="O69" s="12" t="s">
        <v>120</v>
      </c>
      <c r="P69" s="12" t="s">
        <v>120</v>
      </c>
      <c r="Q69" s="12">
        <v>3403</v>
      </c>
    </row>
    <row r="70" spans="1:17" ht="15" customHeight="1">
      <c r="A70" s="13" t="s">
        <v>125</v>
      </c>
      <c r="B70" s="13"/>
      <c r="C70" s="14"/>
      <c r="D70" s="14"/>
      <c r="E70" s="14"/>
      <c r="F70" s="14"/>
      <c r="G70" s="14"/>
      <c r="H70" s="14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4.25">
      <c r="B71" s="1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6"/>
      <c r="B74" s="1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6"/>
      <c r="B75" s="16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6"/>
      <c r="B76" s="1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6"/>
      <c r="B77" s="16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6"/>
      <c r="B78" s="16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6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6"/>
      <c r="B80" s="16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6"/>
      <c r="B81" s="16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</sheetData>
  <sheetProtection/>
  <mergeCells count="40">
    <mergeCell ref="I8:I10"/>
    <mergeCell ref="J8:J10"/>
    <mergeCell ref="D7:J7"/>
    <mergeCell ref="K8:K10"/>
    <mergeCell ref="K7:Q7"/>
    <mergeCell ref="M9:M10"/>
    <mergeCell ref="N9:N10"/>
    <mergeCell ref="O9:O10"/>
    <mergeCell ref="P9:P10"/>
    <mergeCell ref="F9:F10"/>
    <mergeCell ref="G9:G10"/>
    <mergeCell ref="H9:H10"/>
    <mergeCell ref="A3:Q3"/>
    <mergeCell ref="A5:Q5"/>
    <mergeCell ref="L8:P8"/>
    <mergeCell ref="Q8:Q10"/>
    <mergeCell ref="D8:D10"/>
    <mergeCell ref="A7:B10"/>
    <mergeCell ref="C7:C10"/>
    <mergeCell ref="E8:H8"/>
    <mergeCell ref="E9:E10"/>
    <mergeCell ref="L9:L10"/>
    <mergeCell ref="A11:B11"/>
    <mergeCell ref="A13:B13"/>
    <mergeCell ref="A20:B20"/>
    <mergeCell ref="A21:B21"/>
    <mergeCell ref="A17:B17"/>
    <mergeCell ref="A18:B18"/>
    <mergeCell ref="A19:B19"/>
    <mergeCell ref="A14:B14"/>
    <mergeCell ref="A15:B15"/>
    <mergeCell ref="A16:B16"/>
    <mergeCell ref="A22:B22"/>
    <mergeCell ref="A25:B25"/>
    <mergeCell ref="A31:B31"/>
    <mergeCell ref="A68:B68"/>
    <mergeCell ref="A41:B41"/>
    <mergeCell ref="A48:B48"/>
    <mergeCell ref="A54:B54"/>
    <mergeCell ref="A62:B62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5"/>
  <sheetViews>
    <sheetView zoomScalePageLayoutView="0" workbookViewId="0" topLeftCell="A1">
      <selection activeCell="B12" sqref="B12"/>
    </sheetView>
  </sheetViews>
  <sheetFormatPr defaultColWidth="10.625" defaultRowHeight="24" customHeight="1"/>
  <cols>
    <col min="1" max="1" width="2.625" style="3" customWidth="1"/>
    <col min="2" max="2" width="14.50390625" style="3" customWidth="1"/>
    <col min="3" max="4" width="7.875" style="3" customWidth="1"/>
    <col min="5" max="6" width="9.625" style="3" customWidth="1"/>
    <col min="7" max="7" width="5.625" style="3" customWidth="1"/>
    <col min="8" max="8" width="9.375" style="3" customWidth="1"/>
    <col min="9" max="9" width="9.625" style="3" customWidth="1"/>
    <col min="10" max="10" width="12.00390625" style="3" customWidth="1"/>
    <col min="11" max="11" width="5.625" style="3" customWidth="1"/>
    <col min="12" max="12" width="6.75390625" style="3" customWidth="1"/>
    <col min="13" max="14" width="9.625" style="3" customWidth="1"/>
    <col min="15" max="15" width="7.50390625" style="3" customWidth="1"/>
    <col min="16" max="16" width="9.625" style="3" customWidth="1"/>
    <col min="17" max="18" width="5.625" style="3" customWidth="1"/>
    <col min="19" max="20" width="9.625" style="3" customWidth="1"/>
    <col min="21" max="22" width="5.625" style="3" customWidth="1"/>
    <col min="23" max="24" width="9.625" style="3" customWidth="1"/>
    <col min="25" max="25" width="7.50390625" style="3" customWidth="1"/>
    <col min="26" max="26" width="9.625" style="3" customWidth="1"/>
    <col min="27" max="28" width="5.625" style="3" customWidth="1"/>
    <col min="29" max="30" width="9.625" style="3" customWidth="1"/>
    <col min="31" max="31" width="7.50390625" style="3" customWidth="1"/>
    <col min="32" max="32" width="9.625" style="138" customWidth="1"/>
    <col min="33" max="33" width="7.50390625" style="3" customWidth="1"/>
    <col min="34" max="34" width="9.625" style="3" customWidth="1"/>
    <col min="35" max="35" width="7.50390625" style="3" customWidth="1"/>
    <col min="36" max="36" width="9.625" style="3" customWidth="1"/>
    <col min="37" max="38" width="5.625" style="3" customWidth="1"/>
    <col min="39" max="40" width="9.625" style="3" customWidth="1"/>
    <col min="41" max="41" width="7.50390625" style="3" customWidth="1"/>
    <col min="42" max="42" width="9.625" style="3" customWidth="1"/>
    <col min="43" max="43" width="6.125" style="3" customWidth="1"/>
    <col min="44" max="44" width="5.625" style="3" customWidth="1"/>
    <col min="45" max="46" width="9.625" style="3" customWidth="1"/>
    <col min="47" max="48" width="5.625" style="3" customWidth="1"/>
    <col min="49" max="50" width="9.625" style="3" customWidth="1"/>
    <col min="51" max="16384" width="10.625" style="3" customWidth="1"/>
  </cols>
  <sheetData>
    <row r="1" spans="1:50" ht="24" customHeight="1">
      <c r="A1" s="1" t="s">
        <v>134</v>
      </c>
      <c r="E1" s="126"/>
      <c r="AF1" s="3"/>
      <c r="AX1" s="2" t="s">
        <v>135</v>
      </c>
    </row>
    <row r="2" spans="5:50" ht="24" customHeight="1">
      <c r="E2" s="126"/>
      <c r="AF2" s="3"/>
      <c r="AX2" s="56"/>
    </row>
    <row r="3" spans="1:50" ht="24" customHeight="1">
      <c r="A3" s="84" t="s">
        <v>142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</row>
    <row r="4" spans="1:50" ht="24" customHeight="1" thickBot="1">
      <c r="A4" s="29"/>
      <c r="B4" s="28"/>
      <c r="C4" s="28"/>
      <c r="D4" s="28"/>
      <c r="E4" s="28"/>
      <c r="F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31" t="s">
        <v>129</v>
      </c>
    </row>
    <row r="5" spans="1:51" ht="24" customHeight="1">
      <c r="A5" s="117" t="s">
        <v>82</v>
      </c>
      <c r="B5" s="118"/>
      <c r="C5" s="151" t="s">
        <v>138</v>
      </c>
      <c r="D5" s="151"/>
      <c r="E5" s="151"/>
      <c r="F5" s="151"/>
      <c r="G5" s="153" t="s">
        <v>89</v>
      </c>
      <c r="H5" s="153"/>
      <c r="I5" s="153"/>
      <c r="J5" s="153"/>
      <c r="K5" s="153" t="s">
        <v>90</v>
      </c>
      <c r="L5" s="153"/>
      <c r="M5" s="153"/>
      <c r="N5" s="153"/>
      <c r="O5" s="155" t="s">
        <v>91</v>
      </c>
      <c r="P5" s="156"/>
      <c r="Q5" s="153" t="s">
        <v>92</v>
      </c>
      <c r="R5" s="153"/>
      <c r="S5" s="153"/>
      <c r="T5" s="153"/>
      <c r="U5" s="153" t="s">
        <v>140</v>
      </c>
      <c r="V5" s="153"/>
      <c r="W5" s="153"/>
      <c r="X5" s="153"/>
      <c r="Y5" s="155" t="s">
        <v>93</v>
      </c>
      <c r="Z5" s="156"/>
      <c r="AA5" s="153" t="s">
        <v>130</v>
      </c>
      <c r="AB5" s="153"/>
      <c r="AC5" s="153"/>
      <c r="AD5" s="153"/>
      <c r="AE5" s="155" t="s">
        <v>94</v>
      </c>
      <c r="AF5" s="156"/>
      <c r="AG5" s="164" t="s">
        <v>131</v>
      </c>
      <c r="AH5" s="165"/>
      <c r="AI5" s="164" t="s">
        <v>95</v>
      </c>
      <c r="AJ5" s="165"/>
      <c r="AK5" s="153" t="s">
        <v>132</v>
      </c>
      <c r="AL5" s="153"/>
      <c r="AM5" s="153"/>
      <c r="AN5" s="153"/>
      <c r="AO5" s="164" t="s">
        <v>96</v>
      </c>
      <c r="AP5" s="165"/>
      <c r="AQ5" s="153" t="s">
        <v>103</v>
      </c>
      <c r="AR5" s="153"/>
      <c r="AS5" s="153"/>
      <c r="AT5" s="153"/>
      <c r="AU5" s="153" t="s">
        <v>133</v>
      </c>
      <c r="AV5" s="153"/>
      <c r="AW5" s="153"/>
      <c r="AX5" s="167"/>
      <c r="AY5" s="22"/>
    </row>
    <row r="6" spans="1:51" ht="24" customHeight="1">
      <c r="A6" s="119"/>
      <c r="B6" s="119"/>
      <c r="C6" s="152" t="s">
        <v>136</v>
      </c>
      <c r="D6" s="152"/>
      <c r="E6" s="152" t="s">
        <v>137</v>
      </c>
      <c r="F6" s="152"/>
      <c r="G6" s="152" t="s">
        <v>136</v>
      </c>
      <c r="H6" s="152"/>
      <c r="I6" s="152" t="s">
        <v>137</v>
      </c>
      <c r="J6" s="152"/>
      <c r="K6" s="152" t="s">
        <v>81</v>
      </c>
      <c r="L6" s="152"/>
      <c r="M6" s="152" t="s">
        <v>137</v>
      </c>
      <c r="N6" s="152"/>
      <c r="O6" s="55" t="s">
        <v>81</v>
      </c>
      <c r="P6" s="163" t="s">
        <v>54</v>
      </c>
      <c r="Q6" s="152" t="s">
        <v>81</v>
      </c>
      <c r="R6" s="152"/>
      <c r="S6" s="152" t="s">
        <v>137</v>
      </c>
      <c r="T6" s="152"/>
      <c r="U6" s="152" t="s">
        <v>81</v>
      </c>
      <c r="V6" s="152"/>
      <c r="W6" s="152" t="s">
        <v>137</v>
      </c>
      <c r="X6" s="152"/>
      <c r="Y6" s="54" t="s">
        <v>81</v>
      </c>
      <c r="Z6" s="163" t="s">
        <v>54</v>
      </c>
      <c r="AA6" s="152" t="s">
        <v>81</v>
      </c>
      <c r="AB6" s="152"/>
      <c r="AC6" s="152" t="s">
        <v>137</v>
      </c>
      <c r="AD6" s="152"/>
      <c r="AE6" s="54" t="s">
        <v>81</v>
      </c>
      <c r="AF6" s="163" t="s">
        <v>54</v>
      </c>
      <c r="AG6" s="54" t="s">
        <v>81</v>
      </c>
      <c r="AH6" s="163" t="s">
        <v>54</v>
      </c>
      <c r="AI6" s="54" t="s">
        <v>81</v>
      </c>
      <c r="AJ6" s="163" t="s">
        <v>54</v>
      </c>
      <c r="AK6" s="152" t="s">
        <v>81</v>
      </c>
      <c r="AL6" s="152"/>
      <c r="AM6" s="152" t="s">
        <v>137</v>
      </c>
      <c r="AN6" s="152"/>
      <c r="AO6" s="54" t="s">
        <v>81</v>
      </c>
      <c r="AP6" s="163" t="s">
        <v>54</v>
      </c>
      <c r="AQ6" s="152" t="s">
        <v>141</v>
      </c>
      <c r="AR6" s="152"/>
      <c r="AS6" s="152" t="s">
        <v>137</v>
      </c>
      <c r="AT6" s="152"/>
      <c r="AU6" s="152" t="s">
        <v>141</v>
      </c>
      <c r="AV6" s="152"/>
      <c r="AW6" s="152" t="s">
        <v>137</v>
      </c>
      <c r="AX6" s="166"/>
      <c r="AY6" s="22"/>
    </row>
    <row r="7" spans="1:51" ht="24" customHeight="1">
      <c r="A7" s="142" t="s">
        <v>4</v>
      </c>
      <c r="B7" s="143"/>
      <c r="C7" s="144">
        <f>SUM(C10:C17,C19:C26)</f>
        <v>16</v>
      </c>
      <c r="D7" s="145"/>
      <c r="E7" s="146">
        <f>SUM(E10:E17,E19:E26)</f>
        <v>535</v>
      </c>
      <c r="F7" s="146"/>
      <c r="G7" s="146">
        <f>SUM(G10:G17,G19:G26)</f>
        <v>4</v>
      </c>
      <c r="H7" s="146"/>
      <c r="I7" s="145">
        <f>SUM(I10:I17,I19:I26)</f>
        <v>215</v>
      </c>
      <c r="J7" s="145"/>
      <c r="K7" s="146">
        <f>SUM(K10:K17,K19:K26)</f>
        <v>1</v>
      </c>
      <c r="L7" s="146"/>
      <c r="M7" s="146">
        <f>SUM(M10:M17,M19:M26)</f>
        <v>120</v>
      </c>
      <c r="N7" s="146"/>
      <c r="O7" s="160" t="s">
        <v>139</v>
      </c>
      <c r="P7" s="160"/>
      <c r="Q7" s="146">
        <f>SUM(Q10:Q17,Q19:Q26)</f>
        <v>4</v>
      </c>
      <c r="R7" s="146"/>
      <c r="S7" s="146">
        <f>SUM(S10:S17,S19:S26)</f>
        <v>81</v>
      </c>
      <c r="T7" s="146"/>
      <c r="U7" s="146">
        <f>SUM(U10:U17,U19:U26)</f>
        <v>2</v>
      </c>
      <c r="V7" s="146"/>
      <c r="W7" s="146">
        <f>SUM(W10:W17,W19:W26)</f>
        <v>30</v>
      </c>
      <c r="X7" s="146"/>
      <c r="Y7" s="154"/>
      <c r="Z7" s="154"/>
      <c r="AA7" s="146">
        <f>SUM(AA10:AA17,AA19:AA26)</f>
        <v>1</v>
      </c>
      <c r="AB7" s="146"/>
      <c r="AC7" s="146">
        <f>SUM(AC10:AC17,AC19:AC26)</f>
        <v>62</v>
      </c>
      <c r="AD7" s="146"/>
      <c r="AE7" s="154"/>
      <c r="AF7" s="159"/>
      <c r="AG7" s="154"/>
      <c r="AH7" s="154"/>
      <c r="AI7" s="154"/>
      <c r="AJ7" s="154"/>
      <c r="AK7" s="146">
        <f>SUM(AK10:AK17,AK19:AK26)</f>
        <v>3</v>
      </c>
      <c r="AL7" s="146"/>
      <c r="AM7" s="146">
        <f>SUM(AM10:AM17,AM19:AM26)</f>
        <v>12</v>
      </c>
      <c r="AN7" s="146"/>
      <c r="AO7" s="154"/>
      <c r="AP7" s="154"/>
      <c r="AQ7" s="146">
        <f>SUM(AQ10:AQ17,AQ19:AQ26)</f>
        <v>16</v>
      </c>
      <c r="AR7" s="146"/>
      <c r="AS7" s="146">
        <f>SUM(AS10:AS17,AS19:AS26)</f>
        <v>535</v>
      </c>
      <c r="AT7" s="146"/>
      <c r="AU7" s="146">
        <f>SUM(AU10:AU17,AU19:AU26)</f>
        <v>1</v>
      </c>
      <c r="AV7" s="146"/>
      <c r="AW7" s="146">
        <f>SUM(AW10:AW17,AW19:AW26)</f>
        <v>15</v>
      </c>
      <c r="AX7" s="146"/>
      <c r="AY7" s="22"/>
    </row>
    <row r="8" spans="1:51" ht="24" customHeight="1">
      <c r="A8" s="70"/>
      <c r="B8" s="147"/>
      <c r="C8" s="148">
        <f>SUM(D10:D17,D19:D26)</f>
        <v>1355</v>
      </c>
      <c r="D8" s="149"/>
      <c r="E8" s="150">
        <f>SUM(F10:F17,F19:F26)</f>
        <v>64045</v>
      </c>
      <c r="F8" s="150"/>
      <c r="G8" s="149">
        <f>SUM(H28,H48)</f>
        <v>458</v>
      </c>
      <c r="H8" s="149"/>
      <c r="I8" s="150">
        <f>SUM(J28,J48)</f>
        <v>55692</v>
      </c>
      <c r="J8" s="150"/>
      <c r="K8" s="149">
        <f>SUM(L28,L48)</f>
        <v>545</v>
      </c>
      <c r="L8" s="149"/>
      <c r="M8" s="150">
        <f>SUM(N28,N48)</f>
        <v>4580</v>
      </c>
      <c r="N8" s="150"/>
      <c r="O8" s="157">
        <f>SUM(O28,O48)</f>
        <v>77</v>
      </c>
      <c r="P8" s="158">
        <f>SUM(P28,P48)</f>
        <v>34</v>
      </c>
      <c r="Q8" s="150">
        <f>SUM(R28,R48)</f>
        <v>76</v>
      </c>
      <c r="R8" s="150"/>
      <c r="S8" s="150">
        <f>SUM(T28,T48)</f>
        <v>1251</v>
      </c>
      <c r="T8" s="150"/>
      <c r="U8" s="149">
        <f>SUM(V28,V48)</f>
        <v>58</v>
      </c>
      <c r="V8" s="149"/>
      <c r="W8" s="150">
        <f>SUM(X28,X48)</f>
        <v>696</v>
      </c>
      <c r="X8" s="150"/>
      <c r="Y8" s="157">
        <f>SUM(Y28,Y48)</f>
        <v>2</v>
      </c>
      <c r="Z8" s="158">
        <f>SUM(Z28,Z48)</f>
        <v>1</v>
      </c>
      <c r="AA8" s="149">
        <f>SUM(AB28,AB48)</f>
        <v>8</v>
      </c>
      <c r="AB8" s="149"/>
      <c r="AC8" s="150">
        <f>SUM(AD28,AD48)</f>
        <v>72</v>
      </c>
      <c r="AD8" s="150"/>
      <c r="AE8" s="157">
        <f>SUM(AE28,AE48)</f>
        <v>59</v>
      </c>
      <c r="AF8" s="158">
        <f>SUM(AF28,AF48)</f>
        <v>753</v>
      </c>
      <c r="AG8" s="157">
        <f>SUM(AG28,AG48)</f>
        <v>2</v>
      </c>
      <c r="AH8" s="158">
        <f>SUM(AH28,AH48)</f>
        <v>1</v>
      </c>
      <c r="AI8" s="157">
        <f>SUM(AI28,AI48)</f>
        <v>13</v>
      </c>
      <c r="AJ8" s="158">
        <f>SUM(AJ28,AJ48)</f>
        <v>65</v>
      </c>
      <c r="AK8" s="149">
        <f>SUM(AL28,AL48)</f>
        <v>10</v>
      </c>
      <c r="AL8" s="149"/>
      <c r="AM8" s="150">
        <f>SUM(AN28,AN48)</f>
        <v>53</v>
      </c>
      <c r="AN8" s="150"/>
      <c r="AO8" s="157">
        <f>SUM(AO28,AO48)</f>
        <v>14</v>
      </c>
      <c r="AP8" s="158">
        <f>SUM(AP28,AP48)</f>
        <v>72</v>
      </c>
      <c r="AQ8" s="149">
        <f>SUM(AR10:AR17,AR19:AR26)</f>
        <v>15</v>
      </c>
      <c r="AR8" s="149"/>
      <c r="AS8" s="150">
        <f>SUM(AT10:AT17,AT19:AT26)</f>
        <v>174</v>
      </c>
      <c r="AT8" s="150"/>
      <c r="AU8" s="149">
        <f>SUM(AV10:AV17,AV19:AV26)</f>
        <v>2</v>
      </c>
      <c r="AV8" s="149"/>
      <c r="AW8" s="150">
        <f>SUM(AX10:AX17,AX19:AX26)</f>
        <v>66</v>
      </c>
      <c r="AX8" s="150"/>
      <c r="AY8" s="22"/>
    </row>
    <row r="9" spans="1:51" ht="24" customHeight="1">
      <c r="A9" s="19"/>
      <c r="B9" s="26"/>
      <c r="C9" s="139"/>
      <c r="D9" s="139"/>
      <c r="E9" s="140"/>
      <c r="F9" s="140"/>
      <c r="G9" s="139"/>
      <c r="H9" s="139"/>
      <c r="I9" s="140"/>
      <c r="J9" s="140"/>
      <c r="K9" s="139"/>
      <c r="L9" s="139"/>
      <c r="M9" s="140"/>
      <c r="N9" s="140"/>
      <c r="O9" s="139"/>
      <c r="P9" s="140"/>
      <c r="Q9" s="140"/>
      <c r="R9" s="140"/>
      <c r="S9" s="140"/>
      <c r="T9" s="140"/>
      <c r="U9" s="139"/>
      <c r="V9" s="139"/>
      <c r="W9" s="140"/>
      <c r="X9" s="140"/>
      <c r="Y9" s="139"/>
      <c r="Z9" s="140"/>
      <c r="AA9" s="139"/>
      <c r="AB9" s="139"/>
      <c r="AC9" s="140"/>
      <c r="AD9" s="140"/>
      <c r="AE9" s="139"/>
      <c r="AF9" s="140"/>
      <c r="AG9" s="139"/>
      <c r="AH9" s="140"/>
      <c r="AI9" s="139"/>
      <c r="AJ9" s="140"/>
      <c r="AK9" s="139"/>
      <c r="AL9" s="139"/>
      <c r="AM9" s="140"/>
      <c r="AN9" s="140"/>
      <c r="AO9" s="139"/>
      <c r="AP9" s="140"/>
      <c r="AQ9" s="139"/>
      <c r="AR9" s="139"/>
      <c r="AS9" s="140"/>
      <c r="AT9" s="140"/>
      <c r="AU9" s="139"/>
      <c r="AV9" s="139"/>
      <c r="AW9" s="140"/>
      <c r="AX9" s="140"/>
      <c r="AY9" s="22"/>
    </row>
    <row r="10" spans="1:50" ht="24" customHeight="1">
      <c r="A10" s="19"/>
      <c r="B10" s="32" t="s">
        <v>59</v>
      </c>
      <c r="C10" s="128">
        <f>SUM(C30,C50)</f>
        <v>1</v>
      </c>
      <c r="D10" s="129">
        <f>SUM(D30,D50)</f>
        <v>228</v>
      </c>
      <c r="E10" s="128">
        <f>SUM(E30,E50)</f>
        <v>15</v>
      </c>
      <c r="F10" s="131">
        <f>SUM(F30,F50)</f>
        <v>10563</v>
      </c>
      <c r="G10" s="128" t="s">
        <v>144</v>
      </c>
      <c r="H10" s="129">
        <f>SUM(H30,H50)</f>
        <v>110</v>
      </c>
      <c r="I10" s="128" t="s">
        <v>144</v>
      </c>
      <c r="J10" s="161">
        <f>SUM(J30,J50)</f>
        <v>9876</v>
      </c>
      <c r="K10" s="128" t="s">
        <v>144</v>
      </c>
      <c r="L10" s="129">
        <f>SUM(L30,L50)</f>
        <v>74</v>
      </c>
      <c r="M10" s="128" t="s">
        <v>144</v>
      </c>
      <c r="N10" s="161">
        <f>SUM(N30,N50)</f>
        <v>403</v>
      </c>
      <c r="O10" s="129">
        <f>SUM(O30,O50)</f>
        <v>21</v>
      </c>
      <c r="P10" s="161">
        <f>SUM(P30,P50)</f>
        <v>7</v>
      </c>
      <c r="Q10" s="128" t="s">
        <v>144</v>
      </c>
      <c r="R10" s="131">
        <f>SUM(R30,R50)</f>
        <v>9</v>
      </c>
      <c r="S10" s="128" t="s">
        <v>144</v>
      </c>
      <c r="T10" s="161">
        <f>SUM(T30,T50)</f>
        <v>126</v>
      </c>
      <c r="U10" s="128" t="s">
        <v>144</v>
      </c>
      <c r="V10" s="129">
        <f>SUM(V30,V50)</f>
        <v>1</v>
      </c>
      <c r="W10" s="128" t="s">
        <v>144</v>
      </c>
      <c r="X10" s="161">
        <f>SUM(X30,X50)</f>
        <v>51</v>
      </c>
      <c r="Y10" s="161" t="s">
        <v>120</v>
      </c>
      <c r="Z10" s="161" t="s">
        <v>120</v>
      </c>
      <c r="AA10" s="128" t="s">
        <v>144</v>
      </c>
      <c r="AB10" s="161" t="s">
        <v>120</v>
      </c>
      <c r="AC10" s="128" t="s">
        <v>144</v>
      </c>
      <c r="AD10" s="161" t="s">
        <v>120</v>
      </c>
      <c r="AE10" s="129">
        <f>SUM(AE30,AE50)</f>
        <v>10</v>
      </c>
      <c r="AF10" s="131">
        <f>SUM(AF30,AF50)</f>
        <v>40</v>
      </c>
      <c r="AG10" s="129">
        <f>SUM(AG30,AG50)</f>
        <v>1</v>
      </c>
      <c r="AH10" s="161">
        <f>SUM(AH30,AH50)</f>
        <v>0</v>
      </c>
      <c r="AI10" s="129" t="s">
        <v>120</v>
      </c>
      <c r="AJ10" s="129" t="s">
        <v>120</v>
      </c>
      <c r="AK10" s="128" t="s">
        <v>144</v>
      </c>
      <c r="AL10" s="129" t="s">
        <v>120</v>
      </c>
      <c r="AM10" s="128" t="s">
        <v>144</v>
      </c>
      <c r="AN10" s="129" t="s">
        <v>120</v>
      </c>
      <c r="AO10" s="129" t="s">
        <v>120</v>
      </c>
      <c r="AP10" s="129" t="s">
        <v>120</v>
      </c>
      <c r="AQ10" s="128">
        <f>SUM(AQ30,AQ50)</f>
        <v>1</v>
      </c>
      <c r="AR10" s="129" t="s">
        <v>120</v>
      </c>
      <c r="AS10" s="128">
        <f>SUM(AS30,AS50)</f>
        <v>15</v>
      </c>
      <c r="AT10" s="129" t="s">
        <v>120</v>
      </c>
      <c r="AU10" s="128">
        <f>SUM(AU30,AU50)</f>
        <v>1</v>
      </c>
      <c r="AV10" s="129">
        <f>SUM(AV30,AV50)</f>
        <v>1</v>
      </c>
      <c r="AW10" s="128">
        <f>SUM(AW30,AW50)</f>
        <v>15</v>
      </c>
      <c r="AX10" s="129">
        <f>SUM(AX30,AX50)</f>
        <v>45</v>
      </c>
    </row>
    <row r="11" spans="1:50" ht="24" customHeight="1">
      <c r="A11" s="19"/>
      <c r="B11" s="32" t="s">
        <v>60</v>
      </c>
      <c r="C11" s="128" t="s">
        <v>143</v>
      </c>
      <c r="D11" s="129">
        <f aca="true" t="shared" si="0" ref="D11:D17">SUM(D31,D51)</f>
        <v>49</v>
      </c>
      <c r="E11" s="128" t="s">
        <v>144</v>
      </c>
      <c r="F11" s="131">
        <f>SUM(F31,F51)</f>
        <v>299</v>
      </c>
      <c r="G11" s="128" t="s">
        <v>144</v>
      </c>
      <c r="H11" s="129">
        <f>SUM(H31,H51)</f>
        <v>32</v>
      </c>
      <c r="I11" s="128" t="s">
        <v>144</v>
      </c>
      <c r="J11" s="161">
        <f>SUM(J31,J51)</f>
        <v>263</v>
      </c>
      <c r="K11" s="128" t="s">
        <v>144</v>
      </c>
      <c r="L11" s="129">
        <f>SUM(L31,L51)</f>
        <v>10</v>
      </c>
      <c r="M11" s="128" t="s">
        <v>144</v>
      </c>
      <c r="N11" s="161">
        <f>SUM(N31,N51)</f>
        <v>10</v>
      </c>
      <c r="O11" s="129">
        <f>SUM(O31,O51)</f>
        <v>5</v>
      </c>
      <c r="P11" s="161">
        <f>SUM(P31,P51)</f>
        <v>5</v>
      </c>
      <c r="Q11" s="128" t="s">
        <v>144</v>
      </c>
      <c r="R11" s="131" t="s">
        <v>120</v>
      </c>
      <c r="S11" s="128" t="s">
        <v>144</v>
      </c>
      <c r="T11" s="161" t="s">
        <v>120</v>
      </c>
      <c r="U11" s="128" t="s">
        <v>144</v>
      </c>
      <c r="V11" s="129" t="s">
        <v>120</v>
      </c>
      <c r="W11" s="128" t="s">
        <v>144</v>
      </c>
      <c r="X11" s="161" t="s">
        <v>120</v>
      </c>
      <c r="Y11" s="161" t="s">
        <v>120</v>
      </c>
      <c r="Z11" s="161" t="s">
        <v>120</v>
      </c>
      <c r="AA11" s="128" t="s">
        <v>144</v>
      </c>
      <c r="AB11" s="161" t="s">
        <v>120</v>
      </c>
      <c r="AC11" s="128" t="s">
        <v>144</v>
      </c>
      <c r="AD11" s="161" t="s">
        <v>120</v>
      </c>
      <c r="AE11" s="129" t="s">
        <v>120</v>
      </c>
      <c r="AF11" s="131" t="s">
        <v>145</v>
      </c>
      <c r="AG11" s="129" t="s">
        <v>120</v>
      </c>
      <c r="AH11" s="129" t="s">
        <v>120</v>
      </c>
      <c r="AI11" s="129">
        <f>SUM(AI31,AI51)</f>
        <v>2</v>
      </c>
      <c r="AJ11" s="161">
        <f>SUM(AJ31,AJ51)</f>
        <v>21</v>
      </c>
      <c r="AK11" s="128" t="s">
        <v>144</v>
      </c>
      <c r="AL11" s="129" t="s">
        <v>120</v>
      </c>
      <c r="AM11" s="128" t="s">
        <v>144</v>
      </c>
      <c r="AN11" s="129" t="s">
        <v>120</v>
      </c>
      <c r="AO11" s="129" t="s">
        <v>120</v>
      </c>
      <c r="AP11" s="129" t="s">
        <v>120</v>
      </c>
      <c r="AQ11" s="128" t="s">
        <v>144</v>
      </c>
      <c r="AR11" s="129" t="s">
        <v>120</v>
      </c>
      <c r="AS11" s="128" t="s">
        <v>144</v>
      </c>
      <c r="AT11" s="129" t="s">
        <v>120</v>
      </c>
      <c r="AU11" s="128" t="s">
        <v>144</v>
      </c>
      <c r="AV11" s="129" t="s">
        <v>120</v>
      </c>
      <c r="AW11" s="128" t="s">
        <v>144</v>
      </c>
      <c r="AX11" s="129" t="s">
        <v>120</v>
      </c>
    </row>
    <row r="12" spans="1:50" ht="24" customHeight="1">
      <c r="A12" s="19"/>
      <c r="B12" s="25" t="s">
        <v>7</v>
      </c>
      <c r="C12" s="128" t="s">
        <v>143</v>
      </c>
      <c r="D12" s="129">
        <f t="shared" si="0"/>
        <v>50</v>
      </c>
      <c r="E12" s="128" t="s">
        <v>144</v>
      </c>
      <c r="F12" s="131">
        <f>SUM(F32,F52)</f>
        <v>6960</v>
      </c>
      <c r="G12" s="128" t="s">
        <v>144</v>
      </c>
      <c r="H12" s="129">
        <f>SUM(H32,H52)</f>
        <v>17</v>
      </c>
      <c r="I12" s="128" t="s">
        <v>144</v>
      </c>
      <c r="J12" s="161">
        <f>SUM(J32,J52)</f>
        <v>6252</v>
      </c>
      <c r="K12" s="128" t="s">
        <v>144</v>
      </c>
      <c r="L12" s="129">
        <f>SUM(L32,L52)</f>
        <v>15</v>
      </c>
      <c r="M12" s="128" t="s">
        <v>144</v>
      </c>
      <c r="N12" s="161">
        <f>SUM(N32,N52)</f>
        <v>535</v>
      </c>
      <c r="O12" s="129">
        <f>SUM(O32,O52)</f>
        <v>2</v>
      </c>
      <c r="P12" s="161">
        <f>SUM(P32,P52)</f>
        <v>0</v>
      </c>
      <c r="Q12" s="128" t="s">
        <v>144</v>
      </c>
      <c r="R12" s="131">
        <f>SUM(R32,R52)</f>
        <v>3</v>
      </c>
      <c r="S12" s="128" t="s">
        <v>144</v>
      </c>
      <c r="T12" s="161">
        <f>SUM(T32,T52)</f>
        <v>38</v>
      </c>
      <c r="U12" s="128" t="s">
        <v>144</v>
      </c>
      <c r="V12" s="129">
        <f>SUM(V32,V52)</f>
        <v>5</v>
      </c>
      <c r="W12" s="128" t="s">
        <v>144</v>
      </c>
      <c r="X12" s="161">
        <f>SUM(X32,X52)</f>
        <v>66</v>
      </c>
      <c r="Y12" s="161" t="s">
        <v>120</v>
      </c>
      <c r="Z12" s="161" t="s">
        <v>120</v>
      </c>
      <c r="AA12" s="128" t="s">
        <v>144</v>
      </c>
      <c r="AB12" s="161" t="s">
        <v>120</v>
      </c>
      <c r="AC12" s="128" t="s">
        <v>144</v>
      </c>
      <c r="AD12" s="161" t="s">
        <v>120</v>
      </c>
      <c r="AE12" s="129">
        <f>SUM(AE32,AE52)</f>
        <v>7</v>
      </c>
      <c r="AF12" s="131">
        <f>SUM(AF32,AF52)</f>
        <v>49</v>
      </c>
      <c r="AG12" s="129" t="s">
        <v>120</v>
      </c>
      <c r="AH12" s="129" t="s">
        <v>120</v>
      </c>
      <c r="AI12" s="129" t="s">
        <v>120</v>
      </c>
      <c r="AJ12" s="129" t="s">
        <v>120</v>
      </c>
      <c r="AK12" s="128" t="s">
        <v>144</v>
      </c>
      <c r="AL12" s="129" t="s">
        <v>120</v>
      </c>
      <c r="AM12" s="128" t="s">
        <v>144</v>
      </c>
      <c r="AN12" s="129" t="s">
        <v>120</v>
      </c>
      <c r="AO12" s="129" t="s">
        <v>120</v>
      </c>
      <c r="AP12" s="129" t="s">
        <v>120</v>
      </c>
      <c r="AQ12" s="128" t="s">
        <v>144</v>
      </c>
      <c r="AR12" s="129">
        <f>SUM(AR32,AR52)</f>
        <v>1</v>
      </c>
      <c r="AS12" s="128" t="s">
        <v>144</v>
      </c>
      <c r="AT12" s="129">
        <f>SUM(AT32,AT52)</f>
        <v>20</v>
      </c>
      <c r="AU12" s="128" t="s">
        <v>144</v>
      </c>
      <c r="AV12" s="129" t="s">
        <v>120</v>
      </c>
      <c r="AW12" s="128" t="s">
        <v>144</v>
      </c>
      <c r="AX12" s="129" t="s">
        <v>120</v>
      </c>
    </row>
    <row r="13" spans="1:50" ht="24" customHeight="1">
      <c r="A13" s="19"/>
      <c r="B13" s="25" t="s">
        <v>8</v>
      </c>
      <c r="C13" s="128">
        <f aca="true" t="shared" si="1" ref="C12:C17">SUM(C33,C53)</f>
        <v>2</v>
      </c>
      <c r="D13" s="129">
        <f t="shared" si="0"/>
        <v>117</v>
      </c>
      <c r="E13" s="128">
        <f>SUM(E33,E53)</f>
        <v>134</v>
      </c>
      <c r="F13" s="131">
        <f>SUM(F33,F53)</f>
        <v>1657</v>
      </c>
      <c r="G13" s="128" t="s">
        <v>144</v>
      </c>
      <c r="H13" s="129">
        <f>SUM(H33,H53)</f>
        <v>31</v>
      </c>
      <c r="I13" s="128" t="s">
        <v>144</v>
      </c>
      <c r="J13" s="161">
        <f>SUM(J33,J53)</f>
        <v>1262</v>
      </c>
      <c r="K13" s="128">
        <f>SUM(K33,K53)</f>
        <v>1</v>
      </c>
      <c r="L13" s="129">
        <f>SUM(L33,L53)</f>
        <v>65</v>
      </c>
      <c r="M13" s="128">
        <f>SUM(M33,M53)</f>
        <v>120</v>
      </c>
      <c r="N13" s="161">
        <f>SUM(N33,N53)</f>
        <v>183</v>
      </c>
      <c r="O13" s="129">
        <f>SUM(O33,O53)</f>
        <v>10</v>
      </c>
      <c r="P13" s="161">
        <f>SUM(P33,P53)</f>
        <v>2</v>
      </c>
      <c r="Q13" s="128" t="s">
        <v>144</v>
      </c>
      <c r="R13" s="131">
        <f>SUM(R33,R53)</f>
        <v>1</v>
      </c>
      <c r="S13" s="128" t="s">
        <v>144</v>
      </c>
      <c r="T13" s="161">
        <f>SUM(T33,T53)</f>
        <v>11</v>
      </c>
      <c r="U13" s="128">
        <f>SUM(U33,U53)</f>
        <v>1</v>
      </c>
      <c r="V13" s="129">
        <f>SUM(V33,V53)</f>
        <v>2</v>
      </c>
      <c r="W13" s="128">
        <f>SUM(W33,W53)</f>
        <v>14</v>
      </c>
      <c r="X13" s="161">
        <f>SUM(X33,X53)</f>
        <v>14</v>
      </c>
      <c r="Y13" s="161" t="s">
        <v>120</v>
      </c>
      <c r="Z13" s="161" t="s">
        <v>120</v>
      </c>
      <c r="AA13" s="128" t="s">
        <v>144</v>
      </c>
      <c r="AB13" s="161" t="s">
        <v>120</v>
      </c>
      <c r="AC13" s="128" t="s">
        <v>144</v>
      </c>
      <c r="AD13" s="161" t="s">
        <v>120</v>
      </c>
      <c r="AE13" s="161" t="s">
        <v>120</v>
      </c>
      <c r="AF13" s="161" t="s">
        <v>120</v>
      </c>
      <c r="AG13" s="129">
        <f>SUM(AG33,AG53)</f>
        <v>1</v>
      </c>
      <c r="AH13" s="161">
        <f>SUM(AH33,AH53)</f>
        <v>1</v>
      </c>
      <c r="AI13" s="129" t="s">
        <v>120</v>
      </c>
      <c r="AJ13" s="129" t="s">
        <v>120</v>
      </c>
      <c r="AK13" s="128" t="s">
        <v>144</v>
      </c>
      <c r="AL13" s="129">
        <f>SUM(AL33,AL53)</f>
        <v>3</v>
      </c>
      <c r="AM13" s="128" t="s">
        <v>144</v>
      </c>
      <c r="AN13" s="129">
        <f>SUM(AN33,AN53)</f>
        <v>2</v>
      </c>
      <c r="AO13" s="129" t="s">
        <v>120</v>
      </c>
      <c r="AP13" s="129" t="s">
        <v>120</v>
      </c>
      <c r="AQ13" s="128">
        <f>SUM(AQ33,AQ53)</f>
        <v>2</v>
      </c>
      <c r="AR13" s="129">
        <f>SUM(AR33,AR53)</f>
        <v>2</v>
      </c>
      <c r="AS13" s="128">
        <f>SUM(AS33,AS53)</f>
        <v>134</v>
      </c>
      <c r="AT13" s="129">
        <f>SUM(AT33,AT53)</f>
        <v>48</v>
      </c>
      <c r="AU13" s="128" t="s">
        <v>144</v>
      </c>
      <c r="AV13" s="129" t="s">
        <v>120</v>
      </c>
      <c r="AW13" s="128" t="s">
        <v>144</v>
      </c>
      <c r="AX13" s="129" t="s">
        <v>120</v>
      </c>
    </row>
    <row r="14" spans="1:50" ht="24" customHeight="1">
      <c r="A14" s="19"/>
      <c r="B14" s="25" t="s">
        <v>9</v>
      </c>
      <c r="C14" s="128">
        <f t="shared" si="1"/>
        <v>3</v>
      </c>
      <c r="D14" s="129">
        <f t="shared" si="0"/>
        <v>77</v>
      </c>
      <c r="E14" s="128">
        <f>SUM(E34,E54)</f>
        <v>64</v>
      </c>
      <c r="F14" s="131">
        <f>SUM(F34,F54)</f>
        <v>377</v>
      </c>
      <c r="G14" s="128">
        <f>SUM(G34,G54)</f>
        <v>1</v>
      </c>
      <c r="H14" s="129">
        <f>SUM(H34,H54)</f>
        <v>3</v>
      </c>
      <c r="I14" s="128">
        <f>SUM(I34,I54)</f>
        <v>48</v>
      </c>
      <c r="J14" s="161">
        <f>SUM(J34,J54)</f>
        <v>124</v>
      </c>
      <c r="K14" s="128" t="s">
        <v>144</v>
      </c>
      <c r="L14" s="129">
        <f>SUM(L34,L54)</f>
        <v>65</v>
      </c>
      <c r="M14" s="128" t="s">
        <v>144</v>
      </c>
      <c r="N14" s="161">
        <f>SUM(N34,N54)</f>
        <v>151</v>
      </c>
      <c r="O14" s="129">
        <f>SUM(O34,O54)</f>
        <v>1</v>
      </c>
      <c r="P14" s="161">
        <f>SUM(P34,P54)</f>
        <v>0</v>
      </c>
      <c r="Q14" s="128">
        <f>SUM(Q34,Q54)</f>
        <v>1</v>
      </c>
      <c r="R14" s="131">
        <f>SUM(R34,R54)</f>
        <v>3</v>
      </c>
      <c r="S14" s="128">
        <f>SUM(S34,S54)</f>
        <v>10</v>
      </c>
      <c r="T14" s="161">
        <f>SUM(T34,T54)</f>
        <v>23</v>
      </c>
      <c r="U14" s="128" t="s">
        <v>144</v>
      </c>
      <c r="V14" s="129" t="s">
        <v>120</v>
      </c>
      <c r="W14" s="128" t="s">
        <v>144</v>
      </c>
      <c r="X14" s="161" t="s">
        <v>120</v>
      </c>
      <c r="Y14" s="161" t="s">
        <v>120</v>
      </c>
      <c r="Z14" s="161" t="s">
        <v>120</v>
      </c>
      <c r="AA14" s="128" t="s">
        <v>144</v>
      </c>
      <c r="AB14" s="161" t="s">
        <v>120</v>
      </c>
      <c r="AC14" s="128" t="s">
        <v>144</v>
      </c>
      <c r="AD14" s="161" t="s">
        <v>120</v>
      </c>
      <c r="AE14" s="161" t="s">
        <v>120</v>
      </c>
      <c r="AF14" s="161" t="s">
        <v>120</v>
      </c>
      <c r="AG14" s="161" t="s">
        <v>120</v>
      </c>
      <c r="AH14" s="161" t="s">
        <v>120</v>
      </c>
      <c r="AI14" s="129">
        <f>SUM(AI34,AI54)</f>
        <v>1</v>
      </c>
      <c r="AJ14" s="161">
        <f>SUM(AJ34,AJ54)</f>
        <v>7</v>
      </c>
      <c r="AK14" s="128">
        <f>SUM(AK34,AK54)</f>
        <v>1</v>
      </c>
      <c r="AL14" s="129">
        <f>SUM(AL34,AL54)</f>
        <v>1</v>
      </c>
      <c r="AM14" s="128">
        <f>SUM(AM34,AM54)</f>
        <v>6</v>
      </c>
      <c r="AN14" s="129">
        <f>SUM(AN34,AN54)</f>
        <v>8</v>
      </c>
      <c r="AO14" s="129" t="s">
        <v>120</v>
      </c>
      <c r="AP14" s="129" t="s">
        <v>120</v>
      </c>
      <c r="AQ14" s="128">
        <f>SUM(AQ34,AQ54)</f>
        <v>3</v>
      </c>
      <c r="AR14" s="129" t="s">
        <v>120</v>
      </c>
      <c r="AS14" s="128">
        <f>SUM(AS34,AS54)</f>
        <v>64</v>
      </c>
      <c r="AT14" s="129" t="s">
        <v>120</v>
      </c>
      <c r="AU14" s="128" t="s">
        <v>144</v>
      </c>
      <c r="AV14" s="129" t="s">
        <v>120</v>
      </c>
      <c r="AW14" s="128" t="s">
        <v>144</v>
      </c>
      <c r="AX14" s="129" t="s">
        <v>120</v>
      </c>
    </row>
    <row r="15" spans="1:50" ht="24" customHeight="1">
      <c r="A15" s="19"/>
      <c r="B15" s="32" t="s">
        <v>57</v>
      </c>
      <c r="C15" s="128">
        <f t="shared" si="1"/>
        <v>2</v>
      </c>
      <c r="D15" s="129">
        <f t="shared" si="0"/>
        <v>59</v>
      </c>
      <c r="E15" s="128">
        <f>SUM(E35,E55)</f>
        <v>36</v>
      </c>
      <c r="F15" s="131">
        <f>SUM(F35,F55)</f>
        <v>692</v>
      </c>
      <c r="G15" s="128" t="s">
        <v>144</v>
      </c>
      <c r="H15" s="129">
        <f aca="true" t="shared" si="2" ref="G15:R15">SUM(H35,H55)</f>
        <v>23</v>
      </c>
      <c r="I15" s="128" t="s">
        <v>144</v>
      </c>
      <c r="J15" s="161">
        <f t="shared" si="2"/>
        <v>65</v>
      </c>
      <c r="K15" s="128" t="s">
        <v>144</v>
      </c>
      <c r="L15" s="129">
        <f t="shared" si="2"/>
        <v>3</v>
      </c>
      <c r="M15" s="128" t="s">
        <v>144</v>
      </c>
      <c r="N15" s="161">
        <f t="shared" si="2"/>
        <v>18</v>
      </c>
      <c r="O15" s="129">
        <f t="shared" si="2"/>
        <v>5</v>
      </c>
      <c r="P15" s="161">
        <f t="shared" si="2"/>
        <v>1</v>
      </c>
      <c r="Q15" s="128">
        <f t="shared" si="2"/>
        <v>2</v>
      </c>
      <c r="R15" s="131">
        <f t="shared" si="2"/>
        <v>6</v>
      </c>
      <c r="S15" s="128">
        <f>SUM(S35,S55)</f>
        <v>36</v>
      </c>
      <c r="T15" s="161">
        <f>SUM(T35,T55)</f>
        <v>86</v>
      </c>
      <c r="U15" s="128" t="s">
        <v>144</v>
      </c>
      <c r="V15" s="129">
        <f>SUM(V35,V55)</f>
        <v>9</v>
      </c>
      <c r="W15" s="128" t="s">
        <v>144</v>
      </c>
      <c r="X15" s="161">
        <f>SUM(X35,X55)</f>
        <v>456</v>
      </c>
      <c r="Y15" s="161" t="s">
        <v>120</v>
      </c>
      <c r="Z15" s="161" t="s">
        <v>120</v>
      </c>
      <c r="AA15" s="128" t="s">
        <v>144</v>
      </c>
      <c r="AB15" s="129">
        <f>SUM(AB35,AB55)</f>
        <v>7</v>
      </c>
      <c r="AC15" s="128" t="s">
        <v>144</v>
      </c>
      <c r="AD15" s="161">
        <f>SUM(AD35,AD55)</f>
        <v>10</v>
      </c>
      <c r="AE15" s="161" t="s">
        <v>120</v>
      </c>
      <c r="AF15" s="161" t="s">
        <v>120</v>
      </c>
      <c r="AG15" s="161" t="s">
        <v>120</v>
      </c>
      <c r="AH15" s="161" t="s">
        <v>120</v>
      </c>
      <c r="AI15" s="129" t="s">
        <v>120</v>
      </c>
      <c r="AJ15" s="129" t="s">
        <v>120</v>
      </c>
      <c r="AK15" s="128" t="s">
        <v>144</v>
      </c>
      <c r="AL15" s="129" t="s">
        <v>120</v>
      </c>
      <c r="AM15" s="128" t="s">
        <v>144</v>
      </c>
      <c r="AN15" s="129" t="s">
        <v>120</v>
      </c>
      <c r="AO15" s="129">
        <f>SUM(AO35,AO55)</f>
        <v>3</v>
      </c>
      <c r="AP15" s="129">
        <f>SUM(AP35,AP55)</f>
        <v>10</v>
      </c>
      <c r="AQ15" s="128">
        <f>SUM(AQ35,AQ55)</f>
        <v>2</v>
      </c>
      <c r="AR15" s="129">
        <f>SUM(AR35,AR55)</f>
        <v>1</v>
      </c>
      <c r="AS15" s="128">
        <f>SUM(AS35,AS55)</f>
        <v>36</v>
      </c>
      <c r="AT15" s="129">
        <f>SUM(AT35,AT55)</f>
        <v>10</v>
      </c>
      <c r="AU15" s="128" t="s">
        <v>144</v>
      </c>
      <c r="AV15" s="129" t="s">
        <v>120</v>
      </c>
      <c r="AW15" s="128" t="s">
        <v>144</v>
      </c>
      <c r="AX15" s="129" t="s">
        <v>120</v>
      </c>
    </row>
    <row r="16" spans="1:50" ht="24" customHeight="1">
      <c r="A16" s="19"/>
      <c r="B16" s="32" t="s">
        <v>58</v>
      </c>
      <c r="C16" s="128" t="s">
        <v>143</v>
      </c>
      <c r="D16" s="129">
        <f t="shared" si="0"/>
        <v>42</v>
      </c>
      <c r="E16" s="128" t="s">
        <v>144</v>
      </c>
      <c r="F16" s="131">
        <f>SUM(F36,F56)</f>
        <v>268</v>
      </c>
      <c r="G16" s="128" t="s">
        <v>144</v>
      </c>
      <c r="H16" s="129">
        <f aca="true" t="shared" si="3" ref="G16:R16">SUM(H36,H56)</f>
        <v>1</v>
      </c>
      <c r="I16" s="128" t="s">
        <v>144</v>
      </c>
      <c r="J16" s="161">
        <f t="shared" si="3"/>
        <v>46</v>
      </c>
      <c r="K16" s="128" t="s">
        <v>144</v>
      </c>
      <c r="L16" s="129">
        <f t="shared" si="3"/>
        <v>13</v>
      </c>
      <c r="M16" s="128" t="s">
        <v>144</v>
      </c>
      <c r="N16" s="161">
        <f t="shared" si="3"/>
        <v>107</v>
      </c>
      <c r="O16" s="129">
        <f t="shared" si="3"/>
        <v>4</v>
      </c>
      <c r="P16" s="161">
        <f t="shared" si="3"/>
        <v>2</v>
      </c>
      <c r="Q16" s="128" t="s">
        <v>144</v>
      </c>
      <c r="R16" s="131">
        <f t="shared" si="3"/>
        <v>6</v>
      </c>
      <c r="S16" s="128" t="s">
        <v>144</v>
      </c>
      <c r="T16" s="161">
        <f>SUM(T36,T56)</f>
        <v>95</v>
      </c>
      <c r="U16" s="128" t="s">
        <v>144</v>
      </c>
      <c r="V16" s="129">
        <f>SUM(V36,V56)</f>
        <v>15</v>
      </c>
      <c r="W16" s="128" t="s">
        <v>144</v>
      </c>
      <c r="X16" s="161">
        <f>SUM(X36,X56)</f>
        <v>11</v>
      </c>
      <c r="Y16" s="161" t="s">
        <v>120</v>
      </c>
      <c r="Z16" s="161" t="s">
        <v>120</v>
      </c>
      <c r="AA16" s="128" t="s">
        <v>144</v>
      </c>
      <c r="AB16" s="161" t="s">
        <v>120</v>
      </c>
      <c r="AC16" s="128" t="s">
        <v>144</v>
      </c>
      <c r="AD16" s="161" t="s">
        <v>120</v>
      </c>
      <c r="AE16" s="161" t="s">
        <v>120</v>
      </c>
      <c r="AF16" s="161" t="s">
        <v>120</v>
      </c>
      <c r="AG16" s="161" t="s">
        <v>120</v>
      </c>
      <c r="AH16" s="161" t="s">
        <v>120</v>
      </c>
      <c r="AI16" s="129">
        <f>SUM(AI36,AI56)</f>
        <v>1</v>
      </c>
      <c r="AJ16" s="161">
        <f>SUM(AJ36,AJ56)</f>
        <v>3</v>
      </c>
      <c r="AK16" s="128" t="s">
        <v>144</v>
      </c>
      <c r="AL16" s="129" t="s">
        <v>120</v>
      </c>
      <c r="AM16" s="128" t="s">
        <v>144</v>
      </c>
      <c r="AN16" s="129" t="s">
        <v>120</v>
      </c>
      <c r="AO16" s="129">
        <f>SUM(AO36,AO56)</f>
        <v>1</v>
      </c>
      <c r="AP16" s="129">
        <f>SUM(AP36,AP56)</f>
        <v>2</v>
      </c>
      <c r="AQ16" s="128" t="s">
        <v>144</v>
      </c>
      <c r="AR16" s="129">
        <f>SUM(AR36,AR56)</f>
        <v>1</v>
      </c>
      <c r="AS16" s="128" t="s">
        <v>144</v>
      </c>
      <c r="AT16" s="129">
        <f>SUM(AT36,AT56)</f>
        <v>2</v>
      </c>
      <c r="AU16" s="128" t="s">
        <v>144</v>
      </c>
      <c r="AV16" s="129" t="s">
        <v>120</v>
      </c>
      <c r="AW16" s="128" t="s">
        <v>144</v>
      </c>
      <c r="AX16" s="129" t="s">
        <v>120</v>
      </c>
    </row>
    <row r="17" spans="1:50" ht="24" customHeight="1">
      <c r="A17" s="19"/>
      <c r="B17" s="25" t="s">
        <v>12</v>
      </c>
      <c r="C17" s="128" t="s">
        <v>143</v>
      </c>
      <c r="D17" s="129">
        <f t="shared" si="0"/>
        <v>5</v>
      </c>
      <c r="E17" s="128" t="s">
        <v>144</v>
      </c>
      <c r="F17" s="131">
        <f>SUM(F37,F57)</f>
        <v>25</v>
      </c>
      <c r="G17" s="128" t="s">
        <v>144</v>
      </c>
      <c r="H17" s="129" t="s">
        <v>120</v>
      </c>
      <c r="I17" s="128" t="s">
        <v>144</v>
      </c>
      <c r="J17" s="161" t="s">
        <v>120</v>
      </c>
      <c r="K17" s="128" t="s">
        <v>144</v>
      </c>
      <c r="L17" s="129" t="s">
        <v>120</v>
      </c>
      <c r="M17" s="128" t="s">
        <v>144</v>
      </c>
      <c r="N17" s="161" t="s">
        <v>120</v>
      </c>
      <c r="O17" s="129" t="s">
        <v>120</v>
      </c>
      <c r="P17" s="161" t="s">
        <v>120</v>
      </c>
      <c r="Q17" s="128" t="s">
        <v>144</v>
      </c>
      <c r="R17" s="131">
        <f>SUM(R37,R57)</f>
        <v>4</v>
      </c>
      <c r="S17" s="128" t="s">
        <v>144</v>
      </c>
      <c r="T17" s="161">
        <f>SUM(T37,T57)</f>
        <v>22</v>
      </c>
      <c r="U17" s="128" t="s">
        <v>144</v>
      </c>
      <c r="V17" s="129">
        <f>SUM(V37,V57)</f>
        <v>1</v>
      </c>
      <c r="W17" s="128" t="s">
        <v>144</v>
      </c>
      <c r="X17" s="161">
        <f>SUM(X37,X57)</f>
        <v>3</v>
      </c>
      <c r="Y17" s="161" t="s">
        <v>120</v>
      </c>
      <c r="Z17" s="161" t="s">
        <v>120</v>
      </c>
      <c r="AA17" s="128" t="s">
        <v>144</v>
      </c>
      <c r="AB17" s="161" t="s">
        <v>120</v>
      </c>
      <c r="AC17" s="128" t="s">
        <v>144</v>
      </c>
      <c r="AD17" s="161" t="s">
        <v>120</v>
      </c>
      <c r="AE17" s="161" t="s">
        <v>120</v>
      </c>
      <c r="AF17" s="161" t="s">
        <v>120</v>
      </c>
      <c r="AG17" s="161" t="s">
        <v>120</v>
      </c>
      <c r="AH17" s="161" t="s">
        <v>120</v>
      </c>
      <c r="AI17" s="129" t="s">
        <v>120</v>
      </c>
      <c r="AJ17" s="129" t="s">
        <v>120</v>
      </c>
      <c r="AK17" s="128" t="s">
        <v>144</v>
      </c>
      <c r="AL17" s="129" t="s">
        <v>120</v>
      </c>
      <c r="AM17" s="128" t="s">
        <v>144</v>
      </c>
      <c r="AN17" s="129" t="s">
        <v>120</v>
      </c>
      <c r="AO17" s="129" t="s">
        <v>120</v>
      </c>
      <c r="AP17" s="129" t="s">
        <v>120</v>
      </c>
      <c r="AQ17" s="128" t="s">
        <v>144</v>
      </c>
      <c r="AR17" s="129" t="s">
        <v>120</v>
      </c>
      <c r="AS17" s="128" t="s">
        <v>144</v>
      </c>
      <c r="AT17" s="129" t="s">
        <v>120</v>
      </c>
      <c r="AU17" s="128" t="s">
        <v>144</v>
      </c>
      <c r="AV17" s="129" t="s">
        <v>120</v>
      </c>
      <c r="AW17" s="128" t="s">
        <v>144</v>
      </c>
      <c r="AX17" s="129" t="s">
        <v>120</v>
      </c>
    </row>
    <row r="18" spans="1:50" ht="24" customHeight="1">
      <c r="A18" s="19"/>
      <c r="B18" s="26"/>
      <c r="C18" s="128"/>
      <c r="D18" s="129"/>
      <c r="E18" s="128"/>
      <c r="F18" s="50"/>
      <c r="G18" s="128"/>
      <c r="H18" s="20"/>
      <c r="I18" s="128"/>
      <c r="J18" s="162"/>
      <c r="K18" s="128"/>
      <c r="L18" s="20"/>
      <c r="M18" s="128"/>
      <c r="N18" s="162"/>
      <c r="O18" s="20"/>
      <c r="P18" s="162"/>
      <c r="Q18" s="128"/>
      <c r="R18" s="49"/>
      <c r="S18" s="128"/>
      <c r="T18" s="162"/>
      <c r="U18" s="128"/>
      <c r="V18" s="20"/>
      <c r="W18" s="128"/>
      <c r="X18" s="162"/>
      <c r="Y18" s="20"/>
      <c r="Z18" s="20"/>
      <c r="AA18" s="128"/>
      <c r="AB18" s="20"/>
      <c r="AC18" s="128"/>
      <c r="AD18" s="162"/>
      <c r="AE18" s="20"/>
      <c r="AF18" s="49"/>
      <c r="AG18" s="20"/>
      <c r="AH18" s="162"/>
      <c r="AI18" s="20"/>
      <c r="AJ18" s="161"/>
      <c r="AK18" s="128"/>
      <c r="AL18" s="20"/>
      <c r="AM18" s="128"/>
      <c r="AN18" s="20"/>
      <c r="AO18" s="20"/>
      <c r="AP18" s="129"/>
      <c r="AQ18" s="128"/>
      <c r="AR18" s="20"/>
      <c r="AS18" s="128"/>
      <c r="AT18" s="129"/>
      <c r="AU18" s="128"/>
      <c r="AV18" s="20"/>
      <c r="AW18" s="128"/>
      <c r="AX18" s="20"/>
    </row>
    <row r="19" spans="1:50" ht="24" customHeight="1">
      <c r="A19" s="19"/>
      <c r="B19" s="25" t="s">
        <v>13</v>
      </c>
      <c r="C19" s="128">
        <f aca="true" t="shared" si="4" ref="C19:D26">SUM(C39,C59)</f>
        <v>1</v>
      </c>
      <c r="D19" s="129">
        <f t="shared" si="4"/>
        <v>94</v>
      </c>
      <c r="E19" s="128">
        <f aca="true" t="shared" si="5" ref="E19:V19">SUM(E39,E59)</f>
        <v>28</v>
      </c>
      <c r="F19" s="131">
        <f t="shared" si="5"/>
        <v>5690</v>
      </c>
      <c r="G19" s="128">
        <f t="shared" si="5"/>
        <v>1</v>
      </c>
      <c r="H19" s="129">
        <f t="shared" si="5"/>
        <v>70</v>
      </c>
      <c r="I19" s="128">
        <f t="shared" si="5"/>
        <v>28</v>
      </c>
      <c r="J19" s="161">
        <f t="shared" si="5"/>
        <v>5552</v>
      </c>
      <c r="K19" s="128" t="s">
        <v>144</v>
      </c>
      <c r="L19" s="129">
        <f t="shared" si="5"/>
        <v>11</v>
      </c>
      <c r="M19" s="128" t="s">
        <v>144</v>
      </c>
      <c r="N19" s="161">
        <f t="shared" si="5"/>
        <v>41</v>
      </c>
      <c r="O19" s="129">
        <f t="shared" si="5"/>
        <v>1</v>
      </c>
      <c r="P19" s="161">
        <f t="shared" si="5"/>
        <v>0</v>
      </c>
      <c r="Q19" s="128" t="s">
        <v>144</v>
      </c>
      <c r="R19" s="131" t="s">
        <v>120</v>
      </c>
      <c r="S19" s="128" t="s">
        <v>144</v>
      </c>
      <c r="T19" s="161" t="s">
        <v>120</v>
      </c>
      <c r="U19" s="128" t="s">
        <v>144</v>
      </c>
      <c r="V19" s="129" t="s">
        <v>120</v>
      </c>
      <c r="W19" s="128" t="s">
        <v>144</v>
      </c>
      <c r="X19" s="161" t="s">
        <v>120</v>
      </c>
      <c r="Y19" s="161" t="s">
        <v>120</v>
      </c>
      <c r="Z19" s="161" t="s">
        <v>120</v>
      </c>
      <c r="AA19" s="128" t="s">
        <v>144</v>
      </c>
      <c r="AB19" s="161" t="s">
        <v>120</v>
      </c>
      <c r="AC19" s="128" t="s">
        <v>144</v>
      </c>
      <c r="AD19" s="161" t="s">
        <v>120</v>
      </c>
      <c r="AE19" s="129">
        <f>SUM(AE39,AE59)</f>
        <v>5</v>
      </c>
      <c r="AF19" s="131">
        <f>SUM(AF39,AF59)</f>
        <v>27</v>
      </c>
      <c r="AG19" s="131" t="s">
        <v>120</v>
      </c>
      <c r="AH19" s="131" t="s">
        <v>120</v>
      </c>
      <c r="AI19" s="131" t="s">
        <v>120</v>
      </c>
      <c r="AJ19" s="131" t="s">
        <v>120</v>
      </c>
      <c r="AK19" s="128" t="s">
        <v>144</v>
      </c>
      <c r="AL19" s="131" t="s">
        <v>120</v>
      </c>
      <c r="AM19" s="128" t="s">
        <v>144</v>
      </c>
      <c r="AN19" s="131" t="s">
        <v>120</v>
      </c>
      <c r="AO19" s="129">
        <f>SUM(AO39,AO59)</f>
        <v>6</v>
      </c>
      <c r="AP19" s="129">
        <f>SUM(AP39,AP59)</f>
        <v>42</v>
      </c>
      <c r="AQ19" s="128">
        <f>SUM(AQ39,AQ59)</f>
        <v>1</v>
      </c>
      <c r="AR19" s="129" t="s">
        <v>120</v>
      </c>
      <c r="AS19" s="128">
        <f>SUM(AS39,AS59)</f>
        <v>28</v>
      </c>
      <c r="AT19" s="129" t="s">
        <v>120</v>
      </c>
      <c r="AU19" s="128" t="s">
        <v>144</v>
      </c>
      <c r="AV19" s="129" t="s">
        <v>120</v>
      </c>
      <c r="AW19" s="128" t="s">
        <v>144</v>
      </c>
      <c r="AX19" s="129" t="s">
        <v>120</v>
      </c>
    </row>
    <row r="20" spans="1:50" ht="24" customHeight="1">
      <c r="A20" s="6"/>
      <c r="B20" s="25" t="s">
        <v>15</v>
      </c>
      <c r="C20" s="128" t="s">
        <v>143</v>
      </c>
      <c r="D20" s="129">
        <f t="shared" si="4"/>
        <v>8</v>
      </c>
      <c r="E20" s="128" t="s">
        <v>144</v>
      </c>
      <c r="F20" s="131">
        <f>SUM(F40,F60)</f>
        <v>51</v>
      </c>
      <c r="G20" s="128" t="s">
        <v>144</v>
      </c>
      <c r="H20" s="129" t="s">
        <v>120</v>
      </c>
      <c r="I20" s="128" t="s">
        <v>144</v>
      </c>
      <c r="J20" s="161" t="s">
        <v>120</v>
      </c>
      <c r="K20" s="128" t="s">
        <v>144</v>
      </c>
      <c r="L20" s="129">
        <f>SUM(L40,L60)</f>
        <v>3</v>
      </c>
      <c r="M20" s="128" t="s">
        <v>144</v>
      </c>
      <c r="N20" s="161">
        <v>0</v>
      </c>
      <c r="O20" s="129">
        <f>SUM(O40,O60)</f>
        <v>1</v>
      </c>
      <c r="P20" s="161">
        <f>SUM(P40,P60)</f>
        <v>0</v>
      </c>
      <c r="Q20" s="128" t="s">
        <v>144</v>
      </c>
      <c r="R20" s="131">
        <f>SUM(R40,R60)</f>
        <v>3</v>
      </c>
      <c r="S20" s="128" t="s">
        <v>144</v>
      </c>
      <c r="T20" s="161">
        <f>SUM(T40,T60)</f>
        <v>49</v>
      </c>
      <c r="U20" s="128" t="s">
        <v>144</v>
      </c>
      <c r="V20" s="129" t="s">
        <v>120</v>
      </c>
      <c r="W20" s="128" t="s">
        <v>144</v>
      </c>
      <c r="X20" s="161" t="s">
        <v>120</v>
      </c>
      <c r="Y20" s="161" t="s">
        <v>120</v>
      </c>
      <c r="Z20" s="161" t="s">
        <v>120</v>
      </c>
      <c r="AA20" s="128" t="s">
        <v>144</v>
      </c>
      <c r="AB20" s="161" t="s">
        <v>120</v>
      </c>
      <c r="AC20" s="128" t="s">
        <v>144</v>
      </c>
      <c r="AD20" s="161" t="s">
        <v>120</v>
      </c>
      <c r="AE20" s="129" t="s">
        <v>120</v>
      </c>
      <c r="AF20" s="131" t="s">
        <v>120</v>
      </c>
      <c r="AG20" s="131" t="s">
        <v>120</v>
      </c>
      <c r="AH20" s="131" t="s">
        <v>120</v>
      </c>
      <c r="AI20" s="131" t="s">
        <v>120</v>
      </c>
      <c r="AJ20" s="131" t="s">
        <v>120</v>
      </c>
      <c r="AK20" s="128" t="s">
        <v>144</v>
      </c>
      <c r="AL20" s="131" t="s">
        <v>120</v>
      </c>
      <c r="AM20" s="128" t="s">
        <v>146</v>
      </c>
      <c r="AN20" s="131" t="s">
        <v>120</v>
      </c>
      <c r="AO20" s="129">
        <f>SUM(AO40,AO60)</f>
        <v>1</v>
      </c>
      <c r="AP20" s="129">
        <f>SUM(AP40,AP60)</f>
        <v>2</v>
      </c>
      <c r="AQ20" s="128" t="s">
        <v>144</v>
      </c>
      <c r="AR20" s="129" t="s">
        <v>120</v>
      </c>
      <c r="AS20" s="128" t="s">
        <v>144</v>
      </c>
      <c r="AT20" s="129" t="s">
        <v>120</v>
      </c>
      <c r="AU20" s="128" t="s">
        <v>144</v>
      </c>
      <c r="AV20" s="129" t="s">
        <v>120</v>
      </c>
      <c r="AW20" s="128" t="s">
        <v>144</v>
      </c>
      <c r="AX20" s="129" t="s">
        <v>120</v>
      </c>
    </row>
    <row r="21" spans="1:50" ht="24" customHeight="1">
      <c r="A21" s="6"/>
      <c r="B21" s="25" t="s">
        <v>19</v>
      </c>
      <c r="C21" s="128">
        <f t="shared" si="4"/>
        <v>1</v>
      </c>
      <c r="D21" s="129">
        <f t="shared" si="4"/>
        <v>232</v>
      </c>
      <c r="E21" s="128">
        <f aca="true" t="shared" si="6" ref="E21:V21">SUM(E41,E61)</f>
        <v>16</v>
      </c>
      <c r="F21" s="131">
        <f t="shared" si="6"/>
        <v>32724</v>
      </c>
      <c r="G21" s="128" t="s">
        <v>144</v>
      </c>
      <c r="H21" s="129">
        <f t="shared" si="6"/>
        <v>77</v>
      </c>
      <c r="I21" s="128" t="s">
        <v>144</v>
      </c>
      <c r="J21" s="161">
        <f t="shared" si="6"/>
        <v>29534</v>
      </c>
      <c r="K21" s="128" t="s">
        <v>144</v>
      </c>
      <c r="L21" s="129">
        <f t="shared" si="6"/>
        <v>112</v>
      </c>
      <c r="M21" s="128" t="s">
        <v>144</v>
      </c>
      <c r="N21" s="161">
        <f t="shared" si="6"/>
        <v>2497</v>
      </c>
      <c r="O21" s="129">
        <f t="shared" si="6"/>
        <v>1</v>
      </c>
      <c r="P21" s="161">
        <f t="shared" si="6"/>
        <v>1</v>
      </c>
      <c r="Q21" s="128" t="s">
        <v>144</v>
      </c>
      <c r="R21" s="131">
        <f t="shared" si="6"/>
        <v>3</v>
      </c>
      <c r="S21" s="128" t="s">
        <v>144</v>
      </c>
      <c r="T21" s="161">
        <f t="shared" si="6"/>
        <v>30</v>
      </c>
      <c r="U21" s="128">
        <f t="shared" si="6"/>
        <v>1</v>
      </c>
      <c r="V21" s="129">
        <f t="shared" si="6"/>
        <v>1</v>
      </c>
      <c r="W21" s="128">
        <f>SUM(W41,W61)</f>
        <v>16</v>
      </c>
      <c r="X21" s="161">
        <f>SUM(X41,X61)</f>
        <v>16</v>
      </c>
      <c r="Y21" s="129">
        <f>SUM(Y41,Y61)</f>
        <v>2</v>
      </c>
      <c r="Z21" s="131">
        <f>SUM(Z41,Z61)</f>
        <v>1</v>
      </c>
      <c r="AA21" s="128" t="s">
        <v>144</v>
      </c>
      <c r="AB21" s="161" t="s">
        <v>120</v>
      </c>
      <c r="AC21" s="128" t="s">
        <v>144</v>
      </c>
      <c r="AD21" s="161" t="s">
        <v>120</v>
      </c>
      <c r="AE21" s="129">
        <f>SUM(AE41,AE61)</f>
        <v>35</v>
      </c>
      <c r="AF21" s="131">
        <f>SUM(AF41,AF61)</f>
        <v>629</v>
      </c>
      <c r="AG21" s="131" t="s">
        <v>120</v>
      </c>
      <c r="AH21" s="131" t="s">
        <v>120</v>
      </c>
      <c r="AI21" s="131" t="s">
        <v>120</v>
      </c>
      <c r="AJ21" s="131" t="s">
        <v>120</v>
      </c>
      <c r="AK21" s="128" t="s">
        <v>144</v>
      </c>
      <c r="AL21" s="131" t="s">
        <v>120</v>
      </c>
      <c r="AM21" s="128" t="s">
        <v>144</v>
      </c>
      <c r="AN21" s="131" t="s">
        <v>120</v>
      </c>
      <c r="AO21" s="131" t="s">
        <v>120</v>
      </c>
      <c r="AP21" s="131" t="s">
        <v>120</v>
      </c>
      <c r="AQ21" s="128">
        <f>SUM(AQ41,AQ61)</f>
        <v>1</v>
      </c>
      <c r="AR21" s="129" t="s">
        <v>120</v>
      </c>
      <c r="AS21" s="128">
        <f>SUM(AS41,AS61)</f>
        <v>16</v>
      </c>
      <c r="AT21" s="129" t="s">
        <v>120</v>
      </c>
      <c r="AU21" s="128" t="s">
        <v>144</v>
      </c>
      <c r="AV21" s="129" t="s">
        <v>120</v>
      </c>
      <c r="AW21" s="128" t="s">
        <v>144</v>
      </c>
      <c r="AX21" s="129" t="s">
        <v>120</v>
      </c>
    </row>
    <row r="22" spans="1:50" ht="24" customHeight="1">
      <c r="A22" s="19"/>
      <c r="B22" s="25" t="s">
        <v>28</v>
      </c>
      <c r="C22" s="128">
        <f t="shared" si="4"/>
        <v>1</v>
      </c>
      <c r="D22" s="129">
        <f t="shared" si="4"/>
        <v>47</v>
      </c>
      <c r="E22" s="128">
        <f>SUM(E42,E62)</f>
        <v>99</v>
      </c>
      <c r="F22" s="131">
        <f>SUM(F42,F62)</f>
        <v>847</v>
      </c>
      <c r="G22" s="128">
        <f>SUM(G42,G62)</f>
        <v>1</v>
      </c>
      <c r="H22" s="129">
        <f>SUM(H42,H62)</f>
        <v>16</v>
      </c>
      <c r="I22" s="128">
        <f>SUM(I42,I62)</f>
        <v>99</v>
      </c>
      <c r="J22" s="161">
        <f>SUM(J42,J62)</f>
        <v>215</v>
      </c>
      <c r="K22" s="128" t="s">
        <v>144</v>
      </c>
      <c r="L22" s="129">
        <f>SUM(L42,L62)</f>
        <v>12</v>
      </c>
      <c r="M22" s="128" t="s">
        <v>144</v>
      </c>
      <c r="N22" s="161">
        <f>SUM(N42,N62)</f>
        <v>16</v>
      </c>
      <c r="O22" s="129">
        <f>SUM(O42,O62)</f>
        <v>3</v>
      </c>
      <c r="P22" s="161">
        <f>SUM(P42,P62)</f>
        <v>1</v>
      </c>
      <c r="Q22" s="128" t="s">
        <v>144</v>
      </c>
      <c r="R22" s="131">
        <f>SUM(R42,R62)</f>
        <v>14</v>
      </c>
      <c r="S22" s="128" t="s">
        <v>144</v>
      </c>
      <c r="T22" s="161">
        <f>SUM(T42,T62)</f>
        <v>506</v>
      </c>
      <c r="U22" s="128" t="s">
        <v>144</v>
      </c>
      <c r="V22" s="129" t="s">
        <v>120</v>
      </c>
      <c r="W22" s="128" t="s">
        <v>144</v>
      </c>
      <c r="X22" s="161" t="s">
        <v>120</v>
      </c>
      <c r="Y22" s="161" t="s">
        <v>120</v>
      </c>
      <c r="Z22" s="161" t="s">
        <v>120</v>
      </c>
      <c r="AA22" s="128" t="s">
        <v>144</v>
      </c>
      <c r="AB22" s="161" t="s">
        <v>120</v>
      </c>
      <c r="AC22" s="128" t="s">
        <v>144</v>
      </c>
      <c r="AD22" s="161" t="s">
        <v>120</v>
      </c>
      <c r="AE22" s="129" t="s">
        <v>120</v>
      </c>
      <c r="AF22" s="131" t="s">
        <v>120</v>
      </c>
      <c r="AG22" s="131" t="s">
        <v>120</v>
      </c>
      <c r="AH22" s="131" t="s">
        <v>120</v>
      </c>
      <c r="AI22" s="131" t="s">
        <v>120</v>
      </c>
      <c r="AJ22" s="131" t="s">
        <v>120</v>
      </c>
      <c r="AK22" s="128" t="s">
        <v>144</v>
      </c>
      <c r="AL22" s="131" t="s">
        <v>120</v>
      </c>
      <c r="AM22" s="128" t="s">
        <v>144</v>
      </c>
      <c r="AN22" s="131" t="s">
        <v>120</v>
      </c>
      <c r="AO22" s="131" t="s">
        <v>120</v>
      </c>
      <c r="AP22" s="131" t="s">
        <v>120</v>
      </c>
      <c r="AQ22" s="128">
        <f>SUM(AQ42,AQ62)</f>
        <v>1</v>
      </c>
      <c r="AR22" s="129">
        <f>SUM(AR42,AR62)</f>
        <v>1</v>
      </c>
      <c r="AS22" s="128">
        <f>SUM(AS42,AS62)</f>
        <v>99</v>
      </c>
      <c r="AT22" s="129">
        <f>SUM(AT42,AT62)</f>
        <v>10</v>
      </c>
      <c r="AU22" s="128" t="s">
        <v>144</v>
      </c>
      <c r="AV22" s="129" t="s">
        <v>120</v>
      </c>
      <c r="AW22" s="128" t="s">
        <v>144</v>
      </c>
      <c r="AX22" s="129" t="s">
        <v>120</v>
      </c>
    </row>
    <row r="23" spans="1:50" ht="24" customHeight="1">
      <c r="A23" s="6"/>
      <c r="B23" s="25" t="s">
        <v>34</v>
      </c>
      <c r="C23" s="128">
        <f t="shared" si="4"/>
        <v>3</v>
      </c>
      <c r="D23" s="129">
        <f t="shared" si="4"/>
        <v>104</v>
      </c>
      <c r="E23" s="128">
        <f aca="true" t="shared" si="7" ref="E23:M23">SUM(E43,E63)</f>
        <v>41</v>
      </c>
      <c r="F23" s="131">
        <f t="shared" si="7"/>
        <v>1363</v>
      </c>
      <c r="G23" s="128" t="s">
        <v>144</v>
      </c>
      <c r="H23" s="129">
        <f t="shared" si="7"/>
        <v>6</v>
      </c>
      <c r="I23" s="128" t="s">
        <v>144</v>
      </c>
      <c r="J23" s="161">
        <f t="shared" si="7"/>
        <v>847</v>
      </c>
      <c r="K23" s="128" t="s">
        <v>144</v>
      </c>
      <c r="L23" s="129">
        <f t="shared" si="7"/>
        <v>40</v>
      </c>
      <c r="M23" s="128" t="s">
        <v>144</v>
      </c>
      <c r="N23" s="161">
        <f>SUM(N43,N63)</f>
        <v>126</v>
      </c>
      <c r="O23" s="129">
        <f aca="true" t="shared" si="8" ref="O23:V23">SUM(O43,O63)</f>
        <v>6</v>
      </c>
      <c r="P23" s="161">
        <f t="shared" si="8"/>
        <v>1</v>
      </c>
      <c r="Q23" s="128">
        <f t="shared" si="8"/>
        <v>1</v>
      </c>
      <c r="R23" s="131">
        <f t="shared" si="8"/>
        <v>21</v>
      </c>
      <c r="S23" s="128">
        <f t="shared" si="8"/>
        <v>35</v>
      </c>
      <c r="T23" s="161">
        <f t="shared" si="8"/>
        <v>242</v>
      </c>
      <c r="U23" s="128" t="s">
        <v>144</v>
      </c>
      <c r="V23" s="129">
        <f t="shared" si="8"/>
        <v>21</v>
      </c>
      <c r="W23" s="128" t="s">
        <v>144</v>
      </c>
      <c r="X23" s="161">
        <f>SUM(X43,X63)</f>
        <v>78</v>
      </c>
      <c r="Y23" s="161" t="s">
        <v>120</v>
      </c>
      <c r="Z23" s="161" t="s">
        <v>120</v>
      </c>
      <c r="AA23" s="128" t="s">
        <v>144</v>
      </c>
      <c r="AB23" s="161" t="s">
        <v>120</v>
      </c>
      <c r="AC23" s="128" t="s">
        <v>144</v>
      </c>
      <c r="AD23" s="161" t="s">
        <v>120</v>
      </c>
      <c r="AE23" s="129" t="s">
        <v>120</v>
      </c>
      <c r="AF23" s="131" t="s">
        <v>120</v>
      </c>
      <c r="AG23" s="131" t="s">
        <v>120</v>
      </c>
      <c r="AH23" s="131" t="s">
        <v>120</v>
      </c>
      <c r="AI23" s="129">
        <f>SUM(AI43,AI63)</f>
        <v>2</v>
      </c>
      <c r="AJ23" s="161">
        <f>SUM(AJ43,AJ63)</f>
        <v>14</v>
      </c>
      <c r="AK23" s="128">
        <f>SUM(AK43,AK63)</f>
        <v>2</v>
      </c>
      <c r="AL23" s="129">
        <f>SUM(AL43,AL63)</f>
        <v>4</v>
      </c>
      <c r="AM23" s="128">
        <f>SUM(AM43,AM63)</f>
        <v>6</v>
      </c>
      <c r="AN23" s="129">
        <f>SUM(AN43,AN63)</f>
        <v>8</v>
      </c>
      <c r="AO23" s="131" t="s">
        <v>120</v>
      </c>
      <c r="AP23" s="131" t="s">
        <v>120</v>
      </c>
      <c r="AQ23" s="128">
        <f>SUM(AQ43,AQ63)</f>
        <v>3</v>
      </c>
      <c r="AR23" s="129">
        <f>SUM(AR43,AR63)</f>
        <v>1</v>
      </c>
      <c r="AS23" s="128">
        <f>SUM(AS43,AS63)</f>
        <v>41</v>
      </c>
      <c r="AT23" s="129">
        <f>SUM(AT43,AT63)</f>
        <v>6</v>
      </c>
      <c r="AU23" s="128" t="s">
        <v>144</v>
      </c>
      <c r="AV23" s="129" t="s">
        <v>120</v>
      </c>
      <c r="AW23" s="128" t="s">
        <v>144</v>
      </c>
      <c r="AX23" s="129" t="s">
        <v>120</v>
      </c>
    </row>
    <row r="24" spans="1:50" ht="24" customHeight="1">
      <c r="A24" s="6"/>
      <c r="B24" s="25" t="s">
        <v>39</v>
      </c>
      <c r="C24" s="128">
        <f t="shared" si="4"/>
        <v>1</v>
      </c>
      <c r="D24" s="129">
        <f t="shared" si="4"/>
        <v>111</v>
      </c>
      <c r="E24" s="128">
        <f aca="true" t="shared" si="9" ref="E24:M24">SUM(E44,E64)</f>
        <v>40</v>
      </c>
      <c r="F24" s="131">
        <f t="shared" si="9"/>
        <v>1017</v>
      </c>
      <c r="G24" s="128">
        <f t="shared" si="9"/>
        <v>1</v>
      </c>
      <c r="H24" s="129">
        <f t="shared" si="9"/>
        <v>21</v>
      </c>
      <c r="I24" s="128">
        <f t="shared" si="9"/>
        <v>40</v>
      </c>
      <c r="J24" s="161">
        <f t="shared" si="9"/>
        <v>544</v>
      </c>
      <c r="K24" s="128" t="s">
        <v>144</v>
      </c>
      <c r="L24" s="129">
        <f t="shared" si="9"/>
        <v>76</v>
      </c>
      <c r="M24" s="128" t="s">
        <v>144</v>
      </c>
      <c r="N24" s="161">
        <f>SUM(N44,N64)</f>
        <v>413</v>
      </c>
      <c r="O24" s="129">
        <f>SUM(O44,O64)</f>
        <v>10</v>
      </c>
      <c r="P24" s="161">
        <f>SUM(P44,P64)</f>
        <v>3</v>
      </c>
      <c r="Q24" s="128" t="s">
        <v>144</v>
      </c>
      <c r="R24" s="131" t="s">
        <v>120</v>
      </c>
      <c r="S24" s="128" t="s">
        <v>144</v>
      </c>
      <c r="T24" s="161" t="s">
        <v>120</v>
      </c>
      <c r="U24" s="128" t="s">
        <v>144</v>
      </c>
      <c r="V24" s="129">
        <f>SUM(V44,V64)</f>
        <v>1</v>
      </c>
      <c r="W24" s="128" t="s">
        <v>144</v>
      </c>
      <c r="X24" s="161">
        <f>SUM(X44,X64)</f>
        <v>1</v>
      </c>
      <c r="Y24" s="161" t="s">
        <v>120</v>
      </c>
      <c r="Z24" s="161" t="s">
        <v>120</v>
      </c>
      <c r="AA24" s="128" t="s">
        <v>144</v>
      </c>
      <c r="AB24" s="161" t="s">
        <v>120</v>
      </c>
      <c r="AC24" s="128" t="s">
        <v>144</v>
      </c>
      <c r="AD24" s="161" t="s">
        <v>120</v>
      </c>
      <c r="AE24" s="129" t="s">
        <v>120</v>
      </c>
      <c r="AF24" s="131" t="s">
        <v>120</v>
      </c>
      <c r="AG24" s="131" t="s">
        <v>120</v>
      </c>
      <c r="AH24" s="131" t="s">
        <v>120</v>
      </c>
      <c r="AI24" s="131" t="s">
        <v>120</v>
      </c>
      <c r="AJ24" s="131" t="s">
        <v>120</v>
      </c>
      <c r="AK24" s="128" t="s">
        <v>144</v>
      </c>
      <c r="AL24" s="129" t="s">
        <v>120</v>
      </c>
      <c r="AM24" s="128" t="s">
        <v>144</v>
      </c>
      <c r="AN24" s="129" t="s">
        <v>120</v>
      </c>
      <c r="AO24" s="129">
        <f>SUM(AO44,AO64)</f>
        <v>1</v>
      </c>
      <c r="AP24" s="129">
        <f>SUM(AP44,AP64)</f>
        <v>1</v>
      </c>
      <c r="AQ24" s="128">
        <f>SUM(AQ44,AQ64)</f>
        <v>1</v>
      </c>
      <c r="AR24" s="129">
        <f>SUM(AR44,AR64)</f>
        <v>1</v>
      </c>
      <c r="AS24" s="128">
        <f>SUM(AS44,AS64)</f>
        <v>40</v>
      </c>
      <c r="AT24" s="129">
        <f>SUM(AT44,AT64)</f>
        <v>15</v>
      </c>
      <c r="AU24" s="128" t="s">
        <v>144</v>
      </c>
      <c r="AV24" s="129" t="s">
        <v>120</v>
      </c>
      <c r="AW24" s="128" t="s">
        <v>144</v>
      </c>
      <c r="AX24" s="129" t="s">
        <v>120</v>
      </c>
    </row>
    <row r="25" spans="1:50" ht="24" customHeight="1">
      <c r="A25" s="6"/>
      <c r="B25" s="25" t="s">
        <v>46</v>
      </c>
      <c r="C25" s="128">
        <f t="shared" si="4"/>
        <v>1</v>
      </c>
      <c r="D25" s="129">
        <f t="shared" si="4"/>
        <v>122</v>
      </c>
      <c r="E25" s="128">
        <f aca="true" t="shared" si="10" ref="E25:M25">SUM(E45,E65)</f>
        <v>62</v>
      </c>
      <c r="F25" s="131">
        <f t="shared" si="10"/>
        <v>1479</v>
      </c>
      <c r="G25" s="128" t="s">
        <v>144</v>
      </c>
      <c r="H25" s="129">
        <f t="shared" si="10"/>
        <v>51</v>
      </c>
      <c r="I25" s="128" t="s">
        <v>144</v>
      </c>
      <c r="J25" s="161">
        <f t="shared" si="10"/>
        <v>1112</v>
      </c>
      <c r="K25" s="128" t="s">
        <v>144</v>
      </c>
      <c r="L25" s="129">
        <f t="shared" si="10"/>
        <v>45</v>
      </c>
      <c r="M25" s="128" t="s">
        <v>144</v>
      </c>
      <c r="N25" s="161">
        <f>SUM(N45,N65)</f>
        <v>79</v>
      </c>
      <c r="O25" s="129">
        <f aca="true" t="shared" si="11" ref="O25:V25">SUM(O45,O65)</f>
        <v>3</v>
      </c>
      <c r="P25" s="161">
        <f t="shared" si="11"/>
        <v>8</v>
      </c>
      <c r="Q25" s="128" t="s">
        <v>144</v>
      </c>
      <c r="R25" s="131">
        <f t="shared" si="11"/>
        <v>3</v>
      </c>
      <c r="S25" s="128" t="s">
        <v>144</v>
      </c>
      <c r="T25" s="161">
        <f t="shared" si="11"/>
        <v>23</v>
      </c>
      <c r="U25" s="128" t="s">
        <v>144</v>
      </c>
      <c r="V25" s="129">
        <f t="shared" si="11"/>
        <v>2</v>
      </c>
      <c r="W25" s="128" t="s">
        <v>144</v>
      </c>
      <c r="X25" s="161">
        <f>SUM(X45,X65)</f>
        <v>0</v>
      </c>
      <c r="Y25" s="161" t="s">
        <v>120</v>
      </c>
      <c r="Z25" s="161" t="s">
        <v>120</v>
      </c>
      <c r="AA25" s="128">
        <f>SUM(AA45,AA65)</f>
        <v>1</v>
      </c>
      <c r="AB25" s="129">
        <f>SUM(AB45,AB65)</f>
        <v>1</v>
      </c>
      <c r="AC25" s="128">
        <f>SUM(AC45,AC65)</f>
        <v>62</v>
      </c>
      <c r="AD25" s="161">
        <f>SUM(AD45,AD65)</f>
        <v>62</v>
      </c>
      <c r="AE25" s="129">
        <f>SUM(AE45,AE65)</f>
        <v>2</v>
      </c>
      <c r="AF25" s="131">
        <f>SUM(AF45,AF65)</f>
        <v>8</v>
      </c>
      <c r="AG25" s="131" t="s">
        <v>120</v>
      </c>
      <c r="AH25" s="131" t="s">
        <v>120</v>
      </c>
      <c r="AI25" s="129">
        <f>SUM(AI45,AI65)</f>
        <v>6</v>
      </c>
      <c r="AJ25" s="161">
        <f>SUM(AJ45,AJ65)</f>
        <v>15</v>
      </c>
      <c r="AK25" s="128" t="s">
        <v>144</v>
      </c>
      <c r="AL25" s="129">
        <f>SUM(AL45,AL65)</f>
        <v>2</v>
      </c>
      <c r="AM25" s="128" t="s">
        <v>144</v>
      </c>
      <c r="AN25" s="129">
        <f>SUM(AN45,AN65)</f>
        <v>35</v>
      </c>
      <c r="AO25" s="129">
        <f>SUM(AO45,AO65)</f>
        <v>1</v>
      </c>
      <c r="AP25" s="129">
        <f>SUM(AP45,AP65)</f>
        <v>1</v>
      </c>
      <c r="AQ25" s="128">
        <f>SUM(AQ45,AQ65)</f>
        <v>1</v>
      </c>
      <c r="AR25" s="129">
        <f>SUM(AR45,AR65)</f>
        <v>4</v>
      </c>
      <c r="AS25" s="128">
        <f>SUM(AS45,AS65)</f>
        <v>62</v>
      </c>
      <c r="AT25" s="129">
        <f>SUM(AT45,AT65)</f>
        <v>53</v>
      </c>
      <c r="AU25" s="128" t="s">
        <v>144</v>
      </c>
      <c r="AV25" s="129">
        <f>SUM(AV45,AV65)</f>
        <v>1</v>
      </c>
      <c r="AW25" s="128" t="s">
        <v>144</v>
      </c>
      <c r="AX25" s="161">
        <f>SUM(AX45,AX65)</f>
        <v>21</v>
      </c>
    </row>
    <row r="26" spans="1:50" ht="24" customHeight="1">
      <c r="A26" s="6"/>
      <c r="B26" s="25" t="s">
        <v>51</v>
      </c>
      <c r="C26" s="128" t="s">
        <v>143</v>
      </c>
      <c r="D26" s="129">
        <f t="shared" si="4"/>
        <v>10</v>
      </c>
      <c r="E26" s="128" t="s">
        <v>144</v>
      </c>
      <c r="F26" s="131">
        <f>SUM(F46,F66)</f>
        <v>33</v>
      </c>
      <c r="G26" s="128" t="s">
        <v>144</v>
      </c>
      <c r="H26" s="129" t="s">
        <v>120</v>
      </c>
      <c r="I26" s="128" t="s">
        <v>144</v>
      </c>
      <c r="J26" s="161" t="s">
        <v>120</v>
      </c>
      <c r="K26" s="128" t="s">
        <v>144</v>
      </c>
      <c r="L26" s="129">
        <f>SUM(L46,L66)</f>
        <v>1</v>
      </c>
      <c r="M26" s="128" t="s">
        <v>144</v>
      </c>
      <c r="N26" s="161">
        <f>SUM(N46,N66)</f>
        <v>1</v>
      </c>
      <c r="O26" s="129">
        <f>SUM(O46,O66)</f>
        <v>4</v>
      </c>
      <c r="P26" s="161">
        <f>SUM(P46,P66)</f>
        <v>3</v>
      </c>
      <c r="Q26" s="128" t="s">
        <v>144</v>
      </c>
      <c r="R26" s="131" t="s">
        <v>120</v>
      </c>
      <c r="S26" s="128" t="s">
        <v>144</v>
      </c>
      <c r="T26" s="161" t="s">
        <v>120</v>
      </c>
      <c r="U26" s="128" t="s">
        <v>144</v>
      </c>
      <c r="V26" s="129" t="s">
        <v>120</v>
      </c>
      <c r="W26" s="128" t="s">
        <v>144</v>
      </c>
      <c r="X26" s="161" t="s">
        <v>120</v>
      </c>
      <c r="Y26" s="161" t="s">
        <v>120</v>
      </c>
      <c r="Z26" s="161" t="s">
        <v>120</v>
      </c>
      <c r="AA26" s="128" t="s">
        <v>144</v>
      </c>
      <c r="AB26" s="129" t="s">
        <v>120</v>
      </c>
      <c r="AC26" s="128" t="s">
        <v>144</v>
      </c>
      <c r="AD26" s="161" t="s">
        <v>120</v>
      </c>
      <c r="AE26" s="129" t="s">
        <v>120</v>
      </c>
      <c r="AF26" s="131" t="s">
        <v>120</v>
      </c>
      <c r="AG26" s="131" t="s">
        <v>120</v>
      </c>
      <c r="AH26" s="131" t="s">
        <v>120</v>
      </c>
      <c r="AI26" s="129">
        <f>SUM(AI46,AI66)</f>
        <v>1</v>
      </c>
      <c r="AJ26" s="161">
        <f>SUM(AJ46,AJ66)</f>
        <v>5</v>
      </c>
      <c r="AK26" s="128" t="s">
        <v>144</v>
      </c>
      <c r="AL26" s="129" t="s">
        <v>120</v>
      </c>
      <c r="AM26" s="128" t="s">
        <v>144</v>
      </c>
      <c r="AN26" s="129" t="s">
        <v>120</v>
      </c>
      <c r="AO26" s="129">
        <f>SUM(AO46,AO66)</f>
        <v>1</v>
      </c>
      <c r="AP26" s="129">
        <f>SUM(AP46,AP66)</f>
        <v>14</v>
      </c>
      <c r="AQ26" s="128" t="s">
        <v>144</v>
      </c>
      <c r="AR26" s="129">
        <f>SUM(AR46,AR66)</f>
        <v>3</v>
      </c>
      <c r="AS26" s="128" t="s">
        <v>144</v>
      </c>
      <c r="AT26" s="129">
        <f>SUM(AT46,AT66)</f>
        <v>10</v>
      </c>
      <c r="AU26" s="128" t="s">
        <v>144</v>
      </c>
      <c r="AV26" s="129" t="s">
        <v>120</v>
      </c>
      <c r="AW26" s="128" t="s">
        <v>144</v>
      </c>
      <c r="AX26" s="129" t="s">
        <v>120</v>
      </c>
    </row>
    <row r="27" spans="1:50" ht="24" customHeight="1">
      <c r="A27" s="6"/>
      <c r="B27" s="26"/>
      <c r="C27" s="128"/>
      <c r="D27" s="5"/>
      <c r="E27" s="128"/>
      <c r="F27" s="51"/>
      <c r="G27" s="128"/>
      <c r="H27" s="129"/>
      <c r="I27" s="128"/>
      <c r="J27" s="161"/>
      <c r="K27" s="128"/>
      <c r="L27" s="129"/>
      <c r="M27" s="128"/>
      <c r="N27" s="161"/>
      <c r="O27" s="129"/>
      <c r="P27" s="161"/>
      <c r="Q27" s="128"/>
      <c r="R27" s="129"/>
      <c r="S27" s="128"/>
      <c r="T27" s="161"/>
      <c r="U27" s="128"/>
      <c r="V27" s="129"/>
      <c r="W27" s="128"/>
      <c r="X27" s="161"/>
      <c r="Y27" s="129"/>
      <c r="Z27" s="129"/>
      <c r="AA27" s="128"/>
      <c r="AB27" s="129"/>
      <c r="AC27" s="128"/>
      <c r="AD27" s="129"/>
      <c r="AE27" s="129"/>
      <c r="AF27" s="129"/>
      <c r="AG27" s="129"/>
      <c r="AH27" s="161"/>
      <c r="AI27" s="129"/>
      <c r="AJ27" s="129"/>
      <c r="AK27" s="128"/>
      <c r="AL27" s="129"/>
      <c r="AM27" s="128"/>
      <c r="AN27" s="129"/>
      <c r="AO27" s="129"/>
      <c r="AP27" s="129"/>
      <c r="AQ27" s="128"/>
      <c r="AR27" s="129"/>
      <c r="AS27" s="128"/>
      <c r="AT27" s="129"/>
      <c r="AU27" s="128"/>
      <c r="AV27" s="129"/>
      <c r="AW27" s="128"/>
      <c r="AX27" s="129"/>
    </row>
    <row r="28" spans="1:51" ht="24" customHeight="1">
      <c r="A28" s="115" t="s">
        <v>55</v>
      </c>
      <c r="B28" s="116"/>
      <c r="C28" s="128" t="s">
        <v>143</v>
      </c>
      <c r="D28" s="129">
        <f>SUM(D30:D37,D39:D46)</f>
        <v>41</v>
      </c>
      <c r="E28" s="128" t="s">
        <v>144</v>
      </c>
      <c r="F28" s="131">
        <f>SUM(F30:F37,F39:F46)</f>
        <v>33866</v>
      </c>
      <c r="G28" s="128" t="s">
        <v>144</v>
      </c>
      <c r="H28" s="129">
        <f>SUM(H30:H37,H39:H46)</f>
        <v>23</v>
      </c>
      <c r="I28" s="128" t="s">
        <v>144</v>
      </c>
      <c r="J28" s="161">
        <f>SUM(J30:J37,J39:J46)</f>
        <v>32331</v>
      </c>
      <c r="K28" s="128" t="s">
        <v>144</v>
      </c>
      <c r="L28" s="129">
        <f>SUM(L30:L37,L39:L46)</f>
        <v>7</v>
      </c>
      <c r="M28" s="128" t="s">
        <v>144</v>
      </c>
      <c r="N28" s="161">
        <f>SUM(N30:N37,N39:N46)</f>
        <v>1032</v>
      </c>
      <c r="O28" s="129" t="s">
        <v>120</v>
      </c>
      <c r="P28" s="161" t="s">
        <v>120</v>
      </c>
      <c r="Q28" s="128" t="s">
        <v>144</v>
      </c>
      <c r="R28" s="129">
        <f>SUM(R30:R37,R39:R46)</f>
        <v>3</v>
      </c>
      <c r="S28" s="128" t="s">
        <v>144</v>
      </c>
      <c r="T28" s="161">
        <f>SUM(T30:T37,T39:T46)</f>
        <v>9</v>
      </c>
      <c r="U28" s="128" t="s">
        <v>144</v>
      </c>
      <c r="V28" s="129">
        <f>SUM(V30:V37,V39:V46)</f>
        <v>7</v>
      </c>
      <c r="W28" s="128" t="s">
        <v>144</v>
      </c>
      <c r="X28" s="161">
        <f>SUM(X30:X37,X39:X46)</f>
        <v>488</v>
      </c>
      <c r="Y28" s="161" t="s">
        <v>120</v>
      </c>
      <c r="Z28" s="161" t="s">
        <v>120</v>
      </c>
      <c r="AA28" s="128" t="s">
        <v>144</v>
      </c>
      <c r="AB28" s="129" t="s">
        <v>120</v>
      </c>
      <c r="AC28" s="128" t="s">
        <v>144</v>
      </c>
      <c r="AD28" s="129" t="s">
        <v>120</v>
      </c>
      <c r="AE28" s="129">
        <f>SUM(AE30:AE37,AE39:AE46)</f>
        <v>1</v>
      </c>
      <c r="AF28" s="161">
        <f>SUM(AF30:AF37,AF39:AF46)</f>
        <v>6</v>
      </c>
      <c r="AG28" s="129" t="s">
        <v>120</v>
      </c>
      <c r="AH28" s="161" t="s">
        <v>120</v>
      </c>
      <c r="AI28" s="129" t="s">
        <v>120</v>
      </c>
      <c r="AJ28" s="129" t="s">
        <v>120</v>
      </c>
      <c r="AK28" s="128" t="s">
        <v>144</v>
      </c>
      <c r="AL28" s="129" t="s">
        <v>120</v>
      </c>
      <c r="AM28" s="128" t="s">
        <v>144</v>
      </c>
      <c r="AN28" s="129" t="s">
        <v>120</v>
      </c>
      <c r="AO28" s="129" t="s">
        <v>120</v>
      </c>
      <c r="AP28" s="129" t="s">
        <v>120</v>
      </c>
      <c r="AQ28" s="128" t="s">
        <v>144</v>
      </c>
      <c r="AR28" s="129" t="s">
        <v>120</v>
      </c>
      <c r="AS28" s="130" t="s">
        <v>144</v>
      </c>
      <c r="AT28" s="132" t="s">
        <v>120</v>
      </c>
      <c r="AU28" s="128" t="s">
        <v>144</v>
      </c>
      <c r="AV28" s="129" t="s">
        <v>120</v>
      </c>
      <c r="AW28" s="128" t="s">
        <v>144</v>
      </c>
      <c r="AX28" s="129" t="s">
        <v>120</v>
      </c>
      <c r="AY28" s="18"/>
    </row>
    <row r="29" spans="1:50" ht="24" customHeight="1">
      <c r="A29" s="6"/>
      <c r="B29" s="26"/>
      <c r="C29" s="128"/>
      <c r="D29" s="129"/>
      <c r="E29" s="128"/>
      <c r="F29" s="52"/>
      <c r="G29" s="128"/>
      <c r="H29" s="129"/>
      <c r="I29" s="128"/>
      <c r="J29" s="129"/>
      <c r="K29" s="128"/>
      <c r="L29" s="129"/>
      <c r="M29" s="128"/>
      <c r="N29" s="129"/>
      <c r="O29" s="129"/>
      <c r="P29" s="129"/>
      <c r="Q29" s="128"/>
      <c r="R29" s="129"/>
      <c r="S29" s="128"/>
      <c r="T29" s="129"/>
      <c r="U29" s="128"/>
      <c r="V29" s="129"/>
      <c r="W29" s="128"/>
      <c r="X29" s="129"/>
      <c r="Y29" s="129"/>
      <c r="Z29" s="129"/>
      <c r="AA29" s="128"/>
      <c r="AB29" s="129"/>
      <c r="AC29" s="128"/>
      <c r="AD29" s="129"/>
      <c r="AE29" s="129"/>
      <c r="AF29" s="129"/>
      <c r="AG29" s="129"/>
      <c r="AH29" s="129"/>
      <c r="AI29" s="129"/>
      <c r="AJ29" s="129"/>
      <c r="AK29" s="128"/>
      <c r="AL29" s="129"/>
      <c r="AM29" s="128"/>
      <c r="AN29" s="129"/>
      <c r="AO29" s="129"/>
      <c r="AP29" s="129"/>
      <c r="AQ29" s="128"/>
      <c r="AR29" s="129"/>
      <c r="AS29" s="128"/>
      <c r="AT29" s="129"/>
      <c r="AU29" s="128"/>
      <c r="AV29" s="129"/>
      <c r="AW29" s="128"/>
      <c r="AX29" s="129"/>
    </row>
    <row r="30" spans="1:50" ht="24" customHeight="1">
      <c r="A30" s="6"/>
      <c r="B30" s="25" t="s">
        <v>5</v>
      </c>
      <c r="C30" s="128" t="s">
        <v>143</v>
      </c>
      <c r="D30" s="129">
        <f>SUM(H30,L30,O30,R30,V30,Y30,AB30,AE30,AG30,AI30,AL30,AO30,AR30,AV30)</f>
        <v>2</v>
      </c>
      <c r="E30" s="128" t="s">
        <v>144</v>
      </c>
      <c r="F30" s="131">
        <f>SUM(J30,N30,P30,T30,X30,Z30,AD30,AF30,AH30,AJ30,AN30,AP30,AT30,AX30)</f>
        <v>6357</v>
      </c>
      <c r="G30" s="128"/>
      <c r="H30" s="129">
        <v>1</v>
      </c>
      <c r="I30" s="128"/>
      <c r="J30" s="129">
        <v>6067</v>
      </c>
      <c r="K30" s="128"/>
      <c r="L30" s="129">
        <v>1</v>
      </c>
      <c r="M30" s="128"/>
      <c r="N30" s="129">
        <v>290</v>
      </c>
      <c r="O30" s="129" t="s">
        <v>120</v>
      </c>
      <c r="P30" s="161" t="s">
        <v>120</v>
      </c>
      <c r="Q30" s="128"/>
      <c r="R30" s="161" t="s">
        <v>120</v>
      </c>
      <c r="S30" s="128"/>
      <c r="T30" s="161" t="s">
        <v>120</v>
      </c>
      <c r="U30" s="128"/>
      <c r="V30" s="129" t="s">
        <v>120</v>
      </c>
      <c r="W30" s="128"/>
      <c r="X30" s="129" t="s">
        <v>120</v>
      </c>
      <c r="Y30" s="161" t="s">
        <v>120</v>
      </c>
      <c r="Z30" s="161" t="s">
        <v>120</v>
      </c>
      <c r="AA30" s="128"/>
      <c r="AB30" s="129" t="s">
        <v>120</v>
      </c>
      <c r="AC30" s="128"/>
      <c r="AD30" s="129" t="s">
        <v>120</v>
      </c>
      <c r="AE30" s="129" t="s">
        <v>120</v>
      </c>
      <c r="AF30" s="129" t="s">
        <v>120</v>
      </c>
      <c r="AG30" s="129" t="s">
        <v>120</v>
      </c>
      <c r="AH30" s="161" t="s">
        <v>120</v>
      </c>
      <c r="AI30" s="129" t="s">
        <v>120</v>
      </c>
      <c r="AJ30" s="129" t="s">
        <v>120</v>
      </c>
      <c r="AK30" s="128"/>
      <c r="AL30" s="129" t="s">
        <v>120</v>
      </c>
      <c r="AM30" s="128"/>
      <c r="AN30" s="129" t="s">
        <v>120</v>
      </c>
      <c r="AO30" s="129" t="s">
        <v>120</v>
      </c>
      <c r="AP30" s="129" t="s">
        <v>120</v>
      </c>
      <c r="AQ30" s="128"/>
      <c r="AR30" s="129" t="s">
        <v>120</v>
      </c>
      <c r="AS30" s="128"/>
      <c r="AT30" s="129" t="s">
        <v>120</v>
      </c>
      <c r="AU30" s="128"/>
      <c r="AV30" s="129" t="s">
        <v>120</v>
      </c>
      <c r="AW30" s="128"/>
      <c r="AX30" s="129" t="s">
        <v>120</v>
      </c>
    </row>
    <row r="31" spans="1:50" ht="24" customHeight="1">
      <c r="A31" s="6"/>
      <c r="B31" s="25" t="s">
        <v>6</v>
      </c>
      <c r="C31" s="128" t="s">
        <v>143</v>
      </c>
      <c r="D31" s="129" t="s">
        <v>120</v>
      </c>
      <c r="E31" s="128" t="s">
        <v>144</v>
      </c>
      <c r="F31" s="131" t="s">
        <v>120</v>
      </c>
      <c r="G31" s="128"/>
      <c r="H31" s="129" t="s">
        <v>120</v>
      </c>
      <c r="I31" s="128"/>
      <c r="J31" s="129" t="s">
        <v>120</v>
      </c>
      <c r="K31" s="128"/>
      <c r="L31" s="129" t="s">
        <v>120</v>
      </c>
      <c r="M31" s="128"/>
      <c r="N31" s="129" t="s">
        <v>120</v>
      </c>
      <c r="O31" s="129" t="s">
        <v>120</v>
      </c>
      <c r="P31" s="161" t="s">
        <v>120</v>
      </c>
      <c r="Q31" s="128"/>
      <c r="R31" s="161" t="s">
        <v>120</v>
      </c>
      <c r="S31" s="128"/>
      <c r="T31" s="161" t="s">
        <v>120</v>
      </c>
      <c r="U31" s="128"/>
      <c r="V31" s="129" t="s">
        <v>120</v>
      </c>
      <c r="W31" s="128"/>
      <c r="X31" s="129" t="s">
        <v>120</v>
      </c>
      <c r="Y31" s="161" t="s">
        <v>120</v>
      </c>
      <c r="Z31" s="161" t="s">
        <v>120</v>
      </c>
      <c r="AA31" s="128"/>
      <c r="AB31" s="129" t="s">
        <v>120</v>
      </c>
      <c r="AC31" s="128"/>
      <c r="AD31" s="129" t="s">
        <v>120</v>
      </c>
      <c r="AE31" s="129" t="s">
        <v>120</v>
      </c>
      <c r="AF31" s="129" t="s">
        <v>120</v>
      </c>
      <c r="AG31" s="129" t="s">
        <v>120</v>
      </c>
      <c r="AH31" s="161" t="s">
        <v>120</v>
      </c>
      <c r="AI31" s="129" t="s">
        <v>120</v>
      </c>
      <c r="AJ31" s="129" t="s">
        <v>120</v>
      </c>
      <c r="AK31" s="128"/>
      <c r="AL31" s="129" t="s">
        <v>120</v>
      </c>
      <c r="AM31" s="128"/>
      <c r="AN31" s="129" t="s">
        <v>120</v>
      </c>
      <c r="AO31" s="129" t="s">
        <v>120</v>
      </c>
      <c r="AP31" s="129" t="s">
        <v>120</v>
      </c>
      <c r="AQ31" s="128"/>
      <c r="AR31" s="129" t="s">
        <v>120</v>
      </c>
      <c r="AS31" s="128"/>
      <c r="AT31" s="129" t="s">
        <v>120</v>
      </c>
      <c r="AU31" s="128"/>
      <c r="AV31" s="129" t="s">
        <v>120</v>
      </c>
      <c r="AW31" s="128"/>
      <c r="AX31" s="129" t="s">
        <v>120</v>
      </c>
    </row>
    <row r="32" spans="1:50" ht="24" customHeight="1">
      <c r="A32" s="6"/>
      <c r="B32" s="25" t="s">
        <v>7</v>
      </c>
      <c r="C32" s="128" t="s">
        <v>143</v>
      </c>
      <c r="D32" s="129">
        <f>SUM(H32,L32,O32,R32,V32,Y32,AB32,AE32,AG32,AI32,AL32,AO32,AR32,AV32)</f>
        <v>4</v>
      </c>
      <c r="E32" s="128" t="s">
        <v>144</v>
      </c>
      <c r="F32" s="131">
        <f>SUM(J32,N32,P32,T32,X32,Z32,AD32,AF32,AH32,AJ32,AN32,AP32,AT32,AX32)</f>
        <v>3894</v>
      </c>
      <c r="G32" s="128"/>
      <c r="H32" s="129">
        <v>1</v>
      </c>
      <c r="I32" s="128"/>
      <c r="J32" s="129">
        <v>3666</v>
      </c>
      <c r="K32" s="128"/>
      <c r="L32" s="129">
        <v>1</v>
      </c>
      <c r="M32" s="128"/>
      <c r="N32" s="129">
        <v>156</v>
      </c>
      <c r="O32" s="129" t="s">
        <v>120</v>
      </c>
      <c r="P32" s="161" t="s">
        <v>120</v>
      </c>
      <c r="Q32" s="128"/>
      <c r="R32" s="161" t="s">
        <v>120</v>
      </c>
      <c r="S32" s="128"/>
      <c r="T32" s="161" t="s">
        <v>120</v>
      </c>
      <c r="U32" s="128"/>
      <c r="V32" s="129">
        <v>1</v>
      </c>
      <c r="W32" s="128"/>
      <c r="X32" s="129">
        <v>66</v>
      </c>
      <c r="Y32" s="161" t="s">
        <v>120</v>
      </c>
      <c r="Z32" s="161" t="s">
        <v>120</v>
      </c>
      <c r="AA32" s="128"/>
      <c r="AB32" s="129" t="s">
        <v>120</v>
      </c>
      <c r="AC32" s="128"/>
      <c r="AD32" s="129" t="s">
        <v>120</v>
      </c>
      <c r="AE32" s="129">
        <v>1</v>
      </c>
      <c r="AF32" s="129">
        <v>6</v>
      </c>
      <c r="AG32" s="129" t="s">
        <v>120</v>
      </c>
      <c r="AH32" s="161" t="s">
        <v>120</v>
      </c>
      <c r="AI32" s="129" t="s">
        <v>120</v>
      </c>
      <c r="AJ32" s="129" t="s">
        <v>120</v>
      </c>
      <c r="AK32" s="128"/>
      <c r="AL32" s="129" t="s">
        <v>120</v>
      </c>
      <c r="AM32" s="128"/>
      <c r="AN32" s="129" t="s">
        <v>120</v>
      </c>
      <c r="AO32" s="129" t="s">
        <v>120</v>
      </c>
      <c r="AP32" s="129" t="s">
        <v>120</v>
      </c>
      <c r="AQ32" s="128"/>
      <c r="AR32" s="129" t="s">
        <v>120</v>
      </c>
      <c r="AS32" s="128"/>
      <c r="AT32" s="129" t="s">
        <v>120</v>
      </c>
      <c r="AU32" s="128"/>
      <c r="AV32" s="129" t="s">
        <v>120</v>
      </c>
      <c r="AW32" s="128"/>
      <c r="AX32" s="129" t="s">
        <v>120</v>
      </c>
    </row>
    <row r="33" spans="1:50" ht="24" customHeight="1">
      <c r="A33" s="6"/>
      <c r="B33" s="25" t="s">
        <v>8</v>
      </c>
      <c r="C33" s="128" t="s">
        <v>143</v>
      </c>
      <c r="D33" s="129" t="s">
        <v>120</v>
      </c>
      <c r="E33" s="128" t="s">
        <v>144</v>
      </c>
      <c r="F33" s="131" t="s">
        <v>120</v>
      </c>
      <c r="G33" s="128"/>
      <c r="H33" s="129" t="s">
        <v>120</v>
      </c>
      <c r="I33" s="128"/>
      <c r="J33" s="129" t="s">
        <v>120</v>
      </c>
      <c r="K33" s="128"/>
      <c r="L33" s="129" t="s">
        <v>120</v>
      </c>
      <c r="M33" s="128"/>
      <c r="N33" s="129" t="s">
        <v>120</v>
      </c>
      <c r="O33" s="129" t="s">
        <v>120</v>
      </c>
      <c r="P33" s="161" t="s">
        <v>120</v>
      </c>
      <c r="Q33" s="128"/>
      <c r="R33" s="161" t="s">
        <v>120</v>
      </c>
      <c r="S33" s="128"/>
      <c r="T33" s="161" t="s">
        <v>120</v>
      </c>
      <c r="U33" s="128"/>
      <c r="V33" s="129" t="s">
        <v>120</v>
      </c>
      <c r="W33" s="128"/>
      <c r="X33" s="129" t="s">
        <v>120</v>
      </c>
      <c r="Y33" s="161" t="s">
        <v>120</v>
      </c>
      <c r="Z33" s="161" t="s">
        <v>120</v>
      </c>
      <c r="AA33" s="128"/>
      <c r="AB33" s="129" t="s">
        <v>120</v>
      </c>
      <c r="AC33" s="128"/>
      <c r="AD33" s="129" t="s">
        <v>120</v>
      </c>
      <c r="AE33" s="129" t="s">
        <v>120</v>
      </c>
      <c r="AF33" s="129" t="s">
        <v>120</v>
      </c>
      <c r="AG33" s="129" t="s">
        <v>120</v>
      </c>
      <c r="AH33" s="161" t="s">
        <v>120</v>
      </c>
      <c r="AI33" s="129" t="s">
        <v>120</v>
      </c>
      <c r="AJ33" s="129" t="s">
        <v>120</v>
      </c>
      <c r="AK33" s="128"/>
      <c r="AL33" s="129" t="s">
        <v>120</v>
      </c>
      <c r="AM33" s="128"/>
      <c r="AN33" s="129" t="s">
        <v>120</v>
      </c>
      <c r="AO33" s="129" t="s">
        <v>120</v>
      </c>
      <c r="AP33" s="129" t="s">
        <v>120</v>
      </c>
      <c r="AQ33" s="128"/>
      <c r="AR33" s="129" t="s">
        <v>120</v>
      </c>
      <c r="AS33" s="128"/>
      <c r="AT33" s="129" t="s">
        <v>120</v>
      </c>
      <c r="AU33" s="128"/>
      <c r="AV33" s="129" t="s">
        <v>120</v>
      </c>
      <c r="AW33" s="128"/>
      <c r="AX33" s="129" t="s">
        <v>120</v>
      </c>
    </row>
    <row r="34" spans="1:50" ht="24" customHeight="1">
      <c r="A34" s="6"/>
      <c r="B34" s="25" t="s">
        <v>9</v>
      </c>
      <c r="C34" s="128" t="s">
        <v>143</v>
      </c>
      <c r="D34" s="129" t="s">
        <v>120</v>
      </c>
      <c r="E34" s="128" t="s">
        <v>144</v>
      </c>
      <c r="F34" s="131" t="s">
        <v>120</v>
      </c>
      <c r="G34" s="128"/>
      <c r="H34" s="129" t="s">
        <v>120</v>
      </c>
      <c r="I34" s="128"/>
      <c r="J34" s="129" t="s">
        <v>120</v>
      </c>
      <c r="K34" s="128"/>
      <c r="L34" s="129" t="s">
        <v>120</v>
      </c>
      <c r="M34" s="128"/>
      <c r="N34" s="129" t="s">
        <v>120</v>
      </c>
      <c r="O34" s="129" t="s">
        <v>120</v>
      </c>
      <c r="P34" s="161" t="s">
        <v>120</v>
      </c>
      <c r="Q34" s="128"/>
      <c r="R34" s="161" t="s">
        <v>120</v>
      </c>
      <c r="S34" s="128"/>
      <c r="T34" s="161" t="s">
        <v>120</v>
      </c>
      <c r="U34" s="128"/>
      <c r="V34" s="129" t="s">
        <v>120</v>
      </c>
      <c r="W34" s="128"/>
      <c r="X34" s="129" t="s">
        <v>120</v>
      </c>
      <c r="Y34" s="161" t="s">
        <v>120</v>
      </c>
      <c r="Z34" s="161" t="s">
        <v>120</v>
      </c>
      <c r="AA34" s="128"/>
      <c r="AB34" s="129" t="s">
        <v>120</v>
      </c>
      <c r="AC34" s="128"/>
      <c r="AD34" s="129" t="s">
        <v>120</v>
      </c>
      <c r="AE34" s="129" t="s">
        <v>120</v>
      </c>
      <c r="AF34" s="129" t="s">
        <v>120</v>
      </c>
      <c r="AG34" s="129" t="s">
        <v>120</v>
      </c>
      <c r="AH34" s="161" t="s">
        <v>120</v>
      </c>
      <c r="AI34" s="129" t="s">
        <v>120</v>
      </c>
      <c r="AJ34" s="129" t="s">
        <v>120</v>
      </c>
      <c r="AK34" s="128"/>
      <c r="AL34" s="129" t="s">
        <v>120</v>
      </c>
      <c r="AM34" s="128"/>
      <c r="AN34" s="129" t="s">
        <v>120</v>
      </c>
      <c r="AO34" s="129" t="s">
        <v>120</v>
      </c>
      <c r="AP34" s="129" t="s">
        <v>120</v>
      </c>
      <c r="AQ34" s="128"/>
      <c r="AR34" s="129" t="s">
        <v>120</v>
      </c>
      <c r="AS34" s="128"/>
      <c r="AT34" s="129" t="s">
        <v>120</v>
      </c>
      <c r="AU34" s="128"/>
      <c r="AV34" s="129" t="s">
        <v>120</v>
      </c>
      <c r="AW34" s="128"/>
      <c r="AX34" s="129" t="s">
        <v>120</v>
      </c>
    </row>
    <row r="35" spans="1:50" ht="24" customHeight="1">
      <c r="A35" s="6"/>
      <c r="B35" s="25" t="s">
        <v>10</v>
      </c>
      <c r="C35" s="128" t="s">
        <v>143</v>
      </c>
      <c r="D35" s="129">
        <f>SUM(H35,L35,O35,R35,V35,Y35,AB35,AE35,AG35,AI35,AL35,AO35,AR35,AV35)</f>
        <v>7</v>
      </c>
      <c r="E35" s="128" t="s">
        <v>144</v>
      </c>
      <c r="F35" s="131">
        <f>SUM(J35,N35,P35,T35,X35,Z35,AD35,AF35,AH35,AJ35,AN35,AP35,AT35,AX35)</f>
        <v>424</v>
      </c>
      <c r="G35" s="128"/>
      <c r="H35" s="129" t="s">
        <v>120</v>
      </c>
      <c r="I35" s="128"/>
      <c r="J35" s="129" t="s">
        <v>120</v>
      </c>
      <c r="K35" s="128"/>
      <c r="L35" s="129" t="s">
        <v>120</v>
      </c>
      <c r="M35" s="128"/>
      <c r="N35" s="129" t="s">
        <v>120</v>
      </c>
      <c r="O35" s="129" t="s">
        <v>120</v>
      </c>
      <c r="P35" s="161" t="s">
        <v>120</v>
      </c>
      <c r="Q35" s="128"/>
      <c r="R35" s="129">
        <v>1</v>
      </c>
      <c r="S35" s="128"/>
      <c r="T35" s="129">
        <v>2</v>
      </c>
      <c r="U35" s="128"/>
      <c r="V35" s="129">
        <v>6</v>
      </c>
      <c r="W35" s="128"/>
      <c r="X35" s="129">
        <v>422</v>
      </c>
      <c r="Y35" s="161" t="s">
        <v>120</v>
      </c>
      <c r="Z35" s="161" t="s">
        <v>120</v>
      </c>
      <c r="AA35" s="128"/>
      <c r="AB35" s="129" t="s">
        <v>120</v>
      </c>
      <c r="AC35" s="128"/>
      <c r="AD35" s="129" t="s">
        <v>120</v>
      </c>
      <c r="AE35" s="129" t="s">
        <v>120</v>
      </c>
      <c r="AF35" s="129" t="s">
        <v>120</v>
      </c>
      <c r="AG35" s="129" t="s">
        <v>120</v>
      </c>
      <c r="AH35" s="161" t="s">
        <v>120</v>
      </c>
      <c r="AI35" s="129" t="s">
        <v>120</v>
      </c>
      <c r="AJ35" s="129" t="s">
        <v>120</v>
      </c>
      <c r="AK35" s="128"/>
      <c r="AL35" s="129" t="s">
        <v>120</v>
      </c>
      <c r="AM35" s="128"/>
      <c r="AN35" s="129" t="s">
        <v>120</v>
      </c>
      <c r="AO35" s="129" t="s">
        <v>120</v>
      </c>
      <c r="AP35" s="129" t="s">
        <v>120</v>
      </c>
      <c r="AQ35" s="128"/>
      <c r="AR35" s="129" t="s">
        <v>120</v>
      </c>
      <c r="AS35" s="128"/>
      <c r="AT35" s="129" t="s">
        <v>120</v>
      </c>
      <c r="AU35" s="128"/>
      <c r="AV35" s="129" t="s">
        <v>120</v>
      </c>
      <c r="AW35" s="128"/>
      <c r="AX35" s="129" t="s">
        <v>120</v>
      </c>
    </row>
    <row r="36" spans="1:50" ht="24" customHeight="1">
      <c r="A36" s="6"/>
      <c r="B36" s="25" t="s">
        <v>11</v>
      </c>
      <c r="C36" s="128" t="s">
        <v>143</v>
      </c>
      <c r="D36" s="129" t="s">
        <v>120</v>
      </c>
      <c r="E36" s="128" t="s">
        <v>144</v>
      </c>
      <c r="F36" s="131" t="s">
        <v>120</v>
      </c>
      <c r="G36" s="128"/>
      <c r="H36" s="129" t="s">
        <v>120</v>
      </c>
      <c r="I36" s="128"/>
      <c r="J36" s="129" t="s">
        <v>120</v>
      </c>
      <c r="K36" s="128"/>
      <c r="L36" s="129" t="s">
        <v>120</v>
      </c>
      <c r="M36" s="128"/>
      <c r="N36" s="129" t="s">
        <v>120</v>
      </c>
      <c r="O36" s="129" t="s">
        <v>120</v>
      </c>
      <c r="P36" s="161" t="s">
        <v>120</v>
      </c>
      <c r="Q36" s="128"/>
      <c r="R36" s="129" t="s">
        <v>120</v>
      </c>
      <c r="S36" s="128"/>
      <c r="T36" s="129" t="s">
        <v>120</v>
      </c>
      <c r="U36" s="128"/>
      <c r="V36" s="129" t="s">
        <v>120</v>
      </c>
      <c r="W36" s="128"/>
      <c r="X36" s="129" t="s">
        <v>120</v>
      </c>
      <c r="Y36" s="161" t="s">
        <v>120</v>
      </c>
      <c r="Z36" s="161" t="s">
        <v>120</v>
      </c>
      <c r="AA36" s="128"/>
      <c r="AB36" s="129" t="s">
        <v>120</v>
      </c>
      <c r="AC36" s="128"/>
      <c r="AD36" s="129" t="s">
        <v>120</v>
      </c>
      <c r="AE36" s="129" t="s">
        <v>120</v>
      </c>
      <c r="AF36" s="129" t="s">
        <v>120</v>
      </c>
      <c r="AG36" s="129" t="s">
        <v>120</v>
      </c>
      <c r="AH36" s="161" t="s">
        <v>120</v>
      </c>
      <c r="AI36" s="129" t="s">
        <v>120</v>
      </c>
      <c r="AJ36" s="129" t="s">
        <v>120</v>
      </c>
      <c r="AK36" s="128"/>
      <c r="AL36" s="129" t="s">
        <v>120</v>
      </c>
      <c r="AM36" s="128"/>
      <c r="AN36" s="129" t="s">
        <v>120</v>
      </c>
      <c r="AO36" s="129" t="s">
        <v>120</v>
      </c>
      <c r="AP36" s="129" t="s">
        <v>120</v>
      </c>
      <c r="AQ36" s="128"/>
      <c r="AR36" s="129" t="s">
        <v>120</v>
      </c>
      <c r="AS36" s="128"/>
      <c r="AT36" s="129" t="s">
        <v>120</v>
      </c>
      <c r="AU36" s="128"/>
      <c r="AV36" s="129" t="s">
        <v>120</v>
      </c>
      <c r="AW36" s="128"/>
      <c r="AX36" s="129" t="s">
        <v>120</v>
      </c>
    </row>
    <row r="37" spans="1:50" ht="24" customHeight="1">
      <c r="A37" s="6"/>
      <c r="B37" s="25" t="s">
        <v>12</v>
      </c>
      <c r="C37" s="128" t="s">
        <v>143</v>
      </c>
      <c r="D37" s="129" t="s">
        <v>120</v>
      </c>
      <c r="E37" s="128" t="s">
        <v>144</v>
      </c>
      <c r="F37" s="131" t="s">
        <v>120</v>
      </c>
      <c r="G37" s="128"/>
      <c r="H37" s="129" t="s">
        <v>120</v>
      </c>
      <c r="I37" s="128"/>
      <c r="J37" s="129" t="s">
        <v>120</v>
      </c>
      <c r="K37" s="128"/>
      <c r="L37" s="129" t="s">
        <v>120</v>
      </c>
      <c r="M37" s="128"/>
      <c r="N37" s="129" t="s">
        <v>120</v>
      </c>
      <c r="O37" s="129" t="s">
        <v>120</v>
      </c>
      <c r="P37" s="161" t="s">
        <v>120</v>
      </c>
      <c r="Q37" s="128"/>
      <c r="R37" s="129" t="s">
        <v>120</v>
      </c>
      <c r="S37" s="128"/>
      <c r="T37" s="129" t="s">
        <v>120</v>
      </c>
      <c r="U37" s="128"/>
      <c r="V37" s="129" t="s">
        <v>120</v>
      </c>
      <c r="W37" s="128"/>
      <c r="X37" s="129" t="s">
        <v>120</v>
      </c>
      <c r="Y37" s="161" t="s">
        <v>120</v>
      </c>
      <c r="Z37" s="161" t="s">
        <v>120</v>
      </c>
      <c r="AA37" s="128"/>
      <c r="AB37" s="129" t="s">
        <v>120</v>
      </c>
      <c r="AC37" s="128"/>
      <c r="AD37" s="129" t="s">
        <v>120</v>
      </c>
      <c r="AE37" s="129" t="s">
        <v>120</v>
      </c>
      <c r="AF37" s="129" t="s">
        <v>120</v>
      </c>
      <c r="AG37" s="129" t="s">
        <v>120</v>
      </c>
      <c r="AH37" s="161" t="s">
        <v>120</v>
      </c>
      <c r="AI37" s="129" t="s">
        <v>120</v>
      </c>
      <c r="AJ37" s="129" t="s">
        <v>120</v>
      </c>
      <c r="AK37" s="128"/>
      <c r="AL37" s="129" t="s">
        <v>120</v>
      </c>
      <c r="AM37" s="128"/>
      <c r="AN37" s="129" t="s">
        <v>120</v>
      </c>
      <c r="AO37" s="129" t="s">
        <v>120</v>
      </c>
      <c r="AP37" s="129" t="s">
        <v>120</v>
      </c>
      <c r="AQ37" s="128"/>
      <c r="AR37" s="129" t="s">
        <v>120</v>
      </c>
      <c r="AS37" s="128"/>
      <c r="AT37" s="129" t="s">
        <v>120</v>
      </c>
      <c r="AU37" s="128"/>
      <c r="AV37" s="129" t="s">
        <v>120</v>
      </c>
      <c r="AW37" s="128"/>
      <c r="AX37" s="129" t="s">
        <v>120</v>
      </c>
    </row>
    <row r="38" spans="1:50" ht="24" customHeight="1">
      <c r="A38" s="19"/>
      <c r="B38" s="26"/>
      <c r="C38" s="128"/>
      <c r="D38" s="129"/>
      <c r="E38" s="128"/>
      <c r="F38" s="50"/>
      <c r="G38" s="128"/>
      <c r="H38" s="129"/>
      <c r="I38" s="128"/>
      <c r="J38" s="129"/>
      <c r="K38" s="128"/>
      <c r="L38" s="129"/>
      <c r="M38" s="128"/>
      <c r="N38" s="129"/>
      <c r="O38" s="129"/>
      <c r="P38" s="129"/>
      <c r="Q38" s="128"/>
      <c r="R38" s="129"/>
      <c r="S38" s="128"/>
      <c r="T38" s="129"/>
      <c r="U38" s="128"/>
      <c r="V38" s="129"/>
      <c r="W38" s="128"/>
      <c r="X38" s="129"/>
      <c r="Y38" s="129"/>
      <c r="Z38" s="129"/>
      <c r="AA38" s="128"/>
      <c r="AB38" s="129"/>
      <c r="AC38" s="128"/>
      <c r="AD38" s="129"/>
      <c r="AE38" s="129"/>
      <c r="AF38" s="129"/>
      <c r="AG38" s="129"/>
      <c r="AH38" s="129"/>
      <c r="AI38" s="129"/>
      <c r="AJ38" s="129"/>
      <c r="AK38" s="128"/>
      <c r="AL38" s="129"/>
      <c r="AM38" s="128"/>
      <c r="AN38" s="129"/>
      <c r="AO38" s="129"/>
      <c r="AP38" s="129"/>
      <c r="AQ38" s="128"/>
      <c r="AR38" s="129"/>
      <c r="AS38" s="128"/>
      <c r="AT38" s="129"/>
      <c r="AU38" s="128"/>
      <c r="AV38" s="129"/>
      <c r="AW38" s="128"/>
      <c r="AX38" s="129"/>
    </row>
    <row r="39" spans="1:50" ht="24" customHeight="1">
      <c r="A39" s="6"/>
      <c r="B39" s="25" t="s">
        <v>13</v>
      </c>
      <c r="C39" s="128" t="s">
        <v>143</v>
      </c>
      <c r="D39" s="129">
        <f>SUM(H39,L39,O39,R39,V39,Y39,AB39,AE39,AG39,AI39,AL39,AO39,AR39,AV39)</f>
        <v>1</v>
      </c>
      <c r="E39" s="128" t="s">
        <v>144</v>
      </c>
      <c r="F39" s="131">
        <f>SUM(J39,N39,P39,T39,X39,Z39,AD39,AF39,AH39,AJ39,AN39,AP39,AT39,AX39)</f>
        <v>865</v>
      </c>
      <c r="G39" s="128"/>
      <c r="H39" s="129">
        <v>1</v>
      </c>
      <c r="I39" s="128"/>
      <c r="J39" s="129">
        <v>865</v>
      </c>
      <c r="K39" s="128"/>
      <c r="L39" s="129" t="s">
        <v>120</v>
      </c>
      <c r="M39" s="128"/>
      <c r="N39" s="129" t="s">
        <v>120</v>
      </c>
      <c r="O39" s="129" t="s">
        <v>120</v>
      </c>
      <c r="P39" s="161" t="s">
        <v>120</v>
      </c>
      <c r="Q39" s="128"/>
      <c r="R39" s="161" t="s">
        <v>120</v>
      </c>
      <c r="S39" s="128"/>
      <c r="T39" s="161" t="s">
        <v>120</v>
      </c>
      <c r="U39" s="128"/>
      <c r="V39" s="161" t="s">
        <v>120</v>
      </c>
      <c r="W39" s="128"/>
      <c r="X39" s="161" t="s">
        <v>120</v>
      </c>
      <c r="Y39" s="161" t="s">
        <v>120</v>
      </c>
      <c r="Z39" s="161" t="s">
        <v>120</v>
      </c>
      <c r="AA39" s="128"/>
      <c r="AB39" s="129" t="s">
        <v>120</v>
      </c>
      <c r="AC39" s="128"/>
      <c r="AD39" s="129" t="s">
        <v>120</v>
      </c>
      <c r="AE39" s="129" t="s">
        <v>120</v>
      </c>
      <c r="AF39" s="129" t="s">
        <v>120</v>
      </c>
      <c r="AG39" s="129" t="s">
        <v>120</v>
      </c>
      <c r="AH39" s="161" t="s">
        <v>120</v>
      </c>
      <c r="AI39" s="129" t="s">
        <v>120</v>
      </c>
      <c r="AJ39" s="129" t="s">
        <v>120</v>
      </c>
      <c r="AK39" s="128"/>
      <c r="AL39" s="129" t="s">
        <v>120</v>
      </c>
      <c r="AM39" s="128"/>
      <c r="AN39" s="129" t="s">
        <v>120</v>
      </c>
      <c r="AO39" s="129" t="s">
        <v>120</v>
      </c>
      <c r="AP39" s="129" t="s">
        <v>120</v>
      </c>
      <c r="AQ39" s="128"/>
      <c r="AR39" s="129" t="s">
        <v>120</v>
      </c>
      <c r="AS39" s="128"/>
      <c r="AT39" s="129" t="s">
        <v>120</v>
      </c>
      <c r="AU39" s="128"/>
      <c r="AV39" s="129" t="s">
        <v>120</v>
      </c>
      <c r="AW39" s="128"/>
      <c r="AX39" s="129" t="s">
        <v>120</v>
      </c>
    </row>
    <row r="40" spans="1:50" ht="24" customHeight="1">
      <c r="A40" s="6"/>
      <c r="B40" s="25" t="s">
        <v>15</v>
      </c>
      <c r="C40" s="128" t="s">
        <v>143</v>
      </c>
      <c r="D40" s="129" t="s">
        <v>120</v>
      </c>
      <c r="E40" s="128" t="s">
        <v>144</v>
      </c>
      <c r="F40" s="131" t="s">
        <v>120</v>
      </c>
      <c r="G40" s="128"/>
      <c r="H40" s="129" t="s">
        <v>120</v>
      </c>
      <c r="I40" s="128"/>
      <c r="J40" s="129" t="s">
        <v>120</v>
      </c>
      <c r="K40" s="128"/>
      <c r="L40" s="129" t="s">
        <v>120</v>
      </c>
      <c r="M40" s="128"/>
      <c r="N40" s="129" t="s">
        <v>120</v>
      </c>
      <c r="O40" s="129" t="s">
        <v>120</v>
      </c>
      <c r="P40" s="161" t="s">
        <v>120</v>
      </c>
      <c r="Q40" s="128"/>
      <c r="R40" s="161" t="s">
        <v>120</v>
      </c>
      <c r="S40" s="128"/>
      <c r="T40" s="161" t="s">
        <v>120</v>
      </c>
      <c r="U40" s="128"/>
      <c r="V40" s="161" t="s">
        <v>120</v>
      </c>
      <c r="W40" s="128"/>
      <c r="X40" s="161" t="s">
        <v>120</v>
      </c>
      <c r="Y40" s="161" t="s">
        <v>120</v>
      </c>
      <c r="Z40" s="161" t="s">
        <v>120</v>
      </c>
      <c r="AA40" s="128"/>
      <c r="AB40" s="129" t="s">
        <v>120</v>
      </c>
      <c r="AC40" s="128"/>
      <c r="AD40" s="129" t="s">
        <v>120</v>
      </c>
      <c r="AE40" s="129" t="s">
        <v>120</v>
      </c>
      <c r="AF40" s="129" t="s">
        <v>120</v>
      </c>
      <c r="AG40" s="129" t="s">
        <v>120</v>
      </c>
      <c r="AH40" s="161" t="s">
        <v>120</v>
      </c>
      <c r="AI40" s="129" t="s">
        <v>120</v>
      </c>
      <c r="AJ40" s="129" t="s">
        <v>120</v>
      </c>
      <c r="AK40" s="128"/>
      <c r="AL40" s="129" t="s">
        <v>120</v>
      </c>
      <c r="AM40" s="128"/>
      <c r="AN40" s="129" t="s">
        <v>120</v>
      </c>
      <c r="AO40" s="129" t="s">
        <v>120</v>
      </c>
      <c r="AP40" s="129" t="s">
        <v>120</v>
      </c>
      <c r="AQ40" s="128"/>
      <c r="AR40" s="129" t="s">
        <v>120</v>
      </c>
      <c r="AS40" s="128"/>
      <c r="AT40" s="129" t="s">
        <v>120</v>
      </c>
      <c r="AU40" s="128"/>
      <c r="AV40" s="129" t="s">
        <v>120</v>
      </c>
      <c r="AW40" s="128"/>
      <c r="AX40" s="129" t="s">
        <v>120</v>
      </c>
    </row>
    <row r="41" spans="1:50" ht="24" customHeight="1">
      <c r="A41" s="6"/>
      <c r="B41" s="25" t="s">
        <v>19</v>
      </c>
      <c r="C41" s="128" t="s">
        <v>143</v>
      </c>
      <c r="D41" s="129">
        <f>SUM(H41,L41,O41,R41,V41,Y41,AB41,AE41,AG41,AI41,AL41,AO41,AR41,AV41)</f>
        <v>25</v>
      </c>
      <c r="E41" s="128" t="s">
        <v>144</v>
      </c>
      <c r="F41" s="131">
        <f>SUM(J41,N41,P41,T41,X41,Z41,AD41,AF41,AH41,AJ41,AN41,AP41,AT41,AX41)</f>
        <v>22319</v>
      </c>
      <c r="G41" s="128"/>
      <c r="H41" s="129">
        <v>20</v>
      </c>
      <c r="I41" s="128"/>
      <c r="J41" s="129">
        <v>21733</v>
      </c>
      <c r="K41" s="128"/>
      <c r="L41" s="129">
        <v>5</v>
      </c>
      <c r="M41" s="128"/>
      <c r="N41" s="129">
        <v>586</v>
      </c>
      <c r="O41" s="129" t="s">
        <v>120</v>
      </c>
      <c r="P41" s="161" t="s">
        <v>120</v>
      </c>
      <c r="Q41" s="128"/>
      <c r="R41" s="161" t="s">
        <v>120</v>
      </c>
      <c r="S41" s="128"/>
      <c r="T41" s="161" t="s">
        <v>120</v>
      </c>
      <c r="U41" s="128"/>
      <c r="V41" s="161" t="s">
        <v>120</v>
      </c>
      <c r="W41" s="128"/>
      <c r="X41" s="161" t="s">
        <v>120</v>
      </c>
      <c r="Y41" s="161" t="s">
        <v>120</v>
      </c>
      <c r="Z41" s="161" t="s">
        <v>120</v>
      </c>
      <c r="AA41" s="128"/>
      <c r="AB41" s="129" t="s">
        <v>120</v>
      </c>
      <c r="AC41" s="128"/>
      <c r="AD41" s="129" t="s">
        <v>120</v>
      </c>
      <c r="AE41" s="129" t="s">
        <v>120</v>
      </c>
      <c r="AF41" s="129" t="s">
        <v>120</v>
      </c>
      <c r="AG41" s="129" t="s">
        <v>120</v>
      </c>
      <c r="AH41" s="161" t="s">
        <v>120</v>
      </c>
      <c r="AI41" s="129" t="s">
        <v>120</v>
      </c>
      <c r="AJ41" s="129" t="s">
        <v>120</v>
      </c>
      <c r="AK41" s="128"/>
      <c r="AL41" s="129" t="s">
        <v>120</v>
      </c>
      <c r="AM41" s="128"/>
      <c r="AN41" s="129" t="s">
        <v>120</v>
      </c>
      <c r="AO41" s="129" t="s">
        <v>120</v>
      </c>
      <c r="AP41" s="129" t="s">
        <v>120</v>
      </c>
      <c r="AQ41" s="128"/>
      <c r="AR41" s="129" t="s">
        <v>120</v>
      </c>
      <c r="AS41" s="128"/>
      <c r="AT41" s="129" t="s">
        <v>120</v>
      </c>
      <c r="AU41" s="128"/>
      <c r="AV41" s="129" t="s">
        <v>120</v>
      </c>
      <c r="AW41" s="128"/>
      <c r="AX41" s="129" t="s">
        <v>120</v>
      </c>
    </row>
    <row r="42" spans="1:50" ht="24" customHeight="1">
      <c r="A42" s="6"/>
      <c r="B42" s="25" t="s">
        <v>28</v>
      </c>
      <c r="C42" s="128" t="s">
        <v>143</v>
      </c>
      <c r="D42" s="129">
        <f>SUM(H42,L42,O42,R42,V42,Y42,AB42,AE42,AG42,AI42,AL42,AO42,AR42,AV42)</f>
        <v>1</v>
      </c>
      <c r="E42" s="128" t="s">
        <v>144</v>
      </c>
      <c r="F42" s="131">
        <f>SUM(J42,N42,P42,T42,X42,Z42,AD42,AF42,AH42,AJ42,AN42,AP42,AT42,AX42)</f>
        <v>1</v>
      </c>
      <c r="G42" s="128"/>
      <c r="H42" s="129" t="s">
        <v>120</v>
      </c>
      <c r="I42" s="128"/>
      <c r="J42" s="129" t="s">
        <v>120</v>
      </c>
      <c r="K42" s="128"/>
      <c r="L42" s="129" t="s">
        <v>120</v>
      </c>
      <c r="M42" s="128"/>
      <c r="N42" s="129" t="s">
        <v>120</v>
      </c>
      <c r="O42" s="129" t="s">
        <v>120</v>
      </c>
      <c r="P42" s="161" t="s">
        <v>120</v>
      </c>
      <c r="Q42" s="128"/>
      <c r="R42" s="129">
        <v>1</v>
      </c>
      <c r="S42" s="128"/>
      <c r="T42" s="129">
        <v>1</v>
      </c>
      <c r="U42" s="128"/>
      <c r="V42" s="161" t="s">
        <v>120</v>
      </c>
      <c r="W42" s="128"/>
      <c r="X42" s="161" t="s">
        <v>120</v>
      </c>
      <c r="Y42" s="161" t="s">
        <v>120</v>
      </c>
      <c r="Z42" s="161" t="s">
        <v>120</v>
      </c>
      <c r="AA42" s="128"/>
      <c r="AB42" s="129" t="s">
        <v>120</v>
      </c>
      <c r="AC42" s="128"/>
      <c r="AD42" s="129" t="s">
        <v>120</v>
      </c>
      <c r="AE42" s="129" t="s">
        <v>120</v>
      </c>
      <c r="AF42" s="129" t="s">
        <v>120</v>
      </c>
      <c r="AG42" s="129" t="s">
        <v>120</v>
      </c>
      <c r="AH42" s="161" t="s">
        <v>120</v>
      </c>
      <c r="AI42" s="129" t="s">
        <v>120</v>
      </c>
      <c r="AJ42" s="129" t="s">
        <v>120</v>
      </c>
      <c r="AK42" s="128"/>
      <c r="AL42" s="129" t="s">
        <v>120</v>
      </c>
      <c r="AM42" s="128"/>
      <c r="AN42" s="129" t="s">
        <v>120</v>
      </c>
      <c r="AO42" s="129" t="s">
        <v>120</v>
      </c>
      <c r="AP42" s="129" t="s">
        <v>120</v>
      </c>
      <c r="AQ42" s="128"/>
      <c r="AR42" s="129" t="s">
        <v>120</v>
      </c>
      <c r="AS42" s="128"/>
      <c r="AT42" s="129" t="s">
        <v>120</v>
      </c>
      <c r="AU42" s="128"/>
      <c r="AV42" s="129" t="s">
        <v>120</v>
      </c>
      <c r="AW42" s="128"/>
      <c r="AX42" s="129" t="s">
        <v>120</v>
      </c>
    </row>
    <row r="43" spans="1:50" ht="24" customHeight="1">
      <c r="A43" s="6"/>
      <c r="B43" s="25" t="s">
        <v>34</v>
      </c>
      <c r="C43" s="128" t="s">
        <v>143</v>
      </c>
      <c r="D43" s="129">
        <f>SUM(H43,L43,O43,R43,V43,Y43,AB43,AE43,AG43,AI43,AL43,AO43,AR43,AV43)</f>
        <v>1</v>
      </c>
      <c r="E43" s="128" t="s">
        <v>144</v>
      </c>
      <c r="F43" s="131">
        <f>SUM(J43,N43,P43,T43,X43,Z43,AD43,AF43,AH43,AJ43,AN43,AP43,AT43,AX43)</f>
        <v>6</v>
      </c>
      <c r="G43" s="128"/>
      <c r="H43" s="129" t="s">
        <v>120</v>
      </c>
      <c r="I43" s="128"/>
      <c r="J43" s="129" t="s">
        <v>120</v>
      </c>
      <c r="K43" s="128"/>
      <c r="L43" s="129" t="s">
        <v>120</v>
      </c>
      <c r="M43" s="128"/>
      <c r="N43" s="129" t="s">
        <v>120</v>
      </c>
      <c r="O43" s="129" t="s">
        <v>120</v>
      </c>
      <c r="P43" s="161" t="s">
        <v>120</v>
      </c>
      <c r="Q43" s="128"/>
      <c r="R43" s="129">
        <v>1</v>
      </c>
      <c r="S43" s="128"/>
      <c r="T43" s="129">
        <v>6</v>
      </c>
      <c r="U43" s="128"/>
      <c r="V43" s="161" t="s">
        <v>120</v>
      </c>
      <c r="W43" s="128"/>
      <c r="X43" s="161" t="s">
        <v>120</v>
      </c>
      <c r="Y43" s="161" t="s">
        <v>120</v>
      </c>
      <c r="Z43" s="161" t="s">
        <v>120</v>
      </c>
      <c r="AA43" s="128"/>
      <c r="AB43" s="129" t="s">
        <v>120</v>
      </c>
      <c r="AC43" s="128"/>
      <c r="AD43" s="129" t="s">
        <v>120</v>
      </c>
      <c r="AE43" s="129" t="s">
        <v>120</v>
      </c>
      <c r="AF43" s="129" t="s">
        <v>120</v>
      </c>
      <c r="AG43" s="129" t="s">
        <v>120</v>
      </c>
      <c r="AH43" s="161" t="s">
        <v>120</v>
      </c>
      <c r="AI43" s="129" t="s">
        <v>120</v>
      </c>
      <c r="AJ43" s="129" t="s">
        <v>120</v>
      </c>
      <c r="AK43" s="128"/>
      <c r="AL43" s="129" t="s">
        <v>120</v>
      </c>
      <c r="AM43" s="128"/>
      <c r="AN43" s="129" t="s">
        <v>120</v>
      </c>
      <c r="AO43" s="129" t="s">
        <v>120</v>
      </c>
      <c r="AP43" s="129" t="s">
        <v>120</v>
      </c>
      <c r="AQ43" s="128"/>
      <c r="AR43" s="129" t="s">
        <v>120</v>
      </c>
      <c r="AS43" s="128"/>
      <c r="AT43" s="129" t="s">
        <v>120</v>
      </c>
      <c r="AU43" s="128"/>
      <c r="AV43" s="129" t="s">
        <v>120</v>
      </c>
      <c r="AW43" s="128"/>
      <c r="AX43" s="129" t="s">
        <v>120</v>
      </c>
    </row>
    <row r="44" spans="1:50" ht="24" customHeight="1">
      <c r="A44" s="6"/>
      <c r="B44" s="25" t="s">
        <v>39</v>
      </c>
      <c r="C44" s="128" t="s">
        <v>143</v>
      </c>
      <c r="D44" s="129" t="s">
        <v>120</v>
      </c>
      <c r="E44" s="128" t="s">
        <v>144</v>
      </c>
      <c r="F44" s="131" t="s">
        <v>120</v>
      </c>
      <c r="G44" s="128"/>
      <c r="H44" s="129" t="s">
        <v>120</v>
      </c>
      <c r="I44" s="128"/>
      <c r="J44" s="129" t="s">
        <v>120</v>
      </c>
      <c r="K44" s="128"/>
      <c r="L44" s="129" t="s">
        <v>120</v>
      </c>
      <c r="M44" s="128"/>
      <c r="N44" s="129" t="s">
        <v>120</v>
      </c>
      <c r="O44" s="129" t="s">
        <v>120</v>
      </c>
      <c r="P44" s="161" t="s">
        <v>120</v>
      </c>
      <c r="Q44" s="128"/>
      <c r="R44" s="161" t="s">
        <v>120</v>
      </c>
      <c r="S44" s="128"/>
      <c r="T44" s="161" t="s">
        <v>120</v>
      </c>
      <c r="U44" s="128"/>
      <c r="V44" s="161" t="s">
        <v>120</v>
      </c>
      <c r="W44" s="128"/>
      <c r="X44" s="161" t="s">
        <v>120</v>
      </c>
      <c r="Y44" s="161" t="s">
        <v>120</v>
      </c>
      <c r="Z44" s="161" t="s">
        <v>120</v>
      </c>
      <c r="AA44" s="128"/>
      <c r="AB44" s="129" t="s">
        <v>120</v>
      </c>
      <c r="AC44" s="128"/>
      <c r="AD44" s="129" t="s">
        <v>120</v>
      </c>
      <c r="AE44" s="129" t="s">
        <v>120</v>
      </c>
      <c r="AF44" s="129" t="s">
        <v>120</v>
      </c>
      <c r="AG44" s="129" t="s">
        <v>120</v>
      </c>
      <c r="AH44" s="161" t="s">
        <v>120</v>
      </c>
      <c r="AI44" s="129" t="s">
        <v>120</v>
      </c>
      <c r="AJ44" s="129" t="s">
        <v>120</v>
      </c>
      <c r="AK44" s="128"/>
      <c r="AL44" s="129" t="s">
        <v>120</v>
      </c>
      <c r="AM44" s="128"/>
      <c r="AN44" s="129" t="s">
        <v>120</v>
      </c>
      <c r="AO44" s="129" t="s">
        <v>120</v>
      </c>
      <c r="AP44" s="129" t="s">
        <v>120</v>
      </c>
      <c r="AQ44" s="128"/>
      <c r="AR44" s="129" t="s">
        <v>120</v>
      </c>
      <c r="AS44" s="128"/>
      <c r="AT44" s="129" t="s">
        <v>120</v>
      </c>
      <c r="AU44" s="128"/>
      <c r="AV44" s="129" t="s">
        <v>120</v>
      </c>
      <c r="AW44" s="128"/>
      <c r="AX44" s="129" t="s">
        <v>120</v>
      </c>
    </row>
    <row r="45" spans="1:50" ht="24" customHeight="1">
      <c r="A45" s="19"/>
      <c r="B45" s="25" t="s">
        <v>46</v>
      </c>
      <c r="C45" s="128" t="s">
        <v>143</v>
      </c>
      <c r="D45" s="129" t="s">
        <v>120</v>
      </c>
      <c r="E45" s="128" t="s">
        <v>144</v>
      </c>
      <c r="F45" s="131" t="s">
        <v>120</v>
      </c>
      <c r="G45" s="128"/>
      <c r="H45" s="129" t="s">
        <v>120</v>
      </c>
      <c r="I45" s="128"/>
      <c r="J45" s="129" t="s">
        <v>120</v>
      </c>
      <c r="K45" s="128"/>
      <c r="L45" s="129" t="s">
        <v>120</v>
      </c>
      <c r="M45" s="128"/>
      <c r="N45" s="129" t="s">
        <v>120</v>
      </c>
      <c r="O45" s="129" t="s">
        <v>120</v>
      </c>
      <c r="P45" s="161" t="s">
        <v>120</v>
      </c>
      <c r="Q45" s="128"/>
      <c r="R45" s="161" t="s">
        <v>120</v>
      </c>
      <c r="S45" s="128"/>
      <c r="T45" s="161" t="s">
        <v>120</v>
      </c>
      <c r="U45" s="128"/>
      <c r="V45" s="161" t="s">
        <v>120</v>
      </c>
      <c r="W45" s="128"/>
      <c r="X45" s="161" t="s">
        <v>120</v>
      </c>
      <c r="Y45" s="161" t="s">
        <v>120</v>
      </c>
      <c r="Z45" s="161" t="s">
        <v>120</v>
      </c>
      <c r="AA45" s="128"/>
      <c r="AB45" s="129" t="s">
        <v>120</v>
      </c>
      <c r="AC45" s="128"/>
      <c r="AD45" s="129" t="s">
        <v>120</v>
      </c>
      <c r="AE45" s="129" t="s">
        <v>120</v>
      </c>
      <c r="AF45" s="129" t="s">
        <v>120</v>
      </c>
      <c r="AG45" s="129" t="s">
        <v>120</v>
      </c>
      <c r="AH45" s="161" t="s">
        <v>120</v>
      </c>
      <c r="AI45" s="129" t="s">
        <v>120</v>
      </c>
      <c r="AJ45" s="129" t="s">
        <v>120</v>
      </c>
      <c r="AK45" s="128"/>
      <c r="AL45" s="129" t="s">
        <v>120</v>
      </c>
      <c r="AM45" s="128"/>
      <c r="AN45" s="129" t="s">
        <v>120</v>
      </c>
      <c r="AO45" s="129" t="s">
        <v>120</v>
      </c>
      <c r="AP45" s="129" t="s">
        <v>120</v>
      </c>
      <c r="AQ45" s="128"/>
      <c r="AR45" s="129" t="s">
        <v>120</v>
      </c>
      <c r="AS45" s="128"/>
      <c r="AT45" s="129" t="s">
        <v>120</v>
      </c>
      <c r="AU45" s="128"/>
      <c r="AV45" s="129" t="s">
        <v>120</v>
      </c>
      <c r="AW45" s="128"/>
      <c r="AX45" s="129" t="s">
        <v>120</v>
      </c>
    </row>
    <row r="46" spans="1:50" ht="24" customHeight="1">
      <c r="A46" s="9"/>
      <c r="B46" s="25" t="s">
        <v>51</v>
      </c>
      <c r="C46" s="128" t="s">
        <v>143</v>
      </c>
      <c r="D46" s="129" t="s">
        <v>120</v>
      </c>
      <c r="E46" s="128" t="s">
        <v>144</v>
      </c>
      <c r="F46" s="131" t="s">
        <v>120</v>
      </c>
      <c r="G46" s="128"/>
      <c r="H46" s="129" t="s">
        <v>120</v>
      </c>
      <c r="I46" s="128"/>
      <c r="J46" s="129" t="s">
        <v>120</v>
      </c>
      <c r="K46" s="128"/>
      <c r="L46" s="129" t="s">
        <v>120</v>
      </c>
      <c r="M46" s="128"/>
      <c r="N46" s="129" t="s">
        <v>120</v>
      </c>
      <c r="O46" s="129" t="s">
        <v>120</v>
      </c>
      <c r="P46" s="161" t="s">
        <v>120</v>
      </c>
      <c r="Q46" s="128"/>
      <c r="R46" s="161" t="s">
        <v>120</v>
      </c>
      <c r="S46" s="128"/>
      <c r="T46" s="161" t="s">
        <v>120</v>
      </c>
      <c r="U46" s="128"/>
      <c r="V46" s="161" t="s">
        <v>120</v>
      </c>
      <c r="W46" s="128"/>
      <c r="X46" s="161" t="s">
        <v>120</v>
      </c>
      <c r="Y46" s="161" t="s">
        <v>120</v>
      </c>
      <c r="Z46" s="161" t="s">
        <v>120</v>
      </c>
      <c r="AA46" s="128"/>
      <c r="AB46" s="129" t="s">
        <v>120</v>
      </c>
      <c r="AC46" s="128"/>
      <c r="AD46" s="129" t="s">
        <v>120</v>
      </c>
      <c r="AE46" s="129" t="s">
        <v>120</v>
      </c>
      <c r="AF46" s="129" t="s">
        <v>120</v>
      </c>
      <c r="AG46" s="129" t="s">
        <v>120</v>
      </c>
      <c r="AH46" s="161" t="s">
        <v>120</v>
      </c>
      <c r="AI46" s="129" t="s">
        <v>120</v>
      </c>
      <c r="AJ46" s="129" t="s">
        <v>120</v>
      </c>
      <c r="AK46" s="128"/>
      <c r="AL46" s="129" t="s">
        <v>120</v>
      </c>
      <c r="AM46" s="128"/>
      <c r="AN46" s="129" t="s">
        <v>120</v>
      </c>
      <c r="AO46" s="129" t="s">
        <v>120</v>
      </c>
      <c r="AP46" s="129" t="s">
        <v>120</v>
      </c>
      <c r="AQ46" s="128"/>
      <c r="AR46" s="129" t="s">
        <v>120</v>
      </c>
      <c r="AS46" s="128"/>
      <c r="AT46" s="129" t="s">
        <v>120</v>
      </c>
      <c r="AU46" s="128"/>
      <c r="AV46" s="129" t="s">
        <v>120</v>
      </c>
      <c r="AW46" s="128"/>
      <c r="AX46" s="129" t="s">
        <v>120</v>
      </c>
    </row>
    <row r="47" spans="1:50" ht="24" customHeight="1">
      <c r="A47" s="9"/>
      <c r="B47" s="26"/>
      <c r="C47" s="128"/>
      <c r="D47" s="135"/>
      <c r="E47" s="133"/>
      <c r="F47" s="49"/>
      <c r="G47" s="128"/>
      <c r="H47" s="129"/>
      <c r="I47" s="128"/>
      <c r="J47" s="129"/>
      <c r="K47" s="128"/>
      <c r="L47" s="129"/>
      <c r="M47" s="128"/>
      <c r="N47" s="129"/>
      <c r="O47" s="129"/>
      <c r="P47" s="129"/>
      <c r="Q47" s="128"/>
      <c r="R47" s="129"/>
      <c r="S47" s="128"/>
      <c r="T47" s="129"/>
      <c r="U47" s="128"/>
      <c r="V47" s="129"/>
      <c r="W47" s="128"/>
      <c r="X47" s="129"/>
      <c r="Y47" s="129"/>
      <c r="Z47" s="129"/>
      <c r="AA47" s="128"/>
      <c r="AB47" s="129"/>
      <c r="AC47" s="128"/>
      <c r="AD47" s="129"/>
      <c r="AE47" s="129"/>
      <c r="AF47" s="129"/>
      <c r="AG47" s="129"/>
      <c r="AH47" s="129"/>
      <c r="AI47" s="129"/>
      <c r="AJ47" s="129"/>
      <c r="AK47" s="128"/>
      <c r="AL47" s="129"/>
      <c r="AM47" s="128"/>
      <c r="AN47" s="129"/>
      <c r="AO47" s="129"/>
      <c r="AP47" s="129"/>
      <c r="AQ47" s="128"/>
      <c r="AR47" s="129"/>
      <c r="AS47" s="128"/>
      <c r="AT47" s="129"/>
      <c r="AU47" s="128"/>
      <c r="AV47" s="129"/>
      <c r="AW47" s="128"/>
      <c r="AX47" s="129"/>
    </row>
    <row r="48" spans="1:52" ht="24" customHeight="1">
      <c r="A48" s="115" t="s">
        <v>56</v>
      </c>
      <c r="B48" s="116"/>
      <c r="C48" s="128">
        <f>SUM(C50:C57,C59:C66)</f>
        <v>16</v>
      </c>
      <c r="D48" s="129">
        <f>SUM(D50:D57,D59:D66)</f>
        <v>1314</v>
      </c>
      <c r="E48" s="128">
        <f>SUM(E50:E57,E59:E66)</f>
        <v>535</v>
      </c>
      <c r="F48" s="129">
        <f>SUM(F50:F57,F59:F66)</f>
        <v>30179</v>
      </c>
      <c r="G48" s="128">
        <f>SUM(G50:G57,G59:G66)</f>
        <v>4</v>
      </c>
      <c r="H48" s="129">
        <f aca="true" t="shared" si="12" ref="H48:AX48">SUM(H50:H57,H59:H66)</f>
        <v>435</v>
      </c>
      <c r="I48" s="128">
        <f t="shared" si="12"/>
        <v>215</v>
      </c>
      <c r="J48" s="131">
        <f t="shared" si="12"/>
        <v>23361</v>
      </c>
      <c r="K48" s="128">
        <f t="shared" si="12"/>
        <v>1</v>
      </c>
      <c r="L48" s="129">
        <f t="shared" si="12"/>
        <v>538</v>
      </c>
      <c r="M48" s="128">
        <f t="shared" si="12"/>
        <v>120</v>
      </c>
      <c r="N48" s="161">
        <f t="shared" si="12"/>
        <v>3548</v>
      </c>
      <c r="O48" s="129">
        <f t="shared" si="12"/>
        <v>77</v>
      </c>
      <c r="P48" s="131">
        <f t="shared" si="12"/>
        <v>34</v>
      </c>
      <c r="Q48" s="128">
        <f t="shared" si="12"/>
        <v>4</v>
      </c>
      <c r="R48" s="129">
        <f t="shared" si="12"/>
        <v>73</v>
      </c>
      <c r="S48" s="128">
        <f t="shared" si="12"/>
        <v>81</v>
      </c>
      <c r="T48" s="131">
        <f t="shared" si="12"/>
        <v>1242</v>
      </c>
      <c r="U48" s="128">
        <f t="shared" si="12"/>
        <v>2</v>
      </c>
      <c r="V48" s="129">
        <f t="shared" si="12"/>
        <v>51</v>
      </c>
      <c r="W48" s="128">
        <f t="shared" si="12"/>
        <v>30</v>
      </c>
      <c r="X48" s="131">
        <f t="shared" si="12"/>
        <v>208</v>
      </c>
      <c r="Y48" s="129">
        <f t="shared" si="12"/>
        <v>2</v>
      </c>
      <c r="Z48" s="131">
        <f t="shared" si="12"/>
        <v>1</v>
      </c>
      <c r="AA48" s="128">
        <f t="shared" si="12"/>
        <v>1</v>
      </c>
      <c r="AB48" s="129">
        <f t="shared" si="12"/>
        <v>8</v>
      </c>
      <c r="AC48" s="128">
        <f t="shared" si="12"/>
        <v>62</v>
      </c>
      <c r="AD48" s="131">
        <f t="shared" si="12"/>
        <v>72</v>
      </c>
      <c r="AE48" s="129">
        <f t="shared" si="12"/>
        <v>58</v>
      </c>
      <c r="AF48" s="131">
        <f t="shared" si="12"/>
        <v>747</v>
      </c>
      <c r="AG48" s="129">
        <f t="shared" si="12"/>
        <v>2</v>
      </c>
      <c r="AH48" s="131">
        <f t="shared" si="12"/>
        <v>1</v>
      </c>
      <c r="AI48" s="129">
        <f t="shared" si="12"/>
        <v>13</v>
      </c>
      <c r="AJ48" s="131">
        <f t="shared" si="12"/>
        <v>65</v>
      </c>
      <c r="AK48" s="128">
        <f t="shared" si="12"/>
        <v>3</v>
      </c>
      <c r="AL48" s="129">
        <f t="shared" si="12"/>
        <v>10</v>
      </c>
      <c r="AM48" s="128">
        <f t="shared" si="12"/>
        <v>12</v>
      </c>
      <c r="AN48" s="131">
        <f t="shared" si="12"/>
        <v>53</v>
      </c>
      <c r="AO48" s="129">
        <f t="shared" si="12"/>
        <v>14</v>
      </c>
      <c r="AP48" s="131">
        <f t="shared" si="12"/>
        <v>72</v>
      </c>
      <c r="AQ48" s="128">
        <f t="shared" si="12"/>
        <v>16</v>
      </c>
      <c r="AR48" s="129">
        <f t="shared" si="12"/>
        <v>15</v>
      </c>
      <c r="AS48" s="128">
        <f t="shared" si="12"/>
        <v>535</v>
      </c>
      <c r="AT48" s="131">
        <f t="shared" si="12"/>
        <v>174</v>
      </c>
      <c r="AU48" s="128">
        <f t="shared" si="12"/>
        <v>1</v>
      </c>
      <c r="AV48" s="129">
        <f t="shared" si="12"/>
        <v>2</v>
      </c>
      <c r="AW48" s="128">
        <f t="shared" si="12"/>
        <v>15</v>
      </c>
      <c r="AX48" s="131">
        <f t="shared" si="12"/>
        <v>66</v>
      </c>
      <c r="AY48" s="134"/>
      <c r="AZ48" s="127"/>
    </row>
    <row r="49" spans="1:50" ht="24" customHeight="1">
      <c r="A49" s="9"/>
      <c r="B49" s="26"/>
      <c r="C49" s="128"/>
      <c r="D49" s="135"/>
      <c r="E49" s="128"/>
      <c r="F49" s="49"/>
      <c r="G49" s="128"/>
      <c r="H49" s="129"/>
      <c r="I49" s="128"/>
      <c r="J49" s="129"/>
      <c r="K49" s="128"/>
      <c r="L49" s="129"/>
      <c r="M49" s="128"/>
      <c r="N49" s="129"/>
      <c r="O49" s="129"/>
      <c r="P49" s="129"/>
      <c r="Q49" s="128"/>
      <c r="R49" s="129"/>
      <c r="S49" s="128"/>
      <c r="T49" s="129"/>
      <c r="U49" s="128"/>
      <c r="V49" s="129"/>
      <c r="W49" s="128"/>
      <c r="X49" s="129"/>
      <c r="Y49" s="129"/>
      <c r="Z49" s="129"/>
      <c r="AA49" s="128"/>
      <c r="AB49" s="129"/>
      <c r="AC49" s="128"/>
      <c r="AD49" s="129"/>
      <c r="AE49" s="129"/>
      <c r="AF49" s="129"/>
      <c r="AG49" s="129"/>
      <c r="AH49" s="129"/>
      <c r="AI49" s="129"/>
      <c r="AJ49" s="129"/>
      <c r="AK49" s="128"/>
      <c r="AL49" s="129"/>
      <c r="AM49" s="128"/>
      <c r="AN49" s="129"/>
      <c r="AO49" s="129"/>
      <c r="AP49" s="129"/>
      <c r="AQ49" s="128"/>
      <c r="AR49" s="129"/>
      <c r="AS49" s="128"/>
      <c r="AT49" s="129"/>
      <c r="AU49" s="128"/>
      <c r="AV49" s="129"/>
      <c r="AW49" s="128"/>
      <c r="AX49" s="129"/>
    </row>
    <row r="50" spans="1:50" ht="24" customHeight="1">
      <c r="A50" s="9"/>
      <c r="B50" s="25" t="s">
        <v>5</v>
      </c>
      <c r="C50" s="128">
        <f aca="true" t="shared" si="13" ref="C50:C66">SUM(G50,K50,Q50,U50,AA50,AK50,AU50)</f>
        <v>1</v>
      </c>
      <c r="D50" s="129">
        <f>SUM(H50,L50,O50,R50,V50,Y50,AB50,AE50,AG50,AI50,AL50,AO50,AQ50,AR50,AV50)</f>
        <v>226</v>
      </c>
      <c r="E50" s="128">
        <f aca="true" t="shared" si="14" ref="E50:E66">SUM(I50,M50,S50,W50,AC50,AM50,AW50)</f>
        <v>15</v>
      </c>
      <c r="F50" s="129">
        <f aca="true" t="shared" si="15" ref="F50:F66">SUM(J50,N50,P50,T50,X50,Z50,AD50,AF50,AH50,AJ50,AN50,AP50,AS50,AT50,AX50)</f>
        <v>4206</v>
      </c>
      <c r="G50" s="128"/>
      <c r="H50" s="129">
        <v>109</v>
      </c>
      <c r="I50" s="128"/>
      <c r="J50" s="129">
        <v>3809</v>
      </c>
      <c r="K50" s="128"/>
      <c r="L50" s="129">
        <v>73</v>
      </c>
      <c r="M50" s="128"/>
      <c r="N50" s="129">
        <v>113</v>
      </c>
      <c r="O50" s="129">
        <v>21</v>
      </c>
      <c r="P50" s="129">
        <v>7</v>
      </c>
      <c r="Q50" s="128"/>
      <c r="R50" s="129">
        <v>9</v>
      </c>
      <c r="S50" s="128"/>
      <c r="T50" s="129">
        <v>126</v>
      </c>
      <c r="U50" s="128"/>
      <c r="V50" s="129">
        <v>1</v>
      </c>
      <c r="W50" s="128"/>
      <c r="X50" s="129">
        <v>51</v>
      </c>
      <c r="Y50" s="161" t="s">
        <v>120</v>
      </c>
      <c r="Z50" s="161" t="s">
        <v>120</v>
      </c>
      <c r="AA50" s="128"/>
      <c r="AB50" s="161" t="s">
        <v>120</v>
      </c>
      <c r="AC50" s="128"/>
      <c r="AD50" s="161" t="s">
        <v>120</v>
      </c>
      <c r="AE50" s="129">
        <v>10</v>
      </c>
      <c r="AF50" s="129">
        <v>40</v>
      </c>
      <c r="AG50" s="129">
        <v>1</v>
      </c>
      <c r="AH50" s="129">
        <v>0</v>
      </c>
      <c r="AI50" s="129" t="s">
        <v>120</v>
      </c>
      <c r="AJ50" s="129" t="s">
        <v>120</v>
      </c>
      <c r="AK50" s="128"/>
      <c r="AL50" s="129" t="s">
        <v>120</v>
      </c>
      <c r="AM50" s="128"/>
      <c r="AN50" s="129" t="s">
        <v>120</v>
      </c>
      <c r="AO50" s="129" t="s">
        <v>120</v>
      </c>
      <c r="AP50" s="129" t="s">
        <v>120</v>
      </c>
      <c r="AQ50" s="128">
        <v>1</v>
      </c>
      <c r="AR50" s="129" t="s">
        <v>120</v>
      </c>
      <c r="AS50" s="128">
        <v>15</v>
      </c>
      <c r="AT50" s="129" t="s">
        <v>120</v>
      </c>
      <c r="AU50" s="128">
        <v>1</v>
      </c>
      <c r="AV50" s="129">
        <v>1</v>
      </c>
      <c r="AW50" s="128">
        <v>15</v>
      </c>
      <c r="AX50" s="129">
        <v>45</v>
      </c>
    </row>
    <row r="51" spans="1:50" ht="24" customHeight="1">
      <c r="A51" s="19"/>
      <c r="B51" s="25" t="s">
        <v>6</v>
      </c>
      <c r="C51" s="128" t="s">
        <v>143</v>
      </c>
      <c r="D51" s="129">
        <f>SUM(H51,L51,O51,R51,V51,Y51,AB51,AE51,AG51,AI51,AL51,AO51,AQ51,AR51,AV51)</f>
        <v>49</v>
      </c>
      <c r="E51" s="128" t="s">
        <v>144</v>
      </c>
      <c r="F51" s="129">
        <f t="shared" si="15"/>
        <v>299</v>
      </c>
      <c r="G51" s="128"/>
      <c r="H51" s="129">
        <v>32</v>
      </c>
      <c r="I51" s="128"/>
      <c r="J51" s="129">
        <v>263</v>
      </c>
      <c r="K51" s="128"/>
      <c r="L51" s="129">
        <v>10</v>
      </c>
      <c r="M51" s="128"/>
      <c r="N51" s="129">
        <v>10</v>
      </c>
      <c r="O51" s="129">
        <v>5</v>
      </c>
      <c r="P51" s="129">
        <v>5</v>
      </c>
      <c r="Q51" s="128"/>
      <c r="R51" s="129" t="s">
        <v>120</v>
      </c>
      <c r="S51" s="128"/>
      <c r="T51" s="129" t="s">
        <v>120</v>
      </c>
      <c r="U51" s="128"/>
      <c r="V51" s="129" t="s">
        <v>120</v>
      </c>
      <c r="W51" s="128"/>
      <c r="X51" s="129" t="s">
        <v>120</v>
      </c>
      <c r="Y51" s="161" t="s">
        <v>120</v>
      </c>
      <c r="Z51" s="161" t="s">
        <v>120</v>
      </c>
      <c r="AA51" s="128"/>
      <c r="AB51" s="161" t="s">
        <v>120</v>
      </c>
      <c r="AC51" s="128"/>
      <c r="AD51" s="161" t="s">
        <v>120</v>
      </c>
      <c r="AE51" s="129" t="s">
        <v>120</v>
      </c>
      <c r="AF51" s="129" t="s">
        <v>120</v>
      </c>
      <c r="AG51" s="129" t="s">
        <v>120</v>
      </c>
      <c r="AH51" s="129" t="s">
        <v>120</v>
      </c>
      <c r="AI51" s="129">
        <v>2</v>
      </c>
      <c r="AJ51" s="129">
        <v>21</v>
      </c>
      <c r="AK51" s="128"/>
      <c r="AL51" s="129" t="s">
        <v>120</v>
      </c>
      <c r="AM51" s="128"/>
      <c r="AN51" s="129" t="s">
        <v>120</v>
      </c>
      <c r="AO51" s="129" t="s">
        <v>120</v>
      </c>
      <c r="AP51" s="129" t="s">
        <v>120</v>
      </c>
      <c r="AQ51" s="128"/>
      <c r="AR51" s="129" t="s">
        <v>120</v>
      </c>
      <c r="AS51" s="128"/>
      <c r="AT51" s="129" t="s">
        <v>120</v>
      </c>
      <c r="AU51" s="128"/>
      <c r="AV51" s="129" t="s">
        <v>120</v>
      </c>
      <c r="AW51" s="128"/>
      <c r="AX51" s="129" t="s">
        <v>120</v>
      </c>
    </row>
    <row r="52" spans="1:50" ht="24" customHeight="1">
      <c r="A52" s="6"/>
      <c r="B52" s="25" t="s">
        <v>7</v>
      </c>
      <c r="C52" s="128" t="s">
        <v>143</v>
      </c>
      <c r="D52" s="129">
        <f>SUM(H52,L52,O52,R52,V52,Y52,AB52,AE52,AG52,AI52,AL52,AO52,AQ52,AR52,AV52)</f>
        <v>46</v>
      </c>
      <c r="E52" s="128" t="s">
        <v>144</v>
      </c>
      <c r="F52" s="129">
        <f t="shared" si="15"/>
        <v>3066</v>
      </c>
      <c r="G52" s="128"/>
      <c r="H52" s="129">
        <v>16</v>
      </c>
      <c r="I52" s="128"/>
      <c r="J52" s="129">
        <v>2586</v>
      </c>
      <c r="K52" s="128"/>
      <c r="L52" s="129">
        <v>14</v>
      </c>
      <c r="M52" s="128"/>
      <c r="N52" s="129">
        <v>379</v>
      </c>
      <c r="O52" s="129">
        <v>2</v>
      </c>
      <c r="P52" s="129">
        <v>0</v>
      </c>
      <c r="Q52" s="128"/>
      <c r="R52" s="129">
        <v>3</v>
      </c>
      <c r="S52" s="128"/>
      <c r="T52" s="129">
        <v>38</v>
      </c>
      <c r="U52" s="128"/>
      <c r="V52" s="129">
        <v>4</v>
      </c>
      <c r="W52" s="128"/>
      <c r="X52" s="129">
        <v>0</v>
      </c>
      <c r="Y52" s="161" t="s">
        <v>120</v>
      </c>
      <c r="Z52" s="161" t="s">
        <v>120</v>
      </c>
      <c r="AA52" s="128"/>
      <c r="AB52" s="161" t="s">
        <v>120</v>
      </c>
      <c r="AC52" s="128"/>
      <c r="AD52" s="161" t="s">
        <v>120</v>
      </c>
      <c r="AE52" s="129">
        <v>6</v>
      </c>
      <c r="AF52" s="129">
        <v>43</v>
      </c>
      <c r="AG52" s="129" t="s">
        <v>120</v>
      </c>
      <c r="AH52" s="129" t="s">
        <v>120</v>
      </c>
      <c r="AI52" s="129" t="s">
        <v>120</v>
      </c>
      <c r="AJ52" s="129" t="s">
        <v>120</v>
      </c>
      <c r="AK52" s="128"/>
      <c r="AL52" s="129" t="s">
        <v>120</v>
      </c>
      <c r="AM52" s="128"/>
      <c r="AN52" s="129" t="s">
        <v>120</v>
      </c>
      <c r="AO52" s="129" t="s">
        <v>120</v>
      </c>
      <c r="AP52" s="129" t="s">
        <v>120</v>
      </c>
      <c r="AQ52" s="128"/>
      <c r="AR52" s="129">
        <v>1</v>
      </c>
      <c r="AS52" s="128"/>
      <c r="AT52" s="129">
        <v>20</v>
      </c>
      <c r="AU52" s="128"/>
      <c r="AV52" s="129" t="s">
        <v>120</v>
      </c>
      <c r="AW52" s="128"/>
      <c r="AX52" s="129" t="s">
        <v>120</v>
      </c>
    </row>
    <row r="53" spans="1:50" ht="24" customHeight="1">
      <c r="A53" s="6"/>
      <c r="B53" s="25" t="s">
        <v>8</v>
      </c>
      <c r="C53" s="128">
        <f t="shared" si="13"/>
        <v>2</v>
      </c>
      <c r="D53" s="129">
        <f>SUM(H53,L53,O53,R53,V53,Y53,AB53,AE53,AG53,AI53,AL53,AO53,AQ53,AR53,AV53)</f>
        <v>117</v>
      </c>
      <c r="E53" s="128">
        <f t="shared" si="14"/>
        <v>134</v>
      </c>
      <c r="F53" s="129">
        <f t="shared" si="15"/>
        <v>1657</v>
      </c>
      <c r="G53" s="128"/>
      <c r="H53" s="129">
        <v>31</v>
      </c>
      <c r="I53" s="128"/>
      <c r="J53" s="129">
        <v>1262</v>
      </c>
      <c r="K53" s="128">
        <v>1</v>
      </c>
      <c r="L53" s="129">
        <v>65</v>
      </c>
      <c r="M53" s="128">
        <v>120</v>
      </c>
      <c r="N53" s="129">
        <v>183</v>
      </c>
      <c r="O53" s="129">
        <v>10</v>
      </c>
      <c r="P53" s="129">
        <v>2</v>
      </c>
      <c r="Q53" s="128"/>
      <c r="R53" s="129">
        <v>1</v>
      </c>
      <c r="S53" s="128"/>
      <c r="T53" s="129">
        <v>11</v>
      </c>
      <c r="U53" s="128">
        <v>1</v>
      </c>
      <c r="V53" s="129">
        <v>2</v>
      </c>
      <c r="W53" s="128">
        <v>14</v>
      </c>
      <c r="X53" s="129">
        <v>14</v>
      </c>
      <c r="Y53" s="161" t="s">
        <v>120</v>
      </c>
      <c r="Z53" s="161" t="s">
        <v>120</v>
      </c>
      <c r="AA53" s="128"/>
      <c r="AB53" s="161" t="s">
        <v>120</v>
      </c>
      <c r="AC53" s="128"/>
      <c r="AD53" s="161" t="s">
        <v>120</v>
      </c>
      <c r="AE53" s="129" t="s">
        <v>120</v>
      </c>
      <c r="AF53" s="129" t="s">
        <v>120</v>
      </c>
      <c r="AG53" s="129">
        <v>1</v>
      </c>
      <c r="AH53" s="129">
        <v>1</v>
      </c>
      <c r="AI53" s="129" t="s">
        <v>120</v>
      </c>
      <c r="AJ53" s="129" t="s">
        <v>120</v>
      </c>
      <c r="AK53" s="128"/>
      <c r="AL53" s="129">
        <v>3</v>
      </c>
      <c r="AM53" s="128"/>
      <c r="AN53" s="129">
        <v>2</v>
      </c>
      <c r="AO53" s="129" t="s">
        <v>120</v>
      </c>
      <c r="AP53" s="129" t="s">
        <v>120</v>
      </c>
      <c r="AQ53" s="128">
        <v>2</v>
      </c>
      <c r="AR53" s="129">
        <v>2</v>
      </c>
      <c r="AS53" s="128">
        <v>134</v>
      </c>
      <c r="AT53" s="129">
        <v>48</v>
      </c>
      <c r="AU53" s="128"/>
      <c r="AV53" s="129" t="s">
        <v>120</v>
      </c>
      <c r="AW53" s="128"/>
      <c r="AX53" s="129" t="s">
        <v>120</v>
      </c>
    </row>
    <row r="54" spans="1:50" ht="24" customHeight="1">
      <c r="A54" s="6"/>
      <c r="B54" s="25" t="s">
        <v>9</v>
      </c>
      <c r="C54" s="128">
        <f t="shared" si="13"/>
        <v>3</v>
      </c>
      <c r="D54" s="129">
        <f>SUM(H54,L54,O54,R54,V54,Y54,AB54,AE54,AG54,AI54,AL54,AO54,AQ54,AR54,AV54)</f>
        <v>77</v>
      </c>
      <c r="E54" s="128">
        <f t="shared" si="14"/>
        <v>64</v>
      </c>
      <c r="F54" s="129">
        <f t="shared" si="15"/>
        <v>377</v>
      </c>
      <c r="G54" s="128">
        <v>1</v>
      </c>
      <c r="H54" s="129">
        <v>3</v>
      </c>
      <c r="I54" s="128">
        <v>48</v>
      </c>
      <c r="J54" s="129">
        <v>124</v>
      </c>
      <c r="K54" s="128"/>
      <c r="L54" s="129">
        <v>65</v>
      </c>
      <c r="M54" s="128"/>
      <c r="N54" s="129">
        <v>151</v>
      </c>
      <c r="O54" s="129">
        <v>1</v>
      </c>
      <c r="P54" s="129">
        <v>0</v>
      </c>
      <c r="Q54" s="128">
        <v>1</v>
      </c>
      <c r="R54" s="129">
        <v>3</v>
      </c>
      <c r="S54" s="128">
        <v>10</v>
      </c>
      <c r="T54" s="129">
        <v>23</v>
      </c>
      <c r="U54" s="128"/>
      <c r="V54" s="129" t="s">
        <v>120</v>
      </c>
      <c r="W54" s="128"/>
      <c r="X54" s="129" t="s">
        <v>120</v>
      </c>
      <c r="Y54" s="161" t="s">
        <v>120</v>
      </c>
      <c r="Z54" s="161" t="s">
        <v>120</v>
      </c>
      <c r="AA54" s="128"/>
      <c r="AB54" s="161" t="s">
        <v>120</v>
      </c>
      <c r="AC54" s="128"/>
      <c r="AD54" s="161" t="s">
        <v>120</v>
      </c>
      <c r="AE54" s="129" t="s">
        <v>120</v>
      </c>
      <c r="AF54" s="129" t="s">
        <v>120</v>
      </c>
      <c r="AG54" s="129" t="s">
        <v>120</v>
      </c>
      <c r="AH54" s="129" t="s">
        <v>120</v>
      </c>
      <c r="AI54" s="129">
        <v>1</v>
      </c>
      <c r="AJ54" s="129">
        <v>7</v>
      </c>
      <c r="AK54" s="128">
        <v>1</v>
      </c>
      <c r="AL54" s="129">
        <v>1</v>
      </c>
      <c r="AM54" s="128">
        <v>6</v>
      </c>
      <c r="AN54" s="129">
        <v>8</v>
      </c>
      <c r="AO54" s="129" t="s">
        <v>120</v>
      </c>
      <c r="AP54" s="129" t="s">
        <v>120</v>
      </c>
      <c r="AQ54" s="128">
        <v>3</v>
      </c>
      <c r="AR54" s="129" t="s">
        <v>120</v>
      </c>
      <c r="AS54" s="128">
        <v>64</v>
      </c>
      <c r="AT54" s="129" t="s">
        <v>120</v>
      </c>
      <c r="AU54" s="128"/>
      <c r="AV54" s="129" t="s">
        <v>120</v>
      </c>
      <c r="AW54" s="128"/>
      <c r="AX54" s="129" t="s">
        <v>120</v>
      </c>
    </row>
    <row r="55" spans="1:50" ht="24" customHeight="1">
      <c r="A55" s="6"/>
      <c r="B55" s="25" t="s">
        <v>10</v>
      </c>
      <c r="C55" s="128">
        <f t="shared" si="13"/>
        <v>2</v>
      </c>
      <c r="D55" s="129">
        <f>SUM(H55,L55,O55,R55,V55,Y55,AB55,AE55,AG55,AI55,AL55,AO55,AQ55,AR55,AV55)</f>
        <v>52</v>
      </c>
      <c r="E55" s="128">
        <f t="shared" si="14"/>
        <v>36</v>
      </c>
      <c r="F55" s="129">
        <f>SUM(J55,N55,P55,T55,X55,Z55,AD55,AF55,AH55,AJ55,AN55,AP55,AS55,AT55,AX55)</f>
        <v>268</v>
      </c>
      <c r="G55" s="128"/>
      <c r="H55" s="129">
        <v>23</v>
      </c>
      <c r="I55" s="128"/>
      <c r="J55" s="129">
        <v>65</v>
      </c>
      <c r="K55" s="128"/>
      <c r="L55" s="129">
        <v>3</v>
      </c>
      <c r="M55" s="128"/>
      <c r="N55" s="129">
        <v>18</v>
      </c>
      <c r="O55" s="129">
        <v>5</v>
      </c>
      <c r="P55" s="129">
        <v>1</v>
      </c>
      <c r="Q55" s="128">
        <v>2</v>
      </c>
      <c r="R55" s="129">
        <v>5</v>
      </c>
      <c r="S55" s="128">
        <v>36</v>
      </c>
      <c r="T55" s="129">
        <v>84</v>
      </c>
      <c r="U55" s="128"/>
      <c r="V55" s="129">
        <v>3</v>
      </c>
      <c r="W55" s="128"/>
      <c r="X55" s="129">
        <v>34</v>
      </c>
      <c r="Y55" s="161" t="s">
        <v>120</v>
      </c>
      <c r="Z55" s="161" t="s">
        <v>120</v>
      </c>
      <c r="AA55" s="128"/>
      <c r="AB55" s="129">
        <v>7</v>
      </c>
      <c r="AC55" s="128"/>
      <c r="AD55" s="129">
        <v>10</v>
      </c>
      <c r="AE55" s="129" t="s">
        <v>120</v>
      </c>
      <c r="AF55" s="129" t="s">
        <v>120</v>
      </c>
      <c r="AG55" s="129" t="s">
        <v>120</v>
      </c>
      <c r="AH55" s="129" t="s">
        <v>120</v>
      </c>
      <c r="AI55" s="129" t="s">
        <v>120</v>
      </c>
      <c r="AJ55" s="129" t="s">
        <v>120</v>
      </c>
      <c r="AK55" s="128"/>
      <c r="AL55" s="129" t="s">
        <v>120</v>
      </c>
      <c r="AM55" s="128"/>
      <c r="AN55" s="129" t="s">
        <v>120</v>
      </c>
      <c r="AO55" s="129">
        <v>3</v>
      </c>
      <c r="AP55" s="129">
        <v>10</v>
      </c>
      <c r="AQ55" s="128">
        <v>2</v>
      </c>
      <c r="AR55" s="129">
        <v>1</v>
      </c>
      <c r="AS55" s="128">
        <v>36</v>
      </c>
      <c r="AT55" s="129">
        <v>10</v>
      </c>
      <c r="AU55" s="128"/>
      <c r="AV55" s="129" t="s">
        <v>120</v>
      </c>
      <c r="AW55" s="128"/>
      <c r="AX55" s="129" t="s">
        <v>120</v>
      </c>
    </row>
    <row r="56" spans="1:50" ht="24" customHeight="1">
      <c r="A56" s="6"/>
      <c r="B56" s="25" t="s">
        <v>11</v>
      </c>
      <c r="C56" s="128" t="s">
        <v>143</v>
      </c>
      <c r="D56" s="129">
        <f>SUM(H56,L56,O56,R56,V56,Y56,AB56,AE56,AG56,AI56,AL56,AO56,AQ56,AR56,AV56)</f>
        <v>42</v>
      </c>
      <c r="E56" s="128" t="s">
        <v>144</v>
      </c>
      <c r="F56" s="129">
        <f>SUM(J56,N56,P56,T56,X56,Z56,AD56,AF56,AH56,AJ56,AN56,AP56,AS56,AT56,AX56)</f>
        <v>268</v>
      </c>
      <c r="G56" s="128"/>
      <c r="H56" s="129">
        <v>1</v>
      </c>
      <c r="I56" s="128"/>
      <c r="J56" s="129">
        <v>46</v>
      </c>
      <c r="K56" s="128"/>
      <c r="L56" s="129">
        <v>13</v>
      </c>
      <c r="M56" s="128"/>
      <c r="N56" s="129">
        <v>107</v>
      </c>
      <c r="O56" s="129">
        <v>4</v>
      </c>
      <c r="P56" s="129">
        <v>2</v>
      </c>
      <c r="Q56" s="128"/>
      <c r="R56" s="129">
        <v>6</v>
      </c>
      <c r="S56" s="128"/>
      <c r="T56" s="129">
        <v>95</v>
      </c>
      <c r="U56" s="128"/>
      <c r="V56" s="129">
        <v>15</v>
      </c>
      <c r="W56" s="128"/>
      <c r="X56" s="129">
        <v>11</v>
      </c>
      <c r="Y56" s="161" t="s">
        <v>120</v>
      </c>
      <c r="Z56" s="161" t="s">
        <v>120</v>
      </c>
      <c r="AA56" s="128"/>
      <c r="AB56" s="129" t="s">
        <v>120</v>
      </c>
      <c r="AC56" s="128"/>
      <c r="AD56" s="129" t="s">
        <v>120</v>
      </c>
      <c r="AE56" s="129" t="s">
        <v>120</v>
      </c>
      <c r="AF56" s="129" t="s">
        <v>120</v>
      </c>
      <c r="AG56" s="129" t="s">
        <v>120</v>
      </c>
      <c r="AH56" s="129" t="s">
        <v>120</v>
      </c>
      <c r="AI56" s="129">
        <v>1</v>
      </c>
      <c r="AJ56" s="129">
        <v>3</v>
      </c>
      <c r="AK56" s="128"/>
      <c r="AL56" s="129" t="s">
        <v>120</v>
      </c>
      <c r="AM56" s="128"/>
      <c r="AN56" s="129" t="s">
        <v>120</v>
      </c>
      <c r="AO56" s="129">
        <v>1</v>
      </c>
      <c r="AP56" s="129">
        <v>2</v>
      </c>
      <c r="AQ56" s="128"/>
      <c r="AR56" s="129">
        <v>1</v>
      </c>
      <c r="AS56" s="128"/>
      <c r="AT56" s="129">
        <v>2</v>
      </c>
      <c r="AU56" s="128"/>
      <c r="AV56" s="129" t="s">
        <v>120</v>
      </c>
      <c r="AW56" s="128"/>
      <c r="AX56" s="129" t="s">
        <v>120</v>
      </c>
    </row>
    <row r="57" spans="1:50" ht="24" customHeight="1">
      <c r="A57" s="6"/>
      <c r="B57" s="25" t="s">
        <v>12</v>
      </c>
      <c r="C57" s="128" t="s">
        <v>143</v>
      </c>
      <c r="D57" s="129">
        <f>SUM(H57,L57,O57,R57,V57,Y57,AB57,AE57,AG57,AI57,AL57,AO57,AQ57,AR57,AV57)</f>
        <v>5</v>
      </c>
      <c r="E57" s="128" t="s">
        <v>144</v>
      </c>
      <c r="F57" s="129">
        <f>SUM(J57,N57,P57,T57,X57,Z57,AD57,AF57,AH57,AJ57,AN57,AP57,AS57,AT57,AX57)</f>
        <v>25</v>
      </c>
      <c r="G57" s="128"/>
      <c r="H57" s="129" t="s">
        <v>120</v>
      </c>
      <c r="I57" s="128"/>
      <c r="J57" s="129" t="s">
        <v>120</v>
      </c>
      <c r="K57" s="128"/>
      <c r="L57" s="129" t="s">
        <v>120</v>
      </c>
      <c r="M57" s="128"/>
      <c r="N57" s="129" t="s">
        <v>120</v>
      </c>
      <c r="O57" s="129" t="s">
        <v>120</v>
      </c>
      <c r="P57" s="129" t="s">
        <v>120</v>
      </c>
      <c r="Q57" s="128"/>
      <c r="R57" s="129">
        <v>4</v>
      </c>
      <c r="S57" s="128"/>
      <c r="T57" s="129">
        <v>22</v>
      </c>
      <c r="U57" s="128"/>
      <c r="V57" s="129">
        <v>1</v>
      </c>
      <c r="W57" s="128"/>
      <c r="X57" s="129">
        <v>3</v>
      </c>
      <c r="Y57" s="161" t="s">
        <v>120</v>
      </c>
      <c r="Z57" s="161" t="s">
        <v>120</v>
      </c>
      <c r="AA57" s="128"/>
      <c r="AB57" s="129" t="s">
        <v>120</v>
      </c>
      <c r="AC57" s="128"/>
      <c r="AD57" s="129" t="s">
        <v>120</v>
      </c>
      <c r="AE57" s="129" t="s">
        <v>120</v>
      </c>
      <c r="AF57" s="129" t="s">
        <v>120</v>
      </c>
      <c r="AG57" s="129" t="s">
        <v>120</v>
      </c>
      <c r="AH57" s="129" t="s">
        <v>120</v>
      </c>
      <c r="AI57" s="129" t="s">
        <v>120</v>
      </c>
      <c r="AJ57" s="129" t="s">
        <v>120</v>
      </c>
      <c r="AK57" s="128"/>
      <c r="AL57" s="129" t="s">
        <v>120</v>
      </c>
      <c r="AM57" s="128"/>
      <c r="AN57" s="129" t="s">
        <v>120</v>
      </c>
      <c r="AO57" s="129" t="s">
        <v>120</v>
      </c>
      <c r="AP57" s="129" t="s">
        <v>120</v>
      </c>
      <c r="AR57" s="129" t="s">
        <v>120</v>
      </c>
      <c r="AS57" s="128"/>
      <c r="AT57" s="129" t="s">
        <v>120</v>
      </c>
      <c r="AV57" s="129" t="s">
        <v>120</v>
      </c>
      <c r="AW57" s="128"/>
      <c r="AX57" s="129" t="s">
        <v>120</v>
      </c>
    </row>
    <row r="58" spans="1:50" ht="24" customHeight="1">
      <c r="A58" s="6"/>
      <c r="B58" s="26"/>
      <c r="C58" s="128"/>
      <c r="D58" s="129"/>
      <c r="E58" s="128"/>
      <c r="F58" s="50"/>
      <c r="G58" s="128"/>
      <c r="H58" s="129"/>
      <c r="I58" s="128"/>
      <c r="J58" s="129"/>
      <c r="K58" s="128"/>
      <c r="L58" s="129"/>
      <c r="M58" s="128"/>
      <c r="N58" s="129"/>
      <c r="O58" s="129"/>
      <c r="P58" s="129"/>
      <c r="Q58" s="128"/>
      <c r="R58" s="129"/>
      <c r="S58" s="128"/>
      <c r="T58" s="129"/>
      <c r="U58" s="128"/>
      <c r="V58" s="129"/>
      <c r="W58" s="128"/>
      <c r="X58" s="129"/>
      <c r="Y58" s="129"/>
      <c r="Z58" s="129"/>
      <c r="AA58" s="128"/>
      <c r="AB58" s="129"/>
      <c r="AC58" s="128"/>
      <c r="AD58" s="129"/>
      <c r="AE58" s="129"/>
      <c r="AF58" s="129"/>
      <c r="AG58" s="129"/>
      <c r="AH58" s="129"/>
      <c r="AI58" s="129"/>
      <c r="AJ58" s="129"/>
      <c r="AK58" s="128"/>
      <c r="AL58" s="129"/>
      <c r="AM58" s="128"/>
      <c r="AN58" s="129"/>
      <c r="AO58" s="129"/>
      <c r="AP58" s="129"/>
      <c r="AQ58" s="128"/>
      <c r="AR58" s="129"/>
      <c r="AS58" s="128"/>
      <c r="AT58" s="129"/>
      <c r="AU58" s="128"/>
      <c r="AV58" s="129"/>
      <c r="AW58" s="128"/>
      <c r="AX58" s="129"/>
    </row>
    <row r="59" spans="1:50" ht="24" customHeight="1">
      <c r="A59" s="19"/>
      <c r="B59" s="25" t="s">
        <v>13</v>
      </c>
      <c r="C59" s="128">
        <f t="shared" si="13"/>
        <v>1</v>
      </c>
      <c r="D59" s="129">
        <f aca="true" t="shared" si="16" ref="D59:D66">SUM(H59,L59,O59,R59,V59,Y59,AB59,AE59,AG59,AI59,AL59,AO59,AQ59,AR59,AV59)</f>
        <v>93</v>
      </c>
      <c r="E59" s="128">
        <f t="shared" si="14"/>
        <v>28</v>
      </c>
      <c r="F59" s="129">
        <f t="shared" si="15"/>
        <v>4825</v>
      </c>
      <c r="G59" s="128">
        <v>1</v>
      </c>
      <c r="H59" s="129">
        <v>69</v>
      </c>
      <c r="I59" s="128">
        <v>28</v>
      </c>
      <c r="J59" s="129">
        <v>4687</v>
      </c>
      <c r="K59" s="128"/>
      <c r="L59" s="129">
        <v>11</v>
      </c>
      <c r="M59" s="128"/>
      <c r="N59" s="129">
        <v>41</v>
      </c>
      <c r="O59" s="129">
        <v>1</v>
      </c>
      <c r="P59" s="129">
        <v>0</v>
      </c>
      <c r="Q59" s="128"/>
      <c r="R59" s="129" t="s">
        <v>120</v>
      </c>
      <c r="S59" s="128"/>
      <c r="T59" s="129" t="s">
        <v>120</v>
      </c>
      <c r="U59" s="128"/>
      <c r="V59" s="129" t="s">
        <v>120</v>
      </c>
      <c r="W59" s="128"/>
      <c r="X59" s="129" t="s">
        <v>120</v>
      </c>
      <c r="Y59" s="129" t="s">
        <v>120</v>
      </c>
      <c r="Z59" s="129" t="s">
        <v>120</v>
      </c>
      <c r="AA59" s="128"/>
      <c r="AB59" s="129" t="s">
        <v>120</v>
      </c>
      <c r="AC59" s="128"/>
      <c r="AD59" s="129" t="s">
        <v>120</v>
      </c>
      <c r="AE59" s="129">
        <v>5</v>
      </c>
      <c r="AF59" s="129">
        <v>27</v>
      </c>
      <c r="AG59" s="129" t="s">
        <v>120</v>
      </c>
      <c r="AH59" s="129" t="s">
        <v>120</v>
      </c>
      <c r="AI59" s="129" t="s">
        <v>120</v>
      </c>
      <c r="AJ59" s="129" t="s">
        <v>120</v>
      </c>
      <c r="AK59" s="128"/>
      <c r="AL59" s="129" t="s">
        <v>120</v>
      </c>
      <c r="AM59" s="128"/>
      <c r="AN59" s="129" t="s">
        <v>120</v>
      </c>
      <c r="AO59" s="129">
        <v>6</v>
      </c>
      <c r="AP59" s="129">
        <v>42</v>
      </c>
      <c r="AQ59" s="128">
        <v>1</v>
      </c>
      <c r="AR59" s="129" t="s">
        <v>120</v>
      </c>
      <c r="AS59" s="128">
        <v>28</v>
      </c>
      <c r="AT59" s="129" t="s">
        <v>120</v>
      </c>
      <c r="AU59" s="128"/>
      <c r="AV59" s="129" t="s">
        <v>120</v>
      </c>
      <c r="AW59" s="128"/>
      <c r="AX59" s="129" t="s">
        <v>120</v>
      </c>
    </row>
    <row r="60" spans="1:50" ht="24" customHeight="1">
      <c r="A60" s="6"/>
      <c r="B60" s="25" t="s">
        <v>15</v>
      </c>
      <c r="C60" s="128" t="s">
        <v>143</v>
      </c>
      <c r="D60" s="129">
        <f t="shared" si="16"/>
        <v>8</v>
      </c>
      <c r="E60" s="128" t="s">
        <v>144</v>
      </c>
      <c r="F60" s="129">
        <f t="shared" si="15"/>
        <v>51</v>
      </c>
      <c r="G60" s="128"/>
      <c r="H60" s="129" t="s">
        <v>120</v>
      </c>
      <c r="I60" s="128"/>
      <c r="J60" s="129" t="s">
        <v>120</v>
      </c>
      <c r="K60" s="128"/>
      <c r="L60" s="129">
        <v>3</v>
      </c>
      <c r="M60" s="128"/>
      <c r="N60" s="129">
        <v>0</v>
      </c>
      <c r="O60" s="129">
        <v>1</v>
      </c>
      <c r="P60" s="129">
        <v>0</v>
      </c>
      <c r="Q60" s="128"/>
      <c r="R60" s="129">
        <v>3</v>
      </c>
      <c r="S60" s="128"/>
      <c r="T60" s="129">
        <v>49</v>
      </c>
      <c r="U60" s="128"/>
      <c r="V60" s="129" t="s">
        <v>120</v>
      </c>
      <c r="W60" s="128"/>
      <c r="X60" s="129" t="s">
        <v>120</v>
      </c>
      <c r="Y60" s="129" t="s">
        <v>120</v>
      </c>
      <c r="Z60" s="129" t="s">
        <v>120</v>
      </c>
      <c r="AA60" s="128"/>
      <c r="AB60" s="129" t="s">
        <v>120</v>
      </c>
      <c r="AC60" s="128"/>
      <c r="AD60" s="129" t="s">
        <v>120</v>
      </c>
      <c r="AE60" s="129" t="s">
        <v>120</v>
      </c>
      <c r="AF60" s="129" t="s">
        <v>120</v>
      </c>
      <c r="AG60" s="129" t="s">
        <v>120</v>
      </c>
      <c r="AH60" s="129" t="s">
        <v>120</v>
      </c>
      <c r="AI60" s="129" t="s">
        <v>120</v>
      </c>
      <c r="AJ60" s="129" t="s">
        <v>120</v>
      </c>
      <c r="AK60" s="128"/>
      <c r="AL60" s="129" t="s">
        <v>120</v>
      </c>
      <c r="AM60" s="128"/>
      <c r="AN60" s="129" t="s">
        <v>120</v>
      </c>
      <c r="AO60" s="129">
        <v>1</v>
      </c>
      <c r="AP60" s="129">
        <v>2</v>
      </c>
      <c r="AQ60" s="128"/>
      <c r="AR60" s="129" t="s">
        <v>120</v>
      </c>
      <c r="AS60" s="128"/>
      <c r="AT60" s="129" t="s">
        <v>120</v>
      </c>
      <c r="AU60" s="128"/>
      <c r="AV60" s="129" t="s">
        <v>120</v>
      </c>
      <c r="AW60" s="128"/>
      <c r="AX60" s="129" t="s">
        <v>120</v>
      </c>
    </row>
    <row r="61" spans="1:50" ht="24" customHeight="1">
      <c r="A61" s="6"/>
      <c r="B61" s="25" t="s">
        <v>19</v>
      </c>
      <c r="C61" s="128">
        <f t="shared" si="13"/>
        <v>1</v>
      </c>
      <c r="D61" s="129">
        <f t="shared" si="16"/>
        <v>207</v>
      </c>
      <c r="E61" s="128">
        <f t="shared" si="14"/>
        <v>16</v>
      </c>
      <c r="F61" s="129">
        <f t="shared" si="15"/>
        <v>10405</v>
      </c>
      <c r="G61" s="128"/>
      <c r="H61" s="129">
        <v>57</v>
      </c>
      <c r="I61" s="128"/>
      <c r="J61" s="129">
        <v>7801</v>
      </c>
      <c r="K61" s="128"/>
      <c r="L61" s="129">
        <v>107</v>
      </c>
      <c r="M61" s="128"/>
      <c r="N61" s="129">
        <v>1911</v>
      </c>
      <c r="O61" s="129">
        <v>1</v>
      </c>
      <c r="P61" s="129">
        <v>1</v>
      </c>
      <c r="Q61" s="128"/>
      <c r="R61" s="129">
        <v>3</v>
      </c>
      <c r="S61" s="128"/>
      <c r="T61" s="129">
        <v>30</v>
      </c>
      <c r="U61" s="128">
        <v>1</v>
      </c>
      <c r="V61" s="129">
        <v>1</v>
      </c>
      <c r="W61" s="128">
        <v>16</v>
      </c>
      <c r="X61" s="129">
        <v>16</v>
      </c>
      <c r="Y61" s="129">
        <v>2</v>
      </c>
      <c r="Z61" s="129">
        <v>1</v>
      </c>
      <c r="AA61" s="128"/>
      <c r="AB61" s="129" t="s">
        <v>120</v>
      </c>
      <c r="AC61" s="128"/>
      <c r="AD61" s="129" t="s">
        <v>120</v>
      </c>
      <c r="AE61" s="129">
        <v>35</v>
      </c>
      <c r="AF61" s="129">
        <v>629</v>
      </c>
      <c r="AG61" s="129" t="s">
        <v>120</v>
      </c>
      <c r="AH61" s="129" t="s">
        <v>120</v>
      </c>
      <c r="AI61" s="129" t="s">
        <v>120</v>
      </c>
      <c r="AJ61" s="129" t="s">
        <v>120</v>
      </c>
      <c r="AK61" s="128"/>
      <c r="AL61" s="129" t="s">
        <v>120</v>
      </c>
      <c r="AM61" s="128"/>
      <c r="AN61" s="129" t="s">
        <v>120</v>
      </c>
      <c r="AO61" s="129" t="s">
        <v>120</v>
      </c>
      <c r="AP61" s="129" t="s">
        <v>120</v>
      </c>
      <c r="AQ61" s="128">
        <v>1</v>
      </c>
      <c r="AR61" s="129" t="s">
        <v>120</v>
      </c>
      <c r="AS61" s="128">
        <v>16</v>
      </c>
      <c r="AT61" s="129" t="s">
        <v>120</v>
      </c>
      <c r="AU61" s="128"/>
      <c r="AV61" s="129" t="s">
        <v>120</v>
      </c>
      <c r="AW61" s="128"/>
      <c r="AX61" s="129" t="s">
        <v>120</v>
      </c>
    </row>
    <row r="62" spans="1:50" ht="24" customHeight="1">
      <c r="A62" s="6"/>
      <c r="B62" s="25" t="s">
        <v>28</v>
      </c>
      <c r="C62" s="128">
        <f t="shared" si="13"/>
        <v>1</v>
      </c>
      <c r="D62" s="129">
        <f t="shared" si="16"/>
        <v>46</v>
      </c>
      <c r="E62" s="128">
        <f t="shared" si="14"/>
        <v>99</v>
      </c>
      <c r="F62" s="129">
        <f t="shared" si="15"/>
        <v>846</v>
      </c>
      <c r="G62" s="128">
        <v>1</v>
      </c>
      <c r="H62" s="129">
        <v>16</v>
      </c>
      <c r="I62" s="128">
        <v>99</v>
      </c>
      <c r="J62" s="129">
        <v>215</v>
      </c>
      <c r="K62" s="128"/>
      <c r="L62" s="129">
        <v>12</v>
      </c>
      <c r="M62" s="128"/>
      <c r="N62" s="129">
        <v>16</v>
      </c>
      <c r="O62" s="129">
        <v>3</v>
      </c>
      <c r="P62" s="129">
        <v>1</v>
      </c>
      <c r="Q62" s="128"/>
      <c r="R62" s="129">
        <v>13</v>
      </c>
      <c r="S62" s="128"/>
      <c r="T62" s="129">
        <v>505</v>
      </c>
      <c r="U62" s="128"/>
      <c r="V62" s="129" t="s">
        <v>120</v>
      </c>
      <c r="W62" s="128"/>
      <c r="X62" s="129" t="s">
        <v>120</v>
      </c>
      <c r="Y62" s="129" t="s">
        <v>120</v>
      </c>
      <c r="Z62" s="129" t="s">
        <v>120</v>
      </c>
      <c r="AA62" s="128"/>
      <c r="AB62" s="129" t="s">
        <v>120</v>
      </c>
      <c r="AC62" s="128"/>
      <c r="AD62" s="129" t="s">
        <v>120</v>
      </c>
      <c r="AE62" s="129" t="s">
        <v>120</v>
      </c>
      <c r="AF62" s="129" t="s">
        <v>120</v>
      </c>
      <c r="AG62" s="129" t="s">
        <v>120</v>
      </c>
      <c r="AH62" s="129" t="s">
        <v>120</v>
      </c>
      <c r="AI62" s="129" t="s">
        <v>120</v>
      </c>
      <c r="AJ62" s="129" t="s">
        <v>120</v>
      </c>
      <c r="AK62" s="128"/>
      <c r="AL62" s="129" t="s">
        <v>120</v>
      </c>
      <c r="AM62" s="128"/>
      <c r="AN62" s="129" t="s">
        <v>120</v>
      </c>
      <c r="AO62" s="129" t="s">
        <v>120</v>
      </c>
      <c r="AP62" s="129" t="s">
        <v>120</v>
      </c>
      <c r="AQ62" s="128">
        <v>1</v>
      </c>
      <c r="AR62" s="129">
        <v>1</v>
      </c>
      <c r="AS62" s="128">
        <v>99</v>
      </c>
      <c r="AT62" s="129">
        <v>10</v>
      </c>
      <c r="AU62" s="128"/>
      <c r="AV62" s="129" t="s">
        <v>120</v>
      </c>
      <c r="AW62" s="128"/>
      <c r="AX62" s="129" t="s">
        <v>120</v>
      </c>
    </row>
    <row r="63" spans="1:50" ht="24" customHeight="1">
      <c r="A63" s="6"/>
      <c r="B63" s="25" t="s">
        <v>34</v>
      </c>
      <c r="C63" s="128">
        <f t="shared" si="13"/>
        <v>3</v>
      </c>
      <c r="D63" s="129">
        <f t="shared" si="16"/>
        <v>103</v>
      </c>
      <c r="E63" s="128">
        <f t="shared" si="14"/>
        <v>41</v>
      </c>
      <c r="F63" s="129">
        <f t="shared" si="15"/>
        <v>1357</v>
      </c>
      <c r="G63" s="128"/>
      <c r="H63" s="129">
        <v>6</v>
      </c>
      <c r="I63" s="128"/>
      <c r="J63" s="129">
        <v>847</v>
      </c>
      <c r="K63" s="128"/>
      <c r="L63" s="129">
        <v>40</v>
      </c>
      <c r="M63" s="128"/>
      <c r="N63" s="129">
        <v>126</v>
      </c>
      <c r="O63" s="129">
        <v>6</v>
      </c>
      <c r="P63" s="129">
        <v>1</v>
      </c>
      <c r="Q63" s="128">
        <v>1</v>
      </c>
      <c r="R63" s="129">
        <v>20</v>
      </c>
      <c r="S63" s="128">
        <v>35</v>
      </c>
      <c r="T63" s="129">
        <v>236</v>
      </c>
      <c r="U63" s="128"/>
      <c r="V63" s="129">
        <v>21</v>
      </c>
      <c r="W63" s="128"/>
      <c r="X63" s="129">
        <v>78</v>
      </c>
      <c r="Y63" s="129" t="s">
        <v>120</v>
      </c>
      <c r="Z63" s="129" t="s">
        <v>120</v>
      </c>
      <c r="AA63" s="128"/>
      <c r="AB63" s="129" t="s">
        <v>120</v>
      </c>
      <c r="AC63" s="128"/>
      <c r="AD63" s="129" t="s">
        <v>120</v>
      </c>
      <c r="AE63" s="129" t="s">
        <v>120</v>
      </c>
      <c r="AF63" s="129" t="s">
        <v>120</v>
      </c>
      <c r="AG63" s="129" t="s">
        <v>120</v>
      </c>
      <c r="AH63" s="129" t="s">
        <v>120</v>
      </c>
      <c r="AI63" s="129">
        <v>2</v>
      </c>
      <c r="AJ63" s="129">
        <v>14</v>
      </c>
      <c r="AK63" s="128">
        <v>2</v>
      </c>
      <c r="AL63" s="129">
        <v>4</v>
      </c>
      <c r="AM63" s="128">
        <v>6</v>
      </c>
      <c r="AN63" s="129">
        <v>8</v>
      </c>
      <c r="AO63" s="129" t="s">
        <v>120</v>
      </c>
      <c r="AP63" s="129" t="s">
        <v>120</v>
      </c>
      <c r="AQ63" s="128">
        <v>3</v>
      </c>
      <c r="AR63" s="129">
        <v>1</v>
      </c>
      <c r="AS63" s="128">
        <v>41</v>
      </c>
      <c r="AT63" s="129">
        <v>6</v>
      </c>
      <c r="AU63" s="128"/>
      <c r="AV63" s="129" t="s">
        <v>120</v>
      </c>
      <c r="AW63" s="128"/>
      <c r="AX63" s="129" t="s">
        <v>120</v>
      </c>
    </row>
    <row r="64" spans="1:50" ht="24" customHeight="1">
      <c r="A64" s="6"/>
      <c r="B64" s="25" t="s">
        <v>39</v>
      </c>
      <c r="C64" s="128">
        <f t="shared" si="13"/>
        <v>1</v>
      </c>
      <c r="D64" s="129">
        <f t="shared" si="16"/>
        <v>111</v>
      </c>
      <c r="E64" s="128">
        <f t="shared" si="14"/>
        <v>40</v>
      </c>
      <c r="F64" s="129">
        <f t="shared" si="15"/>
        <v>1017</v>
      </c>
      <c r="G64" s="128">
        <v>1</v>
      </c>
      <c r="H64" s="129">
        <v>21</v>
      </c>
      <c r="I64" s="128">
        <v>40</v>
      </c>
      <c r="J64" s="129">
        <v>544</v>
      </c>
      <c r="K64" s="128"/>
      <c r="L64" s="129">
        <v>76</v>
      </c>
      <c r="M64" s="128"/>
      <c r="N64" s="129">
        <v>413</v>
      </c>
      <c r="O64" s="129">
        <v>10</v>
      </c>
      <c r="P64" s="129">
        <v>3</v>
      </c>
      <c r="Q64" s="128"/>
      <c r="R64" s="129" t="s">
        <v>120</v>
      </c>
      <c r="S64" s="128"/>
      <c r="T64" s="129" t="s">
        <v>120</v>
      </c>
      <c r="U64" s="128"/>
      <c r="V64" s="129">
        <v>1</v>
      </c>
      <c r="W64" s="128"/>
      <c r="X64" s="129">
        <v>1</v>
      </c>
      <c r="Y64" s="129" t="s">
        <v>120</v>
      </c>
      <c r="Z64" s="129" t="s">
        <v>120</v>
      </c>
      <c r="AA64" s="128"/>
      <c r="AB64" s="129" t="s">
        <v>120</v>
      </c>
      <c r="AC64" s="128"/>
      <c r="AD64" s="129" t="s">
        <v>120</v>
      </c>
      <c r="AE64" s="129" t="s">
        <v>120</v>
      </c>
      <c r="AF64" s="129" t="s">
        <v>120</v>
      </c>
      <c r="AG64" s="129" t="s">
        <v>120</v>
      </c>
      <c r="AH64" s="129" t="s">
        <v>120</v>
      </c>
      <c r="AI64" s="129" t="s">
        <v>120</v>
      </c>
      <c r="AJ64" s="129" t="s">
        <v>120</v>
      </c>
      <c r="AK64" s="128"/>
      <c r="AL64" s="129" t="s">
        <v>120</v>
      </c>
      <c r="AM64" s="128"/>
      <c r="AN64" s="129" t="s">
        <v>120</v>
      </c>
      <c r="AO64" s="129">
        <v>1</v>
      </c>
      <c r="AP64" s="129">
        <v>1</v>
      </c>
      <c r="AQ64" s="128">
        <v>1</v>
      </c>
      <c r="AR64" s="129">
        <v>1</v>
      </c>
      <c r="AS64" s="128">
        <v>40</v>
      </c>
      <c r="AT64" s="129">
        <v>15</v>
      </c>
      <c r="AU64" s="128"/>
      <c r="AV64" s="129" t="s">
        <v>120</v>
      </c>
      <c r="AW64" s="128"/>
      <c r="AX64" s="129" t="s">
        <v>120</v>
      </c>
    </row>
    <row r="65" spans="1:50" ht="24" customHeight="1">
      <c r="A65" s="19"/>
      <c r="B65" s="25" t="s">
        <v>46</v>
      </c>
      <c r="C65" s="128">
        <f t="shared" si="13"/>
        <v>1</v>
      </c>
      <c r="D65" s="129">
        <f t="shared" si="16"/>
        <v>122</v>
      </c>
      <c r="E65" s="128">
        <f t="shared" si="14"/>
        <v>62</v>
      </c>
      <c r="F65" s="129">
        <f t="shared" si="15"/>
        <v>1479</v>
      </c>
      <c r="G65" s="128"/>
      <c r="H65" s="129">
        <v>51</v>
      </c>
      <c r="I65" s="128"/>
      <c r="J65" s="129">
        <v>1112</v>
      </c>
      <c r="K65" s="128"/>
      <c r="L65" s="129">
        <v>45</v>
      </c>
      <c r="M65" s="128"/>
      <c r="N65" s="129">
        <v>79</v>
      </c>
      <c r="O65" s="129">
        <v>3</v>
      </c>
      <c r="P65" s="129">
        <v>8</v>
      </c>
      <c r="Q65" s="128"/>
      <c r="R65" s="129">
        <v>3</v>
      </c>
      <c r="S65" s="128"/>
      <c r="T65" s="129">
        <v>23</v>
      </c>
      <c r="U65" s="128"/>
      <c r="V65" s="129">
        <v>2</v>
      </c>
      <c r="W65" s="128"/>
      <c r="X65" s="129">
        <v>0</v>
      </c>
      <c r="Y65" s="129" t="s">
        <v>120</v>
      </c>
      <c r="Z65" s="129" t="s">
        <v>120</v>
      </c>
      <c r="AA65" s="128">
        <v>1</v>
      </c>
      <c r="AB65" s="129">
        <v>1</v>
      </c>
      <c r="AC65" s="128">
        <v>62</v>
      </c>
      <c r="AD65" s="129">
        <v>62</v>
      </c>
      <c r="AE65" s="129">
        <v>2</v>
      </c>
      <c r="AF65" s="129">
        <v>8</v>
      </c>
      <c r="AG65" s="129" t="s">
        <v>120</v>
      </c>
      <c r="AH65" s="129" t="s">
        <v>120</v>
      </c>
      <c r="AI65" s="129">
        <v>6</v>
      </c>
      <c r="AJ65" s="129">
        <v>15</v>
      </c>
      <c r="AK65" s="128"/>
      <c r="AL65" s="129">
        <v>2</v>
      </c>
      <c r="AM65" s="128"/>
      <c r="AN65" s="129">
        <v>35</v>
      </c>
      <c r="AO65" s="129">
        <v>1</v>
      </c>
      <c r="AP65" s="129">
        <v>1</v>
      </c>
      <c r="AQ65" s="128">
        <v>1</v>
      </c>
      <c r="AR65" s="129">
        <v>4</v>
      </c>
      <c r="AS65" s="128">
        <v>62</v>
      </c>
      <c r="AT65" s="129">
        <v>53</v>
      </c>
      <c r="AU65" s="128"/>
      <c r="AV65" s="129">
        <v>1</v>
      </c>
      <c r="AW65" s="128"/>
      <c r="AX65" s="129">
        <v>21</v>
      </c>
    </row>
    <row r="66" spans="1:50" ht="24" customHeight="1">
      <c r="A66" s="24"/>
      <c r="B66" s="27" t="s">
        <v>51</v>
      </c>
      <c r="C66" s="141" t="s">
        <v>143</v>
      </c>
      <c r="D66" s="137">
        <f t="shared" si="16"/>
        <v>10</v>
      </c>
      <c r="E66" s="136" t="s">
        <v>144</v>
      </c>
      <c r="F66" s="137">
        <f t="shared" si="15"/>
        <v>33</v>
      </c>
      <c r="G66" s="136"/>
      <c r="H66" s="137" t="s">
        <v>120</v>
      </c>
      <c r="I66" s="136"/>
      <c r="J66" s="137" t="s">
        <v>120</v>
      </c>
      <c r="K66" s="136"/>
      <c r="L66" s="137">
        <v>1</v>
      </c>
      <c r="M66" s="136"/>
      <c r="N66" s="137">
        <v>1</v>
      </c>
      <c r="O66" s="137">
        <v>4</v>
      </c>
      <c r="P66" s="137">
        <v>3</v>
      </c>
      <c r="Q66" s="136"/>
      <c r="R66" s="137" t="s">
        <v>120</v>
      </c>
      <c r="S66" s="136"/>
      <c r="T66" s="137" t="s">
        <v>120</v>
      </c>
      <c r="U66" s="136"/>
      <c r="V66" s="137" t="s">
        <v>120</v>
      </c>
      <c r="W66" s="136"/>
      <c r="X66" s="137" t="s">
        <v>120</v>
      </c>
      <c r="Y66" s="137" t="s">
        <v>120</v>
      </c>
      <c r="Z66" s="137" t="s">
        <v>120</v>
      </c>
      <c r="AA66" s="136"/>
      <c r="AB66" s="137" t="s">
        <v>120</v>
      </c>
      <c r="AC66" s="136"/>
      <c r="AD66" s="137" t="s">
        <v>120</v>
      </c>
      <c r="AE66" s="137" t="s">
        <v>120</v>
      </c>
      <c r="AF66" s="137" t="s">
        <v>120</v>
      </c>
      <c r="AG66" s="137" t="s">
        <v>120</v>
      </c>
      <c r="AH66" s="137" t="s">
        <v>120</v>
      </c>
      <c r="AI66" s="137">
        <v>1</v>
      </c>
      <c r="AJ66" s="137">
        <v>5</v>
      </c>
      <c r="AK66" s="136"/>
      <c r="AL66" s="137" t="s">
        <v>120</v>
      </c>
      <c r="AM66" s="136"/>
      <c r="AN66" s="137" t="s">
        <v>120</v>
      </c>
      <c r="AO66" s="137">
        <v>1</v>
      </c>
      <c r="AP66" s="137">
        <v>14</v>
      </c>
      <c r="AQ66" s="136"/>
      <c r="AR66" s="137">
        <v>3</v>
      </c>
      <c r="AS66" s="136"/>
      <c r="AT66" s="137">
        <v>10</v>
      </c>
      <c r="AU66" s="136"/>
      <c r="AV66" s="137" t="s">
        <v>120</v>
      </c>
      <c r="AW66" s="136"/>
      <c r="AX66" s="137" t="s">
        <v>120</v>
      </c>
    </row>
    <row r="67" spans="1:32" ht="24" customHeight="1">
      <c r="A67" s="3" t="s">
        <v>128</v>
      </c>
      <c r="B67" s="16"/>
      <c r="C67" s="16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AA67" s="21"/>
      <c r="AB67" s="21"/>
      <c r="AC67" s="21"/>
      <c r="AD67" s="21"/>
      <c r="AF67" s="3"/>
    </row>
    <row r="68" spans="1:32" ht="24" customHeight="1">
      <c r="A68" s="3" t="s">
        <v>127</v>
      </c>
      <c r="AF68" s="3"/>
    </row>
    <row r="69" ht="24" customHeight="1">
      <c r="AF69" s="3"/>
    </row>
    <row r="75" ht="24" customHeight="1">
      <c r="A75" s="16"/>
    </row>
  </sheetData>
  <sheetProtection/>
  <mergeCells count="74">
    <mergeCell ref="A7:B8"/>
    <mergeCell ref="A3:AX3"/>
    <mergeCell ref="O5:P5"/>
    <mergeCell ref="Y5:Z5"/>
    <mergeCell ref="AE5:AF5"/>
    <mergeCell ref="AG5:AH5"/>
    <mergeCell ref="AI5:AJ5"/>
    <mergeCell ref="AO5:AP5"/>
    <mergeCell ref="A5:B6"/>
    <mergeCell ref="AC8:AD8"/>
    <mergeCell ref="Q8:R8"/>
    <mergeCell ref="S8:T8"/>
    <mergeCell ref="U7:V7"/>
    <mergeCell ref="W7:X7"/>
    <mergeCell ref="U6:V6"/>
    <mergeCell ref="W6:X6"/>
    <mergeCell ref="AA7:AB7"/>
    <mergeCell ref="AA8:AB8"/>
    <mergeCell ref="AA6:AB6"/>
    <mergeCell ref="AC6:AD6"/>
    <mergeCell ref="U5:X5"/>
    <mergeCell ref="AA5:AD5"/>
    <mergeCell ref="K8:L8"/>
    <mergeCell ref="M8:N8"/>
    <mergeCell ref="M7:N7"/>
    <mergeCell ref="S6:T6"/>
    <mergeCell ref="Q6:R6"/>
    <mergeCell ref="Q7:R7"/>
    <mergeCell ref="S7:T7"/>
    <mergeCell ref="G5:J5"/>
    <mergeCell ref="K5:N5"/>
    <mergeCell ref="Q5:T5"/>
    <mergeCell ref="G6:H6"/>
    <mergeCell ref="I6:J6"/>
    <mergeCell ref="K6:L6"/>
    <mergeCell ref="M6:N6"/>
    <mergeCell ref="A48:B48"/>
    <mergeCell ref="C6:D6"/>
    <mergeCell ref="E6:F6"/>
    <mergeCell ref="C5:F5"/>
    <mergeCell ref="A28:B28"/>
    <mergeCell ref="C7:D7"/>
    <mergeCell ref="C8:D8"/>
    <mergeCell ref="E7:F7"/>
    <mergeCell ref="E8:F8"/>
    <mergeCell ref="AK5:AN5"/>
    <mergeCell ref="AQ6:AR6"/>
    <mergeCell ref="AM6:AN6"/>
    <mergeCell ref="AK6:AL6"/>
    <mergeCell ref="AS6:AT6"/>
    <mergeCell ref="AQ5:AT5"/>
    <mergeCell ref="AU6:AV6"/>
    <mergeCell ref="AW6:AX6"/>
    <mergeCell ref="AU5:AX5"/>
    <mergeCell ref="G7:H7"/>
    <mergeCell ref="G8:H8"/>
    <mergeCell ref="I7:J7"/>
    <mergeCell ref="I8:J8"/>
    <mergeCell ref="AK7:AL7"/>
    <mergeCell ref="AK8:AL8"/>
    <mergeCell ref="K7:L7"/>
    <mergeCell ref="U8:V8"/>
    <mergeCell ref="W8:X8"/>
    <mergeCell ref="AC7:AD7"/>
    <mergeCell ref="AM7:AN7"/>
    <mergeCell ref="AM8:AN8"/>
    <mergeCell ref="AW7:AX7"/>
    <mergeCell ref="AW8:AX8"/>
    <mergeCell ref="AQ7:AR7"/>
    <mergeCell ref="AQ8:AR8"/>
    <mergeCell ref="AS7:AT7"/>
    <mergeCell ref="AS8:AT8"/>
    <mergeCell ref="AU7:AV7"/>
    <mergeCell ref="AU8:AV8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25390625" style="138" customWidth="1"/>
    <col min="2" max="8" width="10.75390625" style="138" customWidth="1"/>
    <col min="9" max="9" width="14.375" style="138" customWidth="1"/>
    <col min="10" max="14" width="10.75390625" style="138" customWidth="1"/>
    <col min="15" max="15" width="3.50390625" style="3" customWidth="1"/>
    <col min="16" max="16" width="9.00390625" style="22" customWidth="1"/>
    <col min="17" max="16384" width="9.00390625" style="138" customWidth="1"/>
  </cols>
  <sheetData>
    <row r="1" ht="14.25">
      <c r="A1" s="1" t="s">
        <v>158</v>
      </c>
    </row>
    <row r="2" ht="14.25">
      <c r="A2" s="3"/>
    </row>
    <row r="3" spans="1:14" ht="17.25">
      <c r="A3" s="85" t="s">
        <v>150</v>
      </c>
      <c r="B3" s="85"/>
      <c r="C3" s="85"/>
      <c r="D3" s="85"/>
      <c r="E3" s="85"/>
      <c r="F3" s="85"/>
      <c r="G3" s="85"/>
      <c r="H3" s="85"/>
      <c r="I3" s="85"/>
      <c r="N3" s="3"/>
    </row>
    <row r="4" spans="1:15" ht="15" thickBot="1">
      <c r="A4" s="29"/>
      <c r="B4" s="28"/>
      <c r="C4" s="181"/>
      <c r="D4" s="181"/>
      <c r="E4" s="181"/>
      <c r="F4" s="181"/>
      <c r="G4" s="181"/>
      <c r="H4" s="181"/>
      <c r="I4" s="181"/>
      <c r="J4" s="170"/>
      <c r="K4" s="170"/>
      <c r="L4" s="170"/>
      <c r="M4" s="170"/>
      <c r="N4" s="170"/>
      <c r="O4" s="22"/>
    </row>
    <row r="5" spans="1:19" ht="19.5" customHeight="1">
      <c r="A5" s="122" t="s">
        <v>83</v>
      </c>
      <c r="B5" s="35" t="s">
        <v>151</v>
      </c>
      <c r="C5" s="35" t="s">
        <v>152</v>
      </c>
      <c r="D5" s="124" t="s">
        <v>61</v>
      </c>
      <c r="E5" s="125"/>
      <c r="F5" s="35" t="s">
        <v>153</v>
      </c>
      <c r="G5" s="35" t="s">
        <v>65</v>
      </c>
      <c r="H5" s="35" t="s">
        <v>66</v>
      </c>
      <c r="I5" s="36" t="s">
        <v>75</v>
      </c>
      <c r="J5" s="170"/>
      <c r="K5" s="170"/>
      <c r="L5" s="170"/>
      <c r="M5" s="170"/>
      <c r="N5" s="170"/>
      <c r="O5" s="22"/>
      <c r="Q5" s="170"/>
      <c r="R5" s="170"/>
      <c r="S5" s="170"/>
    </row>
    <row r="6" spans="1:19" ht="20.25" customHeight="1">
      <c r="A6" s="123"/>
      <c r="B6" s="37" t="s">
        <v>76</v>
      </c>
      <c r="C6" s="40" t="s">
        <v>77</v>
      </c>
      <c r="D6" s="33" t="s">
        <v>78</v>
      </c>
      <c r="E6" s="38" t="s">
        <v>79</v>
      </c>
      <c r="F6" s="33" t="s">
        <v>80</v>
      </c>
      <c r="G6" s="33" t="s">
        <v>80</v>
      </c>
      <c r="H6" s="33" t="s">
        <v>80</v>
      </c>
      <c r="I6" s="30" t="s">
        <v>63</v>
      </c>
      <c r="J6" s="170"/>
      <c r="K6" s="170"/>
      <c r="L6" s="170"/>
      <c r="M6" s="170"/>
      <c r="N6" s="170"/>
      <c r="O6" s="22"/>
      <c r="Q6" s="170"/>
      <c r="R6" s="170"/>
      <c r="S6" s="170"/>
    </row>
    <row r="7" spans="1:19" ht="14.25" customHeight="1">
      <c r="A7" s="48" t="s">
        <v>106</v>
      </c>
      <c r="B7" s="43">
        <v>3240</v>
      </c>
      <c r="C7" s="44">
        <v>60400</v>
      </c>
      <c r="D7" s="45" t="s">
        <v>120</v>
      </c>
      <c r="E7" s="45">
        <v>568</v>
      </c>
      <c r="F7" s="45">
        <v>8400</v>
      </c>
      <c r="G7" s="45">
        <v>1550</v>
      </c>
      <c r="H7" s="45">
        <v>18200</v>
      </c>
      <c r="I7" s="46">
        <v>575800</v>
      </c>
      <c r="J7" s="170"/>
      <c r="K7" s="170"/>
      <c r="L7" s="170"/>
      <c r="M7" s="170"/>
      <c r="N7" s="170"/>
      <c r="O7" s="22"/>
      <c r="Q7" s="170"/>
      <c r="R7" s="170"/>
      <c r="S7" s="170"/>
    </row>
    <row r="8" spans="1:19" ht="14.25">
      <c r="A8" s="47" t="s">
        <v>147</v>
      </c>
      <c r="B8" s="41">
        <v>1911</v>
      </c>
      <c r="C8" s="168">
        <v>45100</v>
      </c>
      <c r="D8" s="42">
        <v>1200</v>
      </c>
      <c r="E8" s="42" t="s">
        <v>120</v>
      </c>
      <c r="F8" s="42">
        <v>132003</v>
      </c>
      <c r="G8" s="42">
        <v>2100</v>
      </c>
      <c r="H8" s="42">
        <v>7280</v>
      </c>
      <c r="I8" s="42">
        <v>594803</v>
      </c>
      <c r="J8" s="170"/>
      <c r="L8" s="170"/>
      <c r="M8" s="170"/>
      <c r="N8" s="170"/>
      <c r="O8" s="22"/>
      <c r="Q8" s="170"/>
      <c r="R8" s="170"/>
      <c r="S8" s="170"/>
    </row>
    <row r="9" spans="1:19" ht="14.25">
      <c r="A9" s="47" t="s">
        <v>148</v>
      </c>
      <c r="B9" s="41">
        <v>1884</v>
      </c>
      <c r="C9" s="168">
        <v>73446</v>
      </c>
      <c r="D9" s="42">
        <v>200</v>
      </c>
      <c r="E9" s="53">
        <v>1242</v>
      </c>
      <c r="F9" s="42">
        <v>285570</v>
      </c>
      <c r="G9" s="42">
        <v>1900</v>
      </c>
      <c r="H9" s="42">
        <v>16540</v>
      </c>
      <c r="I9" s="42">
        <v>734269</v>
      </c>
      <c r="J9" s="170"/>
      <c r="L9" s="170"/>
      <c r="M9" s="170"/>
      <c r="N9" s="170"/>
      <c r="O9" s="22"/>
      <c r="Q9" s="170"/>
      <c r="R9" s="170"/>
      <c r="S9" s="170"/>
    </row>
    <row r="10" spans="1:19" ht="15.75" customHeight="1">
      <c r="A10" s="47" t="s">
        <v>149</v>
      </c>
      <c r="B10" s="41">
        <v>2034</v>
      </c>
      <c r="C10" s="168">
        <v>191900</v>
      </c>
      <c r="D10" s="42" t="s">
        <v>108</v>
      </c>
      <c r="E10" s="42">
        <v>105</v>
      </c>
      <c r="F10" s="42">
        <v>363900</v>
      </c>
      <c r="G10" s="42">
        <v>1200</v>
      </c>
      <c r="H10" s="42">
        <v>18900</v>
      </c>
      <c r="I10" s="42">
        <v>589300</v>
      </c>
      <c r="J10" s="170"/>
      <c r="L10" s="170"/>
      <c r="M10" s="170"/>
      <c r="N10" s="170"/>
      <c r="O10" s="22"/>
      <c r="Q10" s="170"/>
      <c r="R10" s="170"/>
      <c r="S10" s="170"/>
    </row>
    <row r="11" spans="1:19" ht="15.75" customHeight="1">
      <c r="A11" s="186" t="s">
        <v>154</v>
      </c>
      <c r="B11" s="187">
        <f aca="true" t="shared" si="0" ref="B11:I11">SUM(B13:B20,B22:B29)</f>
        <v>1482</v>
      </c>
      <c r="C11" s="188">
        <f t="shared" si="0"/>
        <v>188447</v>
      </c>
      <c r="D11" s="189">
        <f t="shared" si="0"/>
        <v>1</v>
      </c>
      <c r="E11" s="190">
        <f t="shared" si="0"/>
        <v>135</v>
      </c>
      <c r="F11" s="190">
        <f t="shared" si="0"/>
        <v>425600</v>
      </c>
      <c r="G11" s="191">
        <f t="shared" si="0"/>
        <v>1100</v>
      </c>
      <c r="H11" s="191">
        <f t="shared" si="0"/>
        <v>11500</v>
      </c>
      <c r="I11" s="191">
        <f t="shared" si="0"/>
        <v>690700</v>
      </c>
      <c r="J11" s="169"/>
      <c r="L11" s="170"/>
      <c r="M11" s="170"/>
      <c r="N11" s="170"/>
      <c r="O11" s="22"/>
      <c r="Q11" s="170"/>
      <c r="R11" s="170"/>
      <c r="S11" s="170"/>
    </row>
    <row r="12" spans="1:19" ht="15.75" customHeight="1">
      <c r="A12" s="26"/>
      <c r="B12" s="170"/>
      <c r="C12" s="170"/>
      <c r="L12" s="170"/>
      <c r="M12" s="170"/>
      <c r="N12" s="170"/>
      <c r="O12" s="22"/>
      <c r="Q12" s="170"/>
      <c r="R12" s="170"/>
      <c r="S12" s="170"/>
    </row>
    <row r="13" spans="1:19" ht="15.75" customHeight="1">
      <c r="A13" s="32" t="s">
        <v>67</v>
      </c>
      <c r="B13" s="168">
        <v>186</v>
      </c>
      <c r="C13" s="168">
        <v>37200</v>
      </c>
      <c r="D13" s="171" t="s">
        <v>120</v>
      </c>
      <c r="E13" s="172">
        <v>7</v>
      </c>
      <c r="F13" s="168">
        <v>37800</v>
      </c>
      <c r="G13" s="168">
        <v>1000</v>
      </c>
      <c r="H13" s="168" t="s">
        <v>120</v>
      </c>
      <c r="I13" s="168">
        <v>113200</v>
      </c>
      <c r="L13" s="170"/>
      <c r="M13" s="170"/>
      <c r="N13" s="170"/>
      <c r="O13" s="22"/>
      <c r="Q13" s="170"/>
      <c r="R13" s="170"/>
      <c r="S13" s="170"/>
    </row>
    <row r="14" spans="1:19" ht="15.75" customHeight="1">
      <c r="A14" s="32" t="s">
        <v>68</v>
      </c>
      <c r="B14" s="168">
        <v>8</v>
      </c>
      <c r="C14" s="168">
        <v>4500</v>
      </c>
      <c r="D14" s="171" t="s">
        <v>120</v>
      </c>
      <c r="E14" s="172">
        <v>11</v>
      </c>
      <c r="F14" s="168" t="s">
        <v>120</v>
      </c>
      <c r="G14" s="168" t="s">
        <v>120</v>
      </c>
      <c r="H14" s="168" t="s">
        <v>120</v>
      </c>
      <c r="I14" s="168">
        <v>17000</v>
      </c>
      <c r="L14" s="170"/>
      <c r="M14" s="170"/>
      <c r="N14" s="170"/>
      <c r="O14" s="22"/>
      <c r="Q14" s="170"/>
      <c r="R14" s="170"/>
      <c r="S14" s="170"/>
    </row>
    <row r="15" spans="1:19" ht="15.75" customHeight="1">
      <c r="A15" s="25" t="s">
        <v>7</v>
      </c>
      <c r="B15" s="168">
        <v>88</v>
      </c>
      <c r="C15" s="168">
        <v>300</v>
      </c>
      <c r="D15" s="171">
        <v>0.6</v>
      </c>
      <c r="E15" s="172" t="s">
        <v>120</v>
      </c>
      <c r="F15" s="168">
        <v>400</v>
      </c>
      <c r="G15" s="168" t="s">
        <v>120</v>
      </c>
      <c r="H15" s="168" t="s">
        <v>120</v>
      </c>
      <c r="I15" s="168">
        <v>47100</v>
      </c>
      <c r="L15" s="170"/>
      <c r="M15" s="170"/>
      <c r="N15" s="170"/>
      <c r="O15" s="22"/>
      <c r="Q15" s="170"/>
      <c r="R15" s="170"/>
      <c r="S15" s="170"/>
    </row>
    <row r="16" spans="1:19" ht="15.75" customHeight="1">
      <c r="A16" s="25" t="s">
        <v>8</v>
      </c>
      <c r="B16" s="168">
        <v>344</v>
      </c>
      <c r="C16" s="168">
        <v>3600</v>
      </c>
      <c r="D16" s="171">
        <v>0.4</v>
      </c>
      <c r="E16" s="172">
        <v>8</v>
      </c>
      <c r="F16" s="168">
        <v>11000</v>
      </c>
      <c r="G16" s="168" t="s">
        <v>120</v>
      </c>
      <c r="H16" s="168">
        <v>100</v>
      </c>
      <c r="I16" s="168">
        <v>10100</v>
      </c>
      <c r="J16" s="34"/>
      <c r="L16" s="170"/>
      <c r="M16" s="170"/>
      <c r="N16" s="170"/>
      <c r="O16" s="22"/>
      <c r="Q16" s="170"/>
      <c r="R16" s="170"/>
      <c r="S16" s="170"/>
    </row>
    <row r="17" spans="1:19" ht="15.75" customHeight="1">
      <c r="A17" s="25" t="s">
        <v>9</v>
      </c>
      <c r="B17" s="168">
        <v>180</v>
      </c>
      <c r="C17" s="168">
        <v>19000</v>
      </c>
      <c r="D17" s="171" t="s">
        <v>120</v>
      </c>
      <c r="E17" s="172" t="s">
        <v>120</v>
      </c>
      <c r="F17" s="168">
        <v>38000</v>
      </c>
      <c r="G17" s="168" t="s">
        <v>120</v>
      </c>
      <c r="H17" s="168">
        <v>9700</v>
      </c>
      <c r="I17" s="168">
        <v>25400</v>
      </c>
      <c r="J17" s="34"/>
      <c r="L17" s="170"/>
      <c r="M17" s="170"/>
      <c r="N17" s="170"/>
      <c r="O17" s="22"/>
      <c r="Q17" s="170"/>
      <c r="R17" s="170"/>
      <c r="S17" s="170"/>
    </row>
    <row r="18" spans="1:19" ht="15.75" customHeight="1">
      <c r="A18" s="32" t="s">
        <v>69</v>
      </c>
      <c r="B18" s="168">
        <v>12</v>
      </c>
      <c r="C18" s="168">
        <v>200</v>
      </c>
      <c r="D18" s="171" t="s">
        <v>120</v>
      </c>
      <c r="E18" s="172">
        <v>65</v>
      </c>
      <c r="F18" s="168">
        <v>600</v>
      </c>
      <c r="G18" s="168" t="s">
        <v>120</v>
      </c>
      <c r="H18" s="168" t="s">
        <v>120</v>
      </c>
      <c r="I18" s="168">
        <v>69700</v>
      </c>
      <c r="J18" s="170"/>
      <c r="L18" s="170"/>
      <c r="M18" s="170"/>
      <c r="N18" s="170"/>
      <c r="O18" s="22"/>
      <c r="Q18" s="170"/>
      <c r="R18" s="170"/>
      <c r="S18" s="170"/>
    </row>
    <row r="19" spans="1:19" ht="15.75" customHeight="1">
      <c r="A19" s="32" t="s">
        <v>70</v>
      </c>
      <c r="B19" s="168" t="s">
        <v>120</v>
      </c>
      <c r="C19" s="168">
        <v>65</v>
      </c>
      <c r="D19" s="171" t="s">
        <v>120</v>
      </c>
      <c r="E19" s="172" t="s">
        <v>120</v>
      </c>
      <c r="F19" s="168" t="s">
        <v>120</v>
      </c>
      <c r="G19" s="168" t="s">
        <v>120</v>
      </c>
      <c r="H19" s="168" t="s">
        <v>120</v>
      </c>
      <c r="I19" s="168">
        <v>4000</v>
      </c>
      <c r="J19" s="170"/>
      <c r="L19" s="170"/>
      <c r="M19" s="170"/>
      <c r="N19" s="170"/>
      <c r="O19" s="22"/>
      <c r="Q19" s="170"/>
      <c r="R19" s="170"/>
      <c r="S19" s="170"/>
    </row>
    <row r="20" spans="1:19" ht="15.75" customHeight="1">
      <c r="A20" s="25" t="s">
        <v>12</v>
      </c>
      <c r="B20" s="168" t="s">
        <v>120</v>
      </c>
      <c r="C20" s="168" t="s">
        <v>120</v>
      </c>
      <c r="D20" s="171" t="s">
        <v>120</v>
      </c>
      <c r="E20" s="172" t="s">
        <v>120</v>
      </c>
      <c r="F20" s="168" t="s">
        <v>120</v>
      </c>
      <c r="G20" s="168" t="s">
        <v>120</v>
      </c>
      <c r="H20" s="168" t="s">
        <v>120</v>
      </c>
      <c r="I20" s="168" t="s">
        <v>120</v>
      </c>
      <c r="J20" s="170"/>
      <c r="L20" s="170"/>
      <c r="M20" s="170"/>
      <c r="N20" s="170"/>
      <c r="O20" s="22"/>
      <c r="Q20" s="170"/>
      <c r="R20" s="170"/>
      <c r="S20" s="170"/>
    </row>
    <row r="21" spans="1:19" ht="15.75" customHeight="1">
      <c r="A21" s="26"/>
      <c r="B21" s="173"/>
      <c r="C21" s="173"/>
      <c r="D21" s="174"/>
      <c r="E21" s="175"/>
      <c r="F21" s="173"/>
      <c r="G21" s="173"/>
      <c r="H21" s="173"/>
      <c r="I21" s="173"/>
      <c r="J21" s="170"/>
      <c r="L21" s="170"/>
      <c r="M21" s="170"/>
      <c r="N21" s="170"/>
      <c r="O21" s="22"/>
      <c r="Q21" s="170"/>
      <c r="R21" s="170"/>
      <c r="S21" s="170"/>
    </row>
    <row r="22" spans="1:19" ht="15.75" customHeight="1">
      <c r="A22" s="25" t="s">
        <v>13</v>
      </c>
      <c r="B22" s="176">
        <v>5</v>
      </c>
      <c r="C22" s="168">
        <v>100</v>
      </c>
      <c r="D22" s="171" t="s">
        <v>120</v>
      </c>
      <c r="E22" s="172" t="s">
        <v>120</v>
      </c>
      <c r="F22" s="168">
        <v>300</v>
      </c>
      <c r="G22" s="168" t="s">
        <v>120</v>
      </c>
      <c r="H22" s="168" t="s">
        <v>120</v>
      </c>
      <c r="I22" s="168">
        <v>16400</v>
      </c>
      <c r="J22" s="170"/>
      <c r="L22" s="170"/>
      <c r="M22" s="170"/>
      <c r="N22" s="170"/>
      <c r="O22" s="22"/>
      <c r="Q22" s="170"/>
      <c r="R22" s="170"/>
      <c r="S22" s="170"/>
    </row>
    <row r="23" spans="1:19" ht="15.75" customHeight="1">
      <c r="A23" s="25" t="s">
        <v>15</v>
      </c>
      <c r="B23" s="176">
        <v>5</v>
      </c>
      <c r="C23" s="168" t="s">
        <v>120</v>
      </c>
      <c r="D23" s="171" t="s">
        <v>120</v>
      </c>
      <c r="E23" s="172" t="s">
        <v>120</v>
      </c>
      <c r="F23" s="168" t="s">
        <v>120</v>
      </c>
      <c r="G23" s="168" t="s">
        <v>120</v>
      </c>
      <c r="H23" s="168" t="s">
        <v>120</v>
      </c>
      <c r="I23" s="168">
        <v>127500</v>
      </c>
      <c r="J23" s="170"/>
      <c r="L23" s="170"/>
      <c r="M23" s="170"/>
      <c r="N23" s="170"/>
      <c r="O23" s="22"/>
      <c r="Q23" s="170"/>
      <c r="R23" s="170"/>
      <c r="S23" s="170"/>
    </row>
    <row r="24" spans="1:19" ht="15.75" customHeight="1">
      <c r="A24" s="25" t="s">
        <v>19</v>
      </c>
      <c r="B24" s="176">
        <v>66</v>
      </c>
      <c r="C24" s="168" t="s">
        <v>120</v>
      </c>
      <c r="D24" s="171" t="s">
        <v>120</v>
      </c>
      <c r="E24" s="172">
        <v>24</v>
      </c>
      <c r="F24" s="168">
        <v>1800</v>
      </c>
      <c r="G24" s="168">
        <v>100</v>
      </c>
      <c r="H24" s="168" t="s">
        <v>120</v>
      </c>
      <c r="I24" s="168">
        <v>44200</v>
      </c>
      <c r="J24" s="170"/>
      <c r="L24" s="170"/>
      <c r="M24" s="170"/>
      <c r="N24" s="170"/>
      <c r="O24" s="22"/>
      <c r="Q24" s="170"/>
      <c r="R24" s="170"/>
      <c r="S24" s="170"/>
    </row>
    <row r="25" spans="1:19" ht="15.75" customHeight="1">
      <c r="A25" s="25" t="s">
        <v>28</v>
      </c>
      <c r="B25" s="176">
        <v>7</v>
      </c>
      <c r="C25" s="168">
        <v>8000</v>
      </c>
      <c r="D25" s="171" t="s">
        <v>120</v>
      </c>
      <c r="E25" s="172" t="s">
        <v>120</v>
      </c>
      <c r="F25" s="168">
        <v>2500</v>
      </c>
      <c r="G25" s="168" t="s">
        <v>120</v>
      </c>
      <c r="H25" s="168" t="s">
        <v>120</v>
      </c>
      <c r="I25" s="168">
        <v>86500</v>
      </c>
      <c r="J25" s="170"/>
      <c r="L25" s="170"/>
      <c r="M25" s="170"/>
      <c r="N25" s="170"/>
      <c r="O25" s="22"/>
      <c r="Q25" s="170"/>
      <c r="R25" s="170"/>
      <c r="S25" s="170"/>
    </row>
    <row r="26" spans="1:19" ht="15.75" customHeight="1">
      <c r="A26" s="25" t="s">
        <v>34</v>
      </c>
      <c r="B26" s="176">
        <v>79</v>
      </c>
      <c r="C26" s="168">
        <v>2582</v>
      </c>
      <c r="D26" s="171" t="s">
        <v>120</v>
      </c>
      <c r="E26" s="172" t="s">
        <v>120</v>
      </c>
      <c r="F26" s="168">
        <v>6000</v>
      </c>
      <c r="G26" s="168" t="s">
        <v>120</v>
      </c>
      <c r="H26" s="168" t="s">
        <v>120</v>
      </c>
      <c r="I26" s="168">
        <v>83500</v>
      </c>
      <c r="J26" s="170"/>
      <c r="K26" s="170"/>
      <c r="L26" s="170"/>
      <c r="M26" s="170"/>
      <c r="N26" s="170"/>
      <c r="O26" s="22"/>
      <c r="Q26" s="170"/>
      <c r="R26" s="170"/>
      <c r="S26" s="170"/>
    </row>
    <row r="27" spans="1:19" ht="15.75" customHeight="1">
      <c r="A27" s="25" t="s">
        <v>39</v>
      </c>
      <c r="B27" s="176">
        <v>25</v>
      </c>
      <c r="C27" s="168">
        <v>11900</v>
      </c>
      <c r="D27" s="171" t="s">
        <v>120</v>
      </c>
      <c r="E27" s="172" t="s">
        <v>120</v>
      </c>
      <c r="F27" s="168">
        <v>3700</v>
      </c>
      <c r="G27" s="168" t="s">
        <v>120</v>
      </c>
      <c r="H27" s="168" t="s">
        <v>120</v>
      </c>
      <c r="I27" s="168">
        <v>30700</v>
      </c>
      <c r="J27" s="170"/>
      <c r="K27" s="170"/>
      <c r="L27" s="170"/>
      <c r="M27" s="170"/>
      <c r="N27" s="170"/>
      <c r="O27" s="22"/>
      <c r="Q27" s="170"/>
      <c r="R27" s="170"/>
      <c r="S27" s="170"/>
    </row>
    <row r="28" spans="1:19" ht="15.75" customHeight="1">
      <c r="A28" s="25" t="s">
        <v>46</v>
      </c>
      <c r="B28" s="176">
        <v>461</v>
      </c>
      <c r="C28" s="168">
        <v>98000</v>
      </c>
      <c r="D28" s="171" t="s">
        <v>120</v>
      </c>
      <c r="E28" s="172">
        <v>20</v>
      </c>
      <c r="F28" s="168">
        <v>321500</v>
      </c>
      <c r="G28" s="168" t="s">
        <v>120</v>
      </c>
      <c r="H28" s="168">
        <v>500</v>
      </c>
      <c r="I28" s="168">
        <v>13000</v>
      </c>
      <c r="J28" s="170"/>
      <c r="K28" s="170"/>
      <c r="L28" s="170"/>
      <c r="M28" s="170"/>
      <c r="N28" s="170"/>
      <c r="O28" s="22"/>
      <c r="Q28" s="170"/>
      <c r="R28" s="170"/>
      <c r="S28" s="170"/>
    </row>
    <row r="29" spans="1:19" ht="15.75" customHeight="1">
      <c r="A29" s="27" t="s">
        <v>51</v>
      </c>
      <c r="B29" s="177">
        <v>16</v>
      </c>
      <c r="C29" s="178">
        <v>3000</v>
      </c>
      <c r="D29" s="179" t="s">
        <v>120</v>
      </c>
      <c r="E29" s="180" t="s">
        <v>120</v>
      </c>
      <c r="F29" s="178">
        <v>2000</v>
      </c>
      <c r="G29" s="178" t="s">
        <v>120</v>
      </c>
      <c r="H29" s="178">
        <v>1200</v>
      </c>
      <c r="I29" s="178">
        <v>2400</v>
      </c>
      <c r="J29" s="170"/>
      <c r="K29" s="170"/>
      <c r="L29" s="170"/>
      <c r="M29" s="170"/>
      <c r="N29" s="170"/>
      <c r="O29" s="22"/>
      <c r="Q29" s="170"/>
      <c r="R29" s="170"/>
      <c r="S29" s="170"/>
    </row>
    <row r="30" spans="1:19" ht="15.75" customHeight="1">
      <c r="A30" s="39" t="s">
        <v>104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22"/>
      <c r="Q30" s="170"/>
      <c r="R30" s="170"/>
      <c r="S30" s="170"/>
    </row>
    <row r="31" spans="1:19" ht="15.75" customHeight="1">
      <c r="A31" s="3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22"/>
      <c r="Q31" s="170"/>
      <c r="R31" s="170"/>
      <c r="S31" s="170"/>
    </row>
    <row r="32" spans="1:19" ht="15.75" customHeight="1">
      <c r="A32" s="3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22"/>
      <c r="Q32" s="170"/>
      <c r="R32" s="170"/>
      <c r="S32" s="170"/>
    </row>
    <row r="33" spans="1:19" ht="15.75" customHeight="1">
      <c r="A33" s="23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22"/>
      <c r="Q33" s="170"/>
      <c r="R33" s="170"/>
      <c r="S33" s="170"/>
    </row>
    <row r="34" spans="1:19" ht="15.75" customHeight="1">
      <c r="A34" s="85" t="s">
        <v>155</v>
      </c>
      <c r="B34" s="85"/>
      <c r="C34" s="85"/>
      <c r="D34" s="85"/>
      <c r="E34" s="85"/>
      <c r="F34" s="85"/>
      <c r="G34" s="85"/>
      <c r="H34" s="85"/>
      <c r="I34" s="170"/>
      <c r="J34" s="170"/>
      <c r="K34" s="170"/>
      <c r="L34" s="170"/>
      <c r="M34" s="170"/>
      <c r="N34" s="170"/>
      <c r="O34" s="22"/>
      <c r="Q34" s="170"/>
      <c r="R34" s="170"/>
      <c r="S34" s="170"/>
    </row>
    <row r="35" spans="1:20" ht="15" thickBot="1">
      <c r="A35" s="181"/>
      <c r="B35" s="181"/>
      <c r="C35" s="181"/>
      <c r="D35" s="181"/>
      <c r="E35" s="181"/>
      <c r="F35" s="181"/>
      <c r="G35" s="181"/>
      <c r="H35" s="181"/>
      <c r="I35" s="170"/>
      <c r="J35" s="170"/>
      <c r="K35" s="170"/>
      <c r="M35" s="170"/>
      <c r="N35" s="170"/>
      <c r="O35" s="170"/>
      <c r="Q35" s="22"/>
      <c r="R35" s="170"/>
      <c r="S35" s="170"/>
      <c r="T35" s="170"/>
    </row>
    <row r="36" spans="1:20" ht="21" customHeight="1">
      <c r="A36" s="120" t="s">
        <v>83</v>
      </c>
      <c r="B36" s="35" t="s">
        <v>71</v>
      </c>
      <c r="C36" s="35" t="s">
        <v>72</v>
      </c>
      <c r="D36" s="34" t="s">
        <v>73</v>
      </c>
      <c r="E36" s="35" t="s">
        <v>74</v>
      </c>
      <c r="F36" s="192" t="s">
        <v>157</v>
      </c>
      <c r="G36" s="35" t="s">
        <v>85</v>
      </c>
      <c r="H36" s="34" t="s">
        <v>156</v>
      </c>
      <c r="M36" s="170"/>
      <c r="N36" s="170"/>
      <c r="O36" s="34"/>
      <c r="Q36" s="22"/>
      <c r="R36" s="170"/>
      <c r="S36" s="170"/>
      <c r="T36" s="170"/>
    </row>
    <row r="37" spans="1:20" ht="14.25">
      <c r="A37" s="121"/>
      <c r="B37" s="40" t="s">
        <v>64</v>
      </c>
      <c r="C37" s="40" t="s">
        <v>62</v>
      </c>
      <c r="D37" s="182" t="s">
        <v>62</v>
      </c>
      <c r="E37" s="40" t="s">
        <v>62</v>
      </c>
      <c r="F37" s="182" t="s">
        <v>62</v>
      </c>
      <c r="G37" s="193" t="s">
        <v>86</v>
      </c>
      <c r="H37" s="183" t="s">
        <v>87</v>
      </c>
      <c r="M37" s="170"/>
      <c r="N37" s="170"/>
      <c r="O37" s="170"/>
      <c r="Q37" s="22"/>
      <c r="R37" s="170"/>
      <c r="S37" s="170"/>
      <c r="T37" s="170"/>
    </row>
    <row r="38" spans="1:20" ht="14.25">
      <c r="A38" s="48" t="s">
        <v>106</v>
      </c>
      <c r="B38" s="184">
        <v>48300</v>
      </c>
      <c r="C38" s="184">
        <v>2085</v>
      </c>
      <c r="D38" s="184">
        <v>81630</v>
      </c>
      <c r="E38" s="184">
        <v>30600</v>
      </c>
      <c r="F38" s="184">
        <v>140470</v>
      </c>
      <c r="G38" s="184">
        <v>14682</v>
      </c>
      <c r="H38" s="184">
        <v>1090</v>
      </c>
      <c r="M38" s="170"/>
      <c r="N38" s="170"/>
      <c r="O38" s="170"/>
      <c r="Q38" s="22"/>
      <c r="R38" s="170"/>
      <c r="S38" s="170"/>
      <c r="T38" s="170"/>
    </row>
    <row r="39" spans="1:17" ht="14.25">
      <c r="A39" s="47" t="s">
        <v>147</v>
      </c>
      <c r="B39" s="184">
        <v>51600</v>
      </c>
      <c r="C39" s="184">
        <v>313</v>
      </c>
      <c r="D39" s="184">
        <v>75400</v>
      </c>
      <c r="E39" s="184">
        <v>26500</v>
      </c>
      <c r="F39" s="184">
        <v>142600</v>
      </c>
      <c r="G39" s="184">
        <v>11231</v>
      </c>
      <c r="H39" s="184">
        <v>1174</v>
      </c>
      <c r="O39" s="138"/>
      <c r="P39" s="3"/>
      <c r="Q39" s="22"/>
    </row>
    <row r="40" spans="1:17" ht="14.25">
      <c r="A40" s="47" t="s">
        <v>148</v>
      </c>
      <c r="B40" s="184">
        <v>60700</v>
      </c>
      <c r="C40" s="184">
        <v>1330</v>
      </c>
      <c r="D40" s="184">
        <v>78100</v>
      </c>
      <c r="E40" s="184">
        <v>39200</v>
      </c>
      <c r="F40" s="184">
        <v>162300</v>
      </c>
      <c r="G40" s="184">
        <v>8294</v>
      </c>
      <c r="H40" s="184">
        <v>1025</v>
      </c>
      <c r="O40" s="138"/>
      <c r="P40" s="3"/>
      <c r="Q40" s="22"/>
    </row>
    <row r="41" spans="1:17" ht="14.25">
      <c r="A41" s="47" t="s">
        <v>149</v>
      </c>
      <c r="B41" s="184">
        <v>66500</v>
      </c>
      <c r="C41" s="184">
        <v>3240</v>
      </c>
      <c r="D41" s="184">
        <v>73400</v>
      </c>
      <c r="E41" s="184">
        <v>52900</v>
      </c>
      <c r="F41" s="184">
        <v>234500</v>
      </c>
      <c r="G41" s="184">
        <v>8141</v>
      </c>
      <c r="H41" s="184">
        <v>802</v>
      </c>
      <c r="O41" s="138"/>
      <c r="P41" s="3"/>
      <c r="Q41" s="22"/>
    </row>
    <row r="42" spans="1:17" ht="14.25">
      <c r="A42" s="186" t="s">
        <v>154</v>
      </c>
      <c r="B42" s="187">
        <f aca="true" t="shared" si="1" ref="B42:H42">SUM(B44:B51,B53:B60)</f>
        <v>81500</v>
      </c>
      <c r="C42" s="191">
        <f t="shared" si="1"/>
        <v>1110</v>
      </c>
      <c r="D42" s="191">
        <f t="shared" si="1"/>
        <v>64650</v>
      </c>
      <c r="E42" s="191">
        <f t="shared" si="1"/>
        <v>44950</v>
      </c>
      <c r="F42" s="191">
        <f t="shared" si="1"/>
        <v>224080</v>
      </c>
      <c r="G42" s="191">
        <f t="shared" si="1"/>
        <v>2651</v>
      </c>
      <c r="H42" s="191">
        <f t="shared" si="1"/>
        <v>542</v>
      </c>
      <c r="O42" s="138"/>
      <c r="P42" s="3"/>
      <c r="Q42" s="22"/>
    </row>
    <row r="43" spans="1:17" ht="14.25">
      <c r="A43" s="26"/>
      <c r="O43" s="138"/>
      <c r="P43" s="3"/>
      <c r="Q43" s="22"/>
    </row>
    <row r="44" spans="1:17" ht="14.25">
      <c r="A44" s="32" t="s">
        <v>67</v>
      </c>
      <c r="B44" s="176">
        <v>3800</v>
      </c>
      <c r="C44" s="168">
        <v>50</v>
      </c>
      <c r="D44" s="168">
        <v>14750</v>
      </c>
      <c r="E44" s="168">
        <v>16500</v>
      </c>
      <c r="F44" s="168">
        <v>75100</v>
      </c>
      <c r="G44" s="168">
        <v>270</v>
      </c>
      <c r="H44" s="168">
        <v>120</v>
      </c>
      <c r="O44" s="138"/>
      <c r="P44" s="3"/>
      <c r="Q44" s="22"/>
    </row>
    <row r="45" spans="1:17" ht="14.25">
      <c r="A45" s="32" t="s">
        <v>68</v>
      </c>
      <c r="B45" s="168" t="s">
        <v>120</v>
      </c>
      <c r="C45" s="168" t="s">
        <v>120</v>
      </c>
      <c r="D45" s="171" t="s">
        <v>120</v>
      </c>
      <c r="E45" s="168">
        <v>7910</v>
      </c>
      <c r="F45" s="168" t="s">
        <v>120</v>
      </c>
      <c r="G45" s="168">
        <v>57</v>
      </c>
      <c r="H45" s="168">
        <v>3</v>
      </c>
      <c r="O45" s="138"/>
      <c r="P45" s="3"/>
      <c r="Q45" s="22"/>
    </row>
    <row r="46" spans="1:17" ht="14.25">
      <c r="A46" s="25" t="s">
        <v>7</v>
      </c>
      <c r="B46" s="168" t="s">
        <v>120</v>
      </c>
      <c r="C46" s="168">
        <v>100</v>
      </c>
      <c r="D46" s="168">
        <v>10470</v>
      </c>
      <c r="E46" s="168" t="s">
        <v>120</v>
      </c>
      <c r="F46" s="168">
        <v>8700</v>
      </c>
      <c r="G46" s="168">
        <v>99</v>
      </c>
      <c r="H46" s="168">
        <v>15</v>
      </c>
      <c r="O46" s="138"/>
      <c r="P46" s="3"/>
      <c r="Q46" s="22"/>
    </row>
    <row r="47" spans="1:17" ht="14.25">
      <c r="A47" s="25" t="s">
        <v>8</v>
      </c>
      <c r="B47" s="176">
        <v>18700</v>
      </c>
      <c r="C47" s="168" t="s">
        <v>120</v>
      </c>
      <c r="D47" s="168">
        <v>150</v>
      </c>
      <c r="E47" s="168" t="s">
        <v>120</v>
      </c>
      <c r="F47" s="168" t="s">
        <v>120</v>
      </c>
      <c r="G47" s="168">
        <v>213</v>
      </c>
      <c r="H47" s="168">
        <v>21</v>
      </c>
      <c r="O47" s="138"/>
      <c r="P47" s="3"/>
      <c r="Q47" s="22"/>
    </row>
    <row r="48" spans="1:17" ht="14.25">
      <c r="A48" s="25" t="s">
        <v>9</v>
      </c>
      <c r="B48" s="176">
        <v>22600</v>
      </c>
      <c r="C48" s="168" t="s">
        <v>120</v>
      </c>
      <c r="D48" s="168" t="s">
        <v>120</v>
      </c>
      <c r="E48" s="168" t="s">
        <v>120</v>
      </c>
      <c r="F48" s="168" t="s">
        <v>120</v>
      </c>
      <c r="G48" s="168">
        <v>293</v>
      </c>
      <c r="H48" s="168">
        <v>13</v>
      </c>
      <c r="O48" s="138"/>
      <c r="P48" s="3"/>
      <c r="Q48" s="22"/>
    </row>
    <row r="49" spans="1:17" ht="14.25">
      <c r="A49" s="32" t="s">
        <v>69</v>
      </c>
      <c r="B49" s="176">
        <v>100</v>
      </c>
      <c r="C49" s="168" t="s">
        <v>120</v>
      </c>
      <c r="D49" s="168" t="s">
        <v>120</v>
      </c>
      <c r="E49" s="168" t="s">
        <v>120</v>
      </c>
      <c r="F49" s="168">
        <v>31800</v>
      </c>
      <c r="G49" s="168">
        <v>216</v>
      </c>
      <c r="H49" s="168">
        <v>25</v>
      </c>
      <c r="O49" s="138"/>
      <c r="P49" s="3"/>
      <c r="Q49" s="22"/>
    </row>
    <row r="50" spans="1:17" ht="14.25">
      <c r="A50" s="32" t="s">
        <v>70</v>
      </c>
      <c r="B50" s="168" t="s">
        <v>120</v>
      </c>
      <c r="C50" s="168" t="s">
        <v>120</v>
      </c>
      <c r="D50" s="168" t="s">
        <v>120</v>
      </c>
      <c r="E50" s="168" t="s">
        <v>120</v>
      </c>
      <c r="F50" s="168" t="s">
        <v>120</v>
      </c>
      <c r="G50" s="168">
        <v>26</v>
      </c>
      <c r="H50" s="168" t="s">
        <v>120</v>
      </c>
      <c r="O50" s="138"/>
      <c r="P50" s="3"/>
      <c r="Q50" s="22"/>
    </row>
    <row r="51" spans="1:17" ht="14.25">
      <c r="A51" s="25" t="s">
        <v>12</v>
      </c>
      <c r="B51" s="168" t="s">
        <v>120</v>
      </c>
      <c r="C51" s="168" t="s">
        <v>120</v>
      </c>
      <c r="D51" s="168" t="s">
        <v>120</v>
      </c>
      <c r="E51" s="168" t="s">
        <v>120</v>
      </c>
      <c r="F51" s="168">
        <v>27000</v>
      </c>
      <c r="G51" s="168" t="s">
        <v>120</v>
      </c>
      <c r="H51" s="168" t="s">
        <v>120</v>
      </c>
      <c r="O51" s="138"/>
      <c r="P51" s="3"/>
      <c r="Q51" s="22"/>
    </row>
    <row r="52" spans="1:17" ht="14.25">
      <c r="A52" s="26"/>
      <c r="B52" s="185"/>
      <c r="C52" s="173"/>
      <c r="D52" s="173"/>
      <c r="E52" s="173"/>
      <c r="F52" s="173"/>
      <c r="G52" s="173"/>
      <c r="H52" s="173"/>
      <c r="O52" s="138"/>
      <c r="P52" s="3"/>
      <c r="Q52" s="22"/>
    </row>
    <row r="53" spans="1:17" ht="14.25">
      <c r="A53" s="25" t="s">
        <v>13</v>
      </c>
      <c r="B53" s="176">
        <v>500</v>
      </c>
      <c r="C53" s="168" t="s">
        <v>120</v>
      </c>
      <c r="D53" s="168" t="s">
        <v>120</v>
      </c>
      <c r="E53" s="168" t="s">
        <v>120</v>
      </c>
      <c r="F53" s="168" t="s">
        <v>120</v>
      </c>
      <c r="G53" s="168">
        <v>45</v>
      </c>
      <c r="H53" s="168">
        <v>12</v>
      </c>
      <c r="O53" s="138"/>
      <c r="P53" s="3"/>
      <c r="Q53" s="22"/>
    </row>
    <row r="54" spans="1:17" ht="14.25">
      <c r="A54" s="25" t="s">
        <v>15</v>
      </c>
      <c r="B54" s="176">
        <v>600</v>
      </c>
      <c r="C54" s="168" t="s">
        <v>120</v>
      </c>
      <c r="D54" s="168" t="s">
        <v>120</v>
      </c>
      <c r="E54" s="168" t="s">
        <v>120</v>
      </c>
      <c r="F54" s="168">
        <v>4000</v>
      </c>
      <c r="G54" s="168">
        <v>328</v>
      </c>
      <c r="H54" s="168">
        <v>10</v>
      </c>
      <c r="O54" s="138"/>
      <c r="P54" s="3"/>
      <c r="Q54" s="22"/>
    </row>
    <row r="55" spans="1:17" ht="14.25">
      <c r="A55" s="25" t="s">
        <v>19</v>
      </c>
      <c r="B55" s="176">
        <v>3200</v>
      </c>
      <c r="C55" s="168">
        <v>960</v>
      </c>
      <c r="D55" s="168">
        <v>37670</v>
      </c>
      <c r="E55" s="168">
        <v>1920</v>
      </c>
      <c r="F55" s="168">
        <v>24450</v>
      </c>
      <c r="G55" s="168">
        <v>129</v>
      </c>
      <c r="H55" s="168">
        <v>75</v>
      </c>
      <c r="O55" s="138"/>
      <c r="P55" s="3"/>
      <c r="Q55" s="22"/>
    </row>
    <row r="56" spans="1:17" ht="14.25">
      <c r="A56" s="25" t="s">
        <v>28</v>
      </c>
      <c r="B56" s="176">
        <v>300</v>
      </c>
      <c r="C56" s="168" t="s">
        <v>120</v>
      </c>
      <c r="D56" s="168">
        <v>650</v>
      </c>
      <c r="E56" s="168" t="s">
        <v>120</v>
      </c>
      <c r="F56" s="168">
        <v>41500</v>
      </c>
      <c r="G56" s="168">
        <v>210</v>
      </c>
      <c r="H56" s="168">
        <v>100</v>
      </c>
      <c r="O56" s="138"/>
      <c r="P56" s="3"/>
      <c r="Q56" s="22"/>
    </row>
    <row r="57" spans="1:17" ht="14.25">
      <c r="A57" s="25" t="s">
        <v>34</v>
      </c>
      <c r="B57" s="176">
        <v>14000</v>
      </c>
      <c r="C57" s="168" t="s">
        <v>120</v>
      </c>
      <c r="D57" s="168">
        <v>160</v>
      </c>
      <c r="E57" s="168">
        <v>50</v>
      </c>
      <c r="F57" s="168" t="s">
        <v>120</v>
      </c>
      <c r="G57" s="168">
        <v>395</v>
      </c>
      <c r="H57" s="168">
        <v>120</v>
      </c>
      <c r="O57" s="138"/>
      <c r="P57" s="3"/>
      <c r="Q57" s="22"/>
    </row>
    <row r="58" spans="1:17" ht="14.25">
      <c r="A58" s="25" t="s">
        <v>39</v>
      </c>
      <c r="B58" s="176">
        <v>2900</v>
      </c>
      <c r="C58" s="168" t="s">
        <v>120</v>
      </c>
      <c r="D58" s="168" t="s">
        <v>120</v>
      </c>
      <c r="E58" s="168">
        <v>18570</v>
      </c>
      <c r="F58" s="168">
        <v>11530</v>
      </c>
      <c r="G58" s="168">
        <v>140</v>
      </c>
      <c r="H58" s="168">
        <v>20</v>
      </c>
      <c r="O58" s="138"/>
      <c r="P58" s="3"/>
      <c r="Q58" s="22"/>
    </row>
    <row r="59" spans="1:17" ht="14.25">
      <c r="A59" s="25" t="s">
        <v>46</v>
      </c>
      <c r="B59" s="176">
        <v>13900</v>
      </c>
      <c r="C59" s="168" t="s">
        <v>120</v>
      </c>
      <c r="D59" s="168">
        <v>800</v>
      </c>
      <c r="E59" s="168" t="s">
        <v>120</v>
      </c>
      <c r="F59" s="168" t="s">
        <v>120</v>
      </c>
      <c r="G59" s="168">
        <v>220</v>
      </c>
      <c r="H59" s="168">
        <v>5</v>
      </c>
      <c r="O59" s="138"/>
      <c r="P59" s="3"/>
      <c r="Q59" s="22"/>
    </row>
    <row r="60" spans="1:17" ht="14.25">
      <c r="A60" s="27" t="s">
        <v>51</v>
      </c>
      <c r="B60" s="177">
        <v>900</v>
      </c>
      <c r="C60" s="178" t="s">
        <v>120</v>
      </c>
      <c r="D60" s="178" t="s">
        <v>120</v>
      </c>
      <c r="E60" s="178" t="s">
        <v>120</v>
      </c>
      <c r="F60" s="178" t="s">
        <v>120</v>
      </c>
      <c r="G60" s="178">
        <v>10</v>
      </c>
      <c r="H60" s="178">
        <v>3</v>
      </c>
      <c r="O60" s="138"/>
      <c r="P60" s="3"/>
      <c r="Q60" s="22"/>
    </row>
    <row r="61" spans="15:17" ht="14.25">
      <c r="O61" s="138"/>
      <c r="P61" s="3"/>
      <c r="Q61" s="22"/>
    </row>
  </sheetData>
  <sheetProtection/>
  <mergeCells count="5">
    <mergeCell ref="A36:A37"/>
    <mergeCell ref="A5:A6"/>
    <mergeCell ref="D5:E5"/>
    <mergeCell ref="A3:I3"/>
    <mergeCell ref="A34:H34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2015-07-07T07:27:15Z</cp:lastPrinted>
  <dcterms:created xsi:type="dcterms:W3CDTF">2004-02-06T05:02:27Z</dcterms:created>
  <dcterms:modified xsi:type="dcterms:W3CDTF">2015-07-07T08:10:53Z</dcterms:modified>
  <cp:category/>
  <cp:version/>
  <cp:contentType/>
  <cp:contentStatus/>
</cp:coreProperties>
</file>