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10" windowHeight="8790" tabRatio="654" activeTab="9"/>
  </bookViews>
  <sheets>
    <sheet name="114" sheetId="1" r:id="rId1"/>
    <sheet name="116" sheetId="2" r:id="rId2"/>
    <sheet name="118" sheetId="3" r:id="rId3"/>
    <sheet name="120" sheetId="4" r:id="rId4"/>
    <sheet name="122" sheetId="5" r:id="rId5"/>
    <sheet name="124" sheetId="6" r:id="rId6"/>
    <sheet name="126" sheetId="7" r:id="rId7"/>
    <sheet name="128" sheetId="8" r:id="rId8"/>
    <sheet name="130" sheetId="9" r:id="rId9"/>
    <sheet name="132" sheetId="10" r:id="rId10"/>
  </sheets>
  <definedNames>
    <definedName name="_xlnm.Print_Area" localSheetId="0">'114'!$A$1:$V$57</definedName>
    <definedName name="_xlnm.Print_Area" localSheetId="1">'116'!$A$1:$R$65</definedName>
    <definedName name="_xlnm.Print_Area" localSheetId="2">'118'!$A$1:$S$64</definedName>
    <definedName name="_xlnm.Print_Area" localSheetId="3">'120'!$A$1:$R$62</definedName>
    <definedName name="_xlnm.Print_Area" localSheetId="4">'122'!$A$1:$AA$64</definedName>
    <definedName name="_xlnm.Print_Area" localSheetId="5">'124'!$A$1:$V$55</definedName>
    <definedName name="_xlnm.Print_Area" localSheetId="6">'126'!$A$1:$V$68</definedName>
    <definedName name="_xlnm.Print_Area" localSheetId="8">'130'!$A$1:$AB$71</definedName>
    <definedName name="_xlnm.Print_Area" localSheetId="9">'132'!$A$1:$W$59</definedName>
  </definedNames>
  <calcPr fullCalcOnLoad="1"/>
</workbook>
</file>

<file path=xl/sharedStrings.xml><?xml version="1.0" encoding="utf-8"?>
<sst xmlns="http://schemas.openxmlformats.org/spreadsheetml/2006/main" count="3342" uniqueCount="489">
  <si>
    <t>年次及び月次</t>
  </si>
  <si>
    <t>ウ エ イ ト</t>
  </si>
  <si>
    <t>産　　　　業　　　　別</t>
  </si>
  <si>
    <t>事業所数</t>
  </si>
  <si>
    <t>従　　　　業　　　　者　　　　数　（人）</t>
  </si>
  <si>
    <t>合　　計</t>
  </si>
  <si>
    <t>常　用　労　働　者</t>
  </si>
  <si>
    <t>計</t>
  </si>
  <si>
    <t>加 工 賃　　　収 入 額</t>
  </si>
  <si>
    <t>修 理 料　　　収 入 額</t>
  </si>
  <si>
    <t>男</t>
  </si>
  <si>
    <t>女</t>
  </si>
  <si>
    <t>鉄鋼業</t>
  </si>
  <si>
    <t>化     学     工     業</t>
  </si>
  <si>
    <t>鉄       鋼       業</t>
  </si>
  <si>
    <t>純</t>
  </si>
  <si>
    <t>その他</t>
  </si>
  <si>
    <t>ポリエステル</t>
  </si>
  <si>
    <t>計</t>
  </si>
  <si>
    <t>食料品製造業</t>
  </si>
  <si>
    <t>化学工業</t>
  </si>
  <si>
    <t>ゴム製品製造業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</si>
  <si>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</si>
  <si>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</si>
  <si>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</si>
  <si>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</si>
  <si>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</si>
  <si>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繊維工業</t>
  </si>
  <si>
    <t>衣服・その他の繊維製品製造業</t>
  </si>
  <si>
    <t>パルプ・紙・紙加工品製造業</t>
  </si>
  <si>
    <t>石油製品・石炭製品製造業</t>
  </si>
  <si>
    <t>非鉄金属製造業</t>
  </si>
  <si>
    <t>金属製品製造業</t>
  </si>
  <si>
    <t>武器製造業</t>
  </si>
  <si>
    <t>その他の製造業</t>
  </si>
  <si>
    <t>羽二重類</t>
  </si>
  <si>
    <t>クレープ類</t>
  </si>
  <si>
    <t>その他の後練</t>
  </si>
  <si>
    <t>（後染）</t>
  </si>
  <si>
    <t>（先染）</t>
  </si>
  <si>
    <t>ちりめん類</t>
  </si>
  <si>
    <t>（後染）</t>
  </si>
  <si>
    <t>月平均</t>
  </si>
  <si>
    <t>アセテート織物</t>
  </si>
  <si>
    <t>人平・塩瀬</t>
  </si>
  <si>
    <t>ビニロン</t>
  </si>
  <si>
    <t>ナイロン</t>
  </si>
  <si>
    <t>アクリル</t>
  </si>
  <si>
    <t>ポプリン・ブロード</t>
  </si>
  <si>
    <t>その他の服地</t>
  </si>
  <si>
    <t>トワイン</t>
  </si>
  <si>
    <t>準備機械</t>
  </si>
  <si>
    <t>銑鉄鋳物　　　　（ｔ）</t>
  </si>
  <si>
    <t>なめしがわ・同製品・毛皮製造業</t>
  </si>
  <si>
    <t>前年対比</t>
  </si>
  <si>
    <t>従業者数</t>
  </si>
  <si>
    <t>事業所数</t>
  </si>
  <si>
    <t>製造品出荷額等</t>
  </si>
  <si>
    <t>規模別</t>
  </si>
  <si>
    <t>300人以上</t>
  </si>
  <si>
    <t>構成比</t>
  </si>
  <si>
    <t>付　　加　価値率</t>
  </si>
  <si>
    <t>ろう石、長石</t>
  </si>
  <si>
    <t>服部鉱業㈱</t>
  </si>
  <si>
    <t>河合鉱山㈱</t>
  </si>
  <si>
    <t>㈱常崎鉱業所</t>
  </si>
  <si>
    <t>能美郡辰口町</t>
  </si>
  <si>
    <t>石川郡鳥越村</t>
  </si>
  <si>
    <t>珪藻土の種類</t>
  </si>
  <si>
    <t>分布範囲</t>
  </si>
  <si>
    <t>海面上</t>
  </si>
  <si>
    <t>0～50ｍ</t>
  </si>
  <si>
    <t>50ｍ以深</t>
  </si>
  <si>
    <t>和倉珪藻土</t>
  </si>
  <si>
    <t>（海成）</t>
  </si>
  <si>
    <t>石崎</t>
  </si>
  <si>
    <t>田鶴浜</t>
  </si>
  <si>
    <t>須曽西方</t>
  </si>
  <si>
    <t>島別所</t>
  </si>
  <si>
    <t>向田</t>
  </si>
  <si>
    <t>和倉地区</t>
  </si>
  <si>
    <t>能登島地区</t>
  </si>
  <si>
    <t>山戸田珪藻土</t>
  </si>
  <si>
    <t>山戸田、土川</t>
  </si>
  <si>
    <t>田尻近傍</t>
  </si>
  <si>
    <t>飯田珪藻土</t>
  </si>
  <si>
    <t>飯塚、正院、蛸島</t>
  </si>
  <si>
    <t>鵜飼近傍</t>
  </si>
  <si>
    <t>飯田、上戸</t>
  </si>
  <si>
    <t>岡田北方</t>
  </si>
  <si>
    <t>法住寺珪藻土（海成）法住寺近傍</t>
  </si>
  <si>
    <t>塚田珪藻土（海成）輪島、塚田</t>
  </si>
  <si>
    <t>面積</t>
  </si>
  <si>
    <t>重量</t>
  </si>
  <si>
    <t>金額</t>
  </si>
  <si>
    <t>数量</t>
  </si>
  <si>
    <t>口付</t>
  </si>
  <si>
    <t>フィルター</t>
  </si>
  <si>
    <t>両切</t>
  </si>
  <si>
    <t>刻</t>
  </si>
  <si>
    <t>総金額</t>
  </si>
  <si>
    <t>葉たばこ買入</t>
  </si>
  <si>
    <t>〃</t>
  </si>
  <si>
    <t>公社輸入</t>
  </si>
  <si>
    <t>自己輸入</t>
  </si>
  <si>
    <t>単位</t>
  </si>
  <si>
    <t>人口１人当たり年間消費</t>
  </si>
  <si>
    <t>a</t>
  </si>
  <si>
    <t>千円</t>
  </si>
  <si>
    <t>千本</t>
  </si>
  <si>
    <t>kg</t>
  </si>
  <si>
    <t>t</t>
  </si>
  <si>
    <t>一般機械</t>
  </si>
  <si>
    <t>電気機械</t>
  </si>
  <si>
    <t>輸送機械</t>
  </si>
  <si>
    <t>精密機械</t>
  </si>
  <si>
    <t>麻　織　物</t>
  </si>
  <si>
    <t>短　繊　維</t>
  </si>
  <si>
    <t>長　繊　維</t>
  </si>
  <si>
    <t>小松市花坂町</t>
  </si>
  <si>
    <t>絹紡織物</t>
  </si>
  <si>
    <t>金属製品製造業</t>
  </si>
  <si>
    <t>武器製造業</t>
  </si>
  <si>
    <t>葉巻、パイプたばこ</t>
  </si>
  <si>
    <t>数　　量</t>
  </si>
  <si>
    <t>ハイライト</t>
  </si>
  <si>
    <t>セブンスター</t>
  </si>
  <si>
    <t>チェリー</t>
  </si>
  <si>
    <t>たばこ製造</t>
  </si>
  <si>
    <t>輸入たばこ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</si>
  <si>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</si>
  <si>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</si>
  <si>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</si>
  <si>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</si>
  <si>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</si>
  <si>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</si>
  <si>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</si>
  <si>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</si>
  <si>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</si>
  <si>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</si>
  <si>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</si>
  <si>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その他の製造業</t>
  </si>
  <si>
    <t>マリーナ</t>
  </si>
  <si>
    <t>ポリプロピレン</t>
  </si>
  <si>
    <t>従業者数（人）</t>
  </si>
  <si>
    <t>製造品出荷額等（万円）</t>
  </si>
  <si>
    <t>生産額（万円）</t>
  </si>
  <si>
    <t>付加価値額（万円）</t>
  </si>
  <si>
    <t>ふとん綿</t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</si>
  <si>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年1月</t>
    </r>
  </si>
  <si>
    <t>資料　石川県統計調査課「鉱工業生産統計」による。</t>
  </si>
  <si>
    <t>鉱業総合</t>
  </si>
  <si>
    <t>毛　織　物</t>
  </si>
  <si>
    <t>細幅織物</t>
  </si>
  <si>
    <t>雑繊維製品(㎏)</t>
  </si>
  <si>
    <t>合成繊維魚網</t>
  </si>
  <si>
    <t>資料　石川県統計調査課「工業統計」による。</t>
  </si>
  <si>
    <t>資料　石川県統計調査課「工業統計」による。</t>
  </si>
  <si>
    <t>資料　石川県統計調査課「鉱工業生産統計」による。</t>
  </si>
  <si>
    <t>小売人数（人）</t>
  </si>
  <si>
    <t>鉱山への交通</t>
  </si>
  <si>
    <t>石川県九谷窯元</t>
  </si>
  <si>
    <t>工業協同組合</t>
  </si>
  <si>
    <t>陸上露出面積</t>
  </si>
  <si>
    <t>北陸鉄道金名線服部駅下車</t>
  </si>
  <si>
    <t>北陸鉄道金名線大日川駅下車</t>
  </si>
  <si>
    <t>北陸鉄道能美線宮竹駅下車</t>
  </si>
  <si>
    <t>北陸鉄道小松線加賀八幡駅下車</t>
  </si>
  <si>
    <t>（非海成）</t>
  </si>
  <si>
    <t>-</t>
  </si>
  <si>
    <t>…</t>
  </si>
  <si>
    <t>金属鉱業</t>
  </si>
  <si>
    <t>化学工業</t>
  </si>
  <si>
    <t>繊維工業</t>
  </si>
  <si>
    <t>窯業土石　製品工業</t>
  </si>
  <si>
    <t>石油石炭　製品工業</t>
  </si>
  <si>
    <r>
      <t>昭和4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</si>
  <si>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</si>
  <si>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硬質磁器</t>
  </si>
  <si>
    <t>衣服・その他の繊維製品製造業</t>
  </si>
  <si>
    <t>パルプ・紙・紙加工品製造業</t>
  </si>
  <si>
    <t>合　　　　　　　計</t>
  </si>
  <si>
    <t>繊維工業</t>
  </si>
  <si>
    <t>石油製品・石炭製品製造業</t>
  </si>
  <si>
    <t>家族従業者</t>
  </si>
  <si>
    <t>常用労働者</t>
  </si>
  <si>
    <t>原材料</t>
  </si>
  <si>
    <t>委託生産費</t>
  </si>
  <si>
    <t>化学工業</t>
  </si>
  <si>
    <t>ゴム製品製造業</t>
  </si>
  <si>
    <t>鉄鋼業</t>
  </si>
  <si>
    <t>金属製品製造業</t>
  </si>
  <si>
    <t>武器製造業</t>
  </si>
  <si>
    <t>その他の製造業</t>
  </si>
  <si>
    <t>なめしがわ・同製品・毛皮製造業</t>
  </si>
  <si>
    <t>上水道</t>
  </si>
  <si>
    <t>海水</t>
  </si>
  <si>
    <t>計</t>
  </si>
  <si>
    <t>地表水 伏流水</t>
  </si>
  <si>
    <t>井戸水</t>
  </si>
  <si>
    <t>家族従業者</t>
  </si>
  <si>
    <t>ボイラー用水</t>
  </si>
  <si>
    <t>委託生産費</t>
  </si>
  <si>
    <t>原料用水</t>
  </si>
  <si>
    <t>製品処理用水及び洗浄用水</t>
  </si>
  <si>
    <t>冷却用水</t>
  </si>
  <si>
    <t>温調用水</t>
  </si>
  <si>
    <t>その他
(飲料用水雑用水を含む)</t>
  </si>
  <si>
    <t>鉱業代理人</t>
  </si>
  <si>
    <t>鉱山所在地</t>
  </si>
  <si>
    <r>
      <t>49</t>
    </r>
    <r>
      <rPr>
        <sz val="12"/>
        <rFont val="ＭＳ 明朝"/>
        <family val="1"/>
      </rPr>
      <t>年度</t>
    </r>
  </si>
  <si>
    <t>田居近傍</t>
  </si>
  <si>
    <t>…</t>
  </si>
  <si>
    <t>x</t>
  </si>
  <si>
    <t>x</t>
  </si>
  <si>
    <t>x</t>
  </si>
  <si>
    <t>x</t>
  </si>
  <si>
    <t>x</t>
  </si>
  <si>
    <t>x</t>
  </si>
  <si>
    <t>x</t>
  </si>
  <si>
    <t>x</t>
  </si>
  <si>
    <t>x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</si>
  <si>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年平均</t>
    </r>
  </si>
  <si>
    <r>
      <t>昭和4</t>
    </r>
    <r>
      <rPr>
        <sz val="12"/>
        <rFont val="ＭＳ 明朝"/>
        <family val="1"/>
      </rPr>
      <t>9年1月</t>
    </r>
  </si>
  <si>
    <r>
      <t>昭和5</t>
    </r>
    <r>
      <rPr>
        <sz val="12"/>
        <rFont val="ＭＳ 明朝"/>
        <family val="1"/>
      </rPr>
      <t>0年1月</t>
    </r>
  </si>
  <si>
    <r>
      <t>昭和5</t>
    </r>
    <r>
      <rPr>
        <sz val="12"/>
        <rFont val="ＭＳ 明朝"/>
        <family val="1"/>
      </rPr>
      <t>1年1月</t>
    </r>
  </si>
  <si>
    <r>
      <t>昭和4</t>
    </r>
    <r>
      <rPr>
        <sz val="12"/>
        <rFont val="ＭＳ 明朝"/>
        <family val="1"/>
      </rPr>
      <t>7年平均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</si>
  <si>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</si>
  <si>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</si>
  <si>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年平均</t>
    </r>
  </si>
  <si>
    <t>114　鉱　工　業</t>
  </si>
  <si>
    <t>鉱　工　業　115</t>
  </si>
  <si>
    <r>
      <t>（昭和45</t>
    </r>
    <r>
      <rPr>
        <sz val="12"/>
        <rFont val="ＭＳ 明朝"/>
        <family val="1"/>
      </rPr>
      <t>年＝100）</t>
    </r>
  </si>
  <si>
    <t>８　　鉱　　　　　　　　　　工　　　　　　　　　　業</t>
  </si>
  <si>
    <t>49　　業　　　種　　　別　　　鉱　　　工　　　業　　　生　　　産　　　指　　　数　（昭和47～51年）</t>
  </si>
  <si>
    <t>機　械　工　業</t>
  </si>
  <si>
    <t>総　　合</t>
  </si>
  <si>
    <t>鉱 工 業　　総　　合</t>
  </si>
  <si>
    <t>非 金 属　　鉱　　業</t>
  </si>
  <si>
    <t>製造工業　総　　合</t>
  </si>
  <si>
    <t>鉄 鋼 業</t>
  </si>
  <si>
    <t>非鉄金属　工　　業</t>
  </si>
  <si>
    <t>金属製品　工　　業</t>
  </si>
  <si>
    <t>パルプ・紙・紙加　工品工業</t>
  </si>
  <si>
    <t>木　　材　　木 製 品　　工　　業</t>
  </si>
  <si>
    <t>食 料 品　た ば こ　　工　　業</t>
  </si>
  <si>
    <t>そ の 他　工　　業</t>
  </si>
  <si>
    <t>－</t>
  </si>
  <si>
    <t xml:space="preserve"> </t>
  </si>
  <si>
    <t>（単位　平方メートル）</t>
  </si>
  <si>
    <t>50　　製　品　別　工　業　生　産　動　態　（昭和49～51年）</t>
  </si>
  <si>
    <t>116　鉱　工　業</t>
  </si>
  <si>
    <t>鉱　工　業　117</t>
  </si>
  <si>
    <t>年次及び月次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</si>
  <si>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</si>
  <si>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合　　　計</t>
  </si>
  <si>
    <t>交　　　織</t>
  </si>
  <si>
    <t>絹　　　織　　　物</t>
  </si>
  <si>
    <t>先　　　練</t>
  </si>
  <si>
    <t>小　　　　　　　　　　幅</t>
  </si>
  <si>
    <t>広　　　　　　　　　　　　　　　幅</t>
  </si>
  <si>
    <t>絹　　　　　　　　　　織　　　　　　　　　　物</t>
  </si>
  <si>
    <t>綿　織　物</t>
  </si>
  <si>
    <t>総　　　　計</t>
  </si>
  <si>
    <t>（１）　　織　　　　　　　　　　　　　　　　　　　　物</t>
  </si>
  <si>
    <t>織　　　　　　　　　　　　　　　　　　　　物　（つづき）</t>
  </si>
  <si>
    <t>かなきん　　　　（細布）</t>
  </si>
  <si>
    <t>－</t>
  </si>
  <si>
    <t>合　　　　計</t>
  </si>
  <si>
    <t>交　　　　織</t>
  </si>
  <si>
    <t>人　絹　織　物</t>
  </si>
  <si>
    <t>広　　　　　　　　　　幅</t>
  </si>
  <si>
    <t>そ　の　他</t>
  </si>
  <si>
    <t>小　　　　幅</t>
  </si>
  <si>
    <t>人　　　絹　　　織　　　物</t>
  </si>
  <si>
    <t>広　　　幅</t>
  </si>
  <si>
    <t>小　　　幅</t>
  </si>
  <si>
    <t>そ　　の　　他</t>
  </si>
  <si>
    <t>変　り　織</t>
  </si>
  <si>
    <t>先　　　　　　　　　　染</t>
  </si>
  <si>
    <t>生　　　　　地　（ 糸 晒 し を 含 む ）</t>
  </si>
  <si>
    <t>ス　　　　　フ　　　　　織　　　　　物</t>
  </si>
  <si>
    <t>（単位　平方メートル）</t>
  </si>
  <si>
    <r>
      <t>昭和4</t>
    </r>
    <r>
      <rPr>
        <sz val="12"/>
        <rFont val="ＭＳ 明朝"/>
        <family val="1"/>
      </rPr>
      <t>9年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</si>
  <si>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</si>
  <si>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118　鉱　工　業</t>
  </si>
  <si>
    <t>鉱　工　業　119</t>
  </si>
  <si>
    <t>織　　　　　　　　　　　　　　　　　　　　物　（つづき）</t>
  </si>
  <si>
    <t>長繊維</t>
  </si>
  <si>
    <t>短繊維</t>
  </si>
  <si>
    <t>キ ュ プ ラ （ ベ ン ベ ル グ ） 織 物</t>
  </si>
  <si>
    <t>合　　計</t>
  </si>
  <si>
    <t>小　　　計</t>
  </si>
  <si>
    <t>ナ　　　イ　　　ロ　　　ン</t>
  </si>
  <si>
    <t>長　　　　　　　　　　繊　　　　　　　　　　維</t>
  </si>
  <si>
    <t>合　　成　　繊　　維　　織　　物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</si>
  <si>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</si>
  <si>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タ　フ　タ</t>
  </si>
  <si>
    <t>シ　ャ　ー</t>
  </si>
  <si>
    <t>小　　　　計</t>
  </si>
  <si>
    <r>
      <t>ポ</t>
    </r>
    <r>
      <rPr>
        <sz val="12"/>
        <rFont val="ＭＳ 明朝"/>
        <family val="1"/>
      </rPr>
      <t>リエステル</t>
    </r>
  </si>
  <si>
    <t>長　　　　　　　　繊　　　　　　　　維</t>
  </si>
  <si>
    <t>サージ・ギャバジン</t>
  </si>
  <si>
    <t>短　　　　　　　　　　　　　　　繊　　　　　　　　　　　　　　　維</t>
  </si>
  <si>
    <t>合　　　成　　　繊　　　維　　　織　　　物</t>
  </si>
  <si>
    <r>
      <t>昭和4</t>
    </r>
    <r>
      <rPr>
        <sz val="12"/>
        <rFont val="ＭＳ 明朝"/>
        <family val="1"/>
      </rPr>
      <t>9年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</si>
  <si>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</si>
  <si>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昭和4</t>
    </r>
    <r>
      <rPr>
        <sz val="12"/>
        <rFont val="ＭＳ 明朝"/>
        <family val="1"/>
      </rPr>
      <t>9年</t>
    </r>
  </si>
  <si>
    <t>120　鉱　工　業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</si>
  <si>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</si>
  <si>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染　　色　　　　　　　　　（千㎡）</t>
  </si>
  <si>
    <t>服　　　類</t>
  </si>
  <si>
    <t>中衣、下着、　　寝　具　類</t>
  </si>
  <si>
    <t>組　ひ　も</t>
  </si>
  <si>
    <t>綿　魚　網</t>
  </si>
  <si>
    <t>漁　　　　　　　　網（㎏）</t>
  </si>
  <si>
    <t>縫　　　製　　　品（点）</t>
  </si>
  <si>
    <t>（２）　　そ　の　他　の　繊　維　製　品　、　繊　維　機　械　、　雑　貨　等</t>
  </si>
  <si>
    <t>鉱　工　業　121</t>
  </si>
  <si>
    <t>資料　石川県統計調査課「鉱工業生産統計」による。</t>
  </si>
  <si>
    <t>コ　ー　ド</t>
  </si>
  <si>
    <t>ロ　ー　ブ</t>
  </si>
  <si>
    <t>中　入　綿</t>
  </si>
  <si>
    <t>製　　　　　　　　綿（㎏）</t>
  </si>
  <si>
    <t>麻　　　　　　　　　　綱（㎏）</t>
  </si>
  <si>
    <t>織　　　　機</t>
  </si>
  <si>
    <t>九　谷　焼</t>
  </si>
  <si>
    <t>陶　　　磁　　　器（㎏）</t>
  </si>
  <si>
    <t>繊　維　機　械（台）</t>
  </si>
  <si>
    <t>チェーン　　　　（㎏）</t>
  </si>
  <si>
    <t>そ　　の　　他　　の　　繊　　維　　製　　品　　、　　繊　　維　　機　　械　　、　　雑　　貨　　等　（つづき）</t>
  </si>
  <si>
    <t>総数</t>
  </si>
  <si>
    <t>総数</t>
  </si>
  <si>
    <r>
      <t>製造品出荷額等(万円</t>
    </r>
    <r>
      <rPr>
        <sz val="12"/>
        <rFont val="ＭＳ 明朝"/>
        <family val="1"/>
      </rPr>
      <t>) 1)</t>
    </r>
  </si>
  <si>
    <r>
      <t>昭和4</t>
    </r>
    <r>
      <rPr>
        <sz val="12"/>
        <rFont val="ＭＳ 明朝"/>
        <family val="1"/>
      </rPr>
      <t>9年</t>
    </r>
  </si>
  <si>
    <t>鉱　工　業　123</t>
  </si>
  <si>
    <t>51　　製　　　　　　　　　　造　　　　　　　　　　業　（昭和51年）</t>
  </si>
  <si>
    <t>構成比(％)</t>
  </si>
  <si>
    <t>実　数(人)</t>
  </si>
  <si>
    <t>実　数(万円)</t>
  </si>
  <si>
    <t>実　　　数</t>
  </si>
  <si>
    <t>(従業者９人以下の事業所)</t>
  </si>
  <si>
    <t>(従業者10人以上の事業所)</t>
  </si>
  <si>
    <t>10～19人</t>
  </si>
  <si>
    <t>20　～　29</t>
  </si>
  <si>
    <t>30　～　49</t>
  </si>
  <si>
    <t>50　～　99</t>
  </si>
  <si>
    <t>100　～　199</t>
  </si>
  <si>
    <t>200　～　299</t>
  </si>
  <si>
    <t>産　　　業　　　別</t>
  </si>
  <si>
    <t>122　鉱　工　業</t>
  </si>
  <si>
    <r>
      <t>5</t>
    </r>
    <r>
      <rPr>
        <sz val="12"/>
        <rFont val="ＭＳ 明朝"/>
        <family val="1"/>
      </rPr>
      <t>0　　年</t>
    </r>
  </si>
  <si>
    <t>51　　年</t>
  </si>
  <si>
    <r>
      <t>5</t>
    </r>
    <r>
      <rPr>
        <sz val="12"/>
        <rFont val="ＭＳ 明朝"/>
        <family val="1"/>
      </rPr>
      <t>0　　　年</t>
    </r>
  </si>
  <si>
    <t>51　　　　　年</t>
  </si>
  <si>
    <r>
      <t>50　　　</t>
    </r>
    <r>
      <rPr>
        <sz val="12"/>
        <rFont val="ＭＳ 明朝"/>
        <family val="1"/>
      </rPr>
      <t>年</t>
    </r>
  </si>
  <si>
    <t>51　　　　　　　年</t>
  </si>
  <si>
    <r>
      <t>生　　　　　産　　　　　額(万円）</t>
    </r>
    <r>
      <rPr>
        <sz val="12"/>
        <rFont val="ＭＳ 明朝"/>
        <family val="1"/>
      </rPr>
      <t xml:space="preserve"> 2)</t>
    </r>
  </si>
  <si>
    <t>事　　業　　所　　数</t>
  </si>
  <si>
    <t>従　業　者　数(人)</t>
  </si>
  <si>
    <t>－</t>
  </si>
  <si>
    <t>－</t>
  </si>
  <si>
    <r>
      <t>注　1</t>
    </r>
    <r>
      <rPr>
        <sz val="12"/>
        <rFont val="ＭＳ 明朝"/>
        <family val="1"/>
      </rPr>
      <t>) 2)の製造品出荷額等と生産額との関係：生産額＝製造品出荷額等＋（製造品当年末在庫額－同当年初在庫額）＋（半製品及び仕掛品当年末額－同当年初額）</t>
    </r>
  </si>
  <si>
    <t>昭和51年12月31日現在で実施した「昭和51年工業統計調査」の結果による。事業所数、従業者数は年末現在を、その他のものは１ヵ年の累計額を示す。</t>
  </si>
  <si>
    <r>
      <t>（１）　　産業別事業所、従業者数、出荷額等及びその構成比（全事業所）　（昭和</t>
    </r>
    <r>
      <rPr>
        <sz val="12"/>
        <rFont val="ＭＳ 明朝"/>
        <family val="1"/>
      </rPr>
      <t>51年）</t>
    </r>
  </si>
  <si>
    <r>
      <t>（２）　　規模別事業所、従業者数、出荷額等及びその構成比（全事業所）　（昭和</t>
    </r>
    <r>
      <rPr>
        <sz val="12"/>
        <rFont val="ＭＳ 明朝"/>
        <family val="1"/>
      </rPr>
      <t>51年）</t>
    </r>
  </si>
  <si>
    <r>
      <t>（３）　　産　業　別　事　業　所　、　従　業　者　数　、　出　荷　額　等　の　累　年　比　較（全事業所）　（昭和</t>
    </r>
    <r>
      <rPr>
        <sz val="12"/>
        <rFont val="ＭＳ 明朝"/>
        <family val="1"/>
      </rPr>
      <t>49～51年）</t>
    </r>
  </si>
  <si>
    <t>木　材・木製品製造業</t>
  </si>
  <si>
    <t>家　具・装備品製造業</t>
  </si>
  <si>
    <t>窯　業・土石製品製造業</t>
  </si>
  <si>
    <t>出　版・印　刷・同関連産業</t>
  </si>
  <si>
    <t>　</t>
  </si>
  <si>
    <t>124　鉱　工　業</t>
  </si>
  <si>
    <t>鉱　工　業　125</t>
  </si>
  <si>
    <t>（４）　　規　模　、　産　業　別　事　業　所　、　従　業　者　数　、　支　出　及　び　出　荷　額　等　（昭和51年）</t>
  </si>
  <si>
    <t>総　　　　　　　　　　　　　　　　　　　　計　（従業者30人以上の事業所）</t>
  </si>
  <si>
    <t>内　　国　消費税額　　（万円）</t>
  </si>
  <si>
    <t>出荷額</t>
  </si>
  <si>
    <t>電　　力</t>
  </si>
  <si>
    <t>燃　料</t>
  </si>
  <si>
    <t>その他の　給　　与</t>
  </si>
  <si>
    <t>合計</t>
  </si>
  <si>
    <t>木　材・木製品製造業</t>
  </si>
  <si>
    <t>家　具・装備品製造業</t>
  </si>
  <si>
    <t>製造品出荷額等(万円)</t>
  </si>
  <si>
    <t>原材料使用額等(万円)</t>
  </si>
  <si>
    <t>現金給与総額(万円)</t>
  </si>
  <si>
    <t>規　模　、　産　業　別　事　業　所　、　従　業　者　数　、　支　出　及　び　出　荷　額　等　（昭和51年）（つづき）</t>
  </si>
  <si>
    <t>126　鉱　工　業</t>
  </si>
  <si>
    <t>鉱　工　業　127</t>
  </si>
  <si>
    <t>（単位　金額万円）</t>
  </si>
  <si>
    <t>現金給与総額</t>
  </si>
  <si>
    <t>原材料使用額等</t>
  </si>
  <si>
    <t>製造品出荷額等</t>
  </si>
  <si>
    <t>内　　国　消費税額　　</t>
  </si>
  <si>
    <r>
      <t>ア　　従　業　者　30　人　～　</t>
    </r>
    <r>
      <rPr>
        <sz val="12"/>
        <rFont val="ＭＳ 明朝"/>
        <family val="1"/>
      </rPr>
      <t>49　人　の　事　業　所</t>
    </r>
  </si>
  <si>
    <r>
      <t>イ　　従　業　者　</t>
    </r>
    <r>
      <rPr>
        <sz val="12"/>
        <rFont val="ＭＳ 明朝"/>
        <family val="1"/>
      </rPr>
      <t>50　人　～　99　人　の　事　業　所</t>
    </r>
  </si>
  <si>
    <t>128　鉱　工　業</t>
  </si>
  <si>
    <t>鉱　工　業　129</t>
  </si>
  <si>
    <r>
      <t>ウ　　従　業　者　</t>
    </r>
    <r>
      <rPr>
        <sz val="12"/>
        <rFont val="ＭＳ 明朝"/>
        <family val="1"/>
      </rPr>
      <t>100　人　～　199　人　の　事　業　所</t>
    </r>
  </si>
  <si>
    <r>
      <t>エ　　従　業　者　</t>
    </r>
    <r>
      <rPr>
        <sz val="12"/>
        <rFont val="ＭＳ 明朝"/>
        <family val="1"/>
      </rPr>
      <t>200　人　～　299　人　の　事　業　所</t>
    </r>
  </si>
  <si>
    <t>－</t>
  </si>
  <si>
    <t>－</t>
  </si>
  <si>
    <t>規　模　、　産　業　別　事　業　所　数　、　従　業　者　数　、　支　出　及　び　出　荷　額　等　（昭和51年）（つづき）</t>
  </si>
  <si>
    <r>
      <t>オ　　従　業　者　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　人　以　上　</t>
    </r>
    <r>
      <rPr>
        <sz val="12"/>
        <rFont val="ＭＳ 明朝"/>
        <family val="1"/>
      </rPr>
      <t>の　事　業　所</t>
    </r>
  </si>
  <si>
    <t>130　鉱　工　業</t>
  </si>
  <si>
    <t>鉱　工　業　131</t>
  </si>
  <si>
    <t>その他　　の給与</t>
  </si>
  <si>
    <t>燃　　料</t>
  </si>
  <si>
    <t>出　荷　額</t>
  </si>
  <si>
    <t>内　　国消費税額　　</t>
  </si>
  <si>
    <t>－</t>
  </si>
  <si>
    <t>（５）　　産業、規模別事業所数、水源別工業用水量及び用途別工業用水量　（従業員30人以上の事業所）</t>
  </si>
  <si>
    <t>産　　　　　業　　　　　別</t>
  </si>
  <si>
    <t>海　　水</t>
  </si>
  <si>
    <t>回　収　水</t>
  </si>
  <si>
    <t>淡　　　　　　　　　　　　水</t>
  </si>
  <si>
    <t>水　　　　　　　　源　　　　　　　　別　　　（㎥／日）</t>
  </si>
  <si>
    <t>淡　　水</t>
  </si>
  <si>
    <t>淡　水</t>
  </si>
  <si>
    <t>用　　　　　　　　　　　　途　　　　　　　　　　　　別　　　　　（㎥／日）</t>
  </si>
  <si>
    <t>注　　工業用水道は事業所数が少数のため、その数値は上水道に含めた。</t>
  </si>
  <si>
    <t>資料　石川県統計調査課「工業統計」による。</t>
  </si>
  <si>
    <t>注　　1）洪積層におおわれた部分および沿岸の一部を含む。</t>
  </si>
  <si>
    <t>　　　3）地表より採堀可能な範囲での厚さを示す場合もある。</t>
  </si>
  <si>
    <t>2）うすい洪積層におおわれた部分を含む。</t>
  </si>
  <si>
    <t>4）一部海面下を含めた場合もある。</t>
  </si>
  <si>
    <t>服部鉱山</t>
  </si>
  <si>
    <t>河合鉱山</t>
  </si>
  <si>
    <t>手取鉱山</t>
  </si>
  <si>
    <t>古花坂鉱山</t>
  </si>
  <si>
    <t>ろう石、長石、けい石</t>
  </si>
  <si>
    <t>鉱　　　種</t>
  </si>
  <si>
    <t>鉱　山　名</t>
  </si>
  <si>
    <t>52　　鉱　　　　　　　　　　業</t>
  </si>
  <si>
    <t>（１）　　稼　動　鉱　山　一　覧　表　（昭和51年12月31日現在）</t>
  </si>
  <si>
    <r>
      <t>従業員数(人</t>
    </r>
    <r>
      <rPr>
        <sz val="12"/>
        <rFont val="ＭＳ 明朝"/>
        <family val="1"/>
      </rPr>
      <t>)</t>
    </r>
  </si>
  <si>
    <r>
      <t>4</t>
    </r>
    <r>
      <rPr>
        <sz val="12"/>
        <rFont val="ＭＳ 明朝"/>
        <family val="1"/>
      </rPr>
      <t>7年度</t>
    </r>
  </si>
  <si>
    <r>
      <t>4</t>
    </r>
    <r>
      <rPr>
        <sz val="12"/>
        <rFont val="ＭＳ 明朝"/>
        <family val="1"/>
      </rPr>
      <t>8年度</t>
    </r>
  </si>
  <si>
    <r>
      <t>5</t>
    </r>
    <r>
      <rPr>
        <sz val="12"/>
        <rFont val="ＭＳ 明朝"/>
        <family val="1"/>
      </rPr>
      <t>0年度</t>
    </r>
  </si>
  <si>
    <r>
      <t>5</t>
    </r>
    <r>
      <rPr>
        <sz val="12"/>
        <rFont val="ＭＳ 明朝"/>
        <family val="1"/>
      </rPr>
      <t>1年度</t>
    </r>
  </si>
  <si>
    <r>
      <t>資料　日本専売公社金沢地方局総務部庶務課「昭和5</t>
    </r>
    <r>
      <rPr>
        <sz val="12"/>
        <rFont val="ＭＳ 明朝"/>
        <family val="1"/>
      </rPr>
      <t>1年度事業統計」による。</t>
    </r>
  </si>
  <si>
    <r>
      <t>資料　石川県商工課「昭和5</t>
    </r>
    <r>
      <rPr>
        <sz val="12"/>
        <rFont val="ＭＳ 明朝"/>
        <family val="1"/>
      </rPr>
      <t>1年度石川県商工要覧」による。</t>
    </r>
  </si>
  <si>
    <r>
      <t>k</t>
    </r>
    <r>
      <rPr>
        <sz val="12"/>
        <rFont val="ＭＳ 明朝"/>
        <family val="1"/>
      </rPr>
      <t>g</t>
    </r>
  </si>
  <si>
    <r>
      <t>1</t>
    </r>
    <r>
      <rPr>
        <sz val="12"/>
        <rFont val="ＭＳ 明朝"/>
        <family val="1"/>
      </rPr>
      <t>)</t>
    </r>
  </si>
  <si>
    <r>
      <t>2</t>
    </r>
    <r>
      <rPr>
        <sz val="12"/>
        <rFont val="ＭＳ 明朝"/>
        <family val="1"/>
      </rPr>
      <t>)</t>
    </r>
  </si>
  <si>
    <r>
      <t>3</t>
    </r>
    <r>
      <rPr>
        <sz val="12"/>
        <rFont val="ＭＳ 明朝"/>
        <family val="1"/>
      </rPr>
      <t>)</t>
    </r>
  </si>
  <si>
    <r>
      <t>4</t>
    </r>
    <r>
      <rPr>
        <sz val="12"/>
        <rFont val="ＭＳ 明朝"/>
        <family val="1"/>
      </rPr>
      <t>)</t>
    </r>
  </si>
  <si>
    <r>
      <t>(ｋ㎡</t>
    </r>
    <r>
      <rPr>
        <sz val="12"/>
        <rFont val="ＭＳ 明朝"/>
        <family val="1"/>
      </rPr>
      <t>)</t>
    </r>
  </si>
  <si>
    <t>132　鉱　工　業</t>
  </si>
  <si>
    <t>鉱　工　業　133</t>
  </si>
  <si>
    <t>（１）　　葉たばこ収納、たばこ製造、製造たばこ売渡、塩収納、売渡額　（昭和47～51年度）</t>
  </si>
  <si>
    <t>事　　　　　　　　　　　　　　　項</t>
  </si>
  <si>
    <t>製 造 た ば こ 売 渡</t>
  </si>
  <si>
    <t>塩　　　　　買　　　　　入</t>
  </si>
  <si>
    <t>塩　　　輸　　　入</t>
  </si>
  <si>
    <t>塩　　　　　売　　　　　渡</t>
  </si>
  <si>
    <t>－</t>
  </si>
  <si>
    <t>－</t>
  </si>
  <si>
    <t>（２）　　能 登 半 島 に お け る 珪 藻 泥 岩 の 地 区 別 推 定 埋 蔵 量</t>
  </si>
  <si>
    <t>地　　　　　区</t>
  </si>
  <si>
    <r>
      <t>層　　厚(</t>
    </r>
    <r>
      <rPr>
        <sz val="12"/>
        <rFont val="ＭＳ 明朝"/>
        <family val="1"/>
      </rPr>
      <t>ｍ)</t>
    </r>
  </si>
  <si>
    <r>
      <t>注　　１　</t>
    </r>
    <r>
      <rPr>
        <sz val="12"/>
        <rFont val="ＭＳ 明朝"/>
        <family val="1"/>
      </rPr>
      <t>合計欄は北陸三県分の合計又は平均である。</t>
    </r>
  </si>
  <si>
    <r>
      <t>　　　２</t>
    </r>
    <r>
      <rPr>
        <sz val="12"/>
        <rFont val="ＭＳ 明朝"/>
        <family val="1"/>
      </rPr>
      <t>　数量は葉巻、パイプたばこ、輸入たばこを除く。</t>
    </r>
  </si>
  <si>
    <t>支　　社　　名</t>
  </si>
  <si>
    <t>合　　　　　　　計</t>
  </si>
  <si>
    <t>金　　　　　　　沢</t>
  </si>
  <si>
    <t>小　　　　　　　松</t>
  </si>
  <si>
    <t>加　　　　　　　賀</t>
  </si>
  <si>
    <t>七　　　　　　　尾</t>
  </si>
  <si>
    <t>羽　　　　　　　咋</t>
  </si>
  <si>
    <t>輪　　　　　　　島</t>
  </si>
  <si>
    <t>珠　　　　　　　洲</t>
  </si>
  <si>
    <t>石　川　県　計</t>
  </si>
  <si>
    <t>福　井　県　計</t>
  </si>
  <si>
    <t>富　山　県　計</t>
  </si>
  <si>
    <t>（２）　　た　ば　こ　販　売　関　係　現　勢　表　（昭和51年度）</t>
  </si>
  <si>
    <t>数　量(本)</t>
  </si>
  <si>
    <t>金　額(円)</t>
  </si>
  <si>
    <t>数　量(千本)</t>
  </si>
  <si>
    <t>金　額(千円)</t>
  </si>
  <si>
    <r>
      <t>10本当たり単価　　　　　　　　　　　（円、</t>
    </r>
    <r>
      <rPr>
        <sz val="12"/>
        <rFont val="ＭＳ 明朝"/>
        <family val="1"/>
      </rPr>
      <t>銭）</t>
    </r>
  </si>
  <si>
    <t>53　　専　　　　　売　　　　　品</t>
  </si>
  <si>
    <t>飯塚珪藻土　　　　（海成）</t>
  </si>
  <si>
    <t>体　　　　　積（100万㎥)</t>
  </si>
  <si>
    <t>最　大</t>
  </si>
  <si>
    <t>平　均</t>
  </si>
  <si>
    <r>
      <t>年生産量（</t>
    </r>
    <r>
      <rPr>
        <sz val="12"/>
        <rFont val="ＭＳ 明朝"/>
        <family val="1"/>
      </rPr>
      <t>t）</t>
    </r>
  </si>
  <si>
    <t>和倉、奥原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</si>
</sst>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[&lt;=999]000;[&lt;=99999]000\-00;000\-0000"/>
    <numFmt numFmtId="216" formatCode="0.0%"/>
    <numFmt numFmtId="217" formatCode="0.00_ "/>
    <numFmt numFmtId="218" formatCode="#,##0.0_ ;[Red]\-#,##0.0\ "/>
    <numFmt numFmtId="219" formatCode="#,##0.0"/>
    <numFmt numFmtId="220" formatCode="#,##0.0_);[Red]\(#,##0.0\)"/>
    <numFmt numFmtId="221" formatCode="#,##0.0;[Red]#,##0.0"/>
    <numFmt numFmtId="222" formatCode="#,##0;[Red]#,##0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b/>
      <sz val="12"/>
      <color indexed="12"/>
      <name val="ＭＳ 明朝"/>
      <family val="1"/>
    </font>
    <font>
      <sz val="12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top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207" fontId="12" fillId="0" borderId="0" xfId="42" applyNumberFormat="1" applyFont="1" applyFill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7" fontId="12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12" fontId="0" fillId="0" borderId="17" xfId="0" applyNumberFormat="1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vertical="center"/>
    </xf>
    <xf numFmtId="212" fontId="0" fillId="0" borderId="0" xfId="0" applyNumberFormat="1" applyFont="1" applyFill="1" applyAlignment="1">
      <alignment horizontal="right" vertical="center"/>
    </xf>
    <xf numFmtId="212" fontId="12" fillId="0" borderId="0" xfId="42" applyNumberFormat="1" applyFont="1" applyFill="1" applyAlignment="1" applyProtection="1">
      <alignment horizontal="left" vertical="center"/>
      <protection/>
    </xf>
    <xf numFmtId="212" fontId="0" fillId="0" borderId="0" xfId="0" applyNumberFormat="1" applyFont="1" applyFill="1" applyAlignment="1">
      <alignment horizontal="left" vertical="top"/>
    </xf>
    <xf numFmtId="212" fontId="0" fillId="0" borderId="0" xfId="0" applyNumberFormat="1" applyFont="1" applyFill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15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left" vertical="center"/>
    </xf>
    <xf numFmtId="212" fontId="0" fillId="0" borderId="15" xfId="0" applyNumberFormat="1" applyFont="1" applyFill="1" applyBorder="1" applyAlignment="1">
      <alignment horizontal="left" vertical="center"/>
    </xf>
    <xf numFmtId="212" fontId="11" fillId="0" borderId="0" xfId="0" applyNumberFormat="1" applyFont="1" applyFill="1" applyBorder="1" applyAlignment="1">
      <alignment horizontal="right" vertical="center"/>
    </xf>
    <xf numFmtId="38" fontId="11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203" fontId="0" fillId="0" borderId="0" xfId="49" applyNumberFormat="1" applyFont="1" applyFill="1" applyAlignment="1">
      <alignment vertical="center"/>
    </xf>
    <xf numFmtId="203" fontId="0" fillId="0" borderId="0" xfId="49" applyNumberFormat="1" applyFont="1" applyFill="1" applyAlignment="1">
      <alignment horizontal="right" vertical="center"/>
    </xf>
    <xf numFmtId="40" fontId="0" fillId="0" borderId="0" xfId="49" applyNumberFormat="1" applyFont="1" applyFill="1" applyAlignment="1">
      <alignment vertical="center"/>
    </xf>
    <xf numFmtId="0" fontId="0" fillId="0" borderId="0" xfId="0" applyBorder="1" applyAlignment="1">
      <alignment horizontal="distributed" vertical="center"/>
    </xf>
    <xf numFmtId="40" fontId="0" fillId="0" borderId="0" xfId="49" applyNumberFormat="1" applyFont="1" applyFill="1" applyAlignment="1">
      <alignment horizontal="right" vertical="center"/>
    </xf>
    <xf numFmtId="212" fontId="0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210" fontId="1" fillId="0" borderId="0" xfId="0" applyNumberFormat="1" applyFont="1" applyFill="1" applyAlignment="1" applyProtection="1">
      <alignment vertical="center"/>
      <protection/>
    </xf>
    <xf numFmtId="0" fontId="19" fillId="0" borderId="16" xfId="0" applyFont="1" applyBorder="1" applyAlignment="1">
      <alignment horizontal="distributed" vertical="center"/>
    </xf>
    <xf numFmtId="221" fontId="0" fillId="0" borderId="0" xfId="0" applyNumberFormat="1" applyFont="1" applyFill="1" applyAlignment="1" applyProtection="1">
      <alignment vertical="center"/>
      <protection/>
    </xf>
    <xf numFmtId="221" fontId="0" fillId="0" borderId="0" xfId="0" applyNumberFormat="1" applyFont="1" applyFill="1" applyAlignment="1">
      <alignment vertical="center"/>
    </xf>
    <xf numFmtId="221" fontId="0" fillId="0" borderId="0" xfId="0" applyNumberFormat="1" applyFont="1" applyFill="1" applyAlignment="1" applyProtection="1">
      <alignment horizontal="right" vertical="center"/>
      <protection/>
    </xf>
    <xf numFmtId="221" fontId="0" fillId="0" borderId="0" xfId="0" applyNumberFormat="1" applyFont="1" applyFill="1" applyBorder="1" applyAlignment="1" applyProtection="1">
      <alignment horizontal="center" vertical="center"/>
      <protection/>
    </xf>
    <xf numFmtId="221" fontId="0" fillId="0" borderId="0" xfId="42" applyNumberFormat="1" applyFont="1" applyFill="1" applyAlignment="1" applyProtection="1">
      <alignment vertical="center"/>
      <protection/>
    </xf>
    <xf numFmtId="221" fontId="0" fillId="0" borderId="0" xfId="42" applyNumberFormat="1" applyFont="1" applyFill="1" applyBorder="1" applyAlignment="1" applyProtection="1">
      <alignment vertical="center"/>
      <protection/>
    </xf>
    <xf numFmtId="221" fontId="0" fillId="0" borderId="11" xfId="42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horizontal="distributed" vertical="center"/>
    </xf>
    <xf numFmtId="221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210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205" fontId="0" fillId="0" borderId="14" xfId="0" applyNumberFormat="1" applyFont="1" applyFill="1" applyBorder="1" applyAlignment="1" applyProtection="1">
      <alignment vertical="center"/>
      <protection/>
    </xf>
    <xf numFmtId="205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21" fontId="0" fillId="0" borderId="11" xfId="42" applyNumberFormat="1" applyFont="1" applyFill="1" applyBorder="1" applyAlignment="1" applyProtection="1">
      <alignment horizontal="right" vertical="center"/>
      <protection/>
    </xf>
    <xf numFmtId="221" fontId="1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222" fontId="0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Alignment="1">
      <alignment horizontal="left" vertical="center"/>
    </xf>
    <xf numFmtId="222" fontId="0" fillId="0" borderId="0" xfId="0" applyNumberFormat="1" applyFont="1" applyFill="1" applyBorder="1" applyAlignment="1">
      <alignment horizontal="right" vertical="center"/>
    </xf>
    <xf numFmtId="222" fontId="0" fillId="0" borderId="0" xfId="0" applyNumberFormat="1" applyFont="1" applyFill="1" applyBorder="1" applyAlignment="1">
      <alignment horizontal="right" vertical="center"/>
    </xf>
    <xf numFmtId="222" fontId="0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222" fontId="13" fillId="0" borderId="0" xfId="0" applyNumberFormat="1" applyFont="1" applyFill="1" applyAlignment="1">
      <alignment horizontal="right" vertical="center"/>
    </xf>
    <xf numFmtId="212" fontId="0" fillId="0" borderId="20" xfId="0" applyNumberFormat="1" applyFont="1" applyFill="1" applyBorder="1" applyAlignment="1">
      <alignment horizontal="distributed" vertical="center" wrapText="1"/>
    </xf>
    <xf numFmtId="212" fontId="0" fillId="0" borderId="23" xfId="0" applyNumberFormat="1" applyFont="1" applyFill="1" applyBorder="1" applyAlignment="1">
      <alignment horizontal="distributed" vertical="center" wrapText="1"/>
    </xf>
    <xf numFmtId="212" fontId="0" fillId="0" borderId="17" xfId="0" applyNumberFormat="1" applyFont="1" applyFill="1" applyBorder="1" applyAlignment="1">
      <alignment horizontal="distributed" vertical="center" wrapText="1"/>
    </xf>
    <xf numFmtId="212" fontId="0" fillId="0" borderId="20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Alignment="1">
      <alignment horizontal="left" vertical="center"/>
    </xf>
    <xf numFmtId="212" fontId="0" fillId="0" borderId="0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212" fontId="0" fillId="0" borderId="15" xfId="0" applyNumberFormat="1" applyFont="1" applyFill="1" applyBorder="1" applyAlignment="1">
      <alignment horizontal="left" vertical="center"/>
    </xf>
    <xf numFmtId="212" fontId="0" fillId="0" borderId="15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22" fontId="0" fillId="0" borderId="0" xfId="49" applyNumberFormat="1" applyFont="1" applyFill="1" applyAlignment="1">
      <alignment horizontal="right" vertical="center"/>
    </xf>
    <xf numFmtId="222" fontId="13" fillId="0" borderId="0" xfId="49" applyNumberFormat="1" applyFont="1" applyFill="1" applyAlignment="1">
      <alignment horizontal="right" vertical="center"/>
    </xf>
    <xf numFmtId="222" fontId="0" fillId="0" borderId="0" xfId="0" applyNumberFormat="1" applyFont="1" applyFill="1" applyAlignment="1">
      <alignment horizontal="left" vertical="center"/>
    </xf>
    <xf numFmtId="222" fontId="0" fillId="0" borderId="0" xfId="0" applyNumberFormat="1" applyFont="1" applyFill="1" applyBorder="1" applyAlignment="1">
      <alignment horizontal="left" vertical="center"/>
    </xf>
    <xf numFmtId="212" fontId="0" fillId="0" borderId="2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24" xfId="0" applyNumberFormat="1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horizontal="distributed" vertical="center"/>
    </xf>
    <xf numFmtId="38" fontId="0" fillId="0" borderId="26" xfId="0" applyNumberFormat="1" applyFont="1" applyFill="1" applyBorder="1" applyAlignment="1">
      <alignment horizontal="distributed" vertical="center" wrapText="1"/>
    </xf>
    <xf numFmtId="38" fontId="0" fillId="0" borderId="18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27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>
      <alignment vertical="center"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31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8" fontId="1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>
      <alignment vertical="center"/>
    </xf>
    <xf numFmtId="203" fontId="0" fillId="0" borderId="15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38" fontId="13" fillId="0" borderId="0" xfId="0" applyNumberFormat="1" applyFont="1" applyFill="1" applyAlignment="1">
      <alignment vertical="center"/>
    </xf>
    <xf numFmtId="203" fontId="13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221" fontId="0" fillId="0" borderId="0" xfId="0" applyNumberFormat="1" applyFont="1" applyFill="1" applyAlignment="1">
      <alignment horizontal="right" vertical="center"/>
    </xf>
    <xf numFmtId="221" fontId="0" fillId="0" borderId="15" xfId="0" applyNumberFormat="1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horizontal="distributed" vertical="center"/>
      <protection/>
    </xf>
    <xf numFmtId="221" fontId="13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7" fontId="0" fillId="0" borderId="3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212" fontId="0" fillId="0" borderId="0" xfId="0" applyNumberFormat="1" applyFont="1" applyFill="1" applyAlignment="1">
      <alignment horizontal="center" vertical="center"/>
    </xf>
    <xf numFmtId="212" fontId="0" fillId="0" borderId="0" xfId="0" applyNumberFormat="1" applyFont="1" applyFill="1" applyAlignment="1">
      <alignment horizontal="center" vertical="center"/>
    </xf>
    <xf numFmtId="212" fontId="0" fillId="0" borderId="20" xfId="0" applyNumberFormat="1" applyFont="1" applyFill="1" applyBorder="1" applyAlignment="1">
      <alignment horizontal="distributed" vertical="center"/>
    </xf>
    <xf numFmtId="212" fontId="0" fillId="0" borderId="20" xfId="0" applyNumberFormat="1" applyFont="1" applyFill="1" applyBorder="1" applyAlignment="1">
      <alignment horizontal="distributed" vertical="center"/>
    </xf>
    <xf numFmtId="212" fontId="0" fillId="0" borderId="42" xfId="0" applyNumberFormat="1" applyFont="1" applyFill="1" applyBorder="1" applyAlignment="1">
      <alignment horizontal="distributed" vertical="center"/>
    </xf>
    <xf numFmtId="212" fontId="0" fillId="0" borderId="27" xfId="0" applyNumberFormat="1" applyFont="1" applyFill="1" applyBorder="1" applyAlignment="1">
      <alignment horizontal="distributed" vertical="center"/>
    </xf>
    <xf numFmtId="212" fontId="0" fillId="0" borderId="28" xfId="0" applyNumberFormat="1" applyFont="1" applyFill="1" applyBorder="1" applyAlignment="1">
      <alignment horizontal="distributed" vertical="center"/>
    </xf>
    <xf numFmtId="212" fontId="0" fillId="0" borderId="31" xfId="0" applyNumberFormat="1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12" fontId="0" fillId="0" borderId="45" xfId="0" applyNumberFormat="1" applyFont="1" applyFill="1" applyBorder="1" applyAlignment="1">
      <alignment horizontal="distributed" vertical="center" wrapText="1"/>
    </xf>
    <xf numFmtId="0" fontId="0" fillId="0" borderId="4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212" fontId="0" fillId="0" borderId="26" xfId="0" applyNumberFormat="1" applyFont="1" applyFill="1" applyBorder="1" applyAlignment="1">
      <alignment horizontal="distributed" vertical="center"/>
    </xf>
    <xf numFmtId="212" fontId="0" fillId="0" borderId="47" xfId="0" applyNumberFormat="1" applyFont="1" applyFill="1" applyBorder="1" applyAlignment="1">
      <alignment horizontal="distributed" vertical="center"/>
    </xf>
    <xf numFmtId="212" fontId="0" fillId="0" borderId="43" xfId="0" applyNumberFormat="1" applyFont="1" applyFill="1" applyBorder="1" applyAlignment="1">
      <alignment horizontal="distributed" vertical="center"/>
    </xf>
    <xf numFmtId="212" fontId="0" fillId="0" borderId="46" xfId="0" applyNumberFormat="1" applyFont="1" applyFill="1" applyBorder="1" applyAlignment="1">
      <alignment horizontal="distributed" vertical="center" wrapText="1"/>
    </xf>
    <xf numFmtId="212" fontId="0" fillId="0" borderId="17" xfId="0" applyNumberFormat="1" applyFont="1" applyFill="1" applyBorder="1" applyAlignment="1">
      <alignment horizontal="distributed" vertical="center" wrapText="1"/>
    </xf>
    <xf numFmtId="212" fontId="0" fillId="0" borderId="20" xfId="0" applyNumberFormat="1" applyFont="1" applyFill="1" applyBorder="1" applyAlignment="1">
      <alignment horizontal="distributed" vertical="center" wrapText="1"/>
    </xf>
    <xf numFmtId="212" fontId="0" fillId="0" borderId="20" xfId="0" applyNumberFormat="1" applyFont="1" applyFill="1" applyBorder="1" applyAlignment="1">
      <alignment horizontal="distributed" vertical="center" wrapText="1"/>
    </xf>
    <xf numFmtId="212" fontId="0" fillId="0" borderId="26" xfId="0" applyNumberFormat="1" applyFont="1" applyFill="1" applyBorder="1" applyAlignment="1">
      <alignment horizontal="distributed" vertical="center" wrapText="1"/>
    </xf>
    <xf numFmtId="0" fontId="0" fillId="0" borderId="47" xfId="0" applyBorder="1" applyAlignment="1">
      <alignment horizontal="distributed"/>
    </xf>
    <xf numFmtId="0" fontId="0" fillId="0" borderId="43" xfId="0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212" fontId="0" fillId="0" borderId="31" xfId="0" applyNumberFormat="1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212" fontId="0" fillId="0" borderId="19" xfId="0" applyNumberFormat="1" applyFont="1" applyFill="1" applyBorder="1" applyAlignment="1">
      <alignment horizontal="distributed" vertical="center" wrapText="1"/>
    </xf>
    <xf numFmtId="212" fontId="0" fillId="0" borderId="44" xfId="0" applyNumberFormat="1" applyFont="1" applyFill="1" applyBorder="1" applyAlignment="1">
      <alignment horizontal="distributed" vertical="center" wrapText="1"/>
    </xf>
    <xf numFmtId="212" fontId="0" fillId="0" borderId="23" xfId="0" applyNumberFormat="1" applyFont="1" applyFill="1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212" fontId="0" fillId="0" borderId="31" xfId="0" applyNumberFormat="1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212" fontId="0" fillId="0" borderId="3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212" fontId="0" fillId="0" borderId="23" xfId="0" applyNumberFormat="1" applyFont="1" applyFill="1" applyBorder="1" applyAlignment="1">
      <alignment horizontal="distributed" vertical="center" wrapText="1"/>
    </xf>
    <xf numFmtId="212" fontId="0" fillId="0" borderId="46" xfId="0" applyNumberFormat="1" applyFont="1" applyFill="1" applyBorder="1" applyAlignment="1">
      <alignment horizontal="distributed" vertical="center" wrapText="1"/>
    </xf>
    <xf numFmtId="212" fontId="0" fillId="0" borderId="17" xfId="0" applyNumberFormat="1" applyFont="1" applyFill="1" applyBorder="1" applyAlignment="1">
      <alignment horizontal="distributed" vertical="center" wrapText="1"/>
    </xf>
    <xf numFmtId="0" fontId="0" fillId="0" borderId="47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212" fontId="0" fillId="0" borderId="26" xfId="0" applyNumberFormat="1" applyFont="1" applyFill="1" applyBorder="1" applyAlignment="1">
      <alignment horizontal="center" vertical="center" wrapText="1"/>
    </xf>
    <xf numFmtId="212" fontId="0" fillId="0" borderId="47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212" fontId="0" fillId="0" borderId="23" xfId="0" applyNumberFormat="1" applyFont="1" applyFill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212" fontId="0" fillId="0" borderId="42" xfId="0" applyNumberFormat="1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4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212" fontId="0" fillId="0" borderId="47" xfId="0" applyNumberFormat="1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12" fontId="0" fillId="0" borderId="19" xfId="0" applyNumberFormat="1" applyFont="1" applyFill="1" applyBorder="1" applyAlignment="1">
      <alignment horizontal="distributed" vertical="center"/>
    </xf>
    <xf numFmtId="212" fontId="0" fillId="0" borderId="44" xfId="0" applyNumberFormat="1" applyFont="1" applyFill="1" applyBorder="1" applyAlignment="1">
      <alignment horizontal="distributed" vertical="center"/>
    </xf>
    <xf numFmtId="212" fontId="0" fillId="0" borderId="28" xfId="0" applyNumberFormat="1" applyFont="1" applyFill="1" applyBorder="1" applyAlignment="1">
      <alignment horizontal="distributed" vertical="center"/>
    </xf>
    <xf numFmtId="212" fontId="0" fillId="0" borderId="17" xfId="0" applyNumberFormat="1" applyFont="1" applyFill="1" applyBorder="1" applyAlignment="1">
      <alignment horizontal="distributed" vertical="center"/>
    </xf>
    <xf numFmtId="212" fontId="0" fillId="0" borderId="23" xfId="0" applyNumberFormat="1" applyFont="1" applyFill="1" applyBorder="1" applyAlignment="1">
      <alignment horizontal="center" vertical="center"/>
    </xf>
    <xf numFmtId="21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 wrapText="1"/>
    </xf>
    <xf numFmtId="212" fontId="0" fillId="0" borderId="19" xfId="0" applyNumberFormat="1" applyFont="1" applyFill="1" applyBorder="1" applyAlignment="1">
      <alignment horizontal="distributed" vertical="center" wrapText="1"/>
    </xf>
    <xf numFmtId="212" fontId="0" fillId="0" borderId="44" xfId="0" applyNumberFormat="1" applyFont="1" applyFill="1" applyBorder="1" applyAlignment="1">
      <alignment horizontal="distributed" vertical="center" wrapText="1"/>
    </xf>
    <xf numFmtId="0" fontId="0" fillId="0" borderId="28" xfId="0" applyFont="1" applyBorder="1" applyAlignment="1">
      <alignment vertical="center"/>
    </xf>
    <xf numFmtId="212" fontId="0" fillId="0" borderId="48" xfId="0" applyNumberFormat="1" applyFont="1" applyFill="1" applyBorder="1" applyAlignment="1">
      <alignment horizontal="distributed" vertical="center" wrapText="1"/>
    </xf>
    <xf numFmtId="0" fontId="0" fillId="0" borderId="49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50" xfId="0" applyFont="1" applyBorder="1" applyAlignment="1">
      <alignment horizontal="distributed" vertical="center" wrapText="1"/>
    </xf>
    <xf numFmtId="212" fontId="0" fillId="0" borderId="23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212" fontId="0" fillId="0" borderId="28" xfId="0" applyNumberFormat="1" applyFont="1" applyFill="1" applyBorder="1" applyAlignment="1">
      <alignment horizontal="distributed" vertical="center" wrapText="1"/>
    </xf>
    <xf numFmtId="221" fontId="0" fillId="0" borderId="0" xfId="0" applyNumberFormat="1" applyFont="1" applyFill="1" applyAlignment="1">
      <alignment horizontal="right" vertical="center"/>
    </xf>
    <xf numFmtId="221" fontId="0" fillId="0" borderId="15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221" fontId="13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40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horizontal="distributed" vertical="center"/>
    </xf>
    <xf numFmtId="38" fontId="0" fillId="0" borderId="31" xfId="0" applyNumberFormat="1" applyFont="1" applyFill="1" applyBorder="1" applyAlignment="1">
      <alignment horizontal="distributed" vertical="center"/>
    </xf>
    <xf numFmtId="38" fontId="0" fillId="0" borderId="17" xfId="0" applyNumberFormat="1" applyFont="1" applyFill="1" applyBorder="1" applyAlignment="1">
      <alignment horizontal="distributed" vertical="center"/>
    </xf>
    <xf numFmtId="38" fontId="0" fillId="0" borderId="25" xfId="0" applyNumberFormat="1" applyFont="1" applyFill="1" applyBorder="1" applyAlignment="1">
      <alignment horizontal="distributed" vertical="center"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28" xfId="0" applyNumberFormat="1" applyFont="1" applyFill="1" applyBorder="1" applyAlignment="1">
      <alignment horizontal="distributed" vertical="center"/>
    </xf>
    <xf numFmtId="38" fontId="0" fillId="0" borderId="15" xfId="0" applyNumberFormat="1" applyFont="1" applyFill="1" applyBorder="1" applyAlignment="1">
      <alignment horizontal="distributed" vertical="center"/>
    </xf>
    <xf numFmtId="38" fontId="0" fillId="0" borderId="16" xfId="0" applyNumberFormat="1" applyFont="1" applyFill="1" applyBorder="1" applyAlignment="1">
      <alignment horizontal="distributed" vertical="center"/>
    </xf>
    <xf numFmtId="38" fontId="13" fillId="0" borderId="27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1" xfId="0" applyNumberFormat="1" applyFont="1" applyFill="1" applyBorder="1" applyAlignment="1">
      <alignment horizontal="center" vertical="center"/>
    </xf>
    <xf numFmtId="38" fontId="0" fillId="0" borderId="4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03" fontId="13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30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203" fontId="0" fillId="0" borderId="15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14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center" vertical="center" shrinkToFit="1"/>
    </xf>
    <xf numFmtId="38" fontId="0" fillId="0" borderId="14" xfId="0" applyNumberFormat="1" applyFont="1" applyFill="1" applyBorder="1" applyAlignment="1">
      <alignment horizontal="center" vertical="center" shrinkToFit="1"/>
    </xf>
    <xf numFmtId="38" fontId="13" fillId="0" borderId="0" xfId="0" applyNumberFormat="1" applyFont="1" applyFill="1" applyBorder="1" applyAlignment="1">
      <alignment horizontal="distributed" vertical="center"/>
    </xf>
    <xf numFmtId="38" fontId="13" fillId="0" borderId="14" xfId="0" applyNumberFormat="1" applyFont="1" applyFill="1" applyBorder="1" applyAlignment="1">
      <alignment horizontal="distributed" vertical="center"/>
    </xf>
    <xf numFmtId="38" fontId="1" fillId="0" borderId="0" xfId="0" applyNumberFormat="1" applyFont="1" applyFill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47" xfId="0" applyNumberFormat="1" applyFont="1" applyFill="1" applyBorder="1" applyAlignment="1">
      <alignment horizontal="distributed" vertical="center"/>
    </xf>
    <xf numFmtId="38" fontId="0" fillId="0" borderId="43" xfId="0" applyNumberFormat="1" applyFont="1" applyFill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distributed" vertical="center"/>
    </xf>
    <xf numFmtId="212" fontId="0" fillId="0" borderId="34" xfId="0" applyNumberFormat="1" applyFont="1" applyFill="1" applyBorder="1" applyAlignment="1">
      <alignment horizontal="distributed" vertical="center"/>
    </xf>
    <xf numFmtId="212" fontId="0" fillId="0" borderId="35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212" fontId="0" fillId="0" borderId="54" xfId="0" applyNumberFormat="1" applyFont="1" applyFill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212" fontId="0" fillId="0" borderId="58" xfId="0" applyNumberFormat="1" applyFont="1" applyFill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12" fontId="0" fillId="0" borderId="34" xfId="0" applyNumberFormat="1" applyFont="1" applyFill="1" applyBorder="1" applyAlignment="1">
      <alignment horizontal="distributed" vertical="center" wrapText="1"/>
    </xf>
    <xf numFmtId="212" fontId="0" fillId="0" borderId="35" xfId="0" applyNumberFormat="1" applyFont="1" applyFill="1" applyBorder="1" applyAlignment="1">
      <alignment horizontal="distributed" vertical="center" wrapText="1"/>
    </xf>
    <xf numFmtId="212" fontId="0" fillId="0" borderId="34" xfId="0" applyNumberFormat="1" applyFont="1" applyFill="1" applyBorder="1" applyAlignment="1">
      <alignment horizontal="center" vertical="center" wrapText="1"/>
    </xf>
    <xf numFmtId="212" fontId="0" fillId="0" borderId="35" xfId="0" applyNumberFormat="1" applyFont="1" applyFill="1" applyBorder="1" applyAlignment="1">
      <alignment horizontal="center" vertical="center" wrapText="1"/>
    </xf>
    <xf numFmtId="212" fontId="0" fillId="0" borderId="34" xfId="0" applyNumberFormat="1" applyFont="1" applyFill="1" applyBorder="1" applyAlignment="1">
      <alignment horizontal="center" vertical="center" wrapText="1"/>
    </xf>
    <xf numFmtId="212" fontId="0" fillId="0" borderId="35" xfId="0" applyNumberFormat="1" applyFont="1" applyFill="1" applyBorder="1" applyAlignment="1">
      <alignment horizontal="center" vertical="center" wrapText="1"/>
    </xf>
    <xf numFmtId="212" fontId="0" fillId="0" borderId="34" xfId="0" applyNumberFormat="1" applyFont="1" applyFill="1" applyBorder="1" applyAlignment="1">
      <alignment horizontal="center" vertical="center"/>
    </xf>
    <xf numFmtId="212" fontId="0" fillId="0" borderId="35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212" fontId="0" fillId="0" borderId="41" xfId="0" applyNumberFormat="1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212" fontId="0" fillId="0" borderId="38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212" fontId="0" fillId="0" borderId="58" xfId="0" applyNumberFormat="1" applyFont="1" applyFill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212" fontId="0" fillId="0" borderId="41" xfId="0" applyNumberFormat="1" applyFont="1" applyFill="1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horizontal="center" vertical="center" shrinkToFit="1"/>
      <protection/>
    </xf>
    <xf numFmtId="0" fontId="0" fillId="0" borderId="53" xfId="0" applyFont="1" applyFill="1" applyBorder="1" applyAlignment="1" applyProtection="1">
      <alignment horizontal="center" vertical="center" shrinkToFit="1"/>
      <protection/>
    </xf>
    <xf numFmtId="212" fontId="0" fillId="0" borderId="35" xfId="0" applyNumberFormat="1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38" fontId="0" fillId="0" borderId="36" xfId="49" applyFont="1" applyFill="1" applyBorder="1" applyAlignment="1" applyProtection="1">
      <alignment horizontal="center" vertical="center" wrapText="1"/>
      <protection/>
    </xf>
    <xf numFmtId="38" fontId="0" fillId="0" borderId="60" xfId="49" applyFont="1" applyFill="1" applyBorder="1" applyAlignment="1" applyProtection="1">
      <alignment horizontal="center" vertical="center" wrapText="1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textRotation="255"/>
      <protection/>
    </xf>
    <xf numFmtId="0" fontId="0" fillId="0" borderId="34" xfId="0" applyFont="1" applyFill="1" applyBorder="1" applyAlignment="1" applyProtection="1">
      <alignment horizontal="center" vertical="center" textRotation="255"/>
      <protection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38" fontId="0" fillId="0" borderId="36" xfId="49" applyFont="1" applyFill="1" applyBorder="1" applyAlignment="1" applyProtection="1">
      <alignment horizontal="center" vertical="center"/>
      <protection/>
    </xf>
    <xf numFmtId="38" fontId="0" fillId="0" borderId="60" xfId="49" applyFont="1" applyFill="1" applyBorder="1" applyAlignment="1" applyProtection="1">
      <alignment horizontal="center" vertical="center"/>
      <protection/>
    </xf>
    <xf numFmtId="38" fontId="0" fillId="0" borderId="54" xfId="49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6" fillId="0" borderId="41" xfId="49" applyFont="1" applyFill="1" applyBorder="1" applyAlignment="1" applyProtection="1">
      <alignment horizontal="distributed" vertical="center"/>
      <protection/>
    </xf>
    <xf numFmtId="0" fontId="6" fillId="0" borderId="22" xfId="0" applyFont="1" applyBorder="1" applyAlignment="1">
      <alignment horizontal="distributed" vertical="center"/>
    </xf>
    <xf numFmtId="38" fontId="6" fillId="0" borderId="38" xfId="49" applyFont="1" applyFill="1" applyBorder="1" applyAlignment="1" applyProtection="1">
      <alignment horizontal="distributed" vertical="center"/>
      <protection/>
    </xf>
    <xf numFmtId="0" fontId="6" fillId="0" borderId="12" xfId="0" applyFont="1" applyBorder="1" applyAlignment="1">
      <alignment horizontal="distributed"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61" xfId="49" applyFont="1" applyFill="1" applyBorder="1" applyAlignment="1" applyProtection="1">
      <alignment horizontal="center" vertical="center"/>
      <protection/>
    </xf>
    <xf numFmtId="38" fontId="0" fillId="0" borderId="41" xfId="49" applyFont="1" applyFill="1" applyBorder="1" applyAlignment="1" applyProtection="1">
      <alignment horizontal="distributed" vertical="center"/>
      <protection/>
    </xf>
    <xf numFmtId="38" fontId="0" fillId="0" borderId="38" xfId="49" applyFont="1" applyFill="1" applyBorder="1" applyAlignment="1" applyProtection="1">
      <alignment horizontal="distributed" vertical="center"/>
      <protection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212" fontId="0" fillId="0" borderId="38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6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 textRotation="255"/>
      <protection/>
    </xf>
    <xf numFmtId="38" fontId="0" fillId="0" borderId="61" xfId="49" applyFont="1" applyFill="1" applyBorder="1" applyAlignment="1" applyProtection="1">
      <alignment horizontal="center" vertical="center" textRotation="255"/>
      <protection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2" fontId="0" fillId="0" borderId="41" xfId="0" applyNumberFormat="1" applyFont="1" applyFill="1" applyBorder="1" applyAlignment="1">
      <alignment horizontal="distributed" vertical="center" wrapText="1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0" fillId="0" borderId="41" xfId="49" applyFont="1" applyFill="1" applyBorder="1" applyAlignment="1" applyProtection="1">
      <alignment horizontal="distributed" vertical="center"/>
      <protection/>
    </xf>
    <xf numFmtId="38" fontId="0" fillId="0" borderId="62" xfId="49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7" xfId="0" applyFont="1" applyFill="1" applyBorder="1" applyAlignment="1">
      <alignment vertical="center" shrinkToFit="1"/>
    </xf>
    <xf numFmtId="38" fontId="0" fillId="0" borderId="0" xfId="49" applyFont="1" applyFill="1" applyAlignment="1">
      <alignment horizontal="right" vertical="center"/>
    </xf>
    <xf numFmtId="38" fontId="15" fillId="0" borderId="13" xfId="49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46" xfId="0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4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4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203" fontId="0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textRotation="255"/>
    </xf>
    <xf numFmtId="0" fontId="0" fillId="0" borderId="5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203" fontId="0" fillId="0" borderId="0" xfId="49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38" fontId="13" fillId="0" borderId="0" xfId="49" applyFont="1" applyFill="1" applyAlignment="1">
      <alignment horizontal="right" vertical="center"/>
    </xf>
    <xf numFmtId="38" fontId="13" fillId="0" borderId="0" xfId="49" applyFont="1" applyFill="1" applyAlignment="1">
      <alignment horizontal="right" vertical="center"/>
    </xf>
    <xf numFmtId="40" fontId="13" fillId="0" borderId="0" xfId="49" applyNumberFormat="1" applyFont="1" applyFill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40" fontId="0" fillId="0" borderId="15" xfId="49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28</xdr:row>
      <xdr:rowOff>0</xdr:rowOff>
    </xdr:from>
    <xdr:to>
      <xdr:col>2</xdr:col>
      <xdr:colOff>142875</xdr:colOff>
      <xdr:row>38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962150" y="9334500"/>
          <a:ext cx="200025" cy="3333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828675</xdr:colOff>
      <xdr:row>15</xdr:row>
      <xdr:rowOff>57150</xdr:rowOff>
    </xdr:from>
    <xdr:to>
      <xdr:col>15</xdr:col>
      <xdr:colOff>0</xdr:colOff>
      <xdr:row>21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18288000" y="5057775"/>
          <a:ext cx="95250" cy="2057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1228725</xdr:colOff>
      <xdr:row>22</xdr:row>
      <xdr:rowOff>38100</xdr:rowOff>
    </xdr:from>
    <xdr:to>
      <xdr:col>15</xdr:col>
      <xdr:colOff>1314450</xdr:colOff>
      <xdr:row>23</xdr:row>
      <xdr:rowOff>161925</xdr:rowOff>
    </xdr:to>
    <xdr:sp>
      <xdr:nvSpPr>
        <xdr:cNvPr id="3" name="AutoShape 11"/>
        <xdr:cNvSpPr>
          <a:spLocks/>
        </xdr:cNvSpPr>
      </xdr:nvSpPr>
      <xdr:spPr>
        <a:xfrm>
          <a:off x="19611975" y="7372350"/>
          <a:ext cx="857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26</xdr:row>
      <xdr:rowOff>9525</xdr:rowOff>
    </xdr:from>
    <xdr:to>
      <xdr:col>15</xdr:col>
      <xdr:colOff>1257300</xdr:colOff>
      <xdr:row>28</xdr:row>
      <xdr:rowOff>19050</xdr:rowOff>
    </xdr:to>
    <xdr:sp>
      <xdr:nvSpPr>
        <xdr:cNvPr id="4" name="AutoShape 12"/>
        <xdr:cNvSpPr>
          <a:spLocks/>
        </xdr:cNvSpPr>
      </xdr:nvSpPr>
      <xdr:spPr>
        <a:xfrm>
          <a:off x="19573875" y="8677275"/>
          <a:ext cx="76200" cy="676275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1200150</xdr:colOff>
      <xdr:row>8</xdr:row>
      <xdr:rowOff>66675</xdr:rowOff>
    </xdr:from>
    <xdr:to>
      <xdr:col>15</xdr:col>
      <xdr:colOff>1285875</xdr:colOff>
      <xdr:row>10</xdr:row>
      <xdr:rowOff>161925</xdr:rowOff>
    </xdr:to>
    <xdr:sp>
      <xdr:nvSpPr>
        <xdr:cNvPr id="5" name="AutoShape 13"/>
        <xdr:cNvSpPr>
          <a:spLocks/>
        </xdr:cNvSpPr>
      </xdr:nvSpPr>
      <xdr:spPr>
        <a:xfrm>
          <a:off x="19583400" y="2733675"/>
          <a:ext cx="8572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1181100</xdr:colOff>
      <xdr:row>15</xdr:row>
      <xdr:rowOff>76200</xdr:rowOff>
    </xdr:from>
    <xdr:to>
      <xdr:col>15</xdr:col>
      <xdr:colOff>1276350</xdr:colOff>
      <xdr:row>18</xdr:row>
      <xdr:rowOff>152400</xdr:rowOff>
    </xdr:to>
    <xdr:sp>
      <xdr:nvSpPr>
        <xdr:cNvPr id="6" name="AutoShape 15"/>
        <xdr:cNvSpPr>
          <a:spLocks/>
        </xdr:cNvSpPr>
      </xdr:nvSpPr>
      <xdr:spPr>
        <a:xfrm>
          <a:off x="19564350" y="5076825"/>
          <a:ext cx="9525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11</xdr:row>
      <xdr:rowOff>38100</xdr:rowOff>
    </xdr:from>
    <xdr:to>
      <xdr:col>15</xdr:col>
      <xdr:colOff>1323975</xdr:colOff>
      <xdr:row>14</xdr:row>
      <xdr:rowOff>142875</xdr:rowOff>
    </xdr:to>
    <xdr:sp>
      <xdr:nvSpPr>
        <xdr:cNvPr id="7" name="AutoShape 16"/>
        <xdr:cNvSpPr>
          <a:spLocks/>
        </xdr:cNvSpPr>
      </xdr:nvSpPr>
      <xdr:spPr>
        <a:xfrm>
          <a:off x="19573875" y="3705225"/>
          <a:ext cx="1333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885825</xdr:colOff>
      <xdr:row>24</xdr:row>
      <xdr:rowOff>9525</xdr:rowOff>
    </xdr:from>
    <xdr:to>
      <xdr:col>15</xdr:col>
      <xdr:colOff>76200</xdr:colOff>
      <xdr:row>26</xdr:row>
      <xdr:rowOff>19050</xdr:rowOff>
    </xdr:to>
    <xdr:sp>
      <xdr:nvSpPr>
        <xdr:cNvPr id="8" name="AutoShape 18"/>
        <xdr:cNvSpPr>
          <a:spLocks/>
        </xdr:cNvSpPr>
      </xdr:nvSpPr>
      <xdr:spPr>
        <a:xfrm>
          <a:off x="18345150" y="8010525"/>
          <a:ext cx="1143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895350</xdr:colOff>
      <xdr:row>39</xdr:row>
      <xdr:rowOff>76200</xdr:rowOff>
    </xdr:from>
    <xdr:to>
      <xdr:col>2</xdr:col>
      <xdr:colOff>38100</xdr:colOff>
      <xdr:row>42</xdr:row>
      <xdr:rowOff>161925</xdr:rowOff>
    </xdr:to>
    <xdr:sp>
      <xdr:nvSpPr>
        <xdr:cNvPr id="9" name="AutoShape 19"/>
        <xdr:cNvSpPr>
          <a:spLocks/>
        </xdr:cNvSpPr>
      </xdr:nvSpPr>
      <xdr:spPr>
        <a:xfrm>
          <a:off x="1905000" y="13077825"/>
          <a:ext cx="15240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895350</xdr:colOff>
      <xdr:row>44</xdr:row>
      <xdr:rowOff>0</xdr:rowOff>
    </xdr:from>
    <xdr:to>
      <xdr:col>2</xdr:col>
      <xdr:colOff>9525</xdr:colOff>
      <xdr:row>47</xdr:row>
      <xdr:rowOff>9525</xdr:rowOff>
    </xdr:to>
    <xdr:sp>
      <xdr:nvSpPr>
        <xdr:cNvPr id="10" name="AutoShape 20"/>
        <xdr:cNvSpPr>
          <a:spLocks/>
        </xdr:cNvSpPr>
      </xdr:nvSpPr>
      <xdr:spPr>
        <a:xfrm>
          <a:off x="1905000" y="14668500"/>
          <a:ext cx="123825" cy="1009650"/>
        </a:xfrm>
        <a:prstGeom prst="leftBrace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866775</xdr:colOff>
      <xdr:row>48</xdr:row>
      <xdr:rowOff>85725</xdr:rowOff>
    </xdr:from>
    <xdr:to>
      <xdr:col>2</xdr:col>
      <xdr:colOff>9525</xdr:colOff>
      <xdr:row>51</xdr:row>
      <xdr:rowOff>238125</xdr:rowOff>
    </xdr:to>
    <xdr:sp>
      <xdr:nvSpPr>
        <xdr:cNvPr id="11" name="AutoShape 21"/>
        <xdr:cNvSpPr>
          <a:spLocks/>
        </xdr:cNvSpPr>
      </xdr:nvSpPr>
      <xdr:spPr>
        <a:xfrm>
          <a:off x="1876425" y="16087725"/>
          <a:ext cx="152400" cy="1152525"/>
        </a:xfrm>
        <a:prstGeom prst="leftBrace">
          <a:avLst>
            <a:gd name="adj1" fmla="val -44972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28575</xdr:rowOff>
    </xdr:from>
    <xdr:to>
      <xdr:col>3</xdr:col>
      <xdr:colOff>9525</xdr:colOff>
      <xdr:row>31</xdr:row>
      <xdr:rowOff>295275</xdr:rowOff>
    </xdr:to>
    <xdr:sp>
      <xdr:nvSpPr>
        <xdr:cNvPr id="12" name="AutoShape 22"/>
        <xdr:cNvSpPr>
          <a:spLocks/>
        </xdr:cNvSpPr>
      </xdr:nvSpPr>
      <xdr:spPr>
        <a:xfrm>
          <a:off x="2447925" y="9363075"/>
          <a:ext cx="161925" cy="1266825"/>
        </a:xfrm>
        <a:prstGeom prst="leftBrace">
          <a:avLst>
            <a:gd name="adj" fmla="val -44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33</xdr:row>
      <xdr:rowOff>28575</xdr:rowOff>
    </xdr:from>
    <xdr:to>
      <xdr:col>2</xdr:col>
      <xdr:colOff>571500</xdr:colOff>
      <xdr:row>36</xdr:row>
      <xdr:rowOff>304800</xdr:rowOff>
    </xdr:to>
    <xdr:sp>
      <xdr:nvSpPr>
        <xdr:cNvPr id="13" name="AutoShape 23"/>
        <xdr:cNvSpPr>
          <a:spLocks/>
        </xdr:cNvSpPr>
      </xdr:nvSpPr>
      <xdr:spPr>
        <a:xfrm>
          <a:off x="2447925" y="11029950"/>
          <a:ext cx="142875" cy="1276350"/>
        </a:xfrm>
        <a:prstGeom prst="leftBrace">
          <a:avLst>
            <a:gd name="adj" fmla="val -45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A8">
      <selection activeCell="A22" sqref="A22"/>
    </sheetView>
  </sheetViews>
  <sheetFormatPr defaultColWidth="10.59765625" defaultRowHeight="22.5" customHeight="1"/>
  <cols>
    <col min="1" max="1" width="18.69921875" style="71" customWidth="1"/>
    <col min="2" max="21" width="10.59765625" style="71" customWidth="1"/>
    <col min="22" max="16384" width="10.59765625" style="71" customWidth="1"/>
  </cols>
  <sheetData>
    <row r="1" spans="1:22" ht="22.5" customHeight="1">
      <c r="A1" s="7" t="s">
        <v>230</v>
      </c>
      <c r="C1" s="22"/>
      <c r="T1" s="72"/>
      <c r="V1" s="9" t="s">
        <v>231</v>
      </c>
    </row>
    <row r="2" spans="3:22" ht="22.5" customHeight="1">
      <c r="C2" s="22"/>
      <c r="T2" s="72"/>
      <c r="V2" s="72"/>
    </row>
    <row r="3" spans="1:22" ht="22.5" customHeight="1">
      <c r="A3" s="197" t="s">
        <v>233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0" ht="22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2" ht="22.5" customHeight="1">
      <c r="A5" s="198" t="s">
        <v>234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ht="22.5" customHeight="1" thickBo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V6" s="75" t="s">
        <v>232</v>
      </c>
    </row>
    <row r="7" spans="1:23" ht="22.5" customHeight="1">
      <c r="A7" s="202" t="s">
        <v>0</v>
      </c>
      <c r="B7" s="187" t="s">
        <v>237</v>
      </c>
      <c r="C7" s="196" t="s">
        <v>151</v>
      </c>
      <c r="D7" s="187" t="s">
        <v>171</v>
      </c>
      <c r="E7" s="187" t="s">
        <v>238</v>
      </c>
      <c r="F7" s="187" t="s">
        <v>239</v>
      </c>
      <c r="G7" s="196" t="s">
        <v>240</v>
      </c>
      <c r="H7" s="187" t="s">
        <v>241</v>
      </c>
      <c r="I7" s="187" t="s">
        <v>242</v>
      </c>
      <c r="J7" s="208" t="s">
        <v>235</v>
      </c>
      <c r="K7" s="209"/>
      <c r="L7" s="209"/>
      <c r="M7" s="209"/>
      <c r="N7" s="202"/>
      <c r="O7" s="187" t="s">
        <v>174</v>
      </c>
      <c r="P7" s="187" t="s">
        <v>172</v>
      </c>
      <c r="Q7" s="187" t="s">
        <v>175</v>
      </c>
      <c r="R7" s="187" t="s">
        <v>243</v>
      </c>
      <c r="S7" s="187" t="s">
        <v>173</v>
      </c>
      <c r="T7" s="187" t="s">
        <v>244</v>
      </c>
      <c r="U7" s="187" t="s">
        <v>245</v>
      </c>
      <c r="V7" s="199" t="s">
        <v>246</v>
      </c>
      <c r="W7" s="76"/>
    </row>
    <row r="8" spans="1:23" ht="22.5" customHeight="1">
      <c r="A8" s="203"/>
      <c r="B8" s="188"/>
      <c r="C8" s="194"/>
      <c r="D8" s="194"/>
      <c r="E8" s="194"/>
      <c r="F8" s="194"/>
      <c r="G8" s="194"/>
      <c r="H8" s="190"/>
      <c r="I8" s="190"/>
      <c r="J8" s="210"/>
      <c r="K8" s="211"/>
      <c r="L8" s="211"/>
      <c r="M8" s="211"/>
      <c r="N8" s="212"/>
      <c r="O8" s="190"/>
      <c r="P8" s="190"/>
      <c r="Q8" s="190"/>
      <c r="R8" s="190"/>
      <c r="S8" s="190"/>
      <c r="T8" s="190"/>
      <c r="U8" s="190"/>
      <c r="V8" s="200"/>
      <c r="W8" s="76"/>
    </row>
    <row r="9" spans="1:23" ht="22.5" customHeight="1">
      <c r="A9" s="203"/>
      <c r="B9" s="188"/>
      <c r="C9" s="194"/>
      <c r="D9" s="194"/>
      <c r="E9" s="194"/>
      <c r="F9" s="194"/>
      <c r="G9" s="194"/>
      <c r="H9" s="190"/>
      <c r="I9" s="190"/>
      <c r="J9" s="192" t="s">
        <v>236</v>
      </c>
      <c r="K9" s="192" t="s">
        <v>112</v>
      </c>
      <c r="L9" s="205" t="s">
        <v>113</v>
      </c>
      <c r="M9" s="192" t="s">
        <v>114</v>
      </c>
      <c r="N9" s="213" t="s">
        <v>115</v>
      </c>
      <c r="O9" s="190"/>
      <c r="P9" s="190"/>
      <c r="Q9" s="190"/>
      <c r="R9" s="190"/>
      <c r="S9" s="190"/>
      <c r="T9" s="190"/>
      <c r="U9" s="190"/>
      <c r="V9" s="200"/>
      <c r="W9" s="76"/>
    </row>
    <row r="10" spans="1:23" ht="22.5" customHeight="1">
      <c r="A10" s="204"/>
      <c r="B10" s="189"/>
      <c r="C10" s="195"/>
      <c r="D10" s="195"/>
      <c r="E10" s="195"/>
      <c r="F10" s="195"/>
      <c r="G10" s="195"/>
      <c r="H10" s="191"/>
      <c r="I10" s="191"/>
      <c r="J10" s="193"/>
      <c r="K10" s="193"/>
      <c r="L10" s="206"/>
      <c r="M10" s="207"/>
      <c r="N10" s="214"/>
      <c r="O10" s="191"/>
      <c r="P10" s="191"/>
      <c r="Q10" s="191"/>
      <c r="R10" s="191"/>
      <c r="S10" s="191"/>
      <c r="T10" s="191"/>
      <c r="U10" s="191"/>
      <c r="V10" s="201"/>
      <c r="W10" s="76"/>
    </row>
    <row r="11" spans="1:22" ht="22.5" customHeight="1">
      <c r="A11" s="77" t="s">
        <v>1</v>
      </c>
      <c r="B11" s="62">
        <v>10000</v>
      </c>
      <c r="C11" s="62">
        <v>19.6</v>
      </c>
      <c r="D11" s="62">
        <v>8.3</v>
      </c>
      <c r="E11" s="62">
        <v>11.3</v>
      </c>
      <c r="F11" s="62">
        <v>9980.4</v>
      </c>
      <c r="G11" s="62">
        <v>176.4</v>
      </c>
      <c r="H11" s="62">
        <v>25.4</v>
      </c>
      <c r="I11" s="62">
        <v>352.2</v>
      </c>
      <c r="J11" s="62">
        <v>4383.8</v>
      </c>
      <c r="K11" s="62">
        <v>3912.9</v>
      </c>
      <c r="L11" s="62">
        <v>257.9</v>
      </c>
      <c r="M11" s="62">
        <v>206.6</v>
      </c>
      <c r="N11" s="62">
        <v>6.4</v>
      </c>
      <c r="O11" s="62">
        <v>521.2</v>
      </c>
      <c r="P11" s="62">
        <v>57</v>
      </c>
      <c r="Q11" s="62">
        <v>14</v>
      </c>
      <c r="R11" s="62">
        <v>137.9</v>
      </c>
      <c r="S11" s="62">
        <v>3103.6</v>
      </c>
      <c r="T11" s="62">
        <v>306.5</v>
      </c>
      <c r="U11" s="63">
        <v>581.6</v>
      </c>
      <c r="V11" s="63">
        <v>320.8</v>
      </c>
    </row>
    <row r="12" spans="1:22" ht="22.5" customHeight="1">
      <c r="A12" s="78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3"/>
      <c r="V12" s="63"/>
    </row>
    <row r="13" spans="1:22" ht="22.5" customHeight="1">
      <c r="A13" s="79" t="s">
        <v>226</v>
      </c>
      <c r="B13" s="62">
        <v>99.3</v>
      </c>
      <c r="C13" s="62">
        <v>31.9</v>
      </c>
      <c r="D13" s="64" t="s">
        <v>247</v>
      </c>
      <c r="E13" s="62">
        <v>55.3</v>
      </c>
      <c r="F13" s="62">
        <v>99.4</v>
      </c>
      <c r="G13" s="62">
        <v>85.8</v>
      </c>
      <c r="H13" s="62">
        <v>62.2</v>
      </c>
      <c r="I13" s="62">
        <v>109</v>
      </c>
      <c r="J13" s="62">
        <v>83</v>
      </c>
      <c r="K13" s="62">
        <v>78.6</v>
      </c>
      <c r="L13" s="62">
        <v>128.5</v>
      </c>
      <c r="M13" s="62">
        <v>107</v>
      </c>
      <c r="N13" s="62">
        <v>147.7</v>
      </c>
      <c r="O13" s="64">
        <v>110</v>
      </c>
      <c r="P13" s="64">
        <v>102.1</v>
      </c>
      <c r="Q13" s="64">
        <v>171.5</v>
      </c>
      <c r="R13" s="64">
        <v>94.1</v>
      </c>
      <c r="S13" s="64">
        <v>114.9</v>
      </c>
      <c r="T13" s="64">
        <v>95.3</v>
      </c>
      <c r="U13" s="63">
        <v>127.6</v>
      </c>
      <c r="V13" s="63">
        <v>108.1</v>
      </c>
    </row>
    <row r="14" spans="1:22" ht="22.5" customHeight="1">
      <c r="A14" s="59" t="s">
        <v>227</v>
      </c>
      <c r="B14" s="62">
        <v>119.6</v>
      </c>
      <c r="C14" s="62">
        <v>56.4</v>
      </c>
      <c r="D14" s="64" t="s">
        <v>247</v>
      </c>
      <c r="E14" s="62">
        <v>97.8</v>
      </c>
      <c r="F14" s="62">
        <v>119.7</v>
      </c>
      <c r="G14" s="62">
        <v>105.6</v>
      </c>
      <c r="H14" s="62">
        <v>102.7</v>
      </c>
      <c r="I14" s="62">
        <v>102.3</v>
      </c>
      <c r="J14" s="62">
        <v>106.8</v>
      </c>
      <c r="K14" s="62">
        <v>103.4</v>
      </c>
      <c r="L14" s="62">
        <v>154.3</v>
      </c>
      <c r="M14" s="62">
        <v>110.3</v>
      </c>
      <c r="N14" s="62">
        <v>166.8</v>
      </c>
      <c r="O14" s="64">
        <v>122.4</v>
      </c>
      <c r="P14" s="64">
        <v>124.9</v>
      </c>
      <c r="Q14" s="64">
        <v>171</v>
      </c>
      <c r="R14" s="64">
        <v>115.5</v>
      </c>
      <c r="S14" s="64">
        <v>128.1</v>
      </c>
      <c r="T14" s="64">
        <v>97.2</v>
      </c>
      <c r="U14" s="63">
        <v>186.7</v>
      </c>
      <c r="V14" s="63">
        <v>139.9</v>
      </c>
    </row>
    <row r="15" spans="1:23" ht="22.5" customHeight="1">
      <c r="A15" s="59" t="s">
        <v>228</v>
      </c>
      <c r="B15" s="62">
        <f>AVERAGE(B19:B30)</f>
        <v>109.91666666666669</v>
      </c>
      <c r="C15" s="62">
        <f>AVERAGE(C19:C30)</f>
        <v>48.474999999999994</v>
      </c>
      <c r="D15" s="64" t="s">
        <v>247</v>
      </c>
      <c r="E15" s="62">
        <f aca="true" t="shared" si="0" ref="E15:V15">AVERAGE(E19:E30)</f>
        <v>84.1</v>
      </c>
      <c r="F15" s="62">
        <f t="shared" si="0"/>
        <v>110.06666666666666</v>
      </c>
      <c r="G15" s="62">
        <f t="shared" si="0"/>
        <v>100.78333333333335</v>
      </c>
      <c r="H15" s="62">
        <f t="shared" si="0"/>
        <v>90.08333333333333</v>
      </c>
      <c r="I15" s="62">
        <f t="shared" si="0"/>
        <v>49.53333333333333</v>
      </c>
      <c r="J15" s="62">
        <f t="shared" si="0"/>
        <v>102.27499999999999</v>
      </c>
      <c r="K15" s="62">
        <f t="shared" si="0"/>
        <v>97.91666666666667</v>
      </c>
      <c r="L15" s="62">
        <f t="shared" si="0"/>
        <v>181.30833333333337</v>
      </c>
      <c r="M15" s="62">
        <f t="shared" si="0"/>
        <v>84.53333333333333</v>
      </c>
      <c r="N15" s="62">
        <f t="shared" si="0"/>
        <v>165.025</v>
      </c>
      <c r="O15" s="62">
        <f t="shared" si="0"/>
        <v>122.48333333333335</v>
      </c>
      <c r="P15" s="62">
        <f t="shared" si="0"/>
        <v>96.52500000000002</v>
      </c>
      <c r="Q15" s="62">
        <f t="shared" si="0"/>
        <v>155.29166666666669</v>
      </c>
      <c r="R15" s="62">
        <f t="shared" si="0"/>
        <v>103.43333333333332</v>
      </c>
      <c r="S15" s="62">
        <f t="shared" si="0"/>
        <v>113.95</v>
      </c>
      <c r="T15" s="62">
        <f t="shared" si="0"/>
        <v>91.89166666666667</v>
      </c>
      <c r="U15" s="62">
        <f t="shared" si="0"/>
        <v>179.42499999999998</v>
      </c>
      <c r="V15" s="62">
        <f t="shared" si="0"/>
        <v>125.85833333333335</v>
      </c>
      <c r="W15" s="80"/>
    </row>
    <row r="16" spans="1:22" ht="22.5" customHeight="1">
      <c r="A16" s="59" t="s">
        <v>229</v>
      </c>
      <c r="B16" s="62">
        <f>AVERAGE(B32:B43)</f>
        <v>94.05833333333332</v>
      </c>
      <c r="C16" s="62">
        <f aca="true" t="shared" si="1" ref="C16:V16">AVERAGE(C32:C43)</f>
        <v>33.5</v>
      </c>
      <c r="D16" s="64" t="s">
        <v>247</v>
      </c>
      <c r="E16" s="62">
        <f t="shared" si="1"/>
        <v>58.158333333333324</v>
      </c>
      <c r="F16" s="62">
        <f t="shared" si="1"/>
        <v>94.16666666666667</v>
      </c>
      <c r="G16" s="62">
        <f t="shared" si="1"/>
        <v>67.36666666666666</v>
      </c>
      <c r="H16" s="62">
        <f t="shared" si="1"/>
        <v>64.10000000000001</v>
      </c>
      <c r="I16" s="62">
        <f t="shared" si="1"/>
        <v>31.800000000000008</v>
      </c>
      <c r="J16" s="62">
        <f t="shared" si="1"/>
        <v>71.14166666666665</v>
      </c>
      <c r="K16" s="62">
        <f t="shared" si="1"/>
        <v>64.15</v>
      </c>
      <c r="L16" s="62">
        <f t="shared" si="1"/>
        <v>176.11666666666667</v>
      </c>
      <c r="M16" s="62">
        <f t="shared" si="1"/>
        <v>69.85</v>
      </c>
      <c r="N16" s="62">
        <f t="shared" si="1"/>
        <v>161.76666666666668</v>
      </c>
      <c r="O16" s="62">
        <f t="shared" si="1"/>
        <v>114.54166666666667</v>
      </c>
      <c r="P16" s="62">
        <f t="shared" si="1"/>
        <v>72.58333333333333</v>
      </c>
      <c r="Q16" s="62">
        <f t="shared" si="1"/>
        <v>91.91666666666667</v>
      </c>
      <c r="R16" s="62">
        <f t="shared" si="1"/>
        <v>91.01666666666667</v>
      </c>
      <c r="S16" s="62">
        <f t="shared" si="1"/>
        <v>109.98333333333333</v>
      </c>
      <c r="T16" s="62">
        <f t="shared" si="1"/>
        <v>105.84166666666668</v>
      </c>
      <c r="U16" s="62">
        <f t="shared" si="1"/>
        <v>181.4416666666667</v>
      </c>
      <c r="V16" s="62">
        <f t="shared" si="1"/>
        <v>145.94166666666663</v>
      </c>
    </row>
    <row r="17" spans="1:23" ht="22.5" customHeight="1">
      <c r="A17" s="69" t="s">
        <v>222</v>
      </c>
      <c r="B17" s="70">
        <f>AVERAGE(B45:B56)</f>
        <v>99.12499999999999</v>
      </c>
      <c r="C17" s="70">
        <f>AVERAGE(C45:C56)</f>
        <v>30.566666666666666</v>
      </c>
      <c r="D17" s="88" t="s">
        <v>247</v>
      </c>
      <c r="E17" s="70">
        <f aca="true" t="shared" si="2" ref="E17:V17">AVERAGE(E45:E56)</f>
        <v>53.025000000000006</v>
      </c>
      <c r="F17" s="70">
        <f t="shared" si="2"/>
        <v>99.26666666666667</v>
      </c>
      <c r="G17" s="70">
        <f t="shared" si="2"/>
        <v>78.02499999999999</v>
      </c>
      <c r="H17" s="70">
        <f t="shared" si="2"/>
        <v>74.9</v>
      </c>
      <c r="I17" s="70">
        <f t="shared" si="2"/>
        <v>34.35</v>
      </c>
      <c r="J17" s="70">
        <f t="shared" si="2"/>
        <v>71.60000000000001</v>
      </c>
      <c r="K17" s="70">
        <f t="shared" si="2"/>
        <v>60.07500000000001</v>
      </c>
      <c r="L17" s="70">
        <f t="shared" si="2"/>
        <v>237.875</v>
      </c>
      <c r="M17" s="70">
        <f t="shared" si="2"/>
        <v>79.48333333333333</v>
      </c>
      <c r="N17" s="70">
        <f t="shared" si="2"/>
        <v>160.92499999999998</v>
      </c>
      <c r="O17" s="70">
        <f t="shared" si="2"/>
        <v>112.27500000000002</v>
      </c>
      <c r="P17" s="70">
        <f t="shared" si="2"/>
        <v>83.14166666666667</v>
      </c>
      <c r="Q17" s="70">
        <f t="shared" si="2"/>
        <v>97.90833333333335</v>
      </c>
      <c r="R17" s="70">
        <f t="shared" si="2"/>
        <v>100.75833333333334</v>
      </c>
      <c r="S17" s="70">
        <f t="shared" si="2"/>
        <v>122.87499999999999</v>
      </c>
      <c r="T17" s="70">
        <f t="shared" si="2"/>
        <v>111.60000000000001</v>
      </c>
      <c r="U17" s="70">
        <f t="shared" si="2"/>
        <v>177.75</v>
      </c>
      <c r="V17" s="70">
        <f t="shared" si="2"/>
        <v>160.55</v>
      </c>
      <c r="W17" s="60"/>
    </row>
    <row r="18" spans="1:22" ht="22.5" customHeight="1">
      <c r="A18" s="8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3"/>
      <c r="V18" s="63"/>
    </row>
    <row r="19" spans="1:22" ht="22.5" customHeight="1">
      <c r="A19" s="79" t="s">
        <v>223</v>
      </c>
      <c r="B19" s="66">
        <v>110.2</v>
      </c>
      <c r="C19" s="66">
        <v>27.7</v>
      </c>
      <c r="D19" s="64" t="s">
        <v>247</v>
      </c>
      <c r="E19" s="66">
        <v>48</v>
      </c>
      <c r="F19" s="66">
        <v>110.4</v>
      </c>
      <c r="G19" s="66">
        <v>107.8</v>
      </c>
      <c r="H19" s="66">
        <v>105.6</v>
      </c>
      <c r="I19" s="66">
        <v>86.4</v>
      </c>
      <c r="J19" s="66">
        <v>101.9</v>
      </c>
      <c r="K19" s="66">
        <v>96.9</v>
      </c>
      <c r="L19" s="66">
        <v>175.7</v>
      </c>
      <c r="M19" s="66">
        <v>101.2</v>
      </c>
      <c r="N19" s="66">
        <v>191</v>
      </c>
      <c r="O19" s="66">
        <v>118.4</v>
      </c>
      <c r="P19" s="63">
        <v>100.2</v>
      </c>
      <c r="Q19" s="66">
        <v>122.4</v>
      </c>
      <c r="R19" s="66">
        <v>128</v>
      </c>
      <c r="S19" s="66">
        <v>123</v>
      </c>
      <c r="T19" s="66">
        <v>96.4</v>
      </c>
      <c r="U19" s="63">
        <v>145</v>
      </c>
      <c r="V19" s="63">
        <v>64.6</v>
      </c>
    </row>
    <row r="20" spans="1:22" ht="22.5" customHeight="1">
      <c r="A20" s="59" t="s">
        <v>130</v>
      </c>
      <c r="B20" s="66">
        <v>110.4</v>
      </c>
      <c r="C20" s="66">
        <v>24.1</v>
      </c>
      <c r="D20" s="64" t="s">
        <v>247</v>
      </c>
      <c r="E20" s="66">
        <v>41.8</v>
      </c>
      <c r="F20" s="66">
        <v>110.6</v>
      </c>
      <c r="G20" s="66">
        <v>112.1</v>
      </c>
      <c r="H20" s="66">
        <v>126.6</v>
      </c>
      <c r="I20" s="66">
        <v>80.1</v>
      </c>
      <c r="J20" s="66">
        <v>95.6</v>
      </c>
      <c r="K20" s="66">
        <v>90.3</v>
      </c>
      <c r="L20" s="66">
        <v>157.1</v>
      </c>
      <c r="M20" s="66">
        <v>115.8</v>
      </c>
      <c r="N20" s="66">
        <v>189.5</v>
      </c>
      <c r="O20" s="66">
        <v>117.2</v>
      </c>
      <c r="P20" s="63">
        <v>127.3</v>
      </c>
      <c r="Q20" s="66">
        <v>18.5</v>
      </c>
      <c r="R20" s="66">
        <v>107.2</v>
      </c>
      <c r="S20" s="66">
        <v>130.5</v>
      </c>
      <c r="T20" s="66">
        <v>93.3</v>
      </c>
      <c r="U20" s="63">
        <v>150.5</v>
      </c>
      <c r="V20" s="63">
        <v>90.4</v>
      </c>
    </row>
    <row r="21" spans="1:22" ht="22.5" customHeight="1">
      <c r="A21" s="59" t="s">
        <v>131</v>
      </c>
      <c r="B21" s="66">
        <v>118.4</v>
      </c>
      <c r="C21" s="66">
        <v>83.6</v>
      </c>
      <c r="D21" s="64" t="s">
        <v>247</v>
      </c>
      <c r="E21" s="66">
        <v>145.1</v>
      </c>
      <c r="F21" s="66">
        <v>118.5</v>
      </c>
      <c r="G21" s="66">
        <v>113.5</v>
      </c>
      <c r="H21" s="66">
        <v>94.1</v>
      </c>
      <c r="I21" s="66">
        <v>74.3</v>
      </c>
      <c r="J21" s="66">
        <v>105.4</v>
      </c>
      <c r="K21" s="66">
        <v>97</v>
      </c>
      <c r="L21" s="66">
        <v>222.3</v>
      </c>
      <c r="M21" s="66">
        <v>115.9</v>
      </c>
      <c r="N21" s="66">
        <v>168.3</v>
      </c>
      <c r="O21" s="66">
        <v>131.2</v>
      </c>
      <c r="P21" s="63">
        <v>103.3</v>
      </c>
      <c r="Q21" s="66">
        <v>200.9</v>
      </c>
      <c r="R21" s="66">
        <v>115.5</v>
      </c>
      <c r="S21" s="66">
        <v>131.5</v>
      </c>
      <c r="T21" s="66">
        <v>98</v>
      </c>
      <c r="U21" s="63">
        <v>184.9</v>
      </c>
      <c r="V21" s="63">
        <v>103.1</v>
      </c>
    </row>
    <row r="22" spans="1:22" ht="22.5" customHeight="1">
      <c r="A22" s="59" t="s">
        <v>132</v>
      </c>
      <c r="B22" s="66">
        <v>115.7</v>
      </c>
      <c r="C22" s="66">
        <v>35.4</v>
      </c>
      <c r="D22" s="64" t="s">
        <v>247</v>
      </c>
      <c r="E22" s="66">
        <v>61.4</v>
      </c>
      <c r="F22" s="66">
        <v>115.9</v>
      </c>
      <c r="G22" s="66">
        <v>109.7</v>
      </c>
      <c r="H22" s="66">
        <v>107</v>
      </c>
      <c r="I22" s="66">
        <v>45</v>
      </c>
      <c r="J22" s="66">
        <v>103.9</v>
      </c>
      <c r="K22" s="66">
        <v>96.7</v>
      </c>
      <c r="L22" s="66">
        <v>229.9</v>
      </c>
      <c r="M22" s="66">
        <v>80.6</v>
      </c>
      <c r="N22" s="66">
        <v>185.1</v>
      </c>
      <c r="O22" s="66">
        <v>121.4</v>
      </c>
      <c r="P22" s="63">
        <v>104.8</v>
      </c>
      <c r="Q22" s="66">
        <v>272.4</v>
      </c>
      <c r="R22" s="66">
        <v>96.2</v>
      </c>
      <c r="S22" s="66">
        <v>127.7</v>
      </c>
      <c r="T22" s="66">
        <v>94.9</v>
      </c>
      <c r="U22" s="63">
        <v>201.2</v>
      </c>
      <c r="V22" s="63">
        <v>106.6</v>
      </c>
    </row>
    <row r="23" spans="1:22" ht="22.5" customHeight="1">
      <c r="A23" s="59" t="s">
        <v>133</v>
      </c>
      <c r="B23" s="66">
        <v>120.2</v>
      </c>
      <c r="C23" s="66">
        <v>85.5</v>
      </c>
      <c r="D23" s="64" t="s">
        <v>247</v>
      </c>
      <c r="E23" s="66">
        <v>148.3</v>
      </c>
      <c r="F23" s="66">
        <v>120.3</v>
      </c>
      <c r="G23" s="66">
        <v>104.1</v>
      </c>
      <c r="H23" s="66">
        <v>96.9</v>
      </c>
      <c r="I23" s="66">
        <v>46.8</v>
      </c>
      <c r="J23" s="66">
        <v>121.4</v>
      </c>
      <c r="K23" s="66">
        <v>120.2</v>
      </c>
      <c r="L23" s="66">
        <v>156.3</v>
      </c>
      <c r="M23" s="66">
        <v>100.3</v>
      </c>
      <c r="N23" s="66">
        <v>163.9</v>
      </c>
      <c r="O23" s="66">
        <v>123.1</v>
      </c>
      <c r="P23" s="63">
        <v>87.7</v>
      </c>
      <c r="Q23" s="66">
        <v>145.1</v>
      </c>
      <c r="R23" s="66">
        <v>104</v>
      </c>
      <c r="S23" s="66">
        <v>120.6</v>
      </c>
      <c r="T23" s="66">
        <v>109.4</v>
      </c>
      <c r="U23" s="63">
        <v>177.7</v>
      </c>
      <c r="V23" s="63">
        <v>106.4</v>
      </c>
    </row>
    <row r="24" spans="1:22" ht="22.5" customHeight="1">
      <c r="A24" s="59" t="s">
        <v>134</v>
      </c>
      <c r="B24" s="66">
        <v>114.6</v>
      </c>
      <c r="C24" s="66">
        <v>58.7</v>
      </c>
      <c r="D24" s="64" t="s">
        <v>247</v>
      </c>
      <c r="E24" s="66">
        <v>101.9</v>
      </c>
      <c r="F24" s="66">
        <v>114.8</v>
      </c>
      <c r="G24" s="66">
        <v>109.8</v>
      </c>
      <c r="H24" s="66">
        <v>100.1</v>
      </c>
      <c r="I24" s="66">
        <v>43.2</v>
      </c>
      <c r="J24" s="66">
        <v>114.4</v>
      </c>
      <c r="K24" s="66">
        <v>110.9</v>
      </c>
      <c r="L24" s="66">
        <v>188.3</v>
      </c>
      <c r="M24" s="66">
        <v>87.2</v>
      </c>
      <c r="N24" s="66">
        <v>204.5</v>
      </c>
      <c r="O24" s="66">
        <v>125.5</v>
      </c>
      <c r="P24" s="63">
        <v>101</v>
      </c>
      <c r="Q24" s="66">
        <v>114.7</v>
      </c>
      <c r="R24" s="66">
        <v>95.1</v>
      </c>
      <c r="S24" s="66">
        <v>116.1</v>
      </c>
      <c r="T24" s="66">
        <v>93.3</v>
      </c>
      <c r="U24" s="63">
        <v>168.4</v>
      </c>
      <c r="V24" s="63">
        <v>100.4</v>
      </c>
    </row>
    <row r="25" spans="1:22" ht="22.5" customHeight="1">
      <c r="A25" s="59" t="s">
        <v>135</v>
      </c>
      <c r="B25" s="66">
        <v>115.9</v>
      </c>
      <c r="C25" s="66">
        <v>51.5</v>
      </c>
      <c r="D25" s="64" t="s">
        <v>247</v>
      </c>
      <c r="E25" s="66">
        <v>89.3</v>
      </c>
      <c r="F25" s="66">
        <v>116.1</v>
      </c>
      <c r="G25" s="66">
        <v>103.7</v>
      </c>
      <c r="H25" s="66">
        <v>111.6</v>
      </c>
      <c r="I25" s="66">
        <v>29.4</v>
      </c>
      <c r="J25" s="66">
        <v>118.5</v>
      </c>
      <c r="K25" s="66">
        <v>114.4</v>
      </c>
      <c r="L25" s="66">
        <v>210.7</v>
      </c>
      <c r="M25" s="66">
        <v>79.1</v>
      </c>
      <c r="N25" s="66">
        <v>194.5</v>
      </c>
      <c r="O25" s="66">
        <v>131.3</v>
      </c>
      <c r="P25" s="63">
        <v>99.1</v>
      </c>
      <c r="Q25" s="66">
        <v>99.4</v>
      </c>
      <c r="R25" s="66">
        <v>99.2</v>
      </c>
      <c r="S25" s="66">
        <v>111.1</v>
      </c>
      <c r="T25" s="66">
        <v>104.5</v>
      </c>
      <c r="U25" s="63">
        <v>188.6</v>
      </c>
      <c r="V25" s="63">
        <v>98.5</v>
      </c>
    </row>
    <row r="26" spans="1:22" ht="22.5" customHeight="1">
      <c r="A26" s="59" t="s">
        <v>136</v>
      </c>
      <c r="B26" s="66">
        <v>106.1</v>
      </c>
      <c r="C26" s="66">
        <v>36.5</v>
      </c>
      <c r="D26" s="64" t="s">
        <v>247</v>
      </c>
      <c r="E26" s="66">
        <v>63.4</v>
      </c>
      <c r="F26" s="66">
        <v>106.3</v>
      </c>
      <c r="G26" s="66">
        <v>99.9</v>
      </c>
      <c r="H26" s="66">
        <v>72.7</v>
      </c>
      <c r="I26" s="66">
        <v>38.5</v>
      </c>
      <c r="J26" s="66">
        <v>107</v>
      </c>
      <c r="K26" s="66">
        <v>103.5</v>
      </c>
      <c r="L26" s="66">
        <v>170</v>
      </c>
      <c r="M26" s="66">
        <v>93.4</v>
      </c>
      <c r="N26" s="63">
        <v>175.7</v>
      </c>
      <c r="O26" s="66">
        <v>128</v>
      </c>
      <c r="P26" s="63">
        <v>91.1</v>
      </c>
      <c r="Q26" s="66">
        <v>189.6</v>
      </c>
      <c r="R26" s="66">
        <v>96.4</v>
      </c>
      <c r="S26" s="66">
        <v>100.1</v>
      </c>
      <c r="T26" s="66">
        <v>91.5</v>
      </c>
      <c r="U26" s="63">
        <v>167.8</v>
      </c>
      <c r="V26" s="63">
        <v>106.9</v>
      </c>
    </row>
    <row r="27" spans="1:22" ht="22.5" customHeight="1">
      <c r="A27" s="59" t="s">
        <v>137</v>
      </c>
      <c r="B27" s="66">
        <v>106.1</v>
      </c>
      <c r="C27" s="66">
        <v>38.2</v>
      </c>
      <c r="D27" s="64" t="s">
        <v>247</v>
      </c>
      <c r="E27" s="66">
        <v>66.3</v>
      </c>
      <c r="F27" s="66">
        <v>106.2</v>
      </c>
      <c r="G27" s="66">
        <v>97.7</v>
      </c>
      <c r="H27" s="66">
        <v>78.6</v>
      </c>
      <c r="I27" s="66">
        <v>35.4</v>
      </c>
      <c r="J27" s="66">
        <v>103.9</v>
      </c>
      <c r="K27" s="66">
        <v>101</v>
      </c>
      <c r="L27" s="66">
        <v>164.7</v>
      </c>
      <c r="M27" s="66">
        <v>80.5</v>
      </c>
      <c r="N27" s="66">
        <v>197.5</v>
      </c>
      <c r="O27" s="66">
        <v>127.4</v>
      </c>
      <c r="P27" s="63">
        <v>87.3</v>
      </c>
      <c r="Q27" s="66">
        <v>192</v>
      </c>
      <c r="R27" s="66">
        <v>98.6</v>
      </c>
      <c r="S27" s="66">
        <v>102.3</v>
      </c>
      <c r="T27" s="66">
        <v>81.9</v>
      </c>
      <c r="U27" s="63">
        <v>174.7</v>
      </c>
      <c r="V27" s="63">
        <v>127.6</v>
      </c>
    </row>
    <row r="28" spans="1:22" ht="22.5" customHeight="1">
      <c r="A28" s="59" t="s">
        <v>138</v>
      </c>
      <c r="B28" s="66">
        <v>104.1</v>
      </c>
      <c r="C28" s="66">
        <v>43.7</v>
      </c>
      <c r="D28" s="64" t="s">
        <v>247</v>
      </c>
      <c r="E28" s="66">
        <v>75.7</v>
      </c>
      <c r="F28" s="66">
        <v>104.3</v>
      </c>
      <c r="G28" s="66">
        <v>93.3</v>
      </c>
      <c r="H28" s="66">
        <v>67.2</v>
      </c>
      <c r="I28" s="66">
        <v>35.1</v>
      </c>
      <c r="J28" s="66">
        <v>95.9</v>
      </c>
      <c r="K28" s="66">
        <v>93.8</v>
      </c>
      <c r="L28" s="66">
        <v>156.9</v>
      </c>
      <c r="M28" s="66">
        <v>57.9</v>
      </c>
      <c r="N28" s="66">
        <v>119.7</v>
      </c>
      <c r="O28" s="66">
        <v>110.1</v>
      </c>
      <c r="P28" s="63">
        <v>107</v>
      </c>
      <c r="Q28" s="66">
        <v>236.9</v>
      </c>
      <c r="R28" s="66">
        <v>97.6</v>
      </c>
      <c r="S28" s="66">
        <v>100.3</v>
      </c>
      <c r="T28" s="66">
        <v>80.4</v>
      </c>
      <c r="U28" s="63">
        <v>196.8</v>
      </c>
      <c r="V28" s="63">
        <v>184</v>
      </c>
    </row>
    <row r="29" spans="1:22" ht="22.5" customHeight="1">
      <c r="A29" s="59" t="s">
        <v>139</v>
      </c>
      <c r="B29" s="66">
        <v>98.9</v>
      </c>
      <c r="C29" s="66">
        <v>66.7</v>
      </c>
      <c r="D29" s="64" t="s">
        <v>247</v>
      </c>
      <c r="E29" s="66">
        <v>115.7</v>
      </c>
      <c r="F29" s="66">
        <v>98.9</v>
      </c>
      <c r="G29" s="66">
        <v>82.4</v>
      </c>
      <c r="H29" s="66">
        <v>53</v>
      </c>
      <c r="I29" s="66">
        <v>39.6</v>
      </c>
      <c r="J29" s="66">
        <v>81.9</v>
      </c>
      <c r="K29" s="66">
        <v>77.8</v>
      </c>
      <c r="L29" s="66">
        <v>164.5</v>
      </c>
      <c r="M29" s="66">
        <v>57.3</v>
      </c>
      <c r="N29" s="66">
        <v>110.5</v>
      </c>
      <c r="O29" s="66">
        <v>124.3</v>
      </c>
      <c r="P29" s="63">
        <v>76.1</v>
      </c>
      <c r="Q29" s="66">
        <v>161.4</v>
      </c>
      <c r="R29" s="66">
        <v>103.3</v>
      </c>
      <c r="S29" s="66">
        <v>100.8</v>
      </c>
      <c r="T29" s="66">
        <v>81.9</v>
      </c>
      <c r="U29" s="63">
        <v>184.1</v>
      </c>
      <c r="V29" s="63">
        <v>211.4</v>
      </c>
    </row>
    <row r="30" spans="1:22" ht="22.5" customHeight="1">
      <c r="A30" s="59" t="s">
        <v>140</v>
      </c>
      <c r="B30" s="66">
        <v>98.4</v>
      </c>
      <c r="C30" s="66">
        <v>30.1</v>
      </c>
      <c r="D30" s="64" t="s">
        <v>247</v>
      </c>
      <c r="E30" s="66">
        <v>52.3</v>
      </c>
      <c r="F30" s="66">
        <v>98.5</v>
      </c>
      <c r="G30" s="66">
        <v>75.4</v>
      </c>
      <c r="H30" s="66">
        <v>67.6</v>
      </c>
      <c r="I30" s="66">
        <v>40.6</v>
      </c>
      <c r="J30" s="66">
        <v>77.5</v>
      </c>
      <c r="K30" s="66">
        <v>72.5</v>
      </c>
      <c r="L30" s="66">
        <v>179.3</v>
      </c>
      <c r="M30" s="66">
        <v>45.2</v>
      </c>
      <c r="N30" s="66">
        <v>80.1</v>
      </c>
      <c r="O30" s="66">
        <v>111.9</v>
      </c>
      <c r="P30" s="63">
        <v>73.4</v>
      </c>
      <c r="Q30" s="66">
        <v>110.2</v>
      </c>
      <c r="R30" s="66">
        <v>100.1</v>
      </c>
      <c r="S30" s="66">
        <v>103.4</v>
      </c>
      <c r="T30" s="66">
        <v>77.2</v>
      </c>
      <c r="U30" s="63">
        <v>213.4</v>
      </c>
      <c r="V30" s="63">
        <v>210.4</v>
      </c>
    </row>
    <row r="31" spans="1:22" ht="22.5" customHeight="1">
      <c r="A31" s="82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3"/>
      <c r="V31" s="63"/>
    </row>
    <row r="32" spans="1:22" ht="22.5" customHeight="1">
      <c r="A32" s="79" t="s">
        <v>224</v>
      </c>
      <c r="B32" s="66">
        <v>81.8</v>
      </c>
      <c r="C32" s="66">
        <v>0.8</v>
      </c>
      <c r="D32" s="64" t="s">
        <v>247</v>
      </c>
      <c r="E32" s="66">
        <v>2.2</v>
      </c>
      <c r="F32" s="66">
        <v>81.9</v>
      </c>
      <c r="G32" s="66">
        <v>70.1</v>
      </c>
      <c r="H32" s="66">
        <v>57.1</v>
      </c>
      <c r="I32" s="66">
        <v>24.9</v>
      </c>
      <c r="J32" s="66">
        <v>67.3</v>
      </c>
      <c r="K32" s="66">
        <v>64.9</v>
      </c>
      <c r="L32" s="66">
        <v>114.3</v>
      </c>
      <c r="M32" s="66">
        <v>53.2</v>
      </c>
      <c r="N32" s="66">
        <v>99</v>
      </c>
      <c r="O32" s="66">
        <v>86.6</v>
      </c>
      <c r="P32" s="66">
        <v>75.3</v>
      </c>
      <c r="Q32" s="66">
        <v>1.8</v>
      </c>
      <c r="R32" s="66">
        <v>32.1</v>
      </c>
      <c r="S32" s="66">
        <v>99.8</v>
      </c>
      <c r="T32" s="66">
        <v>98.2</v>
      </c>
      <c r="U32" s="63">
        <v>149.8</v>
      </c>
      <c r="V32" s="63">
        <v>59.5</v>
      </c>
    </row>
    <row r="33" spans="1:22" ht="22.5" customHeight="1">
      <c r="A33" s="59" t="s">
        <v>130</v>
      </c>
      <c r="B33" s="66">
        <v>82.1</v>
      </c>
      <c r="C33" s="66">
        <v>11.3</v>
      </c>
      <c r="D33" s="64" t="s">
        <v>247</v>
      </c>
      <c r="E33" s="66">
        <v>19.5</v>
      </c>
      <c r="F33" s="66">
        <v>82.2</v>
      </c>
      <c r="G33" s="66">
        <v>63.9</v>
      </c>
      <c r="H33" s="66">
        <v>54.8</v>
      </c>
      <c r="I33" s="66">
        <v>26</v>
      </c>
      <c r="J33" s="66">
        <v>62.3</v>
      </c>
      <c r="K33" s="66">
        <v>60.4</v>
      </c>
      <c r="L33" s="66">
        <v>81.9</v>
      </c>
      <c r="M33" s="66">
        <v>72.4</v>
      </c>
      <c r="N33" s="66">
        <v>127.9</v>
      </c>
      <c r="O33" s="66">
        <v>94.9</v>
      </c>
      <c r="P33" s="66">
        <v>59.1</v>
      </c>
      <c r="Q33" s="66">
        <v>2.7</v>
      </c>
      <c r="R33" s="66">
        <v>83.6</v>
      </c>
      <c r="S33" s="66">
        <v>101.3</v>
      </c>
      <c r="T33" s="66">
        <v>102.7</v>
      </c>
      <c r="U33" s="63">
        <v>155.5</v>
      </c>
      <c r="V33" s="63">
        <v>78</v>
      </c>
    </row>
    <row r="34" spans="1:22" ht="22.5" customHeight="1">
      <c r="A34" s="59" t="s">
        <v>131</v>
      </c>
      <c r="B34" s="66">
        <v>85.8</v>
      </c>
      <c r="C34" s="66">
        <v>9.3</v>
      </c>
      <c r="D34" s="64" t="s">
        <v>247</v>
      </c>
      <c r="E34" s="66">
        <v>16.2</v>
      </c>
      <c r="F34" s="66">
        <v>86</v>
      </c>
      <c r="G34" s="66">
        <v>58.9</v>
      </c>
      <c r="H34" s="66">
        <v>69</v>
      </c>
      <c r="I34" s="66">
        <v>27.2</v>
      </c>
      <c r="J34" s="66">
        <v>55.2</v>
      </c>
      <c r="K34" s="66">
        <v>52</v>
      </c>
      <c r="L34" s="66">
        <v>107.5</v>
      </c>
      <c r="M34" s="66">
        <v>47.8</v>
      </c>
      <c r="N34" s="66">
        <v>160.6</v>
      </c>
      <c r="O34" s="66">
        <v>130.3</v>
      </c>
      <c r="P34" s="66">
        <v>65.7</v>
      </c>
      <c r="Q34" s="66">
        <v>177</v>
      </c>
      <c r="R34" s="66">
        <v>86.9</v>
      </c>
      <c r="S34" s="66">
        <v>106.6</v>
      </c>
      <c r="T34" s="66">
        <v>113.8</v>
      </c>
      <c r="U34" s="63">
        <v>185.7</v>
      </c>
      <c r="V34" s="63">
        <v>107.2</v>
      </c>
    </row>
    <row r="35" spans="1:22" ht="22.5" customHeight="1">
      <c r="A35" s="59" t="s">
        <v>132</v>
      </c>
      <c r="B35" s="66">
        <v>92.1</v>
      </c>
      <c r="C35" s="66">
        <v>37.6</v>
      </c>
      <c r="D35" s="64" t="s">
        <v>247</v>
      </c>
      <c r="E35" s="66">
        <v>65.2</v>
      </c>
      <c r="F35" s="66">
        <v>92.2</v>
      </c>
      <c r="G35" s="66">
        <v>60.3</v>
      </c>
      <c r="H35" s="66">
        <v>76.3</v>
      </c>
      <c r="I35" s="66">
        <v>28.5</v>
      </c>
      <c r="J35" s="66">
        <v>68</v>
      </c>
      <c r="K35" s="66">
        <v>59.1</v>
      </c>
      <c r="L35" s="66">
        <v>201.4</v>
      </c>
      <c r="M35" s="66">
        <v>66.5</v>
      </c>
      <c r="N35" s="66">
        <v>215.7</v>
      </c>
      <c r="O35" s="66">
        <v>118.5</v>
      </c>
      <c r="P35" s="66">
        <v>75.3</v>
      </c>
      <c r="Q35" s="66">
        <v>119.3</v>
      </c>
      <c r="R35" s="66">
        <v>88</v>
      </c>
      <c r="S35" s="66">
        <v>107</v>
      </c>
      <c r="T35" s="66">
        <v>113.8</v>
      </c>
      <c r="U35" s="63">
        <v>205.6</v>
      </c>
      <c r="V35" s="63">
        <v>104.3</v>
      </c>
    </row>
    <row r="36" spans="1:22" ht="22.5" customHeight="1">
      <c r="A36" s="59" t="s">
        <v>133</v>
      </c>
      <c r="B36" s="66">
        <v>95.2</v>
      </c>
      <c r="C36" s="66">
        <v>33.9</v>
      </c>
      <c r="D36" s="64" t="s">
        <v>247</v>
      </c>
      <c r="E36" s="66">
        <v>58.8</v>
      </c>
      <c r="F36" s="66">
        <v>95.3</v>
      </c>
      <c r="G36" s="66">
        <v>61.8</v>
      </c>
      <c r="H36" s="66">
        <v>82.3</v>
      </c>
      <c r="I36" s="66">
        <v>59.2</v>
      </c>
      <c r="J36" s="66">
        <v>78</v>
      </c>
      <c r="K36" s="66">
        <v>71.4</v>
      </c>
      <c r="L36" s="66">
        <v>180.1</v>
      </c>
      <c r="M36" s="66">
        <v>73</v>
      </c>
      <c r="N36" s="66">
        <v>123.8</v>
      </c>
      <c r="O36" s="66">
        <v>117.4</v>
      </c>
      <c r="P36" s="66">
        <v>64.9</v>
      </c>
      <c r="Q36" s="66">
        <v>81.4</v>
      </c>
      <c r="R36" s="66">
        <v>92.4</v>
      </c>
      <c r="S36" s="66">
        <v>105.1</v>
      </c>
      <c r="T36" s="66">
        <v>96</v>
      </c>
      <c r="U36" s="63">
        <v>182.1</v>
      </c>
      <c r="V36" s="63">
        <v>110.1</v>
      </c>
    </row>
    <row r="37" spans="1:22" ht="22.5" customHeight="1">
      <c r="A37" s="59" t="s">
        <v>134</v>
      </c>
      <c r="B37" s="66">
        <v>97.9</v>
      </c>
      <c r="C37" s="66">
        <v>39.5</v>
      </c>
      <c r="D37" s="64" t="s">
        <v>247</v>
      </c>
      <c r="E37" s="66">
        <v>68.5</v>
      </c>
      <c r="F37" s="66">
        <v>98</v>
      </c>
      <c r="G37" s="66">
        <v>75.5</v>
      </c>
      <c r="H37" s="66">
        <v>76.3</v>
      </c>
      <c r="I37" s="66">
        <v>21.1</v>
      </c>
      <c r="J37" s="66">
        <v>85.1</v>
      </c>
      <c r="K37" s="66">
        <v>79.2</v>
      </c>
      <c r="L37" s="66">
        <v>191.1</v>
      </c>
      <c r="M37" s="66">
        <v>62.9</v>
      </c>
      <c r="N37" s="66">
        <v>142.7</v>
      </c>
      <c r="O37" s="66">
        <v>127.6</v>
      </c>
      <c r="P37" s="66">
        <v>64.3</v>
      </c>
      <c r="Q37" s="66">
        <v>95.2</v>
      </c>
      <c r="R37" s="66">
        <v>95.7</v>
      </c>
      <c r="S37" s="66">
        <v>107.6</v>
      </c>
      <c r="T37" s="66">
        <v>109.4</v>
      </c>
      <c r="U37" s="63">
        <v>179.6</v>
      </c>
      <c r="V37" s="63">
        <v>98.2</v>
      </c>
    </row>
    <row r="38" spans="1:22" ht="22.5" customHeight="1">
      <c r="A38" s="59" t="s">
        <v>135</v>
      </c>
      <c r="B38" s="66">
        <v>97.4</v>
      </c>
      <c r="C38" s="66">
        <v>36.7</v>
      </c>
      <c r="D38" s="64" t="s">
        <v>247</v>
      </c>
      <c r="E38" s="66">
        <v>63.7</v>
      </c>
      <c r="F38" s="66">
        <v>97.5</v>
      </c>
      <c r="G38" s="66">
        <v>74.1</v>
      </c>
      <c r="H38" s="66">
        <v>75.4</v>
      </c>
      <c r="I38" s="66">
        <v>26.3</v>
      </c>
      <c r="J38" s="66">
        <v>76.2</v>
      </c>
      <c r="K38" s="66">
        <v>68</v>
      </c>
      <c r="L38" s="66">
        <v>192.4</v>
      </c>
      <c r="M38" s="66">
        <v>83.9</v>
      </c>
      <c r="N38" s="66">
        <v>139.8</v>
      </c>
      <c r="O38" s="66">
        <v>121.4</v>
      </c>
      <c r="P38" s="66">
        <v>68.1</v>
      </c>
      <c r="Q38" s="66">
        <v>110.4</v>
      </c>
      <c r="R38" s="66">
        <v>100</v>
      </c>
      <c r="S38" s="66">
        <v>114.4</v>
      </c>
      <c r="T38" s="66">
        <v>116.1</v>
      </c>
      <c r="U38" s="63">
        <v>194.9</v>
      </c>
      <c r="V38" s="63">
        <v>88.2</v>
      </c>
    </row>
    <row r="39" spans="1:22" ht="22.5" customHeight="1">
      <c r="A39" s="59" t="s">
        <v>136</v>
      </c>
      <c r="B39" s="66">
        <v>94.7</v>
      </c>
      <c r="C39" s="66">
        <v>27.6</v>
      </c>
      <c r="D39" s="64" t="s">
        <v>247</v>
      </c>
      <c r="E39" s="66">
        <v>47.8</v>
      </c>
      <c r="F39" s="66">
        <v>94.9</v>
      </c>
      <c r="G39" s="63">
        <v>65.2</v>
      </c>
      <c r="H39" s="66">
        <v>56.7</v>
      </c>
      <c r="I39" s="66">
        <v>32</v>
      </c>
      <c r="J39" s="66">
        <v>76.6</v>
      </c>
      <c r="K39" s="66">
        <v>68.2</v>
      </c>
      <c r="L39" s="66">
        <v>197.6</v>
      </c>
      <c r="M39" s="66">
        <v>80.9</v>
      </c>
      <c r="N39" s="66">
        <v>186.7</v>
      </c>
      <c r="O39" s="66">
        <v>103.8</v>
      </c>
      <c r="P39" s="66">
        <v>65.3</v>
      </c>
      <c r="Q39" s="66">
        <v>117.6</v>
      </c>
      <c r="R39" s="66">
        <v>88.9</v>
      </c>
      <c r="S39" s="66">
        <v>107.3</v>
      </c>
      <c r="T39" s="66">
        <v>107.1</v>
      </c>
      <c r="U39" s="63">
        <v>200.1</v>
      </c>
      <c r="V39" s="63">
        <v>101.3</v>
      </c>
    </row>
    <row r="40" spans="1:22" ht="22.5" customHeight="1">
      <c r="A40" s="59" t="s">
        <v>137</v>
      </c>
      <c r="B40" s="66">
        <v>97.2</v>
      </c>
      <c r="C40" s="66">
        <v>38</v>
      </c>
      <c r="D40" s="64" t="s">
        <v>247</v>
      </c>
      <c r="E40" s="66">
        <v>65.9</v>
      </c>
      <c r="F40" s="66">
        <v>97.3</v>
      </c>
      <c r="G40" s="66">
        <v>73.4</v>
      </c>
      <c r="H40" s="66">
        <v>37.9</v>
      </c>
      <c r="I40" s="66">
        <v>37.2</v>
      </c>
      <c r="J40" s="66">
        <v>75.9</v>
      </c>
      <c r="K40" s="66">
        <v>65.4</v>
      </c>
      <c r="L40" s="66">
        <v>222.1</v>
      </c>
      <c r="M40" s="66">
        <v>88.7</v>
      </c>
      <c r="N40" s="66">
        <v>192.9</v>
      </c>
      <c r="O40" s="66">
        <v>118.9</v>
      </c>
      <c r="P40" s="66">
        <v>82.8</v>
      </c>
      <c r="Q40" s="66">
        <v>89.4</v>
      </c>
      <c r="R40" s="66">
        <v>120.9</v>
      </c>
      <c r="S40" s="66">
        <v>113.7</v>
      </c>
      <c r="T40" s="66">
        <v>102.7</v>
      </c>
      <c r="U40" s="63">
        <v>167.8</v>
      </c>
      <c r="V40" s="63">
        <v>140.2</v>
      </c>
    </row>
    <row r="41" spans="1:22" ht="22.5" customHeight="1">
      <c r="A41" s="59" t="s">
        <v>138</v>
      </c>
      <c r="B41" s="66">
        <v>100.8</v>
      </c>
      <c r="C41" s="63">
        <v>86.4</v>
      </c>
      <c r="D41" s="64" t="s">
        <v>247</v>
      </c>
      <c r="E41" s="66">
        <v>149.8</v>
      </c>
      <c r="F41" s="66">
        <v>100.8</v>
      </c>
      <c r="G41" s="66">
        <v>69.6</v>
      </c>
      <c r="H41" s="66">
        <v>66.3</v>
      </c>
      <c r="I41" s="66">
        <v>28.6</v>
      </c>
      <c r="J41" s="66">
        <v>75.3</v>
      </c>
      <c r="K41" s="66">
        <v>65</v>
      </c>
      <c r="L41" s="66">
        <v>230.4</v>
      </c>
      <c r="M41" s="66">
        <v>74.9</v>
      </c>
      <c r="N41" s="66">
        <v>159.7</v>
      </c>
      <c r="O41" s="66">
        <v>124.8</v>
      </c>
      <c r="P41" s="66">
        <v>85.1</v>
      </c>
      <c r="Q41" s="66">
        <v>110.1</v>
      </c>
      <c r="R41" s="66">
        <v>102.5</v>
      </c>
      <c r="S41" s="66">
        <v>117</v>
      </c>
      <c r="T41" s="66">
        <v>109.4</v>
      </c>
      <c r="U41" s="63">
        <v>176.7</v>
      </c>
      <c r="V41" s="63">
        <v>209.1</v>
      </c>
    </row>
    <row r="42" spans="1:22" ht="22.5" customHeight="1">
      <c r="A42" s="59" t="s">
        <v>139</v>
      </c>
      <c r="B42" s="66">
        <v>100.6</v>
      </c>
      <c r="C42" s="66">
        <v>42.5</v>
      </c>
      <c r="D42" s="64" t="s">
        <v>247</v>
      </c>
      <c r="E42" s="66">
        <v>73.8</v>
      </c>
      <c r="F42" s="66">
        <v>100.7</v>
      </c>
      <c r="G42" s="66">
        <v>67.8</v>
      </c>
      <c r="H42" s="66">
        <v>58.5</v>
      </c>
      <c r="I42" s="66">
        <v>30.6</v>
      </c>
      <c r="J42" s="66">
        <v>67</v>
      </c>
      <c r="K42" s="66">
        <v>59</v>
      </c>
      <c r="L42" s="66">
        <v>186.9</v>
      </c>
      <c r="M42" s="66">
        <v>65.7</v>
      </c>
      <c r="N42" s="66">
        <v>169.1</v>
      </c>
      <c r="O42" s="66">
        <v>117.3</v>
      </c>
      <c r="P42" s="66">
        <v>85</v>
      </c>
      <c r="Q42" s="66">
        <v>115.4</v>
      </c>
      <c r="R42" s="66">
        <v>100.4</v>
      </c>
      <c r="S42" s="66">
        <v>118.7</v>
      </c>
      <c r="T42" s="66">
        <v>98.2</v>
      </c>
      <c r="U42" s="63">
        <v>164.2</v>
      </c>
      <c r="V42" s="63">
        <v>347.6</v>
      </c>
    </row>
    <row r="43" spans="1:22" ht="22.5" customHeight="1">
      <c r="A43" s="59" t="s">
        <v>140</v>
      </c>
      <c r="B43" s="66">
        <v>103.1</v>
      </c>
      <c r="C43" s="66">
        <v>38.4</v>
      </c>
      <c r="D43" s="64" t="s">
        <v>247</v>
      </c>
      <c r="E43" s="66">
        <v>66.5</v>
      </c>
      <c r="F43" s="66">
        <v>103.2</v>
      </c>
      <c r="G43" s="66">
        <v>67.8</v>
      </c>
      <c r="H43" s="66">
        <v>58.6</v>
      </c>
      <c r="I43" s="66">
        <v>40</v>
      </c>
      <c r="J43" s="66">
        <v>66.8</v>
      </c>
      <c r="K43" s="66">
        <v>57.2</v>
      </c>
      <c r="L43" s="66">
        <v>207.7</v>
      </c>
      <c r="M43" s="66">
        <v>68.3</v>
      </c>
      <c r="N43" s="66">
        <v>223.3</v>
      </c>
      <c r="O43" s="66">
        <v>113</v>
      </c>
      <c r="P43" s="66">
        <v>80.1</v>
      </c>
      <c r="Q43" s="66">
        <v>82.7</v>
      </c>
      <c r="R43" s="66">
        <v>100.8</v>
      </c>
      <c r="S43" s="66">
        <v>121.3</v>
      </c>
      <c r="T43" s="66">
        <v>102.7</v>
      </c>
      <c r="U43" s="63">
        <v>215.3</v>
      </c>
      <c r="V43" s="63">
        <v>307.6</v>
      </c>
    </row>
    <row r="44" spans="1:22" ht="22.5" customHeight="1">
      <c r="A44" s="8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3"/>
      <c r="V44" s="63"/>
    </row>
    <row r="45" spans="1:22" ht="22.5" customHeight="1">
      <c r="A45" s="79" t="s">
        <v>225</v>
      </c>
      <c r="B45" s="67">
        <v>80</v>
      </c>
      <c r="C45" s="67">
        <v>5.8</v>
      </c>
      <c r="D45" s="64" t="s">
        <v>247</v>
      </c>
      <c r="E45" s="67">
        <v>10.1</v>
      </c>
      <c r="F45" s="67">
        <v>80.2</v>
      </c>
      <c r="G45" s="67">
        <v>63.6</v>
      </c>
      <c r="H45" s="67">
        <v>55.7</v>
      </c>
      <c r="I45" s="67">
        <v>26.8</v>
      </c>
      <c r="J45" s="67">
        <v>53.7</v>
      </c>
      <c r="K45" s="67">
        <v>46.5</v>
      </c>
      <c r="L45" s="67">
        <v>148.1</v>
      </c>
      <c r="M45" s="67">
        <v>68.4</v>
      </c>
      <c r="N45" s="67">
        <v>135.9</v>
      </c>
      <c r="O45" s="67">
        <v>78.9</v>
      </c>
      <c r="P45" s="67">
        <v>82.1</v>
      </c>
      <c r="Q45" s="67">
        <v>0.8</v>
      </c>
      <c r="R45" s="67">
        <v>92</v>
      </c>
      <c r="S45" s="67">
        <v>116.6</v>
      </c>
      <c r="T45" s="67">
        <v>71.4</v>
      </c>
      <c r="U45" s="63">
        <v>135</v>
      </c>
      <c r="V45" s="63">
        <v>68.1</v>
      </c>
    </row>
    <row r="46" spans="1:22" ht="22.5" customHeight="1">
      <c r="A46" s="59" t="s">
        <v>130</v>
      </c>
      <c r="B46" s="67">
        <v>91.9</v>
      </c>
      <c r="C46" s="67">
        <v>16.4</v>
      </c>
      <c r="D46" s="64" t="s">
        <v>247</v>
      </c>
      <c r="E46" s="67">
        <v>28.5</v>
      </c>
      <c r="F46" s="67">
        <v>92.1</v>
      </c>
      <c r="G46" s="67">
        <v>61.6</v>
      </c>
      <c r="H46" s="67">
        <v>54.4</v>
      </c>
      <c r="I46" s="67">
        <v>28</v>
      </c>
      <c r="J46" s="67">
        <v>70.9</v>
      </c>
      <c r="K46" s="67">
        <v>53.9</v>
      </c>
      <c r="L46" s="67">
        <v>330.9</v>
      </c>
      <c r="M46" s="67">
        <v>64.6</v>
      </c>
      <c r="N46" s="67">
        <v>195.6</v>
      </c>
      <c r="O46" s="67">
        <v>92.6</v>
      </c>
      <c r="P46" s="67">
        <v>70.9</v>
      </c>
      <c r="Q46" s="67">
        <v>26.5</v>
      </c>
      <c r="R46" s="67">
        <v>91.8</v>
      </c>
      <c r="S46" s="67">
        <v>121.8</v>
      </c>
      <c r="T46" s="67">
        <v>113.8</v>
      </c>
      <c r="U46" s="63">
        <v>144.8</v>
      </c>
      <c r="V46" s="63">
        <v>72.9</v>
      </c>
    </row>
    <row r="47" spans="1:22" ht="22.5" customHeight="1">
      <c r="A47" s="59" t="s">
        <v>131</v>
      </c>
      <c r="B47" s="67">
        <v>100</v>
      </c>
      <c r="C47" s="67">
        <v>6.8</v>
      </c>
      <c r="D47" s="64" t="s">
        <v>247</v>
      </c>
      <c r="E47" s="67">
        <v>11.8</v>
      </c>
      <c r="F47" s="67">
        <v>100.2</v>
      </c>
      <c r="G47" s="67">
        <v>67.7</v>
      </c>
      <c r="H47" s="67">
        <v>75.9</v>
      </c>
      <c r="I47" s="67">
        <v>28.8</v>
      </c>
      <c r="J47" s="67">
        <v>75.6</v>
      </c>
      <c r="K47" s="67">
        <v>63.9</v>
      </c>
      <c r="L47" s="67">
        <v>243.1</v>
      </c>
      <c r="M47" s="67">
        <v>83.6</v>
      </c>
      <c r="N47" s="67">
        <v>240.9</v>
      </c>
      <c r="O47" s="67">
        <v>118.2</v>
      </c>
      <c r="P47" s="67">
        <v>85.4</v>
      </c>
      <c r="Q47" s="67">
        <v>156.9</v>
      </c>
      <c r="R47" s="67">
        <v>99.2</v>
      </c>
      <c r="S47" s="67">
        <v>126.4</v>
      </c>
      <c r="T47" s="67">
        <v>91.5</v>
      </c>
      <c r="U47" s="63">
        <v>179.7</v>
      </c>
      <c r="V47" s="63">
        <v>116.9</v>
      </c>
    </row>
    <row r="48" spans="1:22" ht="22.5" customHeight="1">
      <c r="A48" s="59" t="s">
        <v>132</v>
      </c>
      <c r="B48" s="67">
        <v>96.1</v>
      </c>
      <c r="C48" s="67">
        <v>36.9</v>
      </c>
      <c r="D48" s="64" t="s">
        <v>247</v>
      </c>
      <c r="E48" s="67">
        <v>63.9</v>
      </c>
      <c r="F48" s="67">
        <v>96.2</v>
      </c>
      <c r="G48" s="67">
        <v>70.4</v>
      </c>
      <c r="H48" s="67">
        <v>86.4</v>
      </c>
      <c r="I48" s="67">
        <v>32.6</v>
      </c>
      <c r="J48" s="67">
        <v>68.4</v>
      </c>
      <c r="K48" s="67">
        <v>58.1</v>
      </c>
      <c r="L48" s="67">
        <v>211.8</v>
      </c>
      <c r="M48" s="67">
        <v>81.6</v>
      </c>
      <c r="N48" s="67">
        <v>156.4</v>
      </c>
      <c r="O48" s="67">
        <v>112.3</v>
      </c>
      <c r="P48" s="67">
        <v>72.4</v>
      </c>
      <c r="Q48" s="67">
        <v>104.2</v>
      </c>
      <c r="R48" s="67">
        <v>99.9</v>
      </c>
      <c r="S48" s="67">
        <v>123.9</v>
      </c>
      <c r="T48" s="67">
        <v>91.5</v>
      </c>
      <c r="U48" s="63">
        <v>182.5</v>
      </c>
      <c r="V48" s="63">
        <v>117.1</v>
      </c>
    </row>
    <row r="49" spans="1:22" ht="22.5" customHeight="1">
      <c r="A49" s="59" t="s">
        <v>133</v>
      </c>
      <c r="B49" s="67">
        <v>91.9</v>
      </c>
      <c r="C49" s="67">
        <v>33.5</v>
      </c>
      <c r="D49" s="64" t="s">
        <v>247</v>
      </c>
      <c r="E49" s="67">
        <v>58.2</v>
      </c>
      <c r="F49" s="67">
        <v>92</v>
      </c>
      <c r="G49" s="67">
        <v>74.6</v>
      </c>
      <c r="H49" s="67">
        <v>75.4</v>
      </c>
      <c r="I49" s="67">
        <v>34.9</v>
      </c>
      <c r="J49" s="67">
        <v>60.7</v>
      </c>
      <c r="K49" s="67">
        <v>53.4</v>
      </c>
      <c r="L49" s="67">
        <v>157.6</v>
      </c>
      <c r="M49" s="67">
        <v>74</v>
      </c>
      <c r="N49" s="67">
        <v>170.2</v>
      </c>
      <c r="O49" s="67">
        <v>108.2</v>
      </c>
      <c r="P49" s="67">
        <v>74.8</v>
      </c>
      <c r="Q49" s="67">
        <v>50.6</v>
      </c>
      <c r="R49" s="67">
        <v>98.5</v>
      </c>
      <c r="S49" s="67">
        <v>120.2</v>
      </c>
      <c r="T49" s="67">
        <v>125</v>
      </c>
      <c r="U49" s="63">
        <v>171.3</v>
      </c>
      <c r="V49" s="63">
        <v>121.7</v>
      </c>
    </row>
    <row r="50" spans="1:22" ht="22.5" customHeight="1">
      <c r="A50" s="59" t="s">
        <v>134</v>
      </c>
      <c r="B50" s="67">
        <v>102.8</v>
      </c>
      <c r="C50" s="67">
        <v>30</v>
      </c>
      <c r="D50" s="64" t="s">
        <v>247</v>
      </c>
      <c r="E50" s="67">
        <v>52</v>
      </c>
      <c r="F50" s="67">
        <v>103</v>
      </c>
      <c r="G50" s="67">
        <v>83.8</v>
      </c>
      <c r="H50" s="67">
        <v>89.6</v>
      </c>
      <c r="I50" s="67">
        <v>36.7</v>
      </c>
      <c r="J50" s="67">
        <v>81.1</v>
      </c>
      <c r="K50" s="67">
        <v>66.9</v>
      </c>
      <c r="L50" s="67">
        <v>302.7</v>
      </c>
      <c r="M50" s="67">
        <v>72.6</v>
      </c>
      <c r="N50" s="67">
        <v>135.8</v>
      </c>
      <c r="O50" s="67">
        <v>124.3</v>
      </c>
      <c r="P50" s="67">
        <v>82.3</v>
      </c>
      <c r="Q50" s="67">
        <v>94.4</v>
      </c>
      <c r="R50" s="67">
        <v>101.5</v>
      </c>
      <c r="S50" s="67">
        <v>125.3</v>
      </c>
      <c r="T50" s="67">
        <v>73.7</v>
      </c>
      <c r="U50" s="63">
        <v>189.4</v>
      </c>
      <c r="V50" s="63">
        <v>110.5</v>
      </c>
    </row>
    <row r="51" spans="1:22" ht="22.5" customHeight="1">
      <c r="A51" s="59" t="s">
        <v>135</v>
      </c>
      <c r="B51" s="67">
        <v>102.8</v>
      </c>
      <c r="C51" s="67">
        <v>32.3</v>
      </c>
      <c r="D51" s="64" t="s">
        <v>247</v>
      </c>
      <c r="E51" s="67">
        <v>56.1</v>
      </c>
      <c r="F51" s="67">
        <v>103</v>
      </c>
      <c r="G51" s="67">
        <v>85.6</v>
      </c>
      <c r="H51" s="67">
        <v>86</v>
      </c>
      <c r="I51" s="67">
        <v>38</v>
      </c>
      <c r="J51" s="67">
        <v>75</v>
      </c>
      <c r="K51" s="67">
        <v>61.8</v>
      </c>
      <c r="L51" s="67">
        <v>255</v>
      </c>
      <c r="M51" s="67">
        <v>97.1</v>
      </c>
      <c r="N51" s="67">
        <v>121.1</v>
      </c>
      <c r="O51" s="67">
        <v>126.7</v>
      </c>
      <c r="P51" s="67">
        <v>94.2</v>
      </c>
      <c r="Q51" s="67">
        <v>107.4</v>
      </c>
      <c r="R51" s="67">
        <v>103.7</v>
      </c>
      <c r="S51" s="67">
        <v>126.3</v>
      </c>
      <c r="T51" s="67">
        <v>138.4</v>
      </c>
      <c r="U51" s="63">
        <v>195.6</v>
      </c>
      <c r="V51" s="63">
        <v>103.1</v>
      </c>
    </row>
    <row r="52" spans="1:22" ht="22.5" customHeight="1">
      <c r="A52" s="59" t="s">
        <v>136</v>
      </c>
      <c r="B52" s="67">
        <v>94.4</v>
      </c>
      <c r="C52" s="67">
        <v>29.9</v>
      </c>
      <c r="D52" s="64" t="s">
        <v>247</v>
      </c>
      <c r="E52" s="67">
        <v>51.8</v>
      </c>
      <c r="F52" s="67">
        <v>94.5</v>
      </c>
      <c r="G52" s="67">
        <v>83.9</v>
      </c>
      <c r="H52" s="67">
        <v>80</v>
      </c>
      <c r="I52" s="67">
        <v>37.4</v>
      </c>
      <c r="J52" s="67">
        <v>66.8</v>
      </c>
      <c r="K52" s="67">
        <v>54</v>
      </c>
      <c r="L52" s="67">
        <v>257.2</v>
      </c>
      <c r="M52" s="67">
        <v>68.4</v>
      </c>
      <c r="N52" s="67">
        <v>150.6</v>
      </c>
      <c r="O52" s="67">
        <v>114.6</v>
      </c>
      <c r="P52" s="67">
        <v>76.8</v>
      </c>
      <c r="Q52" s="67">
        <v>95.2</v>
      </c>
      <c r="R52" s="67">
        <v>94.6</v>
      </c>
      <c r="S52" s="67">
        <v>119.6</v>
      </c>
      <c r="T52" s="67">
        <v>125</v>
      </c>
      <c r="U52" s="63">
        <v>161.2</v>
      </c>
      <c r="V52" s="63">
        <v>120.7</v>
      </c>
    </row>
    <row r="53" spans="1:22" ht="22.5" customHeight="1">
      <c r="A53" s="59" t="s">
        <v>137</v>
      </c>
      <c r="B53" s="67">
        <v>103.3</v>
      </c>
      <c r="C53" s="67">
        <v>41.9</v>
      </c>
      <c r="D53" s="64" t="s">
        <v>247</v>
      </c>
      <c r="E53" s="67">
        <v>72.7</v>
      </c>
      <c r="F53" s="67">
        <v>103.4</v>
      </c>
      <c r="G53" s="67">
        <v>88.4</v>
      </c>
      <c r="H53" s="67">
        <v>65.4</v>
      </c>
      <c r="I53" s="67">
        <v>38.1</v>
      </c>
      <c r="J53" s="67">
        <v>79.4</v>
      </c>
      <c r="K53" s="67">
        <v>70</v>
      </c>
      <c r="L53" s="67">
        <v>209.5</v>
      </c>
      <c r="M53" s="67">
        <v>91.4</v>
      </c>
      <c r="N53" s="67">
        <v>182.7</v>
      </c>
      <c r="O53" s="67">
        <v>116.8</v>
      </c>
      <c r="P53" s="67">
        <v>83</v>
      </c>
      <c r="Q53" s="67">
        <v>168.2</v>
      </c>
      <c r="R53" s="67">
        <v>106</v>
      </c>
      <c r="S53" s="67">
        <v>122.3</v>
      </c>
      <c r="T53" s="67">
        <v>118.3</v>
      </c>
      <c r="U53" s="63">
        <v>176.7</v>
      </c>
      <c r="V53" s="63">
        <v>162.1</v>
      </c>
    </row>
    <row r="54" spans="1:22" ht="22.5" customHeight="1">
      <c r="A54" s="59" t="s">
        <v>138</v>
      </c>
      <c r="B54" s="67">
        <v>105.9</v>
      </c>
      <c r="C54" s="67">
        <v>40.3</v>
      </c>
      <c r="D54" s="64" t="s">
        <v>247</v>
      </c>
      <c r="E54" s="67">
        <v>69.9</v>
      </c>
      <c r="F54" s="67">
        <v>106</v>
      </c>
      <c r="G54" s="67">
        <v>87.4</v>
      </c>
      <c r="H54" s="67">
        <v>62.7</v>
      </c>
      <c r="I54" s="67">
        <v>39.1</v>
      </c>
      <c r="J54" s="67">
        <v>79.2</v>
      </c>
      <c r="K54" s="67">
        <v>69.1</v>
      </c>
      <c r="L54" s="67">
        <v>230.6</v>
      </c>
      <c r="M54" s="67">
        <v>81.2</v>
      </c>
      <c r="N54" s="67">
        <v>155</v>
      </c>
      <c r="O54" s="67">
        <v>119.6</v>
      </c>
      <c r="P54" s="67">
        <v>100.7</v>
      </c>
      <c r="Q54" s="67">
        <v>128.3</v>
      </c>
      <c r="R54" s="67">
        <v>111.2</v>
      </c>
      <c r="S54" s="67">
        <v>120.3</v>
      </c>
      <c r="T54" s="67">
        <v>133.9</v>
      </c>
      <c r="U54" s="62">
        <v>185.6</v>
      </c>
      <c r="V54" s="63">
        <v>224.9</v>
      </c>
    </row>
    <row r="55" spans="1:22" ht="22.5" customHeight="1">
      <c r="A55" s="59" t="s">
        <v>139</v>
      </c>
      <c r="B55" s="67">
        <v>108.7</v>
      </c>
      <c r="C55" s="67">
        <v>50.8</v>
      </c>
      <c r="D55" s="64" t="s">
        <v>247</v>
      </c>
      <c r="E55" s="67">
        <v>88.1</v>
      </c>
      <c r="F55" s="67">
        <v>108.8</v>
      </c>
      <c r="G55" s="67">
        <v>85.8</v>
      </c>
      <c r="H55" s="67">
        <v>83.2</v>
      </c>
      <c r="I55" s="67">
        <v>40.3</v>
      </c>
      <c r="J55" s="67">
        <v>74.7</v>
      </c>
      <c r="K55" s="67">
        <v>62.2</v>
      </c>
      <c r="L55" s="67">
        <v>253.3</v>
      </c>
      <c r="M55" s="67">
        <v>87.3</v>
      </c>
      <c r="N55" s="67">
        <v>115</v>
      </c>
      <c r="O55" s="67">
        <v>120.7</v>
      </c>
      <c r="P55" s="67">
        <v>87.5</v>
      </c>
      <c r="Q55" s="67">
        <v>140.9</v>
      </c>
      <c r="R55" s="67">
        <v>106.9</v>
      </c>
      <c r="S55" s="67">
        <v>119</v>
      </c>
      <c r="T55" s="67">
        <v>131.7</v>
      </c>
      <c r="U55" s="63">
        <v>188.5</v>
      </c>
      <c r="V55" s="63">
        <v>384.3</v>
      </c>
    </row>
    <row r="56" spans="1:22" ht="22.5" customHeight="1">
      <c r="A56" s="61" t="s">
        <v>140</v>
      </c>
      <c r="B56" s="68">
        <v>111.7</v>
      </c>
      <c r="C56" s="68">
        <v>42.2</v>
      </c>
      <c r="D56" s="87" t="s">
        <v>247</v>
      </c>
      <c r="E56" s="68">
        <v>73.2</v>
      </c>
      <c r="F56" s="68">
        <v>111.8</v>
      </c>
      <c r="G56" s="68">
        <v>83.5</v>
      </c>
      <c r="H56" s="68">
        <v>84.1</v>
      </c>
      <c r="I56" s="68">
        <v>31.5</v>
      </c>
      <c r="J56" s="68">
        <v>73.7</v>
      </c>
      <c r="K56" s="68">
        <v>61.1</v>
      </c>
      <c r="L56" s="68">
        <v>254.7</v>
      </c>
      <c r="M56" s="68">
        <v>83.6</v>
      </c>
      <c r="N56" s="68">
        <v>171.9</v>
      </c>
      <c r="O56" s="68">
        <v>114.4</v>
      </c>
      <c r="P56" s="68">
        <v>87.6</v>
      </c>
      <c r="Q56" s="68">
        <v>101.5</v>
      </c>
      <c r="R56" s="68">
        <v>103.8</v>
      </c>
      <c r="S56" s="68">
        <v>132.8</v>
      </c>
      <c r="T56" s="68">
        <v>125</v>
      </c>
      <c r="U56" s="63">
        <v>222.7</v>
      </c>
      <c r="V56" s="63">
        <v>324.3</v>
      </c>
    </row>
    <row r="57" spans="1:22" ht="22.5" customHeight="1">
      <c r="A57" s="84" t="s">
        <v>150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U57" s="84"/>
      <c r="V57" s="84"/>
    </row>
  </sheetData>
  <sheetProtection/>
  <mergeCells count="25">
    <mergeCell ref="T7:T10"/>
    <mergeCell ref="M9:M10"/>
    <mergeCell ref="J7:N8"/>
    <mergeCell ref="H7:H10"/>
    <mergeCell ref="S7:S10"/>
    <mergeCell ref="F7:F10"/>
    <mergeCell ref="G7:G10"/>
    <mergeCell ref="N9:N10"/>
    <mergeCell ref="K9:K10"/>
    <mergeCell ref="A3:V3"/>
    <mergeCell ref="A5:V5"/>
    <mergeCell ref="U7:U10"/>
    <mergeCell ref="V7:V10"/>
    <mergeCell ref="O7:O10"/>
    <mergeCell ref="P7:P10"/>
    <mergeCell ref="Q7:Q10"/>
    <mergeCell ref="R7:R10"/>
    <mergeCell ref="A7:A10"/>
    <mergeCell ref="L9:L10"/>
    <mergeCell ref="B7:B10"/>
    <mergeCell ref="I7:I10"/>
    <mergeCell ref="J9:J10"/>
    <mergeCell ref="D7:D10"/>
    <mergeCell ref="C7:C10"/>
    <mergeCell ref="E7:E10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tabSelected="1" zoomScalePageLayoutView="0" workbookViewId="0" topLeftCell="N45">
      <selection activeCell="W57" sqref="W57"/>
    </sheetView>
  </sheetViews>
  <sheetFormatPr defaultColWidth="10.59765625" defaultRowHeight="26.25" customHeight="1"/>
  <cols>
    <col min="1" max="2" width="10.59765625" style="71" customWidth="1"/>
    <col min="3" max="3" width="6.09765625" style="71" customWidth="1"/>
    <col min="4" max="4" width="14.19921875" style="71" customWidth="1"/>
    <col min="5" max="5" width="12.8984375" style="71" customWidth="1"/>
    <col min="6" max="6" width="14.8984375" style="71" customWidth="1"/>
    <col min="7" max="12" width="10.59765625" style="71" customWidth="1"/>
    <col min="13" max="13" width="37.5" style="71" customWidth="1"/>
    <col min="14" max="14" width="12.8984375" style="71" customWidth="1"/>
    <col min="15" max="15" width="9.69921875" style="71" customWidth="1"/>
    <col min="16" max="16" width="14" style="71" customWidth="1"/>
    <col min="17" max="17" width="18.19921875" style="71" customWidth="1"/>
    <col min="18" max="18" width="5.59765625" style="71" customWidth="1"/>
    <col min="19" max="19" width="13" style="71" customWidth="1"/>
    <col min="20" max="20" width="11.09765625" style="71" customWidth="1"/>
    <col min="21" max="21" width="11.8984375" style="71" customWidth="1"/>
    <col min="22" max="22" width="14.19921875" style="71" customWidth="1"/>
    <col min="23" max="23" width="12.59765625" style="71" customWidth="1"/>
    <col min="24" max="16384" width="10.59765625" style="71" customWidth="1"/>
  </cols>
  <sheetData>
    <row r="1" spans="1:23" ht="26.25" customHeight="1">
      <c r="A1" s="7" t="s">
        <v>449</v>
      </c>
      <c r="C1" s="22"/>
      <c r="U1" s="72"/>
      <c r="W1" s="9" t="s">
        <v>450</v>
      </c>
    </row>
    <row r="2" spans="1:21" ht="26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3" ht="26.25" customHeight="1">
      <c r="A3" s="507" t="s">
        <v>434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86"/>
      <c r="N3" s="507" t="s">
        <v>482</v>
      </c>
      <c r="O3" s="507"/>
      <c r="P3" s="507"/>
      <c r="Q3" s="507"/>
      <c r="R3" s="507"/>
      <c r="S3" s="507"/>
      <c r="T3" s="507"/>
      <c r="U3" s="507"/>
      <c r="V3" s="507"/>
      <c r="W3" s="507"/>
    </row>
    <row r="4" spans="1:21" ht="26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3" ht="26.25" customHeight="1">
      <c r="A5" s="386" t="s">
        <v>435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N5" s="386" t="s">
        <v>451</v>
      </c>
      <c r="O5" s="386"/>
      <c r="P5" s="386"/>
      <c r="Q5" s="386"/>
      <c r="R5" s="386"/>
      <c r="S5" s="386"/>
      <c r="T5" s="386"/>
      <c r="U5" s="386"/>
      <c r="V5" s="386"/>
      <c r="W5" s="386"/>
    </row>
    <row r="6" spans="1:23" ht="26.25" customHeight="1" thickBot="1">
      <c r="A6" s="508"/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N6" s="508"/>
      <c r="O6" s="508"/>
      <c r="P6" s="508"/>
      <c r="Q6" s="508"/>
      <c r="R6" s="508"/>
      <c r="S6" s="508"/>
      <c r="T6" s="508"/>
      <c r="U6" s="508"/>
      <c r="V6" s="508"/>
      <c r="W6" s="508"/>
    </row>
    <row r="7" spans="1:24" ht="26.25" customHeight="1">
      <c r="A7" s="586" t="s">
        <v>433</v>
      </c>
      <c r="B7" s="587"/>
      <c r="C7" s="502" t="s">
        <v>432</v>
      </c>
      <c r="D7" s="502"/>
      <c r="E7" s="509" t="s">
        <v>209</v>
      </c>
      <c r="F7" s="509" t="s">
        <v>208</v>
      </c>
      <c r="G7" s="509" t="s">
        <v>436</v>
      </c>
      <c r="H7" s="509" t="s">
        <v>487</v>
      </c>
      <c r="I7" s="510" t="s">
        <v>160</v>
      </c>
      <c r="J7" s="511"/>
      <c r="K7" s="511"/>
      <c r="L7" s="511"/>
      <c r="M7" s="76"/>
      <c r="N7" s="512" t="s">
        <v>452</v>
      </c>
      <c r="O7" s="513"/>
      <c r="P7" s="513"/>
      <c r="Q7" s="514"/>
      <c r="R7" s="509" t="s">
        <v>105</v>
      </c>
      <c r="S7" s="509" t="s">
        <v>437</v>
      </c>
      <c r="T7" s="509" t="s">
        <v>438</v>
      </c>
      <c r="U7" s="509" t="s">
        <v>210</v>
      </c>
      <c r="V7" s="509" t="s">
        <v>439</v>
      </c>
      <c r="W7" s="510" t="s">
        <v>440</v>
      </c>
      <c r="X7" s="76"/>
    </row>
    <row r="8" spans="1:24" ht="26.25" customHeight="1">
      <c r="A8" s="588"/>
      <c r="B8" s="515"/>
      <c r="C8" s="515"/>
      <c r="D8" s="515"/>
      <c r="E8" s="282"/>
      <c r="F8" s="282"/>
      <c r="G8" s="282"/>
      <c r="H8" s="282"/>
      <c r="I8" s="516"/>
      <c r="J8" s="335"/>
      <c r="K8" s="335"/>
      <c r="L8" s="335"/>
      <c r="M8" s="76"/>
      <c r="N8" s="375"/>
      <c r="O8" s="375"/>
      <c r="P8" s="375"/>
      <c r="Q8" s="517"/>
      <c r="R8" s="287"/>
      <c r="S8" s="502"/>
      <c r="T8" s="502"/>
      <c r="U8" s="502"/>
      <c r="V8" s="502"/>
      <c r="W8" s="518"/>
      <c r="X8" s="76"/>
    </row>
    <row r="9" spans="3:23" ht="26.25" customHeight="1">
      <c r="C9" s="519"/>
      <c r="D9" s="110"/>
      <c r="F9" s="520"/>
      <c r="H9" s="520"/>
      <c r="P9" s="84"/>
      <c r="Q9" s="521" t="s">
        <v>92</v>
      </c>
      <c r="R9" s="522" t="s">
        <v>107</v>
      </c>
      <c r="S9" s="171">
        <v>172654</v>
      </c>
      <c r="T9" s="171">
        <v>150051</v>
      </c>
      <c r="U9" s="171">
        <v>126100</v>
      </c>
      <c r="V9" s="171">
        <v>133176</v>
      </c>
      <c r="W9" s="171">
        <v>147789</v>
      </c>
    </row>
    <row r="10" spans="1:23" ht="26.25" customHeight="1">
      <c r="A10" s="503" t="s">
        <v>427</v>
      </c>
      <c r="B10" s="503"/>
      <c r="C10" s="523" t="s">
        <v>62</v>
      </c>
      <c r="D10" s="524"/>
      <c r="E10" s="525" t="s">
        <v>66</v>
      </c>
      <c r="F10" s="526" t="s">
        <v>63</v>
      </c>
      <c r="G10" s="71">
        <v>37</v>
      </c>
      <c r="H10" s="527">
        <v>29040</v>
      </c>
      <c r="I10" s="171" t="s">
        <v>164</v>
      </c>
      <c r="J10" s="171"/>
      <c r="K10" s="171"/>
      <c r="L10" s="171"/>
      <c r="N10" s="528" t="s">
        <v>101</v>
      </c>
      <c r="O10" s="528"/>
      <c r="P10" s="528"/>
      <c r="Q10" s="529" t="s">
        <v>93</v>
      </c>
      <c r="R10" s="530" t="s">
        <v>443</v>
      </c>
      <c r="S10" s="531">
        <v>3759228</v>
      </c>
      <c r="T10" s="531">
        <v>3872252</v>
      </c>
      <c r="U10" s="531">
        <v>3379152</v>
      </c>
      <c r="V10" s="531">
        <v>3438285</v>
      </c>
      <c r="W10" s="531">
        <v>3739643</v>
      </c>
    </row>
    <row r="11" spans="1:23" ht="26.25" customHeight="1">
      <c r="A11" s="503"/>
      <c r="B11" s="503"/>
      <c r="C11" s="523"/>
      <c r="D11" s="524"/>
      <c r="F11" s="526"/>
      <c r="H11" s="527"/>
      <c r="I11" s="171"/>
      <c r="J11" s="171"/>
      <c r="K11" s="171"/>
      <c r="L11" s="171"/>
      <c r="P11" s="532"/>
      <c r="Q11" s="532" t="s">
        <v>94</v>
      </c>
      <c r="R11" s="533" t="s">
        <v>108</v>
      </c>
      <c r="S11" s="531">
        <v>2559668</v>
      </c>
      <c r="T11" s="531">
        <v>2891908</v>
      </c>
      <c r="U11" s="531">
        <v>3584332</v>
      </c>
      <c r="V11" s="531">
        <v>4143974</v>
      </c>
      <c r="W11" s="531">
        <v>4682350</v>
      </c>
    </row>
    <row r="12" spans="1:23" ht="26.25" customHeight="1">
      <c r="A12" s="503" t="s">
        <v>428</v>
      </c>
      <c r="B12" s="503"/>
      <c r="C12" s="523" t="s">
        <v>62</v>
      </c>
      <c r="D12" s="524"/>
      <c r="E12" s="525" t="s">
        <v>67</v>
      </c>
      <c r="F12" s="526" t="s">
        <v>64</v>
      </c>
      <c r="G12" s="71">
        <v>36</v>
      </c>
      <c r="H12" s="527">
        <v>26000</v>
      </c>
      <c r="I12" s="171" t="s">
        <v>165</v>
      </c>
      <c r="J12" s="171"/>
      <c r="K12" s="171"/>
      <c r="L12" s="171"/>
      <c r="Q12" s="185" t="s">
        <v>125</v>
      </c>
      <c r="R12" s="533" t="s">
        <v>109</v>
      </c>
      <c r="S12" s="171">
        <v>2833090</v>
      </c>
      <c r="T12" s="171">
        <v>6262597</v>
      </c>
      <c r="U12" s="171">
        <v>8830314</v>
      </c>
      <c r="V12" s="171">
        <v>5064433</v>
      </c>
      <c r="W12" s="531" t="s">
        <v>247</v>
      </c>
    </row>
    <row r="13" spans="1:23" ht="26.25" customHeight="1">
      <c r="A13" s="503"/>
      <c r="B13" s="503"/>
      <c r="C13" s="523"/>
      <c r="D13" s="524"/>
      <c r="F13" s="526"/>
      <c r="H13" s="527"/>
      <c r="I13" s="171"/>
      <c r="J13" s="171"/>
      <c r="K13" s="171"/>
      <c r="L13" s="171"/>
      <c r="N13" s="528" t="s">
        <v>128</v>
      </c>
      <c r="O13" s="528"/>
      <c r="P13" s="528"/>
      <c r="Q13" s="185" t="s">
        <v>126</v>
      </c>
      <c r="R13" s="533" t="s">
        <v>109</v>
      </c>
      <c r="S13" s="531" t="s">
        <v>247</v>
      </c>
      <c r="T13" s="531" t="s">
        <v>457</v>
      </c>
      <c r="U13" s="531" t="s">
        <v>247</v>
      </c>
      <c r="V13" s="531" t="s">
        <v>247</v>
      </c>
      <c r="W13" s="171">
        <v>7765505</v>
      </c>
    </row>
    <row r="14" spans="1:23" ht="26.25" customHeight="1">
      <c r="A14" s="503" t="s">
        <v>429</v>
      </c>
      <c r="B14" s="503"/>
      <c r="C14" s="523" t="s">
        <v>62</v>
      </c>
      <c r="D14" s="524"/>
      <c r="E14" s="525" t="s">
        <v>66</v>
      </c>
      <c r="F14" s="526" t="s">
        <v>65</v>
      </c>
      <c r="G14" s="71">
        <v>4</v>
      </c>
      <c r="H14" s="527">
        <v>3000</v>
      </c>
      <c r="I14" s="171" t="s">
        <v>166</v>
      </c>
      <c r="J14" s="171"/>
      <c r="K14" s="171"/>
      <c r="L14" s="171"/>
      <c r="N14" s="528"/>
      <c r="O14" s="528"/>
      <c r="P14" s="528"/>
      <c r="Q14" s="185" t="s">
        <v>127</v>
      </c>
      <c r="R14" s="533" t="s">
        <v>109</v>
      </c>
      <c r="S14" s="171">
        <v>706065</v>
      </c>
      <c r="T14" s="171">
        <v>2794558</v>
      </c>
      <c r="U14" s="531" t="s">
        <v>247</v>
      </c>
      <c r="V14" s="171">
        <v>1349985</v>
      </c>
      <c r="W14" s="171">
        <v>1625778</v>
      </c>
    </row>
    <row r="15" spans="1:23" ht="26.25" customHeight="1">
      <c r="A15" s="503"/>
      <c r="B15" s="503"/>
      <c r="C15" s="523"/>
      <c r="D15" s="524"/>
      <c r="F15" s="526"/>
      <c r="H15" s="527"/>
      <c r="I15" s="171"/>
      <c r="J15" s="171"/>
      <c r="K15" s="171"/>
      <c r="L15" s="171"/>
      <c r="O15" s="528"/>
      <c r="P15" s="528"/>
      <c r="Q15" s="185" t="s">
        <v>142</v>
      </c>
      <c r="R15" s="533" t="s">
        <v>109</v>
      </c>
      <c r="S15" s="171">
        <v>1930229</v>
      </c>
      <c r="T15" s="171">
        <v>2110133</v>
      </c>
      <c r="U15" s="171">
        <v>2723046</v>
      </c>
      <c r="V15" s="171">
        <v>1437642</v>
      </c>
      <c r="W15" s="171">
        <v>1809232</v>
      </c>
    </row>
    <row r="16" spans="1:23" ht="26.25" customHeight="1">
      <c r="A16" s="503" t="s">
        <v>430</v>
      </c>
      <c r="B16" s="503"/>
      <c r="C16" s="504" t="s">
        <v>431</v>
      </c>
      <c r="D16" s="535"/>
      <c r="E16" s="525" t="s">
        <v>119</v>
      </c>
      <c r="F16" s="536" t="s">
        <v>161</v>
      </c>
      <c r="G16" s="71">
        <v>3</v>
      </c>
      <c r="H16" s="527">
        <v>1300</v>
      </c>
      <c r="I16" s="171" t="s">
        <v>167</v>
      </c>
      <c r="J16" s="171"/>
      <c r="K16" s="171"/>
      <c r="L16" s="171"/>
      <c r="N16" s="185"/>
      <c r="O16" s="185"/>
      <c r="P16" s="76"/>
      <c r="Q16" s="532" t="s">
        <v>96</v>
      </c>
      <c r="R16" s="533" t="s">
        <v>109</v>
      </c>
      <c r="S16" s="531">
        <v>6479</v>
      </c>
      <c r="T16" s="531">
        <v>5018</v>
      </c>
      <c r="U16" s="531">
        <v>3987</v>
      </c>
      <c r="V16" s="531">
        <v>3308</v>
      </c>
      <c r="W16" s="531">
        <v>3072</v>
      </c>
    </row>
    <row r="17" spans="1:23" ht="26.25" customHeight="1">
      <c r="A17" s="503"/>
      <c r="B17" s="503"/>
      <c r="C17" s="523"/>
      <c r="D17" s="524"/>
      <c r="F17" s="526" t="s">
        <v>162</v>
      </c>
      <c r="H17" s="527"/>
      <c r="I17" s="171"/>
      <c r="J17" s="171"/>
      <c r="K17" s="171"/>
      <c r="L17" s="171"/>
      <c r="N17" s="185"/>
      <c r="O17" s="185"/>
      <c r="P17" s="566" t="s">
        <v>124</v>
      </c>
      <c r="Q17" s="532" t="s">
        <v>97</v>
      </c>
      <c r="R17" s="533" t="s">
        <v>109</v>
      </c>
      <c r="S17" s="531">
        <v>5676022</v>
      </c>
      <c r="T17" s="531">
        <v>6244119</v>
      </c>
      <c r="U17" s="531">
        <v>6753888</v>
      </c>
      <c r="V17" s="531">
        <v>6908769</v>
      </c>
      <c r="W17" s="531">
        <v>6846200</v>
      </c>
    </row>
    <row r="18" spans="3:23" ht="26.25" customHeight="1">
      <c r="C18" s="537"/>
      <c r="D18" s="538"/>
      <c r="E18" s="76"/>
      <c r="F18" s="539"/>
      <c r="G18" s="76"/>
      <c r="H18" s="539"/>
      <c r="I18" s="540"/>
      <c r="J18" s="540"/>
      <c r="K18" s="541"/>
      <c r="L18" s="541"/>
      <c r="N18" s="185"/>
      <c r="O18" s="185"/>
      <c r="P18" s="501"/>
      <c r="Q18" s="529" t="s">
        <v>98</v>
      </c>
      <c r="R18" s="530" t="s">
        <v>109</v>
      </c>
      <c r="S18" s="531">
        <v>440078</v>
      </c>
      <c r="T18" s="531">
        <v>390831</v>
      </c>
      <c r="U18" s="531">
        <v>355448</v>
      </c>
      <c r="V18" s="531">
        <v>333496</v>
      </c>
      <c r="W18" s="531">
        <v>285218</v>
      </c>
    </row>
    <row r="19" spans="1:23" ht="26.25" customHeight="1">
      <c r="A19" s="542"/>
      <c r="B19" s="542"/>
      <c r="C19" s="543"/>
      <c r="D19" s="543"/>
      <c r="E19" s="84"/>
      <c r="F19" s="84"/>
      <c r="G19" s="543"/>
      <c r="H19" s="543"/>
      <c r="I19" s="506"/>
      <c r="J19" s="506"/>
      <c r="K19" s="506"/>
      <c r="L19" s="506"/>
      <c r="N19" s="386" t="s">
        <v>453</v>
      </c>
      <c r="O19" s="386"/>
      <c r="P19" s="532"/>
      <c r="Q19" s="529" t="s">
        <v>99</v>
      </c>
      <c r="R19" s="530" t="s">
        <v>110</v>
      </c>
      <c r="S19" s="531">
        <v>18844</v>
      </c>
      <c r="T19" s="531">
        <v>17652</v>
      </c>
      <c r="U19" s="531">
        <v>17791</v>
      </c>
      <c r="V19" s="531">
        <v>17406</v>
      </c>
      <c r="W19" s="531">
        <v>15514</v>
      </c>
    </row>
    <row r="20" spans="1:23" ht="26.25" customHeight="1">
      <c r="A20" s="76"/>
      <c r="B20" s="532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35"/>
      <c r="P20" s="544" t="s">
        <v>123</v>
      </c>
      <c r="Q20" s="545"/>
      <c r="R20" s="533" t="s">
        <v>109</v>
      </c>
      <c r="S20" s="531">
        <v>4417</v>
      </c>
      <c r="T20" s="531">
        <v>7393</v>
      </c>
      <c r="U20" s="531">
        <v>9059</v>
      </c>
      <c r="V20" s="531">
        <v>6064</v>
      </c>
      <c r="W20" s="531">
        <v>3051</v>
      </c>
    </row>
    <row r="21" spans="1:23" ht="26.25" customHeight="1">
      <c r="A21" s="47"/>
      <c r="B21" s="47"/>
      <c r="C21" s="76"/>
      <c r="D21" s="76"/>
      <c r="E21" s="76"/>
      <c r="F21" s="76"/>
      <c r="G21" s="76"/>
      <c r="H21" s="76"/>
      <c r="I21" s="76"/>
      <c r="J21" s="76"/>
      <c r="K21" s="76"/>
      <c r="L21" s="76"/>
      <c r="N21" s="532"/>
      <c r="O21" s="532"/>
      <c r="P21" s="544" t="s">
        <v>129</v>
      </c>
      <c r="Q21" s="290"/>
      <c r="R21" s="533" t="s">
        <v>109</v>
      </c>
      <c r="S21" s="531">
        <v>10857</v>
      </c>
      <c r="T21" s="546">
        <v>15972</v>
      </c>
      <c r="U21" s="546">
        <v>27832</v>
      </c>
      <c r="V21" s="546">
        <v>33191</v>
      </c>
      <c r="W21" s="546">
        <v>36632</v>
      </c>
    </row>
    <row r="22" spans="1:23" ht="26.25" customHeight="1">
      <c r="A22" s="47"/>
      <c r="B22" s="47"/>
      <c r="C22" s="76"/>
      <c r="D22" s="76"/>
      <c r="E22" s="76"/>
      <c r="F22" s="76"/>
      <c r="G22" s="76"/>
      <c r="H22" s="76"/>
      <c r="I22" s="76"/>
      <c r="J22" s="76"/>
      <c r="K22" s="76"/>
      <c r="L22" s="76"/>
      <c r="N22" s="532"/>
      <c r="O22" s="532"/>
      <c r="P22" s="544" t="s">
        <v>100</v>
      </c>
      <c r="Q22" s="290"/>
      <c r="R22" s="530" t="s">
        <v>108</v>
      </c>
      <c r="S22" s="547">
        <v>25107226</v>
      </c>
      <c r="T22" s="546">
        <v>28198930</v>
      </c>
      <c r="U22" s="546">
        <v>31072986</v>
      </c>
      <c r="V22" s="546">
        <v>34806060</v>
      </c>
      <c r="W22" s="546">
        <v>47350679</v>
      </c>
    </row>
    <row r="23" spans="1:23" ht="26.25" customHeight="1">
      <c r="A23" s="269" t="s">
        <v>459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N23" s="548" t="s">
        <v>454</v>
      </c>
      <c r="O23" s="548"/>
      <c r="P23" s="548"/>
      <c r="Q23" s="529" t="s">
        <v>95</v>
      </c>
      <c r="R23" s="530" t="s">
        <v>443</v>
      </c>
      <c r="S23" s="546">
        <v>1280</v>
      </c>
      <c r="T23" s="546">
        <v>1560</v>
      </c>
      <c r="U23" s="546">
        <v>1800</v>
      </c>
      <c r="V23" s="546">
        <v>1880</v>
      </c>
      <c r="W23" s="546">
        <v>1320</v>
      </c>
    </row>
    <row r="24" spans="1:23" ht="26.25" customHeight="1" thickBot="1">
      <c r="A24" s="508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N24" s="548"/>
      <c r="O24" s="548"/>
      <c r="P24" s="548"/>
      <c r="Q24" s="529" t="s">
        <v>94</v>
      </c>
      <c r="R24" s="530" t="s">
        <v>108</v>
      </c>
      <c r="S24" s="546">
        <v>12</v>
      </c>
      <c r="T24" s="546">
        <v>13</v>
      </c>
      <c r="U24" s="546">
        <v>22</v>
      </c>
      <c r="V24" s="546">
        <v>26</v>
      </c>
      <c r="W24" s="546">
        <v>19</v>
      </c>
    </row>
    <row r="25" spans="1:23" ht="26.25" customHeight="1">
      <c r="A25" s="586" t="s">
        <v>68</v>
      </c>
      <c r="B25" s="587"/>
      <c r="C25" s="502" t="s">
        <v>460</v>
      </c>
      <c r="D25" s="502"/>
      <c r="E25" s="549" t="s">
        <v>444</v>
      </c>
      <c r="F25" s="549" t="s">
        <v>445</v>
      </c>
      <c r="G25" s="518" t="s">
        <v>461</v>
      </c>
      <c r="H25" s="550"/>
      <c r="I25" s="551" t="s">
        <v>484</v>
      </c>
      <c r="J25" s="552"/>
      <c r="K25" s="552"/>
      <c r="L25" s="552"/>
      <c r="N25" s="528" t="s">
        <v>455</v>
      </c>
      <c r="O25" s="528"/>
      <c r="P25" s="577" t="s">
        <v>103</v>
      </c>
      <c r="Q25" s="529" t="s">
        <v>95</v>
      </c>
      <c r="R25" s="530" t="s">
        <v>111</v>
      </c>
      <c r="S25" s="531">
        <v>2000</v>
      </c>
      <c r="T25" s="531" t="s">
        <v>457</v>
      </c>
      <c r="U25" s="531" t="s">
        <v>247</v>
      </c>
      <c r="V25" s="531" t="s">
        <v>247</v>
      </c>
      <c r="W25" s="531" t="s">
        <v>458</v>
      </c>
    </row>
    <row r="26" spans="1:23" ht="26.25" customHeight="1">
      <c r="A26" s="573"/>
      <c r="B26" s="502"/>
      <c r="C26" s="502"/>
      <c r="D26" s="502"/>
      <c r="E26" s="549" t="s">
        <v>69</v>
      </c>
      <c r="F26" s="549" t="s">
        <v>163</v>
      </c>
      <c r="G26" s="553" t="s">
        <v>485</v>
      </c>
      <c r="H26" s="554" t="s">
        <v>446</v>
      </c>
      <c r="I26" s="555" t="s">
        <v>18</v>
      </c>
      <c r="J26" s="556" t="s">
        <v>447</v>
      </c>
      <c r="K26" s="555" t="s">
        <v>71</v>
      </c>
      <c r="L26" s="553" t="s">
        <v>72</v>
      </c>
      <c r="M26" s="76"/>
      <c r="N26" s="528"/>
      <c r="O26" s="528"/>
      <c r="P26" s="577" t="s">
        <v>104</v>
      </c>
      <c r="Q26" s="529" t="s">
        <v>102</v>
      </c>
      <c r="R26" s="530" t="s">
        <v>111</v>
      </c>
      <c r="S26" s="531">
        <v>165510</v>
      </c>
      <c r="T26" s="531">
        <v>268456</v>
      </c>
      <c r="U26" s="531">
        <v>213563</v>
      </c>
      <c r="V26" s="531">
        <v>184289</v>
      </c>
      <c r="W26" s="531">
        <v>167249</v>
      </c>
    </row>
    <row r="27" spans="1:23" ht="26.25" customHeight="1">
      <c r="A27" s="588"/>
      <c r="B27" s="515"/>
      <c r="C27" s="515"/>
      <c r="D27" s="515"/>
      <c r="E27" s="578" t="s">
        <v>448</v>
      </c>
      <c r="F27" s="578" t="s">
        <v>448</v>
      </c>
      <c r="G27" s="518"/>
      <c r="H27" s="186" t="s">
        <v>486</v>
      </c>
      <c r="I27" s="502"/>
      <c r="J27" s="557" t="s">
        <v>70</v>
      </c>
      <c r="K27" s="502"/>
      <c r="L27" s="518"/>
      <c r="M27" s="76"/>
      <c r="N27" s="528" t="s">
        <v>456</v>
      </c>
      <c r="O27" s="528"/>
      <c r="P27" s="528"/>
      <c r="Q27" s="529" t="s">
        <v>95</v>
      </c>
      <c r="R27" s="530" t="s">
        <v>111</v>
      </c>
      <c r="S27" s="531">
        <v>36280</v>
      </c>
      <c r="T27" s="531">
        <v>41943</v>
      </c>
      <c r="U27" s="531">
        <v>38102</v>
      </c>
      <c r="V27" s="531">
        <v>38816</v>
      </c>
      <c r="W27" s="531">
        <v>33183</v>
      </c>
    </row>
    <row r="28" spans="5:23" ht="26.25" customHeight="1">
      <c r="E28" s="558"/>
      <c r="F28" s="558"/>
      <c r="M28" s="76"/>
      <c r="N28" s="528"/>
      <c r="O28" s="528"/>
      <c r="P28" s="528"/>
      <c r="Q28" s="529" t="s">
        <v>94</v>
      </c>
      <c r="R28" s="530" t="s">
        <v>108</v>
      </c>
      <c r="S28" s="531">
        <v>567526</v>
      </c>
      <c r="T28" s="531">
        <v>642127</v>
      </c>
      <c r="U28" s="531">
        <v>548071</v>
      </c>
      <c r="V28" s="531">
        <v>530556</v>
      </c>
      <c r="W28" s="531">
        <v>885925</v>
      </c>
    </row>
    <row r="29" spans="1:23" ht="26.25" customHeight="1">
      <c r="A29" s="559"/>
      <c r="B29" s="559"/>
      <c r="C29" s="560" t="s">
        <v>80</v>
      </c>
      <c r="D29" s="185" t="s">
        <v>18</v>
      </c>
      <c r="E29" s="50">
        <v>8.3</v>
      </c>
      <c r="F29" s="50">
        <v>4</v>
      </c>
      <c r="G29" s="531" t="s">
        <v>457</v>
      </c>
      <c r="H29" s="531" t="s">
        <v>457</v>
      </c>
      <c r="I29" s="13">
        <v>219</v>
      </c>
      <c r="J29" s="13">
        <v>110</v>
      </c>
      <c r="K29" s="13">
        <v>109</v>
      </c>
      <c r="L29" s="531" t="s">
        <v>457</v>
      </c>
      <c r="N29" s="114"/>
      <c r="O29" s="114"/>
      <c r="P29" s="114"/>
      <c r="Q29" s="114"/>
      <c r="R29" s="539"/>
      <c r="S29" s="114"/>
      <c r="T29" s="114"/>
      <c r="U29" s="114"/>
      <c r="V29" s="114"/>
      <c r="W29" s="114"/>
    </row>
    <row r="30" spans="1:12" ht="26.25" customHeight="1">
      <c r="A30" s="559"/>
      <c r="B30" s="559"/>
      <c r="C30" s="560"/>
      <c r="D30" s="185" t="s">
        <v>488</v>
      </c>
      <c r="E30" s="50">
        <v>4.5</v>
      </c>
      <c r="F30" s="50">
        <v>3</v>
      </c>
      <c r="G30" s="13">
        <v>60</v>
      </c>
      <c r="H30" s="13">
        <v>30</v>
      </c>
      <c r="I30" s="13">
        <v>135</v>
      </c>
      <c r="J30" s="13">
        <v>90</v>
      </c>
      <c r="K30" s="13">
        <v>45</v>
      </c>
      <c r="L30" s="531" t="s">
        <v>457</v>
      </c>
    </row>
    <row r="31" spans="1:23" ht="26.25" customHeight="1">
      <c r="A31" s="559"/>
      <c r="B31" s="559"/>
      <c r="C31" s="560"/>
      <c r="D31" s="185" t="s">
        <v>75</v>
      </c>
      <c r="E31" s="50">
        <v>2.3</v>
      </c>
      <c r="F31" s="50">
        <v>0.5</v>
      </c>
      <c r="G31" s="13">
        <v>40</v>
      </c>
      <c r="H31" s="13">
        <v>30</v>
      </c>
      <c r="I31" s="13">
        <v>69</v>
      </c>
      <c r="J31" s="13">
        <v>15</v>
      </c>
      <c r="K31" s="13">
        <v>54</v>
      </c>
      <c r="L31" s="531" t="s">
        <v>457</v>
      </c>
      <c r="N31" s="386" t="s">
        <v>476</v>
      </c>
      <c r="O31" s="386"/>
      <c r="P31" s="386"/>
      <c r="Q31" s="386"/>
      <c r="R31" s="386"/>
      <c r="S31" s="386"/>
      <c r="T31" s="386"/>
      <c r="U31" s="386"/>
      <c r="V31" s="386"/>
      <c r="W31" s="386"/>
    </row>
    <row r="32" spans="1:23" ht="26.25" customHeight="1" thickBot="1">
      <c r="A32" s="559"/>
      <c r="B32" s="559"/>
      <c r="C32" s="560"/>
      <c r="D32" s="185" t="s">
        <v>76</v>
      </c>
      <c r="E32" s="50">
        <v>1.5</v>
      </c>
      <c r="F32" s="50">
        <v>0.5</v>
      </c>
      <c r="G32" s="13">
        <v>20</v>
      </c>
      <c r="H32" s="13">
        <v>10</v>
      </c>
      <c r="I32" s="13">
        <v>15</v>
      </c>
      <c r="J32" s="13">
        <v>5</v>
      </c>
      <c r="K32" s="13">
        <v>10</v>
      </c>
      <c r="L32" s="531" t="s">
        <v>457</v>
      </c>
      <c r="N32" s="508"/>
      <c r="O32" s="508"/>
      <c r="P32" s="508"/>
      <c r="Q32" s="508"/>
      <c r="R32" s="508"/>
      <c r="S32" s="508"/>
      <c r="T32" s="508"/>
      <c r="U32" s="508"/>
      <c r="V32" s="508"/>
      <c r="W32" s="508"/>
    </row>
    <row r="33" spans="1:23" ht="26.25" customHeight="1">
      <c r="A33" s="528" t="s">
        <v>73</v>
      </c>
      <c r="B33" s="528"/>
      <c r="E33" s="50"/>
      <c r="F33" s="50"/>
      <c r="G33" s="13"/>
      <c r="H33" s="13"/>
      <c r="I33" s="13"/>
      <c r="J33" s="13"/>
      <c r="K33" s="13"/>
      <c r="L33" s="13"/>
      <c r="N33" s="512" t="s">
        <v>464</v>
      </c>
      <c r="O33" s="561"/>
      <c r="P33" s="562" t="s">
        <v>159</v>
      </c>
      <c r="Q33" s="562" t="s">
        <v>479</v>
      </c>
      <c r="R33" s="562" t="s">
        <v>480</v>
      </c>
      <c r="S33" s="279"/>
      <c r="T33" s="562" t="s">
        <v>481</v>
      </c>
      <c r="U33" s="562"/>
      <c r="V33" s="563" t="s">
        <v>106</v>
      </c>
      <c r="W33" s="564"/>
    </row>
    <row r="34" spans="1:24" ht="26.25" customHeight="1">
      <c r="A34" s="528" t="s">
        <v>74</v>
      </c>
      <c r="B34" s="528"/>
      <c r="C34" s="565" t="s">
        <v>81</v>
      </c>
      <c r="D34" s="185" t="s">
        <v>18</v>
      </c>
      <c r="E34" s="50">
        <v>5.8</v>
      </c>
      <c r="F34" s="50">
        <v>3.7</v>
      </c>
      <c r="G34" s="531" t="s">
        <v>457</v>
      </c>
      <c r="H34" s="531" t="s">
        <v>457</v>
      </c>
      <c r="I34" s="13">
        <v>124</v>
      </c>
      <c r="J34" s="13">
        <v>78</v>
      </c>
      <c r="K34" s="13">
        <v>46</v>
      </c>
      <c r="L34" s="531" t="s">
        <v>457</v>
      </c>
      <c r="M34" s="76"/>
      <c r="N34" s="566"/>
      <c r="O34" s="567"/>
      <c r="P34" s="568"/>
      <c r="Q34" s="568"/>
      <c r="R34" s="314"/>
      <c r="S34" s="314"/>
      <c r="T34" s="568"/>
      <c r="U34" s="568"/>
      <c r="V34" s="569"/>
      <c r="W34" s="570"/>
      <c r="X34" s="76"/>
    </row>
    <row r="35" spans="1:24" ht="26.25" customHeight="1">
      <c r="A35" s="559"/>
      <c r="B35" s="559"/>
      <c r="C35" s="565"/>
      <c r="D35" s="185" t="s">
        <v>77</v>
      </c>
      <c r="E35" s="50">
        <v>2.3</v>
      </c>
      <c r="F35" s="50">
        <v>1.2</v>
      </c>
      <c r="G35" s="13">
        <v>30</v>
      </c>
      <c r="H35" s="13">
        <v>15</v>
      </c>
      <c r="I35" s="13">
        <v>34</v>
      </c>
      <c r="J35" s="13">
        <v>18</v>
      </c>
      <c r="K35" s="13">
        <v>16</v>
      </c>
      <c r="L35" s="531" t="s">
        <v>457</v>
      </c>
      <c r="M35" s="76"/>
      <c r="N35" s="566"/>
      <c r="O35" s="567"/>
      <c r="P35" s="568"/>
      <c r="Q35" s="568"/>
      <c r="R35" s="314"/>
      <c r="S35" s="314"/>
      <c r="T35" s="568"/>
      <c r="U35" s="568"/>
      <c r="V35" s="571" t="s">
        <v>477</v>
      </c>
      <c r="W35" s="572" t="s">
        <v>478</v>
      </c>
      <c r="X35" s="76"/>
    </row>
    <row r="36" spans="1:24" ht="26.25" customHeight="1">
      <c r="A36" s="559"/>
      <c r="B36" s="559"/>
      <c r="C36" s="565"/>
      <c r="D36" s="185" t="s">
        <v>78</v>
      </c>
      <c r="E36" s="50">
        <v>1</v>
      </c>
      <c r="F36" s="50">
        <v>1</v>
      </c>
      <c r="G36" s="13">
        <v>30</v>
      </c>
      <c r="H36" s="13">
        <v>15</v>
      </c>
      <c r="I36" s="13">
        <v>15</v>
      </c>
      <c r="J36" s="13">
        <v>15</v>
      </c>
      <c r="K36" s="21" t="s">
        <v>169</v>
      </c>
      <c r="L36" s="531" t="s">
        <v>457</v>
      </c>
      <c r="M36" s="76"/>
      <c r="N36" s="550"/>
      <c r="O36" s="573"/>
      <c r="P36" s="568"/>
      <c r="Q36" s="568"/>
      <c r="R36" s="314"/>
      <c r="S36" s="314"/>
      <c r="T36" s="568"/>
      <c r="U36" s="568"/>
      <c r="V36" s="571"/>
      <c r="W36" s="572"/>
      <c r="X36" s="76"/>
    </row>
    <row r="37" spans="1:24" ht="26.25" customHeight="1">
      <c r="A37" s="559"/>
      <c r="B37" s="559"/>
      <c r="C37" s="565"/>
      <c r="D37" s="185" t="s">
        <v>79</v>
      </c>
      <c r="E37" s="50">
        <v>2.5</v>
      </c>
      <c r="F37" s="50">
        <v>1.5</v>
      </c>
      <c r="G37" s="13">
        <v>50</v>
      </c>
      <c r="H37" s="13">
        <v>30</v>
      </c>
      <c r="I37" s="13">
        <v>75</v>
      </c>
      <c r="J37" s="13">
        <v>45</v>
      </c>
      <c r="K37" s="13">
        <v>30</v>
      </c>
      <c r="L37" s="531" t="s">
        <v>457</v>
      </c>
      <c r="M37" s="76"/>
      <c r="N37" s="556"/>
      <c r="O37" s="574"/>
      <c r="X37" s="76"/>
    </row>
    <row r="38" spans="1:23" ht="26.25" customHeight="1">
      <c r="A38" s="559"/>
      <c r="B38" s="559"/>
      <c r="C38" s="565"/>
      <c r="D38" s="185"/>
      <c r="E38" s="50"/>
      <c r="F38" s="50"/>
      <c r="G38" s="13"/>
      <c r="H38" s="13"/>
      <c r="I38" s="13"/>
      <c r="J38" s="13"/>
      <c r="K38" s="13"/>
      <c r="L38" s="13"/>
      <c r="M38" s="76"/>
      <c r="N38" s="579" t="s">
        <v>465</v>
      </c>
      <c r="O38" s="580"/>
      <c r="P38" s="581">
        <v>6901</v>
      </c>
      <c r="Q38" s="581">
        <v>7150004</v>
      </c>
      <c r="R38" s="582">
        <v>47350679</v>
      </c>
      <c r="S38" s="582"/>
      <c r="T38" s="581"/>
      <c r="U38" s="583">
        <v>65.5</v>
      </c>
      <c r="V38" s="581">
        <v>2430</v>
      </c>
      <c r="W38" s="581">
        <v>16094</v>
      </c>
    </row>
    <row r="39" spans="1:23" ht="26.25" customHeight="1">
      <c r="A39" s="559"/>
      <c r="B39" s="559"/>
      <c r="C39" s="185"/>
      <c r="D39" s="185"/>
      <c r="E39" s="50"/>
      <c r="F39" s="50"/>
      <c r="G39" s="13"/>
      <c r="H39" s="13"/>
      <c r="I39" s="13"/>
      <c r="J39" s="13"/>
      <c r="K39" s="13"/>
      <c r="L39" s="13"/>
      <c r="N39" s="48"/>
      <c r="O39" s="49"/>
      <c r="P39" s="13"/>
      <c r="Q39" s="13"/>
      <c r="R39" s="13"/>
      <c r="S39" s="13"/>
      <c r="T39" s="13"/>
      <c r="U39" s="52"/>
      <c r="V39" s="13"/>
      <c r="W39" s="13"/>
    </row>
    <row r="40" spans="1:23" ht="26.25" customHeight="1">
      <c r="A40" s="559"/>
      <c r="B40" s="559"/>
      <c r="C40" s="503" t="s">
        <v>18</v>
      </c>
      <c r="D40" s="503"/>
      <c r="E40" s="50">
        <v>7.1</v>
      </c>
      <c r="F40" s="50">
        <v>1.8</v>
      </c>
      <c r="G40" s="531" t="s">
        <v>457</v>
      </c>
      <c r="H40" s="531" t="s">
        <v>457</v>
      </c>
      <c r="I40" s="13">
        <v>100</v>
      </c>
      <c r="J40" s="13">
        <v>26</v>
      </c>
      <c r="K40" s="13">
        <v>74</v>
      </c>
      <c r="L40" s="531" t="s">
        <v>457</v>
      </c>
      <c r="N40" s="566" t="s">
        <v>466</v>
      </c>
      <c r="O40" s="567"/>
      <c r="P40" s="21">
        <v>1170</v>
      </c>
      <c r="Q40" s="21">
        <v>1530524</v>
      </c>
      <c r="R40" s="505">
        <v>10597839</v>
      </c>
      <c r="S40" s="505"/>
      <c r="T40" s="21"/>
      <c r="U40" s="54">
        <v>67.88</v>
      </c>
      <c r="V40" s="21">
        <v>2658</v>
      </c>
      <c r="W40" s="21">
        <v>18403</v>
      </c>
    </row>
    <row r="41" spans="1:23" ht="26.25" customHeight="1">
      <c r="A41" s="528" t="s">
        <v>82</v>
      </c>
      <c r="B41" s="528"/>
      <c r="C41" s="503" t="s">
        <v>83</v>
      </c>
      <c r="D41" s="503"/>
      <c r="E41" s="50">
        <v>3.3</v>
      </c>
      <c r="F41" s="50">
        <v>0.9</v>
      </c>
      <c r="G41" s="13">
        <v>20</v>
      </c>
      <c r="H41" s="13">
        <v>15</v>
      </c>
      <c r="I41" s="13">
        <v>50</v>
      </c>
      <c r="J41" s="13">
        <v>14</v>
      </c>
      <c r="K41" s="13">
        <v>36</v>
      </c>
      <c r="L41" s="531" t="s">
        <v>457</v>
      </c>
      <c r="N41" s="566" t="s">
        <v>467</v>
      </c>
      <c r="O41" s="567"/>
      <c r="P41" s="21">
        <v>271</v>
      </c>
      <c r="Q41" s="21">
        <v>294659</v>
      </c>
      <c r="R41" s="505">
        <v>1992296</v>
      </c>
      <c r="S41" s="505"/>
      <c r="T41" s="21"/>
      <c r="U41" s="54">
        <v>66.95</v>
      </c>
      <c r="V41" s="21">
        <v>2309</v>
      </c>
      <c r="W41" s="21">
        <v>15612</v>
      </c>
    </row>
    <row r="42" spans="1:23" ht="26.25" customHeight="1">
      <c r="A42" s="528" t="s">
        <v>168</v>
      </c>
      <c r="B42" s="528"/>
      <c r="C42" s="503" t="s">
        <v>84</v>
      </c>
      <c r="D42" s="503"/>
      <c r="E42" s="50">
        <v>1.4</v>
      </c>
      <c r="F42" s="50">
        <v>0.3</v>
      </c>
      <c r="G42" s="13">
        <v>15</v>
      </c>
      <c r="H42" s="13">
        <v>10</v>
      </c>
      <c r="I42" s="13">
        <v>14</v>
      </c>
      <c r="J42" s="13">
        <v>3</v>
      </c>
      <c r="K42" s="13">
        <v>11</v>
      </c>
      <c r="L42" s="531" t="s">
        <v>457</v>
      </c>
      <c r="N42" s="566" t="s">
        <v>468</v>
      </c>
      <c r="O42" s="567"/>
      <c r="P42" s="21">
        <v>213</v>
      </c>
      <c r="Q42" s="21">
        <v>281325</v>
      </c>
      <c r="R42" s="505">
        <v>1958460</v>
      </c>
      <c r="S42" s="505"/>
      <c r="T42" s="21"/>
      <c r="U42" s="54">
        <v>68.55</v>
      </c>
      <c r="V42" s="21">
        <v>3555</v>
      </c>
      <c r="W42" s="21">
        <v>20479</v>
      </c>
    </row>
    <row r="43" spans="1:23" ht="26.25" customHeight="1">
      <c r="A43" s="528"/>
      <c r="B43" s="528"/>
      <c r="C43" s="503" t="s">
        <v>211</v>
      </c>
      <c r="D43" s="503"/>
      <c r="E43" s="50">
        <v>2.4</v>
      </c>
      <c r="F43" s="50">
        <v>0.6</v>
      </c>
      <c r="G43" s="13">
        <v>20</v>
      </c>
      <c r="H43" s="13">
        <v>15</v>
      </c>
      <c r="I43" s="13">
        <v>36</v>
      </c>
      <c r="J43" s="13">
        <v>9</v>
      </c>
      <c r="K43" s="13">
        <v>27</v>
      </c>
      <c r="L43" s="531" t="s">
        <v>457</v>
      </c>
      <c r="N43" s="566" t="s">
        <v>469</v>
      </c>
      <c r="O43" s="567"/>
      <c r="P43" s="21">
        <v>238</v>
      </c>
      <c r="Q43" s="21">
        <v>203599</v>
      </c>
      <c r="R43" s="505">
        <v>1331239</v>
      </c>
      <c r="S43" s="505"/>
      <c r="T43" s="21"/>
      <c r="U43" s="54">
        <v>64.71</v>
      </c>
      <c r="V43" s="21">
        <v>2393</v>
      </c>
      <c r="W43" s="21">
        <v>15648</v>
      </c>
    </row>
    <row r="44" spans="1:23" ht="26.25" customHeight="1">
      <c r="A44" s="528"/>
      <c r="B44" s="528"/>
      <c r="C44" s="503"/>
      <c r="D44" s="503"/>
      <c r="E44" s="50"/>
      <c r="F44" s="50"/>
      <c r="G44" s="13"/>
      <c r="H44" s="13"/>
      <c r="I44" s="13"/>
      <c r="J44" s="13"/>
      <c r="K44" s="13"/>
      <c r="L44" s="13"/>
      <c r="N44" s="566" t="s">
        <v>470</v>
      </c>
      <c r="O44" s="567"/>
      <c r="P44" s="21">
        <v>221</v>
      </c>
      <c r="Q44" s="21">
        <v>184499</v>
      </c>
      <c r="R44" s="505">
        <v>1147976</v>
      </c>
      <c r="S44" s="505"/>
      <c r="T44" s="21"/>
      <c r="U44" s="54">
        <v>62.1</v>
      </c>
      <c r="V44" s="21">
        <v>2086</v>
      </c>
      <c r="W44" s="21">
        <v>12977</v>
      </c>
    </row>
    <row r="45" spans="1:23" ht="26.25" customHeight="1">
      <c r="A45" s="589" t="s">
        <v>483</v>
      </c>
      <c r="B45" s="589"/>
      <c r="C45" s="503" t="s">
        <v>18</v>
      </c>
      <c r="D45" s="503"/>
      <c r="E45" s="50">
        <v>36</v>
      </c>
      <c r="F45" s="50">
        <v>22.3</v>
      </c>
      <c r="G45" s="531" t="s">
        <v>457</v>
      </c>
      <c r="H45" s="531" t="s">
        <v>457</v>
      </c>
      <c r="I45" s="13">
        <v>4850</v>
      </c>
      <c r="J45" s="13">
        <v>750</v>
      </c>
      <c r="K45" s="13">
        <v>1800</v>
      </c>
      <c r="L45" s="13">
        <v>2300</v>
      </c>
      <c r="N45" s="566" t="s">
        <v>471</v>
      </c>
      <c r="O45" s="567"/>
      <c r="P45" s="21">
        <v>204</v>
      </c>
      <c r="Q45" s="21">
        <v>154656</v>
      </c>
      <c r="R45" s="505">
        <v>959091</v>
      </c>
      <c r="S45" s="505"/>
      <c r="T45" s="21"/>
      <c r="U45" s="54">
        <v>61.77</v>
      </c>
      <c r="V45" s="21">
        <v>2194</v>
      </c>
      <c r="W45" s="21">
        <v>13606</v>
      </c>
    </row>
    <row r="46" spans="1:23" ht="26.25" customHeight="1">
      <c r="A46" s="590"/>
      <c r="B46" s="590"/>
      <c r="C46" s="503" t="s">
        <v>86</v>
      </c>
      <c r="D46" s="503"/>
      <c r="E46" s="50">
        <v>25</v>
      </c>
      <c r="F46" s="50">
        <v>16.8</v>
      </c>
      <c r="G46" s="13">
        <v>400</v>
      </c>
      <c r="H46" s="13">
        <v>150</v>
      </c>
      <c r="I46" s="13">
        <v>3750</v>
      </c>
      <c r="J46" s="13">
        <v>650</v>
      </c>
      <c r="K46" s="13">
        <v>1250</v>
      </c>
      <c r="L46" s="13">
        <v>1850</v>
      </c>
      <c r="N46" s="566" t="s">
        <v>472</v>
      </c>
      <c r="O46" s="567"/>
      <c r="P46" s="21">
        <v>172</v>
      </c>
      <c r="Q46" s="21">
        <v>123695</v>
      </c>
      <c r="R46" s="505">
        <v>755277</v>
      </c>
      <c r="S46" s="505"/>
      <c r="T46" s="21"/>
      <c r="U46" s="54">
        <v>62.08</v>
      </c>
      <c r="V46" s="21">
        <v>2184</v>
      </c>
      <c r="W46" s="21">
        <v>13689</v>
      </c>
    </row>
    <row r="47" spans="1:23" ht="26.25" customHeight="1">
      <c r="A47" s="590"/>
      <c r="B47" s="590"/>
      <c r="C47" s="503" t="s">
        <v>87</v>
      </c>
      <c r="D47" s="503"/>
      <c r="E47" s="50">
        <v>11</v>
      </c>
      <c r="F47" s="50">
        <v>5.5</v>
      </c>
      <c r="G47" s="13">
        <v>200</v>
      </c>
      <c r="H47" s="13">
        <v>100</v>
      </c>
      <c r="I47" s="13">
        <v>1100</v>
      </c>
      <c r="J47" s="13">
        <v>100</v>
      </c>
      <c r="K47" s="13">
        <v>550</v>
      </c>
      <c r="L47" s="13">
        <v>450</v>
      </c>
      <c r="N47" s="566"/>
      <c r="O47" s="567"/>
      <c r="P47" s="21"/>
      <c r="Q47" s="21"/>
      <c r="R47" s="505"/>
      <c r="S47" s="505"/>
      <c r="T47" s="21"/>
      <c r="U47" s="54"/>
      <c r="V47" s="21"/>
      <c r="W47" s="21"/>
    </row>
    <row r="48" spans="1:23" ht="26.25" customHeight="1">
      <c r="A48" s="528"/>
      <c r="B48" s="528"/>
      <c r="C48" s="503"/>
      <c r="D48" s="503"/>
      <c r="E48" s="50"/>
      <c r="F48" s="50"/>
      <c r="G48" s="13"/>
      <c r="H48" s="13"/>
      <c r="I48" s="13"/>
      <c r="J48" s="13"/>
      <c r="K48" s="13"/>
      <c r="L48" s="21"/>
      <c r="N48" s="566" t="s">
        <v>473</v>
      </c>
      <c r="O48" s="567"/>
      <c r="P48" s="21">
        <f>SUM(P40:P46)</f>
        <v>2489</v>
      </c>
      <c r="Q48" s="21">
        <f>SUM(Q40:Q46)</f>
        <v>2772957</v>
      </c>
      <c r="R48" s="505">
        <v>18762178</v>
      </c>
      <c r="S48" s="505"/>
      <c r="T48" s="21"/>
      <c r="U48" s="54">
        <v>66.63</v>
      </c>
      <c r="V48" s="21">
        <v>2560</v>
      </c>
      <c r="W48" s="21">
        <v>17320</v>
      </c>
    </row>
    <row r="49" spans="1:23" ht="26.25" customHeight="1">
      <c r="A49" s="528"/>
      <c r="B49" s="528"/>
      <c r="C49" s="503" t="s">
        <v>18</v>
      </c>
      <c r="D49" s="503"/>
      <c r="E49" s="531" t="s">
        <v>457</v>
      </c>
      <c r="F49" s="50">
        <v>1.2</v>
      </c>
      <c r="G49" s="531" t="s">
        <v>457</v>
      </c>
      <c r="H49" s="531" t="s">
        <v>457</v>
      </c>
      <c r="I49" s="13">
        <v>25</v>
      </c>
      <c r="J49" s="13">
        <v>25</v>
      </c>
      <c r="K49" s="531" t="s">
        <v>457</v>
      </c>
      <c r="L49" s="531" t="s">
        <v>457</v>
      </c>
      <c r="N49" s="566"/>
      <c r="O49" s="567"/>
      <c r="P49" s="21"/>
      <c r="Q49" s="21"/>
      <c r="R49" s="505"/>
      <c r="S49" s="505"/>
      <c r="T49" s="21"/>
      <c r="U49" s="54"/>
      <c r="V49" s="21"/>
      <c r="W49" s="21"/>
    </row>
    <row r="50" spans="1:23" ht="26.25" customHeight="1">
      <c r="A50" s="528" t="s">
        <v>85</v>
      </c>
      <c r="B50" s="528"/>
      <c r="C50" s="503" t="s">
        <v>88</v>
      </c>
      <c r="D50" s="503"/>
      <c r="E50" s="531" t="s">
        <v>457</v>
      </c>
      <c r="F50" s="50">
        <v>0.3</v>
      </c>
      <c r="G50" s="13">
        <v>40</v>
      </c>
      <c r="H50" s="13">
        <v>20</v>
      </c>
      <c r="I50" s="13">
        <v>6</v>
      </c>
      <c r="J50" s="13">
        <v>6</v>
      </c>
      <c r="K50" s="531" t="s">
        <v>457</v>
      </c>
      <c r="L50" s="531" t="s">
        <v>457</v>
      </c>
      <c r="N50" s="566" t="s">
        <v>474</v>
      </c>
      <c r="O50" s="567"/>
      <c r="P50" s="21">
        <v>1921</v>
      </c>
      <c r="Q50" s="21">
        <v>1899269</v>
      </c>
      <c r="R50" s="505">
        <v>12447692</v>
      </c>
      <c r="S50" s="505"/>
      <c r="T50" s="21"/>
      <c r="U50" s="54">
        <v>64.79</v>
      </c>
      <c r="V50" s="21">
        <v>2434</v>
      </c>
      <c r="W50" s="21">
        <v>15954</v>
      </c>
    </row>
    <row r="51" spans="1:23" ht="26.25" customHeight="1">
      <c r="A51" s="528" t="s">
        <v>74</v>
      </c>
      <c r="B51" s="528"/>
      <c r="C51" s="503" t="s">
        <v>89</v>
      </c>
      <c r="D51" s="503"/>
      <c r="E51" s="531" t="s">
        <v>457</v>
      </c>
      <c r="F51" s="50">
        <v>0.5</v>
      </c>
      <c r="G51" s="13">
        <v>60</v>
      </c>
      <c r="H51" s="13">
        <v>30</v>
      </c>
      <c r="I51" s="13">
        <v>15</v>
      </c>
      <c r="J51" s="13">
        <v>15</v>
      </c>
      <c r="K51" s="531" t="s">
        <v>457</v>
      </c>
      <c r="L51" s="531" t="s">
        <v>457</v>
      </c>
      <c r="N51" s="566"/>
      <c r="O51" s="567"/>
      <c r="P51" s="21"/>
      <c r="Q51" s="21"/>
      <c r="R51" s="505"/>
      <c r="S51" s="505"/>
      <c r="T51" s="21"/>
      <c r="U51" s="54"/>
      <c r="V51" s="21"/>
      <c r="W51" s="21"/>
    </row>
    <row r="52" spans="3:23" ht="26.25" customHeight="1">
      <c r="C52" s="503" t="s">
        <v>16</v>
      </c>
      <c r="D52" s="503"/>
      <c r="E52" s="531" t="s">
        <v>457</v>
      </c>
      <c r="F52" s="50">
        <v>0.4</v>
      </c>
      <c r="G52" s="531" t="s">
        <v>457</v>
      </c>
      <c r="H52" s="13">
        <v>10</v>
      </c>
      <c r="I52" s="13">
        <v>4</v>
      </c>
      <c r="J52" s="13">
        <v>4</v>
      </c>
      <c r="K52" s="531" t="s">
        <v>457</v>
      </c>
      <c r="L52" s="531" t="s">
        <v>457</v>
      </c>
      <c r="N52" s="566" t="s">
        <v>475</v>
      </c>
      <c r="O52" s="567"/>
      <c r="P52" s="21">
        <v>2491</v>
      </c>
      <c r="Q52" s="21">
        <v>2477778</v>
      </c>
      <c r="R52" s="505">
        <v>16140809</v>
      </c>
      <c r="S52" s="505"/>
      <c r="T52" s="21"/>
      <c r="U52" s="54">
        <v>64.77</v>
      </c>
      <c r="V52" s="21">
        <v>2297</v>
      </c>
      <c r="W52" s="21">
        <v>14964</v>
      </c>
    </row>
    <row r="53" spans="1:23" ht="26.25" customHeight="1">
      <c r="A53" s="559"/>
      <c r="B53" s="559"/>
      <c r="C53" s="559"/>
      <c r="D53" s="559"/>
      <c r="E53" s="50"/>
      <c r="F53" s="50"/>
      <c r="G53" s="13"/>
      <c r="H53" s="13"/>
      <c r="I53" s="13"/>
      <c r="J53" s="13"/>
      <c r="K53" s="13"/>
      <c r="L53" s="13"/>
      <c r="N53" s="576"/>
      <c r="O53" s="538"/>
      <c r="P53" s="540"/>
      <c r="Q53" s="540"/>
      <c r="R53" s="584"/>
      <c r="S53" s="584"/>
      <c r="T53" s="540"/>
      <c r="U53" s="585"/>
      <c r="V53" s="540"/>
      <c r="W53" s="540"/>
    </row>
    <row r="54" spans="1:14" ht="26.25" customHeight="1">
      <c r="A54" s="528" t="s">
        <v>90</v>
      </c>
      <c r="B54" s="534"/>
      <c r="C54" s="534"/>
      <c r="D54" s="534"/>
      <c r="E54" s="575" t="s">
        <v>170</v>
      </c>
      <c r="F54" s="51">
        <v>4.5</v>
      </c>
      <c r="G54" s="21">
        <v>100</v>
      </c>
      <c r="H54" s="21">
        <v>50</v>
      </c>
      <c r="I54" s="13">
        <v>225</v>
      </c>
      <c r="J54" s="21">
        <v>225</v>
      </c>
      <c r="K54" s="575" t="s">
        <v>170</v>
      </c>
      <c r="L54" s="575" t="s">
        <v>170</v>
      </c>
      <c r="N54" s="71" t="s">
        <v>462</v>
      </c>
    </row>
    <row r="55" spans="1:14" ht="26.25" customHeight="1">
      <c r="A55" s="528" t="s">
        <v>91</v>
      </c>
      <c r="B55" s="534"/>
      <c r="C55" s="534"/>
      <c r="D55" s="534"/>
      <c r="E55" s="50">
        <v>1.8</v>
      </c>
      <c r="F55" s="50">
        <v>0.6</v>
      </c>
      <c r="G55" s="13">
        <v>20</v>
      </c>
      <c r="H55" s="13">
        <v>10</v>
      </c>
      <c r="I55" s="13">
        <v>6</v>
      </c>
      <c r="J55" s="13">
        <v>6</v>
      </c>
      <c r="K55" s="531" t="s">
        <v>457</v>
      </c>
      <c r="L55" s="531" t="s">
        <v>457</v>
      </c>
      <c r="N55" s="71" t="s">
        <v>463</v>
      </c>
    </row>
    <row r="56" spans="1:23" ht="26.25" customHeight="1">
      <c r="A56" s="576"/>
      <c r="B56" s="375"/>
      <c r="C56" s="375"/>
      <c r="D56" s="375"/>
      <c r="E56" s="114"/>
      <c r="F56" s="114"/>
      <c r="G56" s="114"/>
      <c r="H56" s="114"/>
      <c r="I56" s="114"/>
      <c r="J56" s="114"/>
      <c r="K56" s="114"/>
      <c r="L56" s="114"/>
      <c r="N56" s="71" t="s">
        <v>441</v>
      </c>
      <c r="O56" s="31"/>
      <c r="P56" s="31"/>
      <c r="Q56" s="31"/>
      <c r="R56" s="31"/>
      <c r="S56" s="31"/>
      <c r="T56" s="31"/>
      <c r="U56" s="31"/>
      <c r="V56" s="31"/>
      <c r="W56" s="31"/>
    </row>
    <row r="57" spans="1:30" ht="26.25" customHeight="1">
      <c r="A57" s="71" t="s">
        <v>423</v>
      </c>
      <c r="B57" s="120"/>
      <c r="C57" s="120"/>
      <c r="D57" s="120"/>
      <c r="G57" s="71" t="s">
        <v>425</v>
      </c>
      <c r="X57" s="31"/>
      <c r="Y57" s="31"/>
      <c r="Z57" s="31"/>
      <c r="AA57" s="31"/>
      <c r="AB57" s="31"/>
      <c r="AC57" s="31"/>
      <c r="AD57" s="31"/>
    </row>
    <row r="58" spans="1:30" s="31" customFormat="1" ht="26.25" customHeight="1">
      <c r="A58" s="71" t="s">
        <v>424</v>
      </c>
      <c r="B58" s="71"/>
      <c r="C58" s="71"/>
      <c r="D58" s="71"/>
      <c r="E58" s="71"/>
      <c r="F58" s="71"/>
      <c r="G58" s="71" t="s">
        <v>426</v>
      </c>
      <c r="H58" s="71"/>
      <c r="I58" s="71"/>
      <c r="J58" s="71"/>
      <c r="K58" s="71"/>
      <c r="L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</row>
    <row r="59" ht="26.25" customHeight="1">
      <c r="A59" s="76" t="s">
        <v>442</v>
      </c>
    </row>
  </sheetData>
  <sheetProtection/>
  <mergeCells count="140">
    <mergeCell ref="A3:L3"/>
    <mergeCell ref="A5:L5"/>
    <mergeCell ref="N3:W3"/>
    <mergeCell ref="N5:W5"/>
    <mergeCell ref="N10:P10"/>
    <mergeCell ref="N13:P14"/>
    <mergeCell ref="N31:W31"/>
    <mergeCell ref="V7:V8"/>
    <mergeCell ref="W7:W8"/>
    <mergeCell ref="N46:O46"/>
    <mergeCell ref="N47:O47"/>
    <mergeCell ref="R43:S43"/>
    <mergeCell ref="N23:P24"/>
    <mergeCell ref="N25:O26"/>
    <mergeCell ref="N27:P28"/>
    <mergeCell ref="P17:P18"/>
    <mergeCell ref="R50:S50"/>
    <mergeCell ref="K19:L19"/>
    <mergeCell ref="I19:J19"/>
    <mergeCell ref="E7:E8"/>
    <mergeCell ref="G7:G8"/>
    <mergeCell ref="H7:H8"/>
    <mergeCell ref="F7:F8"/>
    <mergeCell ref="R33:S36"/>
    <mergeCell ref="N38:O38"/>
    <mergeCell ref="N19:O19"/>
    <mergeCell ref="V33:W34"/>
    <mergeCell ref="V35:V36"/>
    <mergeCell ref="W35:W36"/>
    <mergeCell ref="T33:U36"/>
    <mergeCell ref="R51:S51"/>
    <mergeCell ref="N48:O48"/>
    <mergeCell ref="R48:S48"/>
    <mergeCell ref="C50:D50"/>
    <mergeCell ref="C51:D51"/>
    <mergeCell ref="N7:Q8"/>
    <mergeCell ref="P21:Q21"/>
    <mergeCell ref="Q33:Q36"/>
    <mergeCell ref="P33:P36"/>
    <mergeCell ref="N33:O36"/>
    <mergeCell ref="C53:D53"/>
    <mergeCell ref="N52:O52"/>
    <mergeCell ref="N53:O53"/>
    <mergeCell ref="N51:O51"/>
    <mergeCell ref="C52:D52"/>
    <mergeCell ref="A53:B53"/>
    <mergeCell ref="R46:S46"/>
    <mergeCell ref="R47:S47"/>
    <mergeCell ref="R52:S52"/>
    <mergeCell ref="R53:S53"/>
    <mergeCell ref="N49:O49"/>
    <mergeCell ref="A45:B47"/>
    <mergeCell ref="N50:O50"/>
    <mergeCell ref="R44:S44"/>
    <mergeCell ref="R45:S45"/>
    <mergeCell ref="R38:S38"/>
    <mergeCell ref="R40:S40"/>
    <mergeCell ref="R41:S41"/>
    <mergeCell ref="R42:S42"/>
    <mergeCell ref="R49:S49"/>
    <mergeCell ref="N40:O40"/>
    <mergeCell ref="N41:O41"/>
    <mergeCell ref="N42:O42"/>
    <mergeCell ref="N43:O43"/>
    <mergeCell ref="N44:O44"/>
    <mergeCell ref="N45:O45"/>
    <mergeCell ref="C46:D46"/>
    <mergeCell ref="C47:D47"/>
    <mergeCell ref="A54:D54"/>
    <mergeCell ref="A55:D55"/>
    <mergeCell ref="A48:B48"/>
    <mergeCell ref="A49:B49"/>
    <mergeCell ref="A51:B51"/>
    <mergeCell ref="A50:B50"/>
    <mergeCell ref="C49:D49"/>
    <mergeCell ref="C48:D48"/>
    <mergeCell ref="C41:D41"/>
    <mergeCell ref="A38:B38"/>
    <mergeCell ref="C42:D42"/>
    <mergeCell ref="C43:D43"/>
    <mergeCell ref="C44:D44"/>
    <mergeCell ref="A42:B42"/>
    <mergeCell ref="A43:B43"/>
    <mergeCell ref="A44:B44"/>
    <mergeCell ref="C45:D45"/>
    <mergeCell ref="A30:B30"/>
    <mergeCell ref="C40:D40"/>
    <mergeCell ref="A35:B35"/>
    <mergeCell ref="A36:B36"/>
    <mergeCell ref="C34:C38"/>
    <mergeCell ref="A33:B33"/>
    <mergeCell ref="A34:B34"/>
    <mergeCell ref="I25:L25"/>
    <mergeCell ref="K26:K27"/>
    <mergeCell ref="A25:B27"/>
    <mergeCell ref="A56:D56"/>
    <mergeCell ref="G25:H25"/>
    <mergeCell ref="G26:G27"/>
    <mergeCell ref="A37:B37"/>
    <mergeCell ref="A39:B39"/>
    <mergeCell ref="A40:B40"/>
    <mergeCell ref="A41:B41"/>
    <mergeCell ref="C19:D19"/>
    <mergeCell ref="G19:H19"/>
    <mergeCell ref="C29:C32"/>
    <mergeCell ref="C25:D27"/>
    <mergeCell ref="A31:B31"/>
    <mergeCell ref="A32:B32"/>
    <mergeCell ref="A23:L23"/>
    <mergeCell ref="L26:L27"/>
    <mergeCell ref="I26:I27"/>
    <mergeCell ref="A29:B29"/>
    <mergeCell ref="C13:D13"/>
    <mergeCell ref="C14:D14"/>
    <mergeCell ref="C15:D15"/>
    <mergeCell ref="C16:D16"/>
    <mergeCell ref="C17:D17"/>
    <mergeCell ref="C18:D18"/>
    <mergeCell ref="T7:T8"/>
    <mergeCell ref="U7:U8"/>
    <mergeCell ref="I7:L8"/>
    <mergeCell ref="A14:B14"/>
    <mergeCell ref="A15:B15"/>
    <mergeCell ref="A16:B16"/>
    <mergeCell ref="A10:B10"/>
    <mergeCell ref="A11:B11"/>
    <mergeCell ref="A12:B12"/>
    <mergeCell ref="A13:B13"/>
    <mergeCell ref="A19:B19"/>
    <mergeCell ref="A7:B8"/>
    <mergeCell ref="C7:D8"/>
    <mergeCell ref="R7:R8"/>
    <mergeCell ref="S7:S8"/>
    <mergeCell ref="A17:B17"/>
    <mergeCell ref="C10:D10"/>
    <mergeCell ref="C11:D11"/>
    <mergeCell ref="C12:D12"/>
    <mergeCell ref="O15:P15"/>
    <mergeCell ref="P22:Q22"/>
    <mergeCell ref="P20:Q20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SheetLayoutView="50" zoomScalePageLayoutView="0" workbookViewId="0" topLeftCell="A1">
      <selection activeCell="A1" sqref="A1"/>
    </sheetView>
  </sheetViews>
  <sheetFormatPr defaultColWidth="10.59765625" defaultRowHeight="19.5" customHeight="1"/>
  <cols>
    <col min="1" max="1" width="4.19921875" style="3" customWidth="1"/>
    <col min="2" max="2" width="10.3984375" style="3" customWidth="1"/>
    <col min="3" max="14" width="16.59765625" style="39" customWidth="1"/>
    <col min="15" max="18" width="16.59765625" style="3" customWidth="1"/>
    <col min="19" max="19" width="12.59765625" style="3" customWidth="1"/>
    <col min="20" max="20" width="10.69921875" style="3" bestFit="1" customWidth="1"/>
    <col min="21" max="16384" width="10.59765625" style="3" customWidth="1"/>
  </cols>
  <sheetData>
    <row r="1" spans="1:22" s="8" customFormat="1" ht="19.5" customHeight="1">
      <c r="A1" s="7" t="s">
        <v>251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9"/>
      <c r="R1" s="9" t="s">
        <v>252</v>
      </c>
      <c r="V1" s="9"/>
    </row>
    <row r="2" spans="1:22" s="1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" customFormat="1" ht="19.5" customHeight="1">
      <c r="A3" s="198" t="s">
        <v>250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33"/>
      <c r="T3" s="33"/>
      <c r="U3" s="33"/>
      <c r="V3" s="33"/>
    </row>
    <row r="4" spans="1:22" s="2" customFormat="1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2" customFormat="1" ht="19.5" customHeight="1">
      <c r="A5" s="217" t="s">
        <v>264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33"/>
      <c r="T5" s="33"/>
      <c r="U5" s="33"/>
      <c r="V5" s="33"/>
    </row>
    <row r="6" spans="1:23" s="2" customFormat="1" ht="19.5" customHeight="1" thickBot="1">
      <c r="A6" s="96"/>
      <c r="B6" s="97"/>
      <c r="C6" s="97"/>
      <c r="D6" s="97"/>
      <c r="E6" s="97"/>
      <c r="F6" s="97"/>
      <c r="G6" s="97"/>
      <c r="H6" s="33"/>
      <c r="I6" s="98" t="s">
        <v>248</v>
      </c>
      <c r="J6" s="98"/>
      <c r="K6" s="33"/>
      <c r="L6" s="33"/>
      <c r="M6" s="33"/>
      <c r="O6" s="33"/>
      <c r="P6" s="33"/>
      <c r="Q6" s="33"/>
      <c r="R6" s="75" t="s">
        <v>249</v>
      </c>
      <c r="S6" s="33"/>
      <c r="T6" s="33"/>
      <c r="U6" s="33"/>
      <c r="V6" s="33"/>
      <c r="W6" s="33"/>
    </row>
    <row r="7" spans="1:18" ht="19.5" customHeight="1">
      <c r="A7" s="226" t="s">
        <v>253</v>
      </c>
      <c r="B7" s="227"/>
      <c r="C7" s="230" t="s">
        <v>263</v>
      </c>
      <c r="D7" s="230" t="s">
        <v>262</v>
      </c>
      <c r="E7" s="230" t="s">
        <v>152</v>
      </c>
      <c r="F7" s="230" t="s">
        <v>116</v>
      </c>
      <c r="G7" s="240" t="s">
        <v>257</v>
      </c>
      <c r="H7" s="241"/>
      <c r="I7" s="242"/>
      <c r="J7" s="240" t="s">
        <v>261</v>
      </c>
      <c r="K7" s="241"/>
      <c r="L7" s="241"/>
      <c r="M7" s="241"/>
      <c r="N7" s="241"/>
      <c r="O7" s="241"/>
      <c r="P7" s="241"/>
      <c r="Q7" s="242"/>
      <c r="R7" s="258" t="s">
        <v>120</v>
      </c>
    </row>
    <row r="8" spans="1:18" ht="19.5" customHeight="1">
      <c r="A8" s="228"/>
      <c r="B8" s="229"/>
      <c r="C8" s="236"/>
      <c r="D8" s="236"/>
      <c r="E8" s="231"/>
      <c r="F8" s="231"/>
      <c r="G8" s="238" t="s">
        <v>255</v>
      </c>
      <c r="H8" s="256" t="s">
        <v>15</v>
      </c>
      <c r="I8" s="238" t="s">
        <v>256</v>
      </c>
      <c r="J8" s="238" t="s">
        <v>255</v>
      </c>
      <c r="K8" s="238" t="s">
        <v>260</v>
      </c>
      <c r="L8" s="239"/>
      <c r="M8" s="239"/>
      <c r="N8" s="239"/>
      <c r="O8" s="247" t="s">
        <v>259</v>
      </c>
      <c r="P8" s="254"/>
      <c r="Q8" s="255"/>
      <c r="R8" s="259"/>
    </row>
    <row r="9" spans="1:18" ht="19.5" customHeight="1">
      <c r="A9" s="228"/>
      <c r="B9" s="229"/>
      <c r="C9" s="236"/>
      <c r="D9" s="236"/>
      <c r="E9" s="231"/>
      <c r="F9" s="231"/>
      <c r="G9" s="239"/>
      <c r="H9" s="236"/>
      <c r="I9" s="239"/>
      <c r="J9" s="239"/>
      <c r="K9" s="238" t="s">
        <v>35</v>
      </c>
      <c r="L9" s="247" t="s">
        <v>36</v>
      </c>
      <c r="M9" s="101" t="s">
        <v>37</v>
      </c>
      <c r="N9" s="101" t="s">
        <v>258</v>
      </c>
      <c r="O9" s="254" t="s">
        <v>40</v>
      </c>
      <c r="P9" s="101" t="s">
        <v>37</v>
      </c>
      <c r="Q9" s="101" t="s">
        <v>258</v>
      </c>
      <c r="R9" s="259"/>
    </row>
    <row r="10" spans="1:18" ht="19.5" customHeight="1">
      <c r="A10" s="228"/>
      <c r="B10" s="229"/>
      <c r="C10" s="237"/>
      <c r="D10" s="237"/>
      <c r="E10" s="232"/>
      <c r="F10" s="232"/>
      <c r="G10" s="239"/>
      <c r="H10" s="237"/>
      <c r="I10" s="239"/>
      <c r="J10" s="239"/>
      <c r="K10" s="239"/>
      <c r="L10" s="225"/>
      <c r="M10" s="34" t="s">
        <v>38</v>
      </c>
      <c r="N10" s="102" t="s">
        <v>39</v>
      </c>
      <c r="O10" s="254"/>
      <c r="P10" s="34" t="s">
        <v>41</v>
      </c>
      <c r="Q10" s="34" t="s">
        <v>39</v>
      </c>
      <c r="R10" s="260"/>
    </row>
    <row r="11" spans="1:16" ht="19.5" customHeight="1">
      <c r="A11" s="23"/>
      <c r="B11" s="40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8" ht="19.5" customHeight="1">
      <c r="A12" s="248" t="s">
        <v>176</v>
      </c>
      <c r="B12" s="249"/>
      <c r="C12" s="94">
        <v>669483832</v>
      </c>
      <c r="D12" s="94">
        <v>6132799</v>
      </c>
      <c r="E12" s="94">
        <v>24491</v>
      </c>
      <c r="F12" s="94">
        <v>173000</v>
      </c>
      <c r="G12" s="94">
        <f>SUM(H12:I12)</f>
        <v>15930625</v>
      </c>
      <c r="H12" s="94">
        <v>12145296</v>
      </c>
      <c r="I12" s="94">
        <v>3785329</v>
      </c>
      <c r="J12" s="94">
        <f>SUM(K12:Q12)</f>
        <v>15930625</v>
      </c>
      <c r="K12" s="94">
        <v>2642855</v>
      </c>
      <c r="L12" s="94">
        <v>3450797</v>
      </c>
      <c r="M12" s="94">
        <v>1076900</v>
      </c>
      <c r="N12" s="94">
        <v>758823</v>
      </c>
      <c r="O12" s="94">
        <v>3234003</v>
      </c>
      <c r="P12" s="94">
        <v>4722972</v>
      </c>
      <c r="Q12" s="95">
        <v>44275</v>
      </c>
      <c r="R12" s="94">
        <v>404462</v>
      </c>
    </row>
    <row r="13" spans="1:18" ht="19.5" customHeight="1">
      <c r="A13" s="215" t="s">
        <v>177</v>
      </c>
      <c r="B13" s="216"/>
      <c r="C13" s="94">
        <v>592867146</v>
      </c>
      <c r="D13" s="94">
        <v>5537103</v>
      </c>
      <c r="E13" s="94" t="s">
        <v>247</v>
      </c>
      <c r="F13" s="94">
        <v>127500</v>
      </c>
      <c r="G13" s="94">
        <f>SUM(H13:I13)</f>
        <v>16275925</v>
      </c>
      <c r="H13" s="94">
        <v>13190264</v>
      </c>
      <c r="I13" s="94">
        <v>3085661</v>
      </c>
      <c r="J13" s="94">
        <f>SUM(K13:Q13)</f>
        <v>16275925</v>
      </c>
      <c r="K13" s="94">
        <v>1936985</v>
      </c>
      <c r="L13" s="94">
        <v>4284968</v>
      </c>
      <c r="M13" s="94">
        <v>1061615</v>
      </c>
      <c r="N13" s="94">
        <v>634211</v>
      </c>
      <c r="O13" s="94">
        <v>3736635</v>
      </c>
      <c r="P13" s="94">
        <v>4591923</v>
      </c>
      <c r="Q13" s="95">
        <v>29588</v>
      </c>
      <c r="R13" s="94">
        <v>40275</v>
      </c>
    </row>
    <row r="14" spans="1:18" ht="19.5" customHeight="1">
      <c r="A14" s="250" t="s">
        <v>254</v>
      </c>
      <c r="B14" s="251"/>
      <c r="C14" s="99">
        <f aca="true" t="shared" si="0" ref="C14:R14">SUM(C16:C19,C21:C24,C26:C29)</f>
        <v>695944001</v>
      </c>
      <c r="D14" s="99">
        <f t="shared" si="0"/>
        <v>6821005</v>
      </c>
      <c r="E14" s="99" t="s">
        <v>247</v>
      </c>
      <c r="F14" s="99">
        <f t="shared" si="0"/>
        <v>109500</v>
      </c>
      <c r="G14" s="99">
        <f t="shared" si="0"/>
        <v>16694598</v>
      </c>
      <c r="H14" s="99">
        <f t="shared" si="0"/>
        <v>14268656</v>
      </c>
      <c r="I14" s="99">
        <f t="shared" si="0"/>
        <v>2425942</v>
      </c>
      <c r="J14" s="99">
        <f t="shared" si="0"/>
        <v>16694598</v>
      </c>
      <c r="K14" s="99">
        <f t="shared" si="0"/>
        <v>1134403</v>
      </c>
      <c r="L14" s="99">
        <f t="shared" si="0"/>
        <v>5406474</v>
      </c>
      <c r="M14" s="99">
        <f t="shared" si="0"/>
        <v>382030</v>
      </c>
      <c r="N14" s="99">
        <f t="shared" si="0"/>
        <v>973647</v>
      </c>
      <c r="O14" s="99">
        <f t="shared" si="0"/>
        <v>3531867</v>
      </c>
      <c r="P14" s="99">
        <f t="shared" si="0"/>
        <v>5260904</v>
      </c>
      <c r="Q14" s="99">
        <f t="shared" si="0"/>
        <v>5273</v>
      </c>
      <c r="R14" s="99">
        <f t="shared" si="0"/>
        <v>18377</v>
      </c>
    </row>
    <row r="15" spans="1:18" ht="19.5" customHeight="1">
      <c r="A15" s="245"/>
      <c r="B15" s="246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5"/>
      <c r="R15" s="94"/>
    </row>
    <row r="16" spans="1:18" ht="19.5" customHeight="1">
      <c r="A16" s="245" t="s">
        <v>149</v>
      </c>
      <c r="B16" s="246"/>
      <c r="C16" s="94">
        <v>53799913</v>
      </c>
      <c r="D16" s="94">
        <v>449742</v>
      </c>
      <c r="E16" s="94" t="s">
        <v>247</v>
      </c>
      <c r="F16" s="94">
        <v>11000</v>
      </c>
      <c r="G16" s="94">
        <f>SUM(H16:I16)</f>
        <v>1366750</v>
      </c>
      <c r="H16" s="94">
        <v>1066482</v>
      </c>
      <c r="I16" s="94">
        <v>300268</v>
      </c>
      <c r="J16" s="94">
        <f>SUM(K16:Q16)</f>
        <v>1366750</v>
      </c>
      <c r="K16" s="94">
        <v>130331</v>
      </c>
      <c r="L16" s="94">
        <v>399549</v>
      </c>
      <c r="M16" s="94">
        <v>49290</v>
      </c>
      <c r="N16" s="94">
        <v>127571</v>
      </c>
      <c r="O16" s="94">
        <v>267644</v>
      </c>
      <c r="P16" s="94">
        <v>390391</v>
      </c>
      <c r="Q16" s="95">
        <v>1974</v>
      </c>
      <c r="R16" s="94">
        <v>3160</v>
      </c>
    </row>
    <row r="17" spans="1:18" ht="19.5" customHeight="1">
      <c r="A17" s="243" t="s">
        <v>130</v>
      </c>
      <c r="B17" s="244"/>
      <c r="C17" s="94">
        <v>55939734</v>
      </c>
      <c r="D17" s="94">
        <v>510974</v>
      </c>
      <c r="E17" s="94" t="s">
        <v>247</v>
      </c>
      <c r="F17" s="94">
        <v>10500</v>
      </c>
      <c r="G17" s="94">
        <f>SUM(H17:I17)</f>
        <v>1372002</v>
      </c>
      <c r="H17" s="94">
        <v>1090283</v>
      </c>
      <c r="I17" s="94">
        <v>281719</v>
      </c>
      <c r="J17" s="94">
        <f>SUM(K17:Q17)</f>
        <v>1372002</v>
      </c>
      <c r="K17" s="94">
        <v>120552</v>
      </c>
      <c r="L17" s="94">
        <v>410498</v>
      </c>
      <c r="M17" s="94">
        <v>33468</v>
      </c>
      <c r="N17" s="94">
        <v>124726</v>
      </c>
      <c r="O17" s="94">
        <v>265495</v>
      </c>
      <c r="P17" s="94">
        <v>414887</v>
      </c>
      <c r="Q17" s="95">
        <v>2376</v>
      </c>
      <c r="R17" s="94">
        <v>3080</v>
      </c>
    </row>
    <row r="18" spans="1:18" ht="19.5" customHeight="1">
      <c r="A18" s="243" t="s">
        <v>131</v>
      </c>
      <c r="B18" s="244"/>
      <c r="C18" s="94">
        <v>58201064</v>
      </c>
      <c r="D18" s="94">
        <v>494768</v>
      </c>
      <c r="E18" s="94" t="s">
        <v>247</v>
      </c>
      <c r="F18" s="94">
        <v>10000</v>
      </c>
      <c r="G18" s="94">
        <f aca="true" t="shared" si="1" ref="G18:G24">SUM(H18:I18)</f>
        <v>1393831</v>
      </c>
      <c r="H18" s="94">
        <v>1100015</v>
      </c>
      <c r="I18" s="94">
        <v>293816</v>
      </c>
      <c r="J18" s="94">
        <f>SUM(K18:Q18)</f>
        <v>1393831</v>
      </c>
      <c r="K18" s="94">
        <v>128621</v>
      </c>
      <c r="L18" s="94">
        <v>415012</v>
      </c>
      <c r="M18" s="94">
        <v>31515</v>
      </c>
      <c r="N18" s="94">
        <v>114112</v>
      </c>
      <c r="O18" s="94">
        <v>272340</v>
      </c>
      <c r="P18" s="94">
        <v>432076</v>
      </c>
      <c r="Q18" s="95">
        <v>155</v>
      </c>
      <c r="R18" s="94">
        <v>1450</v>
      </c>
    </row>
    <row r="19" spans="1:18" ht="19.5" customHeight="1">
      <c r="A19" s="243" t="s">
        <v>132</v>
      </c>
      <c r="B19" s="244"/>
      <c r="C19" s="94">
        <v>58151523</v>
      </c>
      <c r="D19" s="94">
        <v>521468</v>
      </c>
      <c r="E19" s="94" t="s">
        <v>247</v>
      </c>
      <c r="F19" s="94">
        <v>10500</v>
      </c>
      <c r="G19" s="94">
        <f t="shared" si="1"/>
        <v>1467081</v>
      </c>
      <c r="H19" s="94">
        <v>1177207</v>
      </c>
      <c r="I19" s="94">
        <v>289874</v>
      </c>
      <c r="J19" s="94">
        <f>SUM(K19:Q19)</f>
        <v>1467081</v>
      </c>
      <c r="K19" s="94">
        <v>137973</v>
      </c>
      <c r="L19" s="94">
        <v>437280</v>
      </c>
      <c r="M19" s="94">
        <v>30817</v>
      </c>
      <c r="N19" s="94">
        <v>117264</v>
      </c>
      <c r="O19" s="94">
        <v>309304</v>
      </c>
      <c r="P19" s="94">
        <v>434298</v>
      </c>
      <c r="Q19" s="95">
        <v>145</v>
      </c>
      <c r="R19" s="94">
        <v>1150</v>
      </c>
    </row>
    <row r="20" spans="1:18" ht="19.5" customHeight="1">
      <c r="A20" s="245"/>
      <c r="B20" s="24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94"/>
    </row>
    <row r="21" spans="1:18" ht="19.5" customHeight="1">
      <c r="A21" s="243" t="s">
        <v>133</v>
      </c>
      <c r="B21" s="244"/>
      <c r="C21" s="94">
        <v>57468840</v>
      </c>
      <c r="D21" s="94">
        <v>491099</v>
      </c>
      <c r="E21" s="94" t="s">
        <v>247</v>
      </c>
      <c r="F21" s="94">
        <v>9500</v>
      </c>
      <c r="G21" s="94">
        <f t="shared" si="1"/>
        <v>1460286</v>
      </c>
      <c r="H21" s="94">
        <v>1192861</v>
      </c>
      <c r="I21" s="94">
        <v>267425</v>
      </c>
      <c r="J21" s="94">
        <f>SUM(K21:Q21)</f>
        <v>1460286</v>
      </c>
      <c r="K21" s="94">
        <v>84665</v>
      </c>
      <c r="L21" s="94">
        <v>492036</v>
      </c>
      <c r="M21" s="94">
        <v>33863</v>
      </c>
      <c r="N21" s="94">
        <v>105963</v>
      </c>
      <c r="O21" s="94">
        <v>303729</v>
      </c>
      <c r="P21" s="94">
        <v>439952</v>
      </c>
      <c r="Q21" s="95">
        <v>78</v>
      </c>
      <c r="R21" s="94">
        <v>854</v>
      </c>
    </row>
    <row r="22" spans="1:18" ht="19.5" customHeight="1">
      <c r="A22" s="243" t="s">
        <v>134</v>
      </c>
      <c r="B22" s="244"/>
      <c r="C22" s="94">
        <v>58848896</v>
      </c>
      <c r="D22" s="94">
        <v>575591</v>
      </c>
      <c r="E22" s="94" t="s">
        <v>247</v>
      </c>
      <c r="F22" s="94">
        <v>10500</v>
      </c>
      <c r="G22" s="94">
        <f t="shared" si="1"/>
        <v>1369938</v>
      </c>
      <c r="H22" s="94">
        <v>1194761</v>
      </c>
      <c r="I22" s="94">
        <v>175177</v>
      </c>
      <c r="J22" s="94">
        <f>SUM(K22:Q22)</f>
        <v>1369938</v>
      </c>
      <c r="K22" s="94">
        <v>67329</v>
      </c>
      <c r="L22" s="94">
        <v>455160</v>
      </c>
      <c r="M22" s="94">
        <v>60048</v>
      </c>
      <c r="N22" s="94">
        <v>46388</v>
      </c>
      <c r="O22" s="94">
        <v>295526</v>
      </c>
      <c r="P22" s="94">
        <v>445405</v>
      </c>
      <c r="Q22" s="95">
        <v>82</v>
      </c>
      <c r="R22" s="94">
        <v>1750</v>
      </c>
    </row>
    <row r="23" spans="1:18" ht="19.5" customHeight="1">
      <c r="A23" s="243" t="s">
        <v>135</v>
      </c>
      <c r="B23" s="244"/>
      <c r="C23" s="94">
        <v>59609664</v>
      </c>
      <c r="D23" s="94">
        <v>592127</v>
      </c>
      <c r="E23" s="94" t="s">
        <v>247</v>
      </c>
      <c r="F23" s="94">
        <v>10000</v>
      </c>
      <c r="G23" s="94">
        <f t="shared" si="1"/>
        <v>1346872</v>
      </c>
      <c r="H23" s="94">
        <v>1174141</v>
      </c>
      <c r="I23" s="94">
        <v>172731</v>
      </c>
      <c r="J23" s="94">
        <f>SUM(K23:Q23)</f>
        <v>1346872</v>
      </c>
      <c r="K23" s="94">
        <v>57975</v>
      </c>
      <c r="L23" s="94">
        <v>500121</v>
      </c>
      <c r="M23" s="94">
        <v>34051</v>
      </c>
      <c r="N23" s="94">
        <v>49619</v>
      </c>
      <c r="O23" s="94">
        <v>272797</v>
      </c>
      <c r="P23" s="94">
        <v>432223</v>
      </c>
      <c r="Q23" s="95">
        <v>86</v>
      </c>
      <c r="R23" s="94">
        <v>3150</v>
      </c>
    </row>
    <row r="24" spans="1:18" ht="19.5" customHeight="1">
      <c r="A24" s="243" t="s">
        <v>136</v>
      </c>
      <c r="B24" s="244"/>
      <c r="C24" s="94">
        <v>57234909</v>
      </c>
      <c r="D24" s="94">
        <v>593782</v>
      </c>
      <c r="E24" s="94" t="s">
        <v>247</v>
      </c>
      <c r="F24" s="94">
        <v>9500</v>
      </c>
      <c r="G24" s="94">
        <f t="shared" si="1"/>
        <v>1302238</v>
      </c>
      <c r="H24" s="94">
        <v>1121771</v>
      </c>
      <c r="I24" s="94">
        <v>180467</v>
      </c>
      <c r="J24" s="94">
        <f>SUM(K24:Q24)</f>
        <v>1302238</v>
      </c>
      <c r="K24" s="94">
        <v>62488</v>
      </c>
      <c r="L24" s="94">
        <v>485140</v>
      </c>
      <c r="M24" s="94">
        <v>29131</v>
      </c>
      <c r="N24" s="94">
        <v>58280</v>
      </c>
      <c r="O24" s="94">
        <v>245114</v>
      </c>
      <c r="P24" s="94">
        <v>421950</v>
      </c>
      <c r="Q24" s="95">
        <v>135</v>
      </c>
      <c r="R24" s="94">
        <v>1170</v>
      </c>
    </row>
    <row r="25" spans="1:18" ht="19.5" customHeight="1">
      <c r="A25" s="245"/>
      <c r="B25" s="246"/>
      <c r="C25" s="94"/>
      <c r="D25" s="94"/>
      <c r="E25" s="94"/>
      <c r="F25" s="94"/>
      <c r="G25" s="95"/>
      <c r="H25" s="94"/>
      <c r="I25" s="94"/>
      <c r="J25" s="95"/>
      <c r="K25" s="94"/>
      <c r="L25" s="95"/>
      <c r="M25" s="94"/>
      <c r="N25" s="94"/>
      <c r="O25" s="94"/>
      <c r="P25" s="94"/>
      <c r="Q25" s="95"/>
      <c r="R25" s="94"/>
    </row>
    <row r="26" spans="1:18" ht="19.5" customHeight="1">
      <c r="A26" s="243" t="s">
        <v>137</v>
      </c>
      <c r="B26" s="244"/>
      <c r="C26" s="94">
        <v>58860720</v>
      </c>
      <c r="D26" s="94">
        <v>777282</v>
      </c>
      <c r="E26" s="94" t="s">
        <v>247</v>
      </c>
      <c r="F26" s="94">
        <v>8000</v>
      </c>
      <c r="G26" s="94">
        <f>SUM(H26:I26)</f>
        <v>1326762</v>
      </c>
      <c r="H26" s="94">
        <v>1148147</v>
      </c>
      <c r="I26" s="94">
        <v>178615</v>
      </c>
      <c r="J26" s="94">
        <f>SUM(K26:Q26)</f>
        <v>1326762</v>
      </c>
      <c r="K26" s="94">
        <v>63761</v>
      </c>
      <c r="L26" s="94">
        <v>488110</v>
      </c>
      <c r="M26" s="94">
        <v>29766</v>
      </c>
      <c r="N26" s="94">
        <v>65460</v>
      </c>
      <c r="O26" s="94">
        <v>246616</v>
      </c>
      <c r="P26" s="94">
        <v>432959</v>
      </c>
      <c r="Q26" s="95">
        <v>90</v>
      </c>
      <c r="R26" s="94" t="s">
        <v>247</v>
      </c>
    </row>
    <row r="27" spans="1:18" ht="19.5" customHeight="1">
      <c r="A27" s="243" t="s">
        <v>138</v>
      </c>
      <c r="B27" s="244"/>
      <c r="C27" s="94">
        <v>58950631</v>
      </c>
      <c r="D27" s="94">
        <v>630134</v>
      </c>
      <c r="E27" s="94" t="s">
        <v>247</v>
      </c>
      <c r="F27" s="94">
        <v>7000</v>
      </c>
      <c r="G27" s="94">
        <f>SUM(H27:I27)</f>
        <v>1295925</v>
      </c>
      <c r="H27" s="94">
        <v>1193380</v>
      </c>
      <c r="I27" s="94">
        <v>102545</v>
      </c>
      <c r="J27" s="94">
        <f>SUM(K27:Q27)</f>
        <v>1295925</v>
      </c>
      <c r="K27" s="94">
        <v>76773</v>
      </c>
      <c r="L27" s="94">
        <v>445596</v>
      </c>
      <c r="M27" s="94">
        <v>21383</v>
      </c>
      <c r="N27" s="94">
        <v>64225</v>
      </c>
      <c r="O27" s="94">
        <v>248740</v>
      </c>
      <c r="P27" s="94">
        <v>439141</v>
      </c>
      <c r="Q27" s="95">
        <v>67</v>
      </c>
      <c r="R27" s="94" t="s">
        <v>247</v>
      </c>
    </row>
    <row r="28" spans="1:18" ht="19.5" customHeight="1">
      <c r="A28" s="243" t="s">
        <v>139</v>
      </c>
      <c r="B28" s="244"/>
      <c r="C28" s="94">
        <v>59362152</v>
      </c>
      <c r="D28" s="94">
        <v>635201</v>
      </c>
      <c r="E28" s="94" t="s">
        <v>247</v>
      </c>
      <c r="F28" s="94">
        <v>6500</v>
      </c>
      <c r="G28" s="94">
        <f>SUM(H28:I28)</f>
        <v>1440206</v>
      </c>
      <c r="H28" s="94">
        <v>1346539</v>
      </c>
      <c r="I28" s="94">
        <v>93667</v>
      </c>
      <c r="J28" s="94">
        <f>SUM(K28:Q28)</f>
        <v>1440206</v>
      </c>
      <c r="K28" s="94">
        <v>97169</v>
      </c>
      <c r="L28" s="94">
        <v>428358</v>
      </c>
      <c r="M28" s="94">
        <v>15627</v>
      </c>
      <c r="N28" s="94">
        <v>56303</v>
      </c>
      <c r="O28" s="94">
        <v>348778</v>
      </c>
      <c r="P28" s="94">
        <v>493886</v>
      </c>
      <c r="Q28" s="95">
        <v>85</v>
      </c>
      <c r="R28" s="94">
        <v>1652</v>
      </c>
    </row>
    <row r="29" spans="1:18" ht="19.5" customHeight="1">
      <c r="A29" s="243" t="s">
        <v>140</v>
      </c>
      <c r="B29" s="244"/>
      <c r="C29" s="94">
        <v>59515955</v>
      </c>
      <c r="D29" s="94">
        <v>548837</v>
      </c>
      <c r="E29" s="94" t="s">
        <v>247</v>
      </c>
      <c r="F29" s="94">
        <v>6500</v>
      </c>
      <c r="G29" s="94">
        <f>SUM(H29:I29)</f>
        <v>1552707</v>
      </c>
      <c r="H29" s="94">
        <v>1463069</v>
      </c>
      <c r="I29" s="94">
        <v>89638</v>
      </c>
      <c r="J29" s="94">
        <f>SUM(K29:Q29)</f>
        <v>1552707</v>
      </c>
      <c r="K29" s="94">
        <v>106766</v>
      </c>
      <c r="L29" s="94">
        <v>449614</v>
      </c>
      <c r="M29" s="94">
        <v>13071</v>
      </c>
      <c r="N29" s="94">
        <v>43736</v>
      </c>
      <c r="O29" s="94">
        <v>455784</v>
      </c>
      <c r="P29" s="94">
        <v>483736</v>
      </c>
      <c r="Q29" s="94" t="s">
        <v>247</v>
      </c>
      <c r="R29" s="94">
        <v>961</v>
      </c>
    </row>
    <row r="30" spans="1:18" ht="19.5" customHeight="1">
      <c r="A30" s="14"/>
      <c r="B30" s="2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5"/>
      <c r="R30" s="94"/>
    </row>
    <row r="31" spans="1:18" ht="19.5" customHeight="1">
      <c r="A31" s="252" t="s">
        <v>42</v>
      </c>
      <c r="B31" s="253"/>
      <c r="C31" s="93">
        <f>AVERAGE(C16:C19,C21:C24,C26:C29)</f>
        <v>57995333.416666664</v>
      </c>
      <c r="D31" s="93">
        <f>AVERAGE(D16:D19,D21:D24,D26:D29)</f>
        <v>568417.0833333334</v>
      </c>
      <c r="E31" s="93" t="s">
        <v>247</v>
      </c>
      <c r="F31" s="93">
        <f>AVERAGE(F16:F19,F21:F24,F26:F29)</f>
        <v>9125</v>
      </c>
      <c r="G31" s="93">
        <v>1391216</v>
      </c>
      <c r="H31" s="93">
        <v>1189054</v>
      </c>
      <c r="I31" s="93">
        <v>202161</v>
      </c>
      <c r="J31" s="93">
        <v>1391216</v>
      </c>
      <c r="K31" s="93">
        <v>94533</v>
      </c>
      <c r="L31" s="93">
        <v>450539</v>
      </c>
      <c r="M31" s="93">
        <v>31835</v>
      </c>
      <c r="N31" s="93">
        <f>AVERAGE(N16:N19,N21:N24,N26:N29)</f>
        <v>81137.25</v>
      </c>
      <c r="O31" s="93">
        <f>AVERAGE(O16:O19,O21:O24,O26:O29)</f>
        <v>294322.25</v>
      </c>
      <c r="P31" s="93">
        <v>438408</v>
      </c>
      <c r="Q31" s="93">
        <f>Q14/12</f>
        <v>439.4166666666667</v>
      </c>
      <c r="R31" s="93">
        <f>R14/12</f>
        <v>1531.4166666666667</v>
      </c>
    </row>
    <row r="32" spans="1:18" ht="19.5" customHeight="1">
      <c r="A32" s="27"/>
      <c r="B32" s="28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27"/>
      <c r="R32" s="27"/>
    </row>
    <row r="33" spans="1:16" ht="19.5" customHeight="1">
      <c r="A33" s="14" t="s">
        <v>158</v>
      </c>
      <c r="B33" s="1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7" spans="1:17" ht="19.5" customHeight="1">
      <c r="A37" s="218" t="s">
        <v>265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</row>
    <row r="38" spans="10:17" ht="19.5" customHeight="1" thickBot="1">
      <c r="J38" s="36"/>
      <c r="L38" s="3"/>
      <c r="M38" s="3"/>
      <c r="N38" s="3"/>
      <c r="P38" s="36"/>
      <c r="Q38" s="104" t="s">
        <v>282</v>
      </c>
    </row>
    <row r="39" spans="1:18" ht="19.5" customHeight="1">
      <c r="A39" s="226" t="s">
        <v>253</v>
      </c>
      <c r="B39" s="227"/>
      <c r="C39" s="233" t="s">
        <v>270</v>
      </c>
      <c r="D39" s="234"/>
      <c r="E39" s="235"/>
      <c r="F39" s="233" t="s">
        <v>274</v>
      </c>
      <c r="G39" s="257"/>
      <c r="H39" s="257"/>
      <c r="I39" s="257"/>
      <c r="J39" s="264"/>
      <c r="K39" s="233" t="s">
        <v>281</v>
      </c>
      <c r="L39" s="257"/>
      <c r="M39" s="257"/>
      <c r="N39" s="257"/>
      <c r="O39" s="257"/>
      <c r="P39" s="257"/>
      <c r="Q39" s="257"/>
      <c r="R39" s="53"/>
    </row>
    <row r="40" spans="1:18" ht="19.5" customHeight="1">
      <c r="A40" s="228"/>
      <c r="B40" s="229"/>
      <c r="C40" s="220" t="s">
        <v>268</v>
      </c>
      <c r="D40" s="221" t="s">
        <v>15</v>
      </c>
      <c r="E40" s="220" t="s">
        <v>269</v>
      </c>
      <c r="F40" s="220" t="s">
        <v>268</v>
      </c>
      <c r="G40" s="261" t="s">
        <v>271</v>
      </c>
      <c r="H40" s="262"/>
      <c r="I40" s="263"/>
      <c r="J40" s="222" t="s">
        <v>273</v>
      </c>
      <c r="K40" s="220" t="s">
        <v>268</v>
      </c>
      <c r="L40" s="265" t="s">
        <v>280</v>
      </c>
      <c r="M40" s="266"/>
      <c r="N40" s="267"/>
      <c r="O40" s="268" t="s">
        <v>279</v>
      </c>
      <c r="P40" s="262"/>
      <c r="Q40" s="262"/>
      <c r="R40" s="55"/>
    </row>
    <row r="41" spans="1:18" ht="19.5" customHeight="1">
      <c r="A41" s="228"/>
      <c r="B41" s="229"/>
      <c r="C41" s="221"/>
      <c r="D41" s="221"/>
      <c r="E41" s="221"/>
      <c r="F41" s="221"/>
      <c r="G41" s="221" t="s">
        <v>44</v>
      </c>
      <c r="H41" s="225" t="s">
        <v>36</v>
      </c>
      <c r="I41" s="220" t="s">
        <v>272</v>
      </c>
      <c r="J41" s="223"/>
      <c r="K41" s="221"/>
      <c r="L41" s="220" t="s">
        <v>266</v>
      </c>
      <c r="M41" s="268" t="s">
        <v>277</v>
      </c>
      <c r="N41" s="262"/>
      <c r="O41" s="247" t="s">
        <v>278</v>
      </c>
      <c r="P41" s="268" t="s">
        <v>277</v>
      </c>
      <c r="Q41" s="262"/>
      <c r="R41" s="89"/>
    </row>
    <row r="42" spans="1:18" ht="19.5" customHeight="1">
      <c r="A42" s="228"/>
      <c r="B42" s="229"/>
      <c r="C42" s="221"/>
      <c r="D42" s="221"/>
      <c r="E42" s="221"/>
      <c r="F42" s="221"/>
      <c r="G42" s="221"/>
      <c r="H42" s="225"/>
      <c r="I42" s="221"/>
      <c r="J42" s="224"/>
      <c r="K42" s="221"/>
      <c r="L42" s="221"/>
      <c r="M42" s="57" t="s">
        <v>275</v>
      </c>
      <c r="N42" s="56" t="s">
        <v>276</v>
      </c>
      <c r="O42" s="225"/>
      <c r="P42" s="57" t="s">
        <v>275</v>
      </c>
      <c r="Q42" s="56" t="s">
        <v>276</v>
      </c>
      <c r="R42" s="89"/>
    </row>
    <row r="43" spans="1:18" ht="19.5" customHeight="1">
      <c r="A43" s="23"/>
      <c r="B43" s="40"/>
      <c r="O43" s="39"/>
      <c r="P43" s="39"/>
      <c r="R43" s="43"/>
    </row>
    <row r="44" spans="1:18" ht="19.5" customHeight="1">
      <c r="A44" s="248" t="s">
        <v>176</v>
      </c>
      <c r="B44" s="249"/>
      <c r="C44" s="90">
        <f>SUM(D44:E44)</f>
        <v>65039406</v>
      </c>
      <c r="D44" s="90">
        <v>51932607</v>
      </c>
      <c r="E44" s="90">
        <v>13106799</v>
      </c>
      <c r="F44" s="90">
        <f>SUM(G44:J44)</f>
        <v>65039406</v>
      </c>
      <c r="G44" s="90">
        <v>28255811</v>
      </c>
      <c r="H44" s="90">
        <v>7020284</v>
      </c>
      <c r="I44" s="90">
        <v>29586170</v>
      </c>
      <c r="J44" s="90">
        <v>177141</v>
      </c>
      <c r="K44" s="90">
        <v>408505</v>
      </c>
      <c r="L44" s="94" t="s">
        <v>247</v>
      </c>
      <c r="M44" s="90">
        <v>408505</v>
      </c>
      <c r="N44" s="94" t="s">
        <v>247</v>
      </c>
      <c r="O44" s="94" t="s">
        <v>247</v>
      </c>
      <c r="P44" s="94" t="s">
        <v>267</v>
      </c>
      <c r="Q44" s="94" t="s">
        <v>247</v>
      </c>
      <c r="R44" s="41"/>
    </row>
    <row r="45" spans="1:18" ht="19.5" customHeight="1">
      <c r="A45" s="215" t="s">
        <v>177</v>
      </c>
      <c r="B45" s="216"/>
      <c r="C45" s="90">
        <f>SUM(D45:E45)</f>
        <v>52431698</v>
      </c>
      <c r="D45" s="90">
        <v>47449333</v>
      </c>
      <c r="E45" s="90">
        <v>4982365</v>
      </c>
      <c r="F45" s="90">
        <f>SUM(G45:J45)</f>
        <v>52431698</v>
      </c>
      <c r="G45" s="90">
        <v>33997040</v>
      </c>
      <c r="H45" s="90">
        <v>6363251</v>
      </c>
      <c r="I45" s="90">
        <v>11891486</v>
      </c>
      <c r="J45" s="90">
        <v>179921</v>
      </c>
      <c r="K45" s="90">
        <v>204063</v>
      </c>
      <c r="L45" s="94" t="s">
        <v>247</v>
      </c>
      <c r="M45" s="90">
        <v>163234</v>
      </c>
      <c r="N45" s="94" t="s">
        <v>247</v>
      </c>
      <c r="O45" s="94" t="s">
        <v>247</v>
      </c>
      <c r="P45" s="90">
        <v>40829</v>
      </c>
      <c r="Q45" s="94" t="s">
        <v>247</v>
      </c>
      <c r="R45" s="41"/>
    </row>
    <row r="46" spans="1:18" ht="19.5" customHeight="1">
      <c r="A46" s="250" t="s">
        <v>254</v>
      </c>
      <c r="B46" s="251"/>
      <c r="C46" s="99">
        <f>SUM(D46:E46)</f>
        <v>48098628</v>
      </c>
      <c r="D46" s="99">
        <f aca="true" t="shared" si="2" ref="D46:J46">SUM(D48:D51,D53:D56,D58:D61)</f>
        <v>44647494</v>
      </c>
      <c r="E46" s="99">
        <f t="shared" si="2"/>
        <v>3451134</v>
      </c>
      <c r="F46" s="99">
        <f t="shared" si="2"/>
        <v>48098628</v>
      </c>
      <c r="G46" s="99">
        <f t="shared" si="2"/>
        <v>35264880</v>
      </c>
      <c r="H46" s="99">
        <f t="shared" si="2"/>
        <v>4698833</v>
      </c>
      <c r="I46" s="99">
        <f t="shared" si="2"/>
        <v>8011621</v>
      </c>
      <c r="J46" s="99">
        <f t="shared" si="2"/>
        <v>123294</v>
      </c>
      <c r="K46" s="99" t="s">
        <v>247</v>
      </c>
      <c r="L46" s="99" t="s">
        <v>247</v>
      </c>
      <c r="M46" s="99" t="s">
        <v>247</v>
      </c>
      <c r="N46" s="99" t="s">
        <v>247</v>
      </c>
      <c r="O46" s="99" t="s">
        <v>247</v>
      </c>
      <c r="P46" s="99" t="s">
        <v>247</v>
      </c>
      <c r="Q46" s="99" t="s">
        <v>247</v>
      </c>
      <c r="R46" s="41"/>
    </row>
    <row r="47" spans="1:18" ht="19.5" customHeight="1">
      <c r="A47" s="245"/>
      <c r="B47" s="246"/>
      <c r="C47" s="90"/>
      <c r="D47" s="90"/>
      <c r="E47" s="90"/>
      <c r="F47" s="90"/>
      <c r="G47" s="90"/>
      <c r="H47" s="90"/>
      <c r="I47" s="90"/>
      <c r="J47" s="90"/>
      <c r="K47" s="94"/>
      <c r="L47" s="94"/>
      <c r="M47" s="94"/>
      <c r="N47" s="94"/>
      <c r="O47" s="94"/>
      <c r="P47" s="94"/>
      <c r="Q47" s="94"/>
      <c r="R47" s="41"/>
    </row>
    <row r="48" spans="1:18" ht="19.5" customHeight="1">
      <c r="A48" s="245" t="s">
        <v>149</v>
      </c>
      <c r="B48" s="246"/>
      <c r="C48" s="90">
        <f>SUM(D48:E48)</f>
        <v>4023470</v>
      </c>
      <c r="D48" s="90">
        <v>3769663</v>
      </c>
      <c r="E48" s="90">
        <v>253807</v>
      </c>
      <c r="F48" s="90">
        <f>SUM(G48:K48)</f>
        <v>4023470</v>
      </c>
      <c r="G48" s="90">
        <v>2890184</v>
      </c>
      <c r="H48" s="90">
        <v>401632</v>
      </c>
      <c r="I48" s="90">
        <v>718351</v>
      </c>
      <c r="J48" s="90">
        <v>13303</v>
      </c>
      <c r="K48" s="94" t="s">
        <v>247</v>
      </c>
      <c r="L48" s="94" t="s">
        <v>247</v>
      </c>
      <c r="M48" s="94" t="s">
        <v>247</v>
      </c>
      <c r="N48" s="94" t="s">
        <v>247</v>
      </c>
      <c r="O48" s="94" t="s">
        <v>247</v>
      </c>
      <c r="P48" s="94" t="s">
        <v>247</v>
      </c>
      <c r="Q48" s="94" t="s">
        <v>247</v>
      </c>
      <c r="R48" s="41"/>
    </row>
    <row r="49" spans="1:18" ht="19.5" customHeight="1">
      <c r="A49" s="243" t="s">
        <v>130</v>
      </c>
      <c r="B49" s="244"/>
      <c r="C49" s="90">
        <f>SUM(D49:E49)</f>
        <v>4185307</v>
      </c>
      <c r="D49" s="90">
        <v>3864267</v>
      </c>
      <c r="E49" s="90">
        <v>321040</v>
      </c>
      <c r="F49" s="90">
        <f>SUM(G49:K49)</f>
        <v>4185307</v>
      </c>
      <c r="G49" s="90">
        <v>3048264</v>
      </c>
      <c r="H49" s="90">
        <v>391355</v>
      </c>
      <c r="I49" s="90">
        <v>733265</v>
      </c>
      <c r="J49" s="90">
        <v>12423</v>
      </c>
      <c r="K49" s="94" t="s">
        <v>247</v>
      </c>
      <c r="L49" s="94" t="s">
        <v>247</v>
      </c>
      <c r="M49" s="94" t="s">
        <v>247</v>
      </c>
      <c r="N49" s="94" t="s">
        <v>247</v>
      </c>
      <c r="O49" s="94" t="s">
        <v>247</v>
      </c>
      <c r="P49" s="94" t="s">
        <v>247</v>
      </c>
      <c r="Q49" s="94" t="s">
        <v>247</v>
      </c>
      <c r="R49" s="41"/>
    </row>
    <row r="50" spans="1:18" ht="19.5" customHeight="1">
      <c r="A50" s="243" t="s">
        <v>131</v>
      </c>
      <c r="B50" s="244"/>
      <c r="C50" s="90">
        <f>SUM(D50:E50)</f>
        <v>4284981</v>
      </c>
      <c r="D50" s="90">
        <v>4030539</v>
      </c>
      <c r="E50" s="90">
        <v>254442</v>
      </c>
      <c r="F50" s="90">
        <f>SUM(G50:K50)</f>
        <v>4284981</v>
      </c>
      <c r="G50" s="90">
        <v>3083771</v>
      </c>
      <c r="H50" s="90">
        <v>477689</v>
      </c>
      <c r="I50" s="90">
        <v>714307</v>
      </c>
      <c r="J50" s="90">
        <v>9214</v>
      </c>
      <c r="K50" s="94" t="s">
        <v>247</v>
      </c>
      <c r="L50" s="94" t="s">
        <v>247</v>
      </c>
      <c r="M50" s="94" t="s">
        <v>247</v>
      </c>
      <c r="N50" s="94" t="s">
        <v>247</v>
      </c>
      <c r="O50" s="94" t="s">
        <v>247</v>
      </c>
      <c r="P50" s="94" t="s">
        <v>247</v>
      </c>
      <c r="Q50" s="94" t="s">
        <v>247</v>
      </c>
      <c r="R50" s="41"/>
    </row>
    <row r="51" spans="1:18" ht="19.5" customHeight="1">
      <c r="A51" s="243" t="s">
        <v>132</v>
      </c>
      <c r="B51" s="244"/>
      <c r="C51" s="90">
        <f>SUM(D51:E51)</f>
        <v>4211914</v>
      </c>
      <c r="D51" s="90">
        <v>3946806</v>
      </c>
      <c r="E51" s="90">
        <v>265108</v>
      </c>
      <c r="F51" s="90">
        <f>SUM(G51:K51)</f>
        <v>4211914</v>
      </c>
      <c r="G51" s="90">
        <v>3065445</v>
      </c>
      <c r="H51" s="90">
        <v>448887</v>
      </c>
      <c r="I51" s="90">
        <v>683818</v>
      </c>
      <c r="J51" s="90">
        <v>13764</v>
      </c>
      <c r="K51" s="94" t="s">
        <v>247</v>
      </c>
      <c r="L51" s="94" t="s">
        <v>247</v>
      </c>
      <c r="M51" s="94" t="s">
        <v>247</v>
      </c>
      <c r="N51" s="94" t="s">
        <v>247</v>
      </c>
      <c r="O51" s="94" t="s">
        <v>247</v>
      </c>
      <c r="P51" s="94" t="s">
        <v>247</v>
      </c>
      <c r="Q51" s="94" t="s">
        <v>247</v>
      </c>
      <c r="R51" s="41"/>
    </row>
    <row r="52" spans="1:18" ht="19.5" customHeight="1">
      <c r="A52" s="245"/>
      <c r="B52" s="246"/>
      <c r="C52" s="90"/>
      <c r="D52" s="90"/>
      <c r="E52" s="90"/>
      <c r="F52" s="90"/>
      <c r="G52" s="90"/>
      <c r="H52" s="90"/>
      <c r="I52" s="90"/>
      <c r="J52" s="90"/>
      <c r="K52" s="94"/>
      <c r="L52" s="94"/>
      <c r="M52" s="94"/>
      <c r="N52" s="94"/>
      <c r="O52" s="94"/>
      <c r="P52" s="94"/>
      <c r="Q52" s="94"/>
      <c r="R52" s="41"/>
    </row>
    <row r="53" spans="1:18" ht="19.5" customHeight="1">
      <c r="A53" s="243" t="s">
        <v>133</v>
      </c>
      <c r="B53" s="244"/>
      <c r="C53" s="90">
        <f>SUM(D53:E53)</f>
        <v>4228397</v>
      </c>
      <c r="D53" s="90">
        <v>3937511</v>
      </c>
      <c r="E53" s="90">
        <v>290886</v>
      </c>
      <c r="F53" s="90">
        <f>SUM(G53:K53)</f>
        <v>4228397</v>
      </c>
      <c r="G53" s="90">
        <v>3108375</v>
      </c>
      <c r="H53" s="90">
        <v>429011</v>
      </c>
      <c r="I53" s="90">
        <v>677729</v>
      </c>
      <c r="J53" s="90">
        <v>13282</v>
      </c>
      <c r="K53" s="94" t="s">
        <v>247</v>
      </c>
      <c r="L53" s="94" t="s">
        <v>247</v>
      </c>
      <c r="M53" s="94" t="s">
        <v>247</v>
      </c>
      <c r="N53" s="94" t="s">
        <v>247</v>
      </c>
      <c r="O53" s="94" t="s">
        <v>247</v>
      </c>
      <c r="P53" s="94" t="s">
        <v>247</v>
      </c>
      <c r="Q53" s="94" t="s">
        <v>247</v>
      </c>
      <c r="R53" s="41"/>
    </row>
    <row r="54" spans="1:18" ht="19.5" customHeight="1">
      <c r="A54" s="243" t="s">
        <v>134</v>
      </c>
      <c r="B54" s="244"/>
      <c r="C54" s="90">
        <f>SUM(D54:E54)</f>
        <v>3894941</v>
      </c>
      <c r="D54" s="90">
        <v>3601146</v>
      </c>
      <c r="E54" s="90">
        <v>293795</v>
      </c>
      <c r="F54" s="90">
        <f>SUM(G54:K54)</f>
        <v>3894941</v>
      </c>
      <c r="G54" s="90">
        <v>2827945</v>
      </c>
      <c r="H54" s="90">
        <v>385230</v>
      </c>
      <c r="I54" s="90">
        <v>671997</v>
      </c>
      <c r="J54" s="90">
        <v>9769</v>
      </c>
      <c r="K54" s="94" t="s">
        <v>247</v>
      </c>
      <c r="L54" s="94" t="s">
        <v>247</v>
      </c>
      <c r="M54" s="94" t="s">
        <v>247</v>
      </c>
      <c r="N54" s="94" t="s">
        <v>247</v>
      </c>
      <c r="O54" s="94" t="s">
        <v>247</v>
      </c>
      <c r="P54" s="94" t="s">
        <v>247</v>
      </c>
      <c r="Q54" s="94" t="s">
        <v>247</v>
      </c>
      <c r="R54" s="41"/>
    </row>
    <row r="55" spans="1:18" ht="19.5" customHeight="1">
      <c r="A55" s="243" t="s">
        <v>135</v>
      </c>
      <c r="B55" s="244"/>
      <c r="C55" s="90">
        <f>SUM(D55:E55)</f>
        <v>3990697</v>
      </c>
      <c r="D55" s="90">
        <v>3664278</v>
      </c>
      <c r="E55" s="90">
        <v>326419</v>
      </c>
      <c r="F55" s="90">
        <f>SUM(G55:K55)</f>
        <v>3990697</v>
      </c>
      <c r="G55" s="90">
        <v>2984130</v>
      </c>
      <c r="H55" s="90">
        <v>395845</v>
      </c>
      <c r="I55" s="90">
        <v>601532</v>
      </c>
      <c r="J55" s="90">
        <v>9190</v>
      </c>
      <c r="K55" s="94" t="s">
        <v>247</v>
      </c>
      <c r="L55" s="94" t="s">
        <v>247</v>
      </c>
      <c r="M55" s="94" t="s">
        <v>247</v>
      </c>
      <c r="N55" s="94" t="s">
        <v>247</v>
      </c>
      <c r="O55" s="94" t="s">
        <v>247</v>
      </c>
      <c r="P55" s="94" t="s">
        <v>247</v>
      </c>
      <c r="Q55" s="94" t="s">
        <v>247</v>
      </c>
      <c r="R55" s="41"/>
    </row>
    <row r="56" spans="1:18" ht="19.5" customHeight="1">
      <c r="A56" s="243" t="s">
        <v>136</v>
      </c>
      <c r="B56" s="244"/>
      <c r="C56" s="90">
        <f>SUM(D56:E56)</f>
        <v>3913061</v>
      </c>
      <c r="D56" s="90">
        <v>3572453</v>
      </c>
      <c r="E56" s="90">
        <v>340608</v>
      </c>
      <c r="F56" s="90">
        <f>SUM(G56:K56)</f>
        <v>3913061</v>
      </c>
      <c r="G56" s="90">
        <v>2881763</v>
      </c>
      <c r="H56" s="90">
        <v>371705</v>
      </c>
      <c r="I56" s="90">
        <v>643092</v>
      </c>
      <c r="J56" s="90">
        <v>16501</v>
      </c>
      <c r="K56" s="94" t="s">
        <v>247</v>
      </c>
      <c r="L56" s="94" t="s">
        <v>247</v>
      </c>
      <c r="M56" s="94" t="s">
        <v>247</v>
      </c>
      <c r="N56" s="94" t="s">
        <v>247</v>
      </c>
      <c r="O56" s="94" t="s">
        <v>247</v>
      </c>
      <c r="P56" s="94" t="s">
        <v>247</v>
      </c>
      <c r="Q56" s="94" t="s">
        <v>247</v>
      </c>
      <c r="R56" s="41"/>
    </row>
    <row r="57" spans="1:18" ht="19.5" customHeight="1">
      <c r="A57" s="245"/>
      <c r="B57" s="246"/>
      <c r="C57" s="90"/>
      <c r="D57" s="90"/>
      <c r="E57" s="90"/>
      <c r="F57" s="90"/>
      <c r="G57" s="91"/>
      <c r="H57" s="90"/>
      <c r="I57" s="90"/>
      <c r="J57" s="90"/>
      <c r="K57" s="94"/>
      <c r="L57" s="94"/>
      <c r="M57" s="94"/>
      <c r="N57" s="94"/>
      <c r="O57" s="94"/>
      <c r="P57" s="94"/>
      <c r="Q57" s="94"/>
      <c r="R57" s="41"/>
    </row>
    <row r="58" spans="1:18" ht="19.5" customHeight="1">
      <c r="A58" s="243" t="s">
        <v>137</v>
      </c>
      <c r="B58" s="244"/>
      <c r="C58" s="90">
        <f>SUM(D58:E58)</f>
        <v>3914610</v>
      </c>
      <c r="D58" s="90">
        <v>3582162</v>
      </c>
      <c r="E58" s="90">
        <v>332448</v>
      </c>
      <c r="F58" s="90">
        <f>SUM(G58:K58)</f>
        <v>3914610</v>
      </c>
      <c r="G58" s="90">
        <v>2853931</v>
      </c>
      <c r="H58" s="90">
        <v>329736</v>
      </c>
      <c r="I58" s="90">
        <v>717195</v>
      </c>
      <c r="J58" s="90">
        <v>13748</v>
      </c>
      <c r="K58" s="94" t="s">
        <v>247</v>
      </c>
      <c r="L58" s="94" t="s">
        <v>247</v>
      </c>
      <c r="M58" s="94" t="s">
        <v>247</v>
      </c>
      <c r="N58" s="94" t="s">
        <v>247</v>
      </c>
      <c r="O58" s="94" t="s">
        <v>247</v>
      </c>
      <c r="P58" s="94" t="s">
        <v>247</v>
      </c>
      <c r="Q58" s="94" t="s">
        <v>247</v>
      </c>
      <c r="R58" s="41"/>
    </row>
    <row r="59" spans="1:18" ht="19.5" customHeight="1">
      <c r="A59" s="243" t="s">
        <v>138</v>
      </c>
      <c r="B59" s="244"/>
      <c r="C59" s="90">
        <f>SUM(D59:E59)</f>
        <v>3808981</v>
      </c>
      <c r="D59" s="90">
        <v>3523186</v>
      </c>
      <c r="E59" s="90">
        <v>285795</v>
      </c>
      <c r="F59" s="90">
        <f>SUM(G59:K59)</f>
        <v>3808981</v>
      </c>
      <c r="G59" s="90">
        <v>2851633</v>
      </c>
      <c r="H59" s="90">
        <v>324974</v>
      </c>
      <c r="I59" s="90">
        <v>627288</v>
      </c>
      <c r="J59" s="90">
        <v>5086</v>
      </c>
      <c r="K59" s="94" t="s">
        <v>247</v>
      </c>
      <c r="L59" s="94" t="s">
        <v>247</v>
      </c>
      <c r="M59" s="94" t="s">
        <v>247</v>
      </c>
      <c r="N59" s="94" t="s">
        <v>247</v>
      </c>
      <c r="O59" s="94" t="s">
        <v>247</v>
      </c>
      <c r="P59" s="94" t="s">
        <v>247</v>
      </c>
      <c r="Q59" s="94" t="s">
        <v>247</v>
      </c>
      <c r="R59" s="41"/>
    </row>
    <row r="60" spans="1:18" ht="19.5" customHeight="1">
      <c r="A60" s="243" t="s">
        <v>139</v>
      </c>
      <c r="B60" s="244"/>
      <c r="C60" s="90">
        <f>SUM(D60:E60)</f>
        <v>3844733</v>
      </c>
      <c r="D60" s="90">
        <v>3571495</v>
      </c>
      <c r="E60" s="90">
        <v>273238</v>
      </c>
      <c r="F60" s="90">
        <f>SUM(G60:K60)</f>
        <v>3844733</v>
      </c>
      <c r="G60" s="90">
        <v>2852955</v>
      </c>
      <c r="H60" s="90">
        <v>367534</v>
      </c>
      <c r="I60" s="90">
        <v>624244</v>
      </c>
      <c r="J60" s="94" t="s">
        <v>247</v>
      </c>
      <c r="K60" s="94" t="s">
        <v>247</v>
      </c>
      <c r="L60" s="94" t="s">
        <v>247</v>
      </c>
      <c r="M60" s="94" t="s">
        <v>247</v>
      </c>
      <c r="N60" s="94" t="s">
        <v>247</v>
      </c>
      <c r="O60" s="94" t="s">
        <v>247</v>
      </c>
      <c r="P60" s="94" t="s">
        <v>247</v>
      </c>
      <c r="Q60" s="94" t="s">
        <v>247</v>
      </c>
      <c r="R60" s="41"/>
    </row>
    <row r="61" spans="1:18" ht="19.5" customHeight="1">
      <c r="A61" s="243" t="s">
        <v>140</v>
      </c>
      <c r="B61" s="244"/>
      <c r="C61" s="90">
        <f>SUM(D61:E61)</f>
        <v>3797536</v>
      </c>
      <c r="D61" s="90">
        <v>3583988</v>
      </c>
      <c r="E61" s="90">
        <v>213548</v>
      </c>
      <c r="F61" s="90">
        <f>SUM(G61:K61)</f>
        <v>3797536</v>
      </c>
      <c r="G61" s="90">
        <v>2816484</v>
      </c>
      <c r="H61" s="90">
        <v>375235</v>
      </c>
      <c r="I61" s="90">
        <v>598803</v>
      </c>
      <c r="J61" s="90">
        <v>7014</v>
      </c>
      <c r="K61" s="94" t="s">
        <v>247</v>
      </c>
      <c r="L61" s="94" t="s">
        <v>247</v>
      </c>
      <c r="M61" s="94" t="s">
        <v>247</v>
      </c>
      <c r="N61" s="94" t="s">
        <v>247</v>
      </c>
      <c r="O61" s="94" t="s">
        <v>247</v>
      </c>
      <c r="P61" s="94" t="s">
        <v>247</v>
      </c>
      <c r="Q61" s="94" t="s">
        <v>247</v>
      </c>
      <c r="R61" s="41"/>
    </row>
    <row r="62" spans="1:18" ht="19.5" customHeight="1">
      <c r="A62" s="14"/>
      <c r="B62" s="26"/>
      <c r="C62" s="92"/>
      <c r="D62" s="92"/>
      <c r="E62" s="92"/>
      <c r="F62" s="92"/>
      <c r="G62" s="92"/>
      <c r="H62" s="92"/>
      <c r="I62" s="92"/>
      <c r="J62" s="92"/>
      <c r="K62" s="93"/>
      <c r="L62" s="93"/>
      <c r="M62" s="93"/>
      <c r="N62" s="93"/>
      <c r="O62" s="93"/>
      <c r="P62" s="93"/>
      <c r="Q62" s="93"/>
      <c r="R62" s="41"/>
    </row>
    <row r="63" spans="1:18" ht="19.5" customHeight="1">
      <c r="A63" s="252" t="s">
        <v>42</v>
      </c>
      <c r="B63" s="253"/>
      <c r="C63" s="93">
        <f>AVERAGE(C48:C51,C53:C56,C58:C61)</f>
        <v>4008219</v>
      </c>
      <c r="D63" s="93">
        <v>3720624</v>
      </c>
      <c r="E63" s="93">
        <v>287594</v>
      </c>
      <c r="F63" s="93">
        <f>AVERAGE(F48:F51,F53:F56,F58:F61)</f>
        <v>4008219</v>
      </c>
      <c r="G63" s="93">
        <f>AVERAGE(G48:G51,G53:G56,G58:G61)</f>
        <v>2938740</v>
      </c>
      <c r="H63" s="93">
        <f>H46/12</f>
        <v>391569.4166666667</v>
      </c>
      <c r="I63" s="93">
        <f>AVERAGE(I48:I51,I53:I56,I58:I61)</f>
        <v>667635.0833333334</v>
      </c>
      <c r="J63" s="93">
        <v>10274</v>
      </c>
      <c r="K63" s="93" t="s">
        <v>247</v>
      </c>
      <c r="L63" s="93" t="s">
        <v>247</v>
      </c>
      <c r="M63" s="93" t="s">
        <v>247</v>
      </c>
      <c r="N63" s="93" t="s">
        <v>247</v>
      </c>
      <c r="O63" s="93" t="s">
        <v>247</v>
      </c>
      <c r="P63" s="93" t="s">
        <v>247</v>
      </c>
      <c r="Q63" s="93" t="s">
        <v>247</v>
      </c>
      <c r="R63" s="45"/>
    </row>
    <row r="64" spans="1:18" ht="19.5" customHeight="1">
      <c r="A64" s="27"/>
      <c r="B64" s="2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7"/>
      <c r="R64" s="43"/>
    </row>
    <row r="65" spans="4:20" ht="19.5" customHeight="1">
      <c r="D65" s="3"/>
      <c r="E65" s="3"/>
      <c r="L65" s="3"/>
      <c r="M65" s="3"/>
      <c r="N65" s="3"/>
      <c r="O65" s="14"/>
      <c r="P65" s="14"/>
      <c r="Q65" s="39"/>
      <c r="R65" s="14"/>
      <c r="S65" s="14"/>
      <c r="T65" s="14"/>
    </row>
    <row r="66" spans="12:14" ht="19.5" customHeight="1">
      <c r="L66" s="3"/>
      <c r="M66" s="3"/>
      <c r="N66" s="3"/>
    </row>
    <row r="67" spans="12:14" ht="19.5" customHeight="1">
      <c r="L67" s="3"/>
      <c r="M67" s="3"/>
      <c r="N67" s="3"/>
    </row>
  </sheetData>
  <sheetProtection/>
  <mergeCells count="78">
    <mergeCell ref="R7:R10"/>
    <mergeCell ref="G40:I40"/>
    <mergeCell ref="F39:J39"/>
    <mergeCell ref="K40:K42"/>
    <mergeCell ref="L41:L42"/>
    <mergeCell ref="L40:N40"/>
    <mergeCell ref="M41:N41"/>
    <mergeCell ref="P41:Q41"/>
    <mergeCell ref="O41:O42"/>
    <mergeCell ref="O40:Q40"/>
    <mergeCell ref="O8:Q8"/>
    <mergeCell ref="H8:H10"/>
    <mergeCell ref="J8:J10"/>
    <mergeCell ref="O9:O10"/>
    <mergeCell ref="K8:N8"/>
    <mergeCell ref="K39:Q39"/>
    <mergeCell ref="A14:B14"/>
    <mergeCell ref="A15:B15"/>
    <mergeCell ref="A22:B22"/>
    <mergeCell ref="A23:B23"/>
    <mergeCell ref="A24:B24"/>
    <mergeCell ref="A25:B25"/>
    <mergeCell ref="A17:B17"/>
    <mergeCell ref="A45:B45"/>
    <mergeCell ref="A44:B44"/>
    <mergeCell ref="A29:B29"/>
    <mergeCell ref="A31:B31"/>
    <mergeCell ref="A28:B28"/>
    <mergeCell ref="A26:B26"/>
    <mergeCell ref="A27:B27"/>
    <mergeCell ref="A63:B63"/>
    <mergeCell ref="A59:B59"/>
    <mergeCell ref="A60:B60"/>
    <mergeCell ref="A18:B18"/>
    <mergeCell ref="A56:B56"/>
    <mergeCell ref="A57:B57"/>
    <mergeCell ref="A58:B58"/>
    <mergeCell ref="A52:B52"/>
    <mergeCell ref="A53:B53"/>
    <mergeCell ref="A54:B54"/>
    <mergeCell ref="A12:B12"/>
    <mergeCell ref="A61:B61"/>
    <mergeCell ref="A55:B55"/>
    <mergeCell ref="A50:B50"/>
    <mergeCell ref="A51:B51"/>
    <mergeCell ref="A48:B48"/>
    <mergeCell ref="A49:B49"/>
    <mergeCell ref="A46:B46"/>
    <mergeCell ref="A47:B47"/>
    <mergeCell ref="A21:B21"/>
    <mergeCell ref="G8:G10"/>
    <mergeCell ref="G7:I7"/>
    <mergeCell ref="J7:Q7"/>
    <mergeCell ref="A19:B19"/>
    <mergeCell ref="A20:B20"/>
    <mergeCell ref="K9:K10"/>
    <mergeCell ref="L9:L10"/>
    <mergeCell ref="I8:I10"/>
    <mergeCell ref="A7:B10"/>
    <mergeCell ref="A16:B16"/>
    <mergeCell ref="F7:F10"/>
    <mergeCell ref="C40:C42"/>
    <mergeCell ref="C39:E39"/>
    <mergeCell ref="E40:E42"/>
    <mergeCell ref="D7:D10"/>
    <mergeCell ref="C7:C10"/>
    <mergeCell ref="E7:E10"/>
    <mergeCell ref="D40:D42"/>
    <mergeCell ref="A13:B13"/>
    <mergeCell ref="A5:R5"/>
    <mergeCell ref="A3:R3"/>
    <mergeCell ref="A37:Q37"/>
    <mergeCell ref="F40:F42"/>
    <mergeCell ref="J40:J42"/>
    <mergeCell ref="H41:H42"/>
    <mergeCell ref="I41:I42"/>
    <mergeCell ref="G41:G42"/>
    <mergeCell ref="A39:B42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SheetLayoutView="75" zoomScalePageLayoutView="0" workbookViewId="0" topLeftCell="A1">
      <selection activeCell="A1" sqref="A1"/>
    </sheetView>
  </sheetViews>
  <sheetFormatPr defaultColWidth="10.59765625" defaultRowHeight="22.5" customHeight="1"/>
  <cols>
    <col min="1" max="1" width="4.19921875" style="71" customWidth="1"/>
    <col min="2" max="2" width="10.3984375" style="71" customWidth="1"/>
    <col min="3" max="3" width="17.09765625" style="71" bestFit="1" customWidth="1"/>
    <col min="4" max="6" width="14.59765625" style="71" customWidth="1"/>
    <col min="7" max="7" width="16.19921875" style="71" customWidth="1"/>
    <col min="8" max="14" width="16.59765625" style="105" customWidth="1"/>
    <col min="15" max="15" width="20.5" style="105" customWidth="1"/>
    <col min="16" max="16" width="18.69921875" style="105" customWidth="1"/>
    <col min="17" max="19" width="16.59765625" style="105" customWidth="1"/>
    <col min="20" max="16384" width="10.59765625" style="71" customWidth="1"/>
  </cols>
  <sheetData>
    <row r="1" spans="1:27" ht="22.5" customHeight="1">
      <c r="A1" s="7" t="s">
        <v>285</v>
      </c>
      <c r="S1" s="9" t="s">
        <v>286</v>
      </c>
      <c r="AA1" s="72"/>
    </row>
    <row r="2" spans="1:27" ht="22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22.5" customHeight="1">
      <c r="A3" s="217" t="s">
        <v>287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86"/>
      <c r="U3" s="86"/>
      <c r="V3" s="86"/>
      <c r="W3" s="86"/>
      <c r="X3" s="86"/>
      <c r="Y3" s="86"/>
      <c r="Z3" s="86"/>
      <c r="AA3" s="86"/>
    </row>
    <row r="4" spans="1:31" ht="22.5" customHeight="1" thickBot="1">
      <c r="A4" s="86"/>
      <c r="B4" s="86"/>
      <c r="C4" s="105"/>
      <c r="D4" s="105"/>
      <c r="E4" s="104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75" t="s">
        <v>249</v>
      </c>
      <c r="W4" s="86"/>
      <c r="X4" s="86"/>
      <c r="Y4" s="86"/>
      <c r="Z4" s="86"/>
      <c r="AA4" s="86"/>
      <c r="AB4" s="86"/>
      <c r="AC4" s="86"/>
      <c r="AD4" s="86"/>
      <c r="AE4" s="86"/>
    </row>
    <row r="5" spans="1:24" ht="22.5" customHeight="1">
      <c r="A5" s="294" t="s">
        <v>253</v>
      </c>
      <c r="B5" s="295"/>
      <c r="C5" s="276" t="s">
        <v>290</v>
      </c>
      <c r="D5" s="277"/>
      <c r="E5" s="277"/>
      <c r="F5" s="233" t="s">
        <v>43</v>
      </c>
      <c r="G5" s="273"/>
      <c r="H5" s="274"/>
      <c r="I5" s="233" t="s">
        <v>43</v>
      </c>
      <c r="J5" s="273"/>
      <c r="K5" s="274"/>
      <c r="L5" s="233" t="s">
        <v>295</v>
      </c>
      <c r="M5" s="293"/>
      <c r="N5" s="293"/>
      <c r="O5" s="293"/>
      <c r="P5" s="293"/>
      <c r="Q5" s="293"/>
      <c r="R5" s="293"/>
      <c r="S5" s="293"/>
      <c r="T5" s="106"/>
      <c r="U5" s="106"/>
      <c r="V5" s="107"/>
      <c r="W5" s="107"/>
      <c r="X5" s="107"/>
    </row>
    <row r="6" spans="1:24" ht="22.5" customHeight="1">
      <c r="A6" s="296"/>
      <c r="B6" s="297"/>
      <c r="C6" s="270" t="s">
        <v>255</v>
      </c>
      <c r="D6" s="280" t="s">
        <v>288</v>
      </c>
      <c r="E6" s="283" t="s">
        <v>289</v>
      </c>
      <c r="F6" s="280" t="s">
        <v>291</v>
      </c>
      <c r="G6" s="280" t="s">
        <v>118</v>
      </c>
      <c r="H6" s="280" t="s">
        <v>117</v>
      </c>
      <c r="I6" s="280" t="s">
        <v>255</v>
      </c>
      <c r="J6" s="280" t="s">
        <v>275</v>
      </c>
      <c r="K6" s="280" t="s">
        <v>276</v>
      </c>
      <c r="L6" s="270" t="s">
        <v>255</v>
      </c>
      <c r="M6" s="261" t="s">
        <v>294</v>
      </c>
      <c r="N6" s="300"/>
      <c r="O6" s="300"/>
      <c r="P6" s="300"/>
      <c r="Q6" s="300"/>
      <c r="R6" s="300"/>
      <c r="S6" s="300"/>
      <c r="T6" s="108"/>
      <c r="U6" s="108"/>
      <c r="V6" s="108"/>
      <c r="W6" s="108"/>
      <c r="X6" s="108"/>
    </row>
    <row r="7" spans="1:24" ht="22.5" customHeight="1">
      <c r="A7" s="296"/>
      <c r="B7" s="297"/>
      <c r="C7" s="278"/>
      <c r="D7" s="281"/>
      <c r="E7" s="284"/>
      <c r="F7" s="286"/>
      <c r="G7" s="286"/>
      <c r="H7" s="286"/>
      <c r="I7" s="286"/>
      <c r="J7" s="286"/>
      <c r="K7" s="286"/>
      <c r="L7" s="271"/>
      <c r="M7" s="270" t="s">
        <v>18</v>
      </c>
      <c r="N7" s="247" t="s">
        <v>293</v>
      </c>
      <c r="O7" s="309"/>
      <c r="P7" s="309"/>
      <c r="Q7" s="309"/>
      <c r="R7" s="310"/>
      <c r="S7" s="283" t="s">
        <v>45</v>
      </c>
      <c r="T7" s="308"/>
      <c r="U7" s="308"/>
      <c r="V7" s="308"/>
      <c r="W7" s="308"/>
      <c r="X7" s="308"/>
    </row>
    <row r="8" spans="1:24" ht="22.5" customHeight="1">
      <c r="A8" s="298"/>
      <c r="B8" s="299"/>
      <c r="C8" s="279"/>
      <c r="D8" s="282"/>
      <c r="E8" s="285"/>
      <c r="F8" s="287"/>
      <c r="G8" s="287"/>
      <c r="H8" s="287"/>
      <c r="I8" s="287"/>
      <c r="J8" s="287"/>
      <c r="K8" s="287"/>
      <c r="L8" s="272"/>
      <c r="M8" s="287"/>
      <c r="N8" s="100" t="s">
        <v>292</v>
      </c>
      <c r="O8" s="100" t="s">
        <v>297</v>
      </c>
      <c r="P8" s="100" t="s">
        <v>298</v>
      </c>
      <c r="Q8" s="100" t="s">
        <v>36</v>
      </c>
      <c r="R8" s="100" t="s">
        <v>272</v>
      </c>
      <c r="S8" s="311"/>
      <c r="T8" s="109"/>
      <c r="U8" s="109"/>
      <c r="V8" s="109"/>
      <c r="W8" s="109"/>
      <c r="X8" s="109"/>
    </row>
    <row r="9" spans="1:24" ht="22.5" customHeight="1">
      <c r="A9" s="84"/>
      <c r="B9" s="110"/>
      <c r="C9" s="105"/>
      <c r="D9" s="105"/>
      <c r="E9" s="105"/>
      <c r="F9" s="105"/>
      <c r="G9" s="105"/>
      <c r="L9" s="104"/>
      <c r="M9" s="104"/>
      <c r="N9" s="104"/>
      <c r="O9" s="104"/>
      <c r="P9" s="104"/>
      <c r="Q9" s="104"/>
      <c r="R9" s="104"/>
      <c r="S9" s="104"/>
      <c r="T9" s="111"/>
      <c r="U9" s="111"/>
      <c r="V9" s="111"/>
      <c r="W9" s="111"/>
      <c r="X9" s="111"/>
    </row>
    <row r="10" spans="1:24" ht="22.5" customHeight="1">
      <c r="A10" s="306" t="s">
        <v>283</v>
      </c>
      <c r="B10" s="307"/>
      <c r="C10" s="94">
        <f>SUM(D10:E10)</f>
        <v>54896894</v>
      </c>
      <c r="D10" s="94">
        <v>54084745</v>
      </c>
      <c r="E10" s="94">
        <v>812149</v>
      </c>
      <c r="F10" s="121">
        <f>SUM(G10:H10)</f>
        <v>16597124</v>
      </c>
      <c r="G10" s="121">
        <v>16554314</v>
      </c>
      <c r="H10" s="121">
        <v>42810</v>
      </c>
      <c r="I10" s="121">
        <f>SUM(J10:K10)</f>
        <v>16597124</v>
      </c>
      <c r="J10" s="121">
        <v>15678898</v>
      </c>
      <c r="K10" s="94">
        <v>918226</v>
      </c>
      <c r="L10" s="94">
        <v>509876526</v>
      </c>
      <c r="M10" s="94">
        <f>SUM(N10,S10,C43,H43,I43)</f>
        <v>498820935</v>
      </c>
      <c r="N10" s="94">
        <f>SUM(O10:R10)</f>
        <v>254746082</v>
      </c>
      <c r="O10" s="94">
        <v>182395528</v>
      </c>
      <c r="P10" s="94">
        <v>15219321</v>
      </c>
      <c r="Q10" s="94">
        <v>24599926</v>
      </c>
      <c r="R10" s="94">
        <v>32531307</v>
      </c>
      <c r="S10" s="94">
        <v>387250</v>
      </c>
      <c r="T10" s="111"/>
      <c r="U10" s="111"/>
      <c r="V10" s="111"/>
      <c r="W10" s="111"/>
      <c r="X10" s="111"/>
    </row>
    <row r="11" spans="1:24" ht="22.5" customHeight="1">
      <c r="A11" s="215" t="s">
        <v>284</v>
      </c>
      <c r="B11" s="216"/>
      <c r="C11" s="94">
        <f>SUM(D11:E11)</f>
        <v>50446534</v>
      </c>
      <c r="D11" s="94">
        <v>49739244</v>
      </c>
      <c r="E11" s="94">
        <v>707290</v>
      </c>
      <c r="F11" s="121">
        <f>SUM(G11:H11)</f>
        <v>9888971</v>
      </c>
      <c r="G11" s="121">
        <v>9849696</v>
      </c>
      <c r="H11" s="121">
        <v>39275</v>
      </c>
      <c r="I11" s="121">
        <f>SUM(J11:K11)</f>
        <v>9888971</v>
      </c>
      <c r="J11" s="121">
        <v>9422312</v>
      </c>
      <c r="K11" s="94">
        <v>466659</v>
      </c>
      <c r="L11" s="94">
        <v>457915077</v>
      </c>
      <c r="M11" s="94">
        <f>SUM(N11,S11,C44,H44,I44)</f>
        <v>442540121</v>
      </c>
      <c r="N11" s="94">
        <f>SUM(O11:R11)</f>
        <v>204647477</v>
      </c>
      <c r="O11" s="94">
        <v>133631408</v>
      </c>
      <c r="P11" s="94">
        <v>17823636</v>
      </c>
      <c r="Q11" s="94">
        <v>28686417</v>
      </c>
      <c r="R11" s="94">
        <v>24506016</v>
      </c>
      <c r="S11" s="94">
        <v>754721</v>
      </c>
      <c r="T11" s="111"/>
      <c r="U11" s="111"/>
      <c r="V11" s="111"/>
      <c r="W11" s="111"/>
      <c r="X11" s="111"/>
    </row>
    <row r="12" spans="1:24" ht="22.5" customHeight="1">
      <c r="A12" s="250" t="s">
        <v>296</v>
      </c>
      <c r="B12" s="251"/>
      <c r="C12" s="99">
        <f>SUM(D12:E12)</f>
        <v>54177585</v>
      </c>
      <c r="D12" s="99">
        <f>SUM(D14:D17,D19:D22,D24:D27)</f>
        <v>52740315</v>
      </c>
      <c r="E12" s="99">
        <v>1437270</v>
      </c>
      <c r="F12" s="122">
        <f>SUM(G12:H12)</f>
        <v>10274086</v>
      </c>
      <c r="G12" s="99">
        <f>SUM(G14:G17,G19:G22,G24:G27)</f>
        <v>10267688</v>
      </c>
      <c r="H12" s="99">
        <f>SUM(H14:H17,H19:H22,H24:H27)</f>
        <v>6398</v>
      </c>
      <c r="I12" s="122">
        <f>SUM(J12:K12)</f>
        <v>10274086</v>
      </c>
      <c r="J12" s="99">
        <f aca="true" t="shared" si="0" ref="J12:S12">SUM(J14:J17,J19:J22,J24:J27)</f>
        <v>9253961</v>
      </c>
      <c r="K12" s="99">
        <f t="shared" si="0"/>
        <v>1020125</v>
      </c>
      <c r="L12" s="99">
        <f t="shared" si="0"/>
        <v>559750222</v>
      </c>
      <c r="M12" s="99">
        <f>SUM(N12,S12,C45,H45,I45)</f>
        <v>547182227</v>
      </c>
      <c r="N12" s="99">
        <f t="shared" si="0"/>
        <v>243209781</v>
      </c>
      <c r="O12" s="99">
        <f t="shared" si="0"/>
        <v>181067005</v>
      </c>
      <c r="P12" s="99">
        <f t="shared" si="0"/>
        <v>6741370</v>
      </c>
      <c r="Q12" s="99">
        <f t="shared" si="0"/>
        <v>29571417</v>
      </c>
      <c r="R12" s="99">
        <f t="shared" si="0"/>
        <v>25829989</v>
      </c>
      <c r="S12" s="99">
        <f t="shared" si="0"/>
        <v>776617</v>
      </c>
      <c r="T12" s="111"/>
      <c r="U12" s="111"/>
      <c r="V12" s="111"/>
      <c r="W12" s="111"/>
      <c r="X12" s="111"/>
    </row>
    <row r="13" spans="1:24" ht="22.5" customHeight="1">
      <c r="A13" s="289"/>
      <c r="B13" s="290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111"/>
      <c r="U13" s="111"/>
      <c r="V13" s="111"/>
      <c r="W13" s="111"/>
      <c r="X13" s="111"/>
    </row>
    <row r="14" spans="1:24" ht="22.5" customHeight="1">
      <c r="A14" s="289" t="s">
        <v>225</v>
      </c>
      <c r="B14" s="290"/>
      <c r="C14" s="94">
        <f>SUM(D14:E14)</f>
        <v>4570058</v>
      </c>
      <c r="D14" s="94">
        <v>4397858</v>
      </c>
      <c r="E14" s="94">
        <v>172200</v>
      </c>
      <c r="F14" s="94">
        <f>SUM(G14:H14)</f>
        <v>818059</v>
      </c>
      <c r="G14" s="94">
        <v>814909</v>
      </c>
      <c r="H14" s="94">
        <v>3150</v>
      </c>
      <c r="I14" s="94">
        <f>SUM(J14:K14)</f>
        <v>818059</v>
      </c>
      <c r="J14" s="94">
        <v>793118</v>
      </c>
      <c r="K14" s="94">
        <v>24941</v>
      </c>
      <c r="L14" s="94">
        <v>42557674</v>
      </c>
      <c r="M14" s="94">
        <f aca="true" t="shared" si="1" ref="M14:M27">SUM(N14,S14,C47,H47,I47)</f>
        <v>41579907</v>
      </c>
      <c r="N14" s="94">
        <f>SUM(O14:R14)</f>
        <v>18047348</v>
      </c>
      <c r="O14" s="94">
        <v>12659808</v>
      </c>
      <c r="P14" s="94">
        <v>568465</v>
      </c>
      <c r="Q14" s="94">
        <v>2710919</v>
      </c>
      <c r="R14" s="94">
        <v>2108156</v>
      </c>
      <c r="S14" s="94">
        <v>56420</v>
      </c>
      <c r="T14" s="111"/>
      <c r="U14" s="111"/>
      <c r="V14" s="111"/>
      <c r="W14" s="111"/>
      <c r="X14" s="111"/>
    </row>
    <row r="15" spans="1:24" ht="22.5" customHeight="1">
      <c r="A15" s="243" t="s">
        <v>130</v>
      </c>
      <c r="B15" s="244"/>
      <c r="C15" s="94">
        <f>SUM(D15:E15)</f>
        <v>4826734</v>
      </c>
      <c r="D15" s="94">
        <v>4649034</v>
      </c>
      <c r="E15" s="94">
        <v>177700</v>
      </c>
      <c r="F15" s="94">
        <f>SUM(G15:H15)</f>
        <v>837821</v>
      </c>
      <c r="G15" s="94">
        <v>834573</v>
      </c>
      <c r="H15" s="94">
        <v>3248</v>
      </c>
      <c r="I15" s="94">
        <f>SUM(J15:K15)</f>
        <v>837821</v>
      </c>
      <c r="J15" s="94">
        <v>814343</v>
      </c>
      <c r="K15" s="94">
        <v>23478</v>
      </c>
      <c r="L15" s="94">
        <v>44193316</v>
      </c>
      <c r="M15" s="94">
        <f t="shared" si="1"/>
        <v>43312757</v>
      </c>
      <c r="N15" s="94">
        <f>SUM(O15:R15)</f>
        <v>18395465</v>
      </c>
      <c r="O15" s="94">
        <v>12884557</v>
      </c>
      <c r="P15" s="94">
        <v>569957</v>
      </c>
      <c r="Q15" s="94">
        <v>2963599</v>
      </c>
      <c r="R15" s="94">
        <v>1977352</v>
      </c>
      <c r="S15" s="94">
        <v>57640</v>
      </c>
      <c r="T15" s="111"/>
      <c r="U15" s="111"/>
      <c r="V15" s="111"/>
      <c r="W15" s="111"/>
      <c r="X15" s="111"/>
    </row>
    <row r="16" spans="1:24" ht="22.5" customHeight="1">
      <c r="A16" s="243" t="s">
        <v>131</v>
      </c>
      <c r="B16" s="244"/>
      <c r="C16" s="94">
        <f>SUM(D16:E16)</f>
        <v>4776785</v>
      </c>
      <c r="D16" s="94">
        <v>4599385</v>
      </c>
      <c r="E16" s="94">
        <v>177400</v>
      </c>
      <c r="F16" s="94">
        <f>SUM(G16:H16)</f>
        <v>834503</v>
      </c>
      <c r="G16" s="94">
        <v>834503</v>
      </c>
      <c r="H16" s="94" t="s">
        <v>247</v>
      </c>
      <c r="I16" s="94">
        <f>SUM(J16:K16)</f>
        <v>834503</v>
      </c>
      <c r="J16" s="94">
        <v>808858</v>
      </c>
      <c r="K16" s="94">
        <v>25645</v>
      </c>
      <c r="L16" s="94">
        <v>46404746</v>
      </c>
      <c r="M16" s="94">
        <f t="shared" si="1"/>
        <v>45434866</v>
      </c>
      <c r="N16" s="94">
        <f>SUM(O16:R16)</f>
        <v>20451958</v>
      </c>
      <c r="O16" s="94">
        <v>14548919</v>
      </c>
      <c r="P16" s="94">
        <v>540093</v>
      </c>
      <c r="Q16" s="94">
        <v>3179687</v>
      </c>
      <c r="R16" s="94">
        <v>2183259</v>
      </c>
      <c r="S16" s="94">
        <v>58530</v>
      </c>
      <c r="T16" s="111"/>
      <c r="U16" s="111"/>
      <c r="V16" s="111"/>
      <c r="W16" s="111"/>
      <c r="X16" s="111"/>
    </row>
    <row r="17" spans="1:24" ht="22.5" customHeight="1">
      <c r="A17" s="243" t="s">
        <v>132</v>
      </c>
      <c r="B17" s="244"/>
      <c r="C17" s="94">
        <f>SUM(D17:E17)</f>
        <v>4948949</v>
      </c>
      <c r="D17" s="94">
        <v>4810749</v>
      </c>
      <c r="E17" s="94">
        <v>138200</v>
      </c>
      <c r="F17" s="94">
        <f>SUM(G17:H17)</f>
        <v>826093</v>
      </c>
      <c r="G17" s="94">
        <v>826093</v>
      </c>
      <c r="H17" s="94" t="s">
        <v>247</v>
      </c>
      <c r="I17" s="94">
        <f>SUM(J17:K17)</f>
        <v>826093</v>
      </c>
      <c r="J17" s="94">
        <v>796107</v>
      </c>
      <c r="K17" s="94">
        <v>29986</v>
      </c>
      <c r="L17" s="94">
        <v>46164368</v>
      </c>
      <c r="M17" s="94">
        <f t="shared" si="1"/>
        <v>45134127</v>
      </c>
      <c r="N17" s="94">
        <f>SUM(O17:R17)</f>
        <v>20058101</v>
      </c>
      <c r="O17" s="94">
        <v>14506078</v>
      </c>
      <c r="P17" s="94">
        <v>496495</v>
      </c>
      <c r="Q17" s="94">
        <v>2972771</v>
      </c>
      <c r="R17" s="94">
        <v>2082757</v>
      </c>
      <c r="S17" s="94">
        <v>59140</v>
      </c>
      <c r="T17" s="111"/>
      <c r="U17" s="111"/>
      <c r="V17" s="111"/>
      <c r="W17" s="111"/>
      <c r="X17" s="111"/>
    </row>
    <row r="18" spans="1:24" ht="22.5" customHeight="1">
      <c r="A18" s="289"/>
      <c r="B18" s="290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111"/>
      <c r="U18" s="111"/>
      <c r="V18" s="111"/>
      <c r="W18" s="111"/>
      <c r="X18" s="111"/>
    </row>
    <row r="19" spans="1:24" ht="22.5" customHeight="1">
      <c r="A19" s="243" t="s">
        <v>133</v>
      </c>
      <c r="B19" s="244"/>
      <c r="C19" s="94">
        <f>SUM(D19:E19)</f>
        <v>4918921</v>
      </c>
      <c r="D19" s="94">
        <v>4756321</v>
      </c>
      <c r="E19" s="94">
        <v>162600</v>
      </c>
      <c r="F19" s="94">
        <f>SUM(G19:H19)</f>
        <v>789779</v>
      </c>
      <c r="G19" s="94">
        <v>789779</v>
      </c>
      <c r="H19" s="94" t="s">
        <v>247</v>
      </c>
      <c r="I19" s="94">
        <f>SUM(J19:K19)</f>
        <v>789779</v>
      </c>
      <c r="J19" s="94">
        <v>760995</v>
      </c>
      <c r="K19" s="94">
        <v>28784</v>
      </c>
      <c r="L19" s="94">
        <v>45570004</v>
      </c>
      <c r="M19" s="94">
        <f t="shared" si="1"/>
        <v>44580067</v>
      </c>
      <c r="N19" s="94">
        <f>SUM(O19:R19)</f>
        <v>19754710</v>
      </c>
      <c r="O19" s="94">
        <v>14357554</v>
      </c>
      <c r="P19" s="94">
        <v>400755</v>
      </c>
      <c r="Q19" s="94">
        <v>2874714</v>
      </c>
      <c r="R19" s="94">
        <v>2121687</v>
      </c>
      <c r="S19" s="94">
        <v>39820</v>
      </c>
      <c r="T19" s="111"/>
      <c r="U19" s="111"/>
      <c r="V19" s="111"/>
      <c r="W19" s="111"/>
      <c r="X19" s="111"/>
    </row>
    <row r="20" spans="1:24" ht="22.5" customHeight="1">
      <c r="A20" s="243" t="s">
        <v>134</v>
      </c>
      <c r="B20" s="244"/>
      <c r="C20" s="94">
        <f>SUM(D20:E20)</f>
        <v>4349942</v>
      </c>
      <c r="D20" s="94">
        <v>4311342</v>
      </c>
      <c r="E20" s="94">
        <v>38600</v>
      </c>
      <c r="F20" s="94">
        <f>SUM(G20:H20)</f>
        <v>793526</v>
      </c>
      <c r="G20" s="94">
        <v>793526</v>
      </c>
      <c r="H20" s="94" t="s">
        <v>247</v>
      </c>
      <c r="I20" s="94">
        <f>SUM(J20:K20)</f>
        <v>793526</v>
      </c>
      <c r="J20" s="94">
        <v>768334</v>
      </c>
      <c r="K20" s="94">
        <v>25192</v>
      </c>
      <c r="L20" s="94">
        <v>47852708</v>
      </c>
      <c r="M20" s="94">
        <f t="shared" si="1"/>
        <v>46810649</v>
      </c>
      <c r="N20" s="94">
        <f>SUM(O20:R20)</f>
        <v>20638291</v>
      </c>
      <c r="O20" s="94">
        <v>15367368</v>
      </c>
      <c r="P20" s="94">
        <v>603219</v>
      </c>
      <c r="Q20" s="94">
        <v>2001314</v>
      </c>
      <c r="R20" s="94">
        <v>2666390</v>
      </c>
      <c r="S20" s="94">
        <v>52960</v>
      </c>
      <c r="T20" s="111"/>
      <c r="U20" s="111"/>
      <c r="V20" s="111"/>
      <c r="W20" s="111"/>
      <c r="X20" s="111"/>
    </row>
    <row r="21" spans="1:24" ht="22.5" customHeight="1">
      <c r="A21" s="243" t="s">
        <v>135</v>
      </c>
      <c r="B21" s="244"/>
      <c r="C21" s="94">
        <f>SUM(D21:E21)</f>
        <v>4404471</v>
      </c>
      <c r="D21" s="94">
        <v>4357871</v>
      </c>
      <c r="E21" s="94">
        <v>46600</v>
      </c>
      <c r="F21" s="94">
        <f>SUM(G21:H21)</f>
        <v>852955</v>
      </c>
      <c r="G21" s="94">
        <v>852955</v>
      </c>
      <c r="H21" s="94" t="s">
        <v>247</v>
      </c>
      <c r="I21" s="94">
        <f>SUM(J21:K21)</f>
        <v>852955</v>
      </c>
      <c r="J21" s="94">
        <v>828451</v>
      </c>
      <c r="K21" s="94">
        <v>24504</v>
      </c>
      <c r="L21" s="94">
        <v>48409392</v>
      </c>
      <c r="M21" s="94">
        <f t="shared" si="1"/>
        <v>47376934</v>
      </c>
      <c r="N21" s="94">
        <f>SUM(O21:R21)</f>
        <v>23089844</v>
      </c>
      <c r="O21" s="94">
        <v>17970118</v>
      </c>
      <c r="P21" s="94">
        <v>705816</v>
      </c>
      <c r="Q21" s="94">
        <v>1776220</v>
      </c>
      <c r="R21" s="94">
        <v>2637690</v>
      </c>
      <c r="S21" s="94">
        <v>54020</v>
      </c>
      <c r="T21" s="111"/>
      <c r="U21" s="111"/>
      <c r="V21" s="111"/>
      <c r="W21" s="111"/>
      <c r="X21" s="111"/>
    </row>
    <row r="22" spans="1:24" ht="22.5" customHeight="1">
      <c r="A22" s="243" t="s">
        <v>136</v>
      </c>
      <c r="B22" s="244"/>
      <c r="C22" s="94">
        <f>SUM(D22:E22)</f>
        <v>4162747</v>
      </c>
      <c r="D22" s="94">
        <v>4095647</v>
      </c>
      <c r="E22" s="94">
        <v>67100</v>
      </c>
      <c r="F22" s="94">
        <f>SUM(G22:H22)</f>
        <v>793525</v>
      </c>
      <c r="G22" s="94">
        <v>793525</v>
      </c>
      <c r="H22" s="94" t="s">
        <v>247</v>
      </c>
      <c r="I22" s="94">
        <f>SUM(J22:K22)</f>
        <v>793525</v>
      </c>
      <c r="J22" s="94">
        <v>771362</v>
      </c>
      <c r="K22" s="94">
        <v>22163</v>
      </c>
      <c r="L22" s="94">
        <v>46458886</v>
      </c>
      <c r="M22" s="94">
        <f t="shared" si="1"/>
        <v>45490595</v>
      </c>
      <c r="N22" s="94">
        <f>SUM(O22:R22)</f>
        <v>20818230</v>
      </c>
      <c r="O22" s="94">
        <v>15576035</v>
      </c>
      <c r="P22" s="94">
        <v>611765</v>
      </c>
      <c r="Q22" s="94">
        <v>2496444</v>
      </c>
      <c r="R22" s="94">
        <v>2133986</v>
      </c>
      <c r="S22" s="94">
        <v>59240</v>
      </c>
      <c r="T22" s="111"/>
      <c r="U22" s="111"/>
      <c r="V22" s="111"/>
      <c r="W22" s="111"/>
      <c r="X22" s="111"/>
    </row>
    <row r="23" spans="1:24" ht="22.5" customHeight="1">
      <c r="A23" s="289"/>
      <c r="B23" s="290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11"/>
      <c r="U23" s="112"/>
      <c r="V23" s="111"/>
      <c r="W23" s="111"/>
      <c r="X23" s="111"/>
    </row>
    <row r="24" spans="1:24" ht="22.5" customHeight="1">
      <c r="A24" s="243" t="s">
        <v>137</v>
      </c>
      <c r="B24" s="244"/>
      <c r="C24" s="94">
        <f>SUM(D24:E24)</f>
        <v>3961478</v>
      </c>
      <c r="D24" s="94">
        <v>3860638</v>
      </c>
      <c r="E24" s="94">
        <v>100840</v>
      </c>
      <c r="F24" s="94">
        <f>SUM(G24:H24)</f>
        <v>796462</v>
      </c>
      <c r="G24" s="94">
        <v>796462</v>
      </c>
      <c r="H24" s="94" t="s">
        <v>247</v>
      </c>
      <c r="I24" s="94">
        <f>SUM(J24:K24)</f>
        <v>796462</v>
      </c>
      <c r="J24" s="94">
        <v>774078</v>
      </c>
      <c r="K24" s="94">
        <v>22384</v>
      </c>
      <c r="L24" s="94">
        <v>48076126</v>
      </c>
      <c r="M24" s="94">
        <f t="shared" si="1"/>
        <v>47007221</v>
      </c>
      <c r="N24" s="94">
        <f>SUM(O24:R24)</f>
        <v>21030417</v>
      </c>
      <c r="O24" s="94">
        <v>16345612</v>
      </c>
      <c r="P24" s="94">
        <v>639413</v>
      </c>
      <c r="Q24" s="94">
        <v>2107611</v>
      </c>
      <c r="R24" s="94">
        <v>1937781</v>
      </c>
      <c r="S24" s="94">
        <v>93007</v>
      </c>
      <c r="T24" s="111"/>
      <c r="U24" s="111"/>
      <c r="V24" s="111"/>
      <c r="W24" s="111"/>
      <c r="X24" s="111"/>
    </row>
    <row r="25" spans="1:24" ht="22.5" customHeight="1">
      <c r="A25" s="243" t="s">
        <v>138</v>
      </c>
      <c r="B25" s="244"/>
      <c r="C25" s="94">
        <f>SUM(D25:E25)</f>
        <v>4386601</v>
      </c>
      <c r="D25" s="94">
        <v>4262401</v>
      </c>
      <c r="E25" s="94">
        <v>124200</v>
      </c>
      <c r="F25" s="94">
        <f>SUM(G25:H25)</f>
        <v>1025287</v>
      </c>
      <c r="G25" s="94">
        <v>1025287</v>
      </c>
      <c r="H25" s="94" t="s">
        <v>247</v>
      </c>
      <c r="I25" s="94">
        <f>SUM(J25:K25)</f>
        <v>1025287</v>
      </c>
      <c r="J25" s="94">
        <v>753527</v>
      </c>
      <c r="K25" s="94">
        <v>271760</v>
      </c>
      <c r="L25" s="94">
        <v>47796703</v>
      </c>
      <c r="M25" s="94">
        <f t="shared" si="1"/>
        <v>46683520</v>
      </c>
      <c r="N25" s="94">
        <f>SUM(O25:R25)</f>
        <v>20731314</v>
      </c>
      <c r="O25" s="94">
        <v>16092600</v>
      </c>
      <c r="P25" s="94">
        <v>542242</v>
      </c>
      <c r="Q25" s="94">
        <v>2169574</v>
      </c>
      <c r="R25" s="94">
        <v>1926898</v>
      </c>
      <c r="S25" s="94">
        <v>81490</v>
      </c>
      <c r="T25" s="111"/>
      <c r="U25" s="111"/>
      <c r="V25" s="111"/>
      <c r="W25" s="111"/>
      <c r="X25" s="111"/>
    </row>
    <row r="26" spans="1:24" ht="22.5" customHeight="1">
      <c r="A26" s="243" t="s">
        <v>139</v>
      </c>
      <c r="B26" s="244"/>
      <c r="C26" s="94">
        <f>SUM(D26:E26)</f>
        <v>4413128</v>
      </c>
      <c r="D26" s="94">
        <v>4295956</v>
      </c>
      <c r="E26" s="94">
        <v>117172</v>
      </c>
      <c r="F26" s="94">
        <f>SUM(G26:H26)</f>
        <v>1001172</v>
      </c>
      <c r="G26" s="94">
        <v>1001172</v>
      </c>
      <c r="H26" s="94" t="s">
        <v>247</v>
      </c>
      <c r="I26" s="94">
        <f>SUM(J26:K26)</f>
        <v>1001172</v>
      </c>
      <c r="J26" s="94">
        <v>728833</v>
      </c>
      <c r="K26" s="94">
        <v>272339</v>
      </c>
      <c r="L26" s="94">
        <v>48019560</v>
      </c>
      <c r="M26" s="94">
        <f t="shared" si="1"/>
        <v>46739831</v>
      </c>
      <c r="N26" s="94">
        <f>SUM(O26:R26)</f>
        <v>20120217</v>
      </c>
      <c r="O26" s="94">
        <v>15386039</v>
      </c>
      <c r="P26" s="94">
        <v>560389</v>
      </c>
      <c r="Q26" s="94">
        <v>2116565</v>
      </c>
      <c r="R26" s="94">
        <v>2057224</v>
      </c>
      <c r="S26" s="94">
        <v>82780</v>
      </c>
      <c r="T26" s="111"/>
      <c r="U26" s="111"/>
      <c r="V26" s="111"/>
      <c r="W26" s="111"/>
      <c r="X26" s="111"/>
    </row>
    <row r="27" spans="1:24" ht="22.5" customHeight="1">
      <c r="A27" s="243" t="s">
        <v>140</v>
      </c>
      <c r="B27" s="244"/>
      <c r="C27" s="94">
        <f>SUM(D27:E27)</f>
        <v>4457771</v>
      </c>
      <c r="D27" s="94">
        <v>4343113</v>
      </c>
      <c r="E27" s="94">
        <v>114658</v>
      </c>
      <c r="F27" s="94">
        <f>SUM(G27:H27)</f>
        <v>904904</v>
      </c>
      <c r="G27" s="94">
        <v>904904</v>
      </c>
      <c r="H27" s="94" t="s">
        <v>247</v>
      </c>
      <c r="I27" s="94">
        <f>SUM(J27:K27)</f>
        <v>904904</v>
      </c>
      <c r="J27" s="94">
        <v>655955</v>
      </c>
      <c r="K27" s="94">
        <v>248949</v>
      </c>
      <c r="L27" s="94">
        <v>48246739</v>
      </c>
      <c r="M27" s="94">
        <f t="shared" si="1"/>
        <v>47031753</v>
      </c>
      <c r="N27" s="94">
        <f>SUM(O27:R27)</f>
        <v>20073886</v>
      </c>
      <c r="O27" s="94">
        <v>15372317</v>
      </c>
      <c r="P27" s="94">
        <v>502761</v>
      </c>
      <c r="Q27" s="94">
        <v>2201999</v>
      </c>
      <c r="R27" s="94">
        <v>1996809</v>
      </c>
      <c r="S27" s="94">
        <v>81570</v>
      </c>
      <c r="T27" s="111"/>
      <c r="U27" s="111"/>
      <c r="V27" s="111"/>
      <c r="W27" s="111"/>
      <c r="X27" s="111"/>
    </row>
    <row r="28" spans="1:24" ht="22.5" customHeight="1">
      <c r="A28" s="76"/>
      <c r="B28" s="11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111"/>
      <c r="U28" s="111"/>
      <c r="V28" s="111"/>
      <c r="W28" s="111"/>
      <c r="X28" s="111"/>
    </row>
    <row r="29" spans="1:24" ht="22.5" customHeight="1">
      <c r="A29" s="291" t="s">
        <v>42</v>
      </c>
      <c r="B29" s="292"/>
      <c r="C29" s="93">
        <v>4514798</v>
      </c>
      <c r="D29" s="93">
        <f>AVERAGE(D14:D17,D19:D22,D24:D27)</f>
        <v>4395026.25</v>
      </c>
      <c r="E29" s="93">
        <v>119772</v>
      </c>
      <c r="F29" s="93">
        <v>856173</v>
      </c>
      <c r="G29" s="93">
        <v>855640</v>
      </c>
      <c r="H29" s="93">
        <v>533</v>
      </c>
      <c r="I29" s="93">
        <v>856173</v>
      </c>
      <c r="J29" s="93">
        <f>AVERAGE(J14:J17,J19:J22,J24:J27)</f>
        <v>771163.4166666666</v>
      </c>
      <c r="K29" s="93">
        <f>AVERAGE(K14:K17,K19:K22,K24:K27)</f>
        <v>85010.41666666667</v>
      </c>
      <c r="L29" s="93">
        <v>46645854</v>
      </c>
      <c r="M29" s="93">
        <v>45598518</v>
      </c>
      <c r="N29" s="93">
        <v>20267481</v>
      </c>
      <c r="O29" s="93">
        <f>AVERAGE(O14:O17,O19:O22,O24:O27)</f>
        <v>15088917.083333334</v>
      </c>
      <c r="P29" s="93">
        <v>561780</v>
      </c>
      <c r="Q29" s="93">
        <v>2464284</v>
      </c>
      <c r="R29" s="93">
        <f>AVERAGE(R14:R17,R19:R22,R24:R27)</f>
        <v>2152499.0833333335</v>
      </c>
      <c r="S29" s="93">
        <f>AVERAGE(S14:S17,S19:S22,S24:S27)</f>
        <v>64718.083333333336</v>
      </c>
      <c r="T29" s="45"/>
      <c r="U29" s="45"/>
      <c r="V29" s="45"/>
      <c r="W29" s="45"/>
      <c r="X29" s="45"/>
    </row>
    <row r="30" spans="1:24" ht="22.5" customHeight="1">
      <c r="A30" s="114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7"/>
      <c r="M30" s="117"/>
      <c r="N30" s="117"/>
      <c r="O30" s="117"/>
      <c r="P30" s="117"/>
      <c r="Q30" s="117"/>
      <c r="R30" s="117"/>
      <c r="S30" s="117"/>
      <c r="T30" s="111"/>
      <c r="U30" s="111"/>
      <c r="V30" s="111"/>
      <c r="W30" s="111"/>
      <c r="X30" s="111"/>
    </row>
    <row r="31" spans="1:23" ht="22.5" customHeight="1">
      <c r="A31" s="76"/>
      <c r="B31" s="76"/>
      <c r="C31" s="105"/>
      <c r="D31" s="105"/>
      <c r="E31" s="105"/>
      <c r="F31" s="76"/>
      <c r="G31" s="76"/>
      <c r="H31" s="76"/>
      <c r="I31" s="76"/>
      <c r="J31" s="76"/>
      <c r="K31" s="76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3" ht="22.5" customHeight="1">
      <c r="A32" s="76"/>
      <c r="B32" s="76"/>
      <c r="C32" s="105"/>
      <c r="D32" s="105"/>
      <c r="E32" s="105"/>
      <c r="F32" s="76"/>
      <c r="G32" s="76"/>
      <c r="H32" s="76"/>
      <c r="I32" s="76"/>
      <c r="J32" s="76"/>
      <c r="K32" s="76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ht="22.5" customHeight="1">
      <c r="A33" s="76"/>
      <c r="B33" s="76"/>
      <c r="C33" s="105"/>
      <c r="D33" s="105"/>
      <c r="E33" s="105"/>
      <c r="F33" s="76"/>
      <c r="G33" s="76"/>
      <c r="H33" s="76"/>
      <c r="I33" s="76"/>
      <c r="J33" s="76"/>
      <c r="K33" s="76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spans="3:22" ht="22.5" customHeight="1">
      <c r="C34" s="105"/>
      <c r="D34" s="105"/>
      <c r="E34" s="105"/>
      <c r="H34" s="71"/>
      <c r="I34" s="71"/>
      <c r="J34" s="71"/>
      <c r="T34" s="105"/>
      <c r="U34" s="105"/>
      <c r="V34" s="105"/>
    </row>
    <row r="36" spans="1:19" ht="22.5" customHeight="1">
      <c r="A36" s="217" t="s">
        <v>287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73"/>
    </row>
    <row r="37" spans="18:19" ht="22.5" customHeight="1" thickBot="1">
      <c r="R37" s="75" t="s">
        <v>249</v>
      </c>
      <c r="S37" s="86"/>
    </row>
    <row r="38" spans="1:34" ht="22.5" customHeight="1">
      <c r="A38" s="294" t="s">
        <v>253</v>
      </c>
      <c r="B38" s="295"/>
      <c r="C38" s="233" t="s">
        <v>304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107"/>
      <c r="T38" s="118"/>
      <c r="U38" s="119"/>
      <c r="V38" s="119"/>
      <c r="W38" s="118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:34" ht="22.5" customHeight="1">
      <c r="A39" s="296"/>
      <c r="B39" s="297"/>
      <c r="C39" s="261" t="s">
        <v>301</v>
      </c>
      <c r="D39" s="300"/>
      <c r="E39" s="300"/>
      <c r="F39" s="300"/>
      <c r="G39" s="300"/>
      <c r="H39" s="300"/>
      <c r="I39" s="301"/>
      <c r="J39" s="261" t="s">
        <v>303</v>
      </c>
      <c r="K39" s="275"/>
      <c r="L39" s="275"/>
      <c r="M39" s="275"/>
      <c r="N39" s="275"/>
      <c r="O39" s="275"/>
      <c r="P39" s="275"/>
      <c r="Q39" s="275"/>
      <c r="R39" s="275"/>
      <c r="S39" s="107"/>
      <c r="T39" s="118"/>
      <c r="U39" s="119"/>
      <c r="V39" s="119"/>
      <c r="W39" s="118"/>
      <c r="X39" s="120"/>
      <c r="Y39" s="120"/>
      <c r="Z39" s="118"/>
      <c r="AA39" s="120"/>
      <c r="AB39" s="120"/>
      <c r="AC39" s="120"/>
      <c r="AD39" s="120"/>
      <c r="AE39" s="120"/>
      <c r="AF39" s="120"/>
      <c r="AG39" s="120"/>
      <c r="AH39" s="120"/>
    </row>
    <row r="40" spans="1:34" ht="22.5" customHeight="1">
      <c r="A40" s="296"/>
      <c r="B40" s="297"/>
      <c r="C40" s="261" t="s">
        <v>300</v>
      </c>
      <c r="D40" s="300"/>
      <c r="E40" s="300"/>
      <c r="F40" s="300"/>
      <c r="G40" s="301"/>
      <c r="H40" s="280" t="s">
        <v>272</v>
      </c>
      <c r="I40" s="304" t="s">
        <v>143</v>
      </c>
      <c r="J40" s="304" t="s">
        <v>18</v>
      </c>
      <c r="K40" s="280" t="s">
        <v>46</v>
      </c>
      <c r="L40" s="280" t="s">
        <v>47</v>
      </c>
      <c r="M40" s="261" t="s">
        <v>17</v>
      </c>
      <c r="N40" s="300"/>
      <c r="O40" s="300"/>
      <c r="P40" s="300"/>
      <c r="Q40" s="301"/>
      <c r="R40" s="222" t="s">
        <v>272</v>
      </c>
      <c r="S40" s="118"/>
      <c r="T40" s="118"/>
      <c r="U40" s="119"/>
      <c r="V40" s="119"/>
      <c r="W40" s="118"/>
      <c r="X40" s="118"/>
      <c r="Y40" s="118"/>
      <c r="Z40" s="118"/>
      <c r="AA40" s="118"/>
      <c r="AB40" s="118"/>
      <c r="AC40" s="118"/>
      <c r="AD40" s="120"/>
      <c r="AE40" s="120"/>
      <c r="AF40" s="120"/>
      <c r="AG40" s="120"/>
      <c r="AH40" s="118"/>
    </row>
    <row r="41" spans="1:34" ht="22.5" customHeight="1">
      <c r="A41" s="298"/>
      <c r="B41" s="299"/>
      <c r="C41" s="100" t="s">
        <v>299</v>
      </c>
      <c r="D41" s="100" t="s">
        <v>297</v>
      </c>
      <c r="E41" s="100" t="s">
        <v>298</v>
      </c>
      <c r="F41" s="100" t="s">
        <v>36</v>
      </c>
      <c r="G41" s="100" t="s">
        <v>272</v>
      </c>
      <c r="H41" s="303"/>
      <c r="I41" s="305"/>
      <c r="J41" s="305"/>
      <c r="K41" s="303"/>
      <c r="L41" s="303"/>
      <c r="M41" s="103" t="s">
        <v>299</v>
      </c>
      <c r="N41" s="125" t="s">
        <v>48</v>
      </c>
      <c r="O41" s="125" t="s">
        <v>302</v>
      </c>
      <c r="P41" s="103" t="s">
        <v>49</v>
      </c>
      <c r="Q41" s="103" t="s">
        <v>272</v>
      </c>
      <c r="R41" s="302"/>
      <c r="S41" s="118"/>
      <c r="T41" s="118"/>
      <c r="U41" s="119"/>
      <c r="V41" s="119"/>
      <c r="W41" s="107"/>
      <c r="X41" s="107"/>
      <c r="Y41" s="118"/>
      <c r="Z41" s="118"/>
      <c r="AA41" s="118"/>
      <c r="AB41" s="118"/>
      <c r="AC41" s="107"/>
      <c r="AD41" s="107"/>
      <c r="AE41" s="107"/>
      <c r="AF41" s="107"/>
      <c r="AG41" s="107"/>
      <c r="AH41" s="118"/>
    </row>
    <row r="42" spans="1:34" ht="22.5" customHeight="1">
      <c r="A42" s="84"/>
      <c r="B42" s="110"/>
      <c r="C42" s="104"/>
      <c r="D42" s="104"/>
      <c r="E42" s="104"/>
      <c r="F42" s="104"/>
      <c r="G42" s="105"/>
      <c r="S42" s="112"/>
      <c r="T42" s="112"/>
      <c r="U42" s="76"/>
      <c r="V42" s="76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</row>
    <row r="43" spans="1:34" ht="22.5" customHeight="1">
      <c r="A43" s="306" t="s">
        <v>283</v>
      </c>
      <c r="B43" s="307"/>
      <c r="C43" s="94">
        <f>SUM(D43:G43)</f>
        <v>240733353</v>
      </c>
      <c r="D43" s="94">
        <v>39098246</v>
      </c>
      <c r="E43" s="94">
        <v>6687699</v>
      </c>
      <c r="F43" s="94">
        <v>47130618</v>
      </c>
      <c r="G43" s="94">
        <v>147816790</v>
      </c>
      <c r="H43" s="94">
        <v>2954250</v>
      </c>
      <c r="I43" s="94" t="s">
        <v>247</v>
      </c>
      <c r="J43" s="94">
        <f>SUM(K43:M43,R43)</f>
        <v>11055591</v>
      </c>
      <c r="K43" s="94">
        <v>13652</v>
      </c>
      <c r="L43" s="94">
        <v>1959800</v>
      </c>
      <c r="M43" s="94">
        <f>SUM(N43:Q43)</f>
        <v>9038958</v>
      </c>
      <c r="N43" s="94">
        <v>1808726</v>
      </c>
      <c r="O43" s="94">
        <v>3061800</v>
      </c>
      <c r="P43" s="94">
        <v>749030</v>
      </c>
      <c r="Q43" s="94">
        <v>3419402</v>
      </c>
      <c r="R43" s="94">
        <v>43181</v>
      </c>
      <c r="S43" s="112"/>
      <c r="T43" s="112"/>
      <c r="U43" s="269"/>
      <c r="V43" s="269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4" ht="22.5" customHeight="1">
      <c r="A44" s="215" t="s">
        <v>284</v>
      </c>
      <c r="B44" s="216"/>
      <c r="C44" s="94">
        <f>SUM(D44:G44)</f>
        <v>230970514</v>
      </c>
      <c r="D44" s="94">
        <v>48016760</v>
      </c>
      <c r="E44" s="94">
        <v>3884579</v>
      </c>
      <c r="F44" s="94">
        <v>66938327</v>
      </c>
      <c r="G44" s="94">
        <v>112130848</v>
      </c>
      <c r="H44" s="94">
        <v>6167409</v>
      </c>
      <c r="I44" s="94" t="s">
        <v>247</v>
      </c>
      <c r="J44" s="94">
        <f>SUM(K44:M44,R44)</f>
        <v>15374956</v>
      </c>
      <c r="K44" s="94">
        <v>17230</v>
      </c>
      <c r="L44" s="94">
        <v>1783800</v>
      </c>
      <c r="M44" s="94">
        <f>SUM(N44:Q44)</f>
        <v>13549926</v>
      </c>
      <c r="N44" s="94">
        <v>2047380</v>
      </c>
      <c r="O44" s="94">
        <v>4976600</v>
      </c>
      <c r="P44" s="94">
        <v>1611196</v>
      </c>
      <c r="Q44" s="94">
        <v>4914750</v>
      </c>
      <c r="R44" s="94">
        <v>24000</v>
      </c>
      <c r="S44" s="112"/>
      <c r="T44" s="112"/>
      <c r="U44" s="269"/>
      <c r="V44" s="269"/>
      <c r="W44" s="111"/>
      <c r="X44" s="111"/>
      <c r="Y44" s="111"/>
      <c r="Z44" s="45"/>
      <c r="AA44" s="111"/>
      <c r="AB44" s="111"/>
      <c r="AC44" s="45"/>
      <c r="AD44" s="111"/>
      <c r="AE44" s="111"/>
      <c r="AF44" s="111"/>
      <c r="AG44" s="111"/>
      <c r="AH44" s="111"/>
    </row>
    <row r="45" spans="1:34" ht="22.5" customHeight="1">
      <c r="A45" s="250" t="s">
        <v>296</v>
      </c>
      <c r="B45" s="251"/>
      <c r="C45" s="99">
        <f aca="true" t="shared" si="2" ref="C45:R45">SUM(C47:C50,C52:C55,C57:C60)</f>
        <v>297094405</v>
      </c>
      <c r="D45" s="99">
        <f t="shared" si="2"/>
        <v>63024284</v>
      </c>
      <c r="E45" s="99">
        <f t="shared" si="2"/>
        <v>5449240</v>
      </c>
      <c r="F45" s="99">
        <f t="shared" si="2"/>
        <v>78908777</v>
      </c>
      <c r="G45" s="99">
        <f t="shared" si="2"/>
        <v>149712104</v>
      </c>
      <c r="H45" s="99">
        <f t="shared" si="2"/>
        <v>5969724</v>
      </c>
      <c r="I45" s="99">
        <f t="shared" si="2"/>
        <v>131700</v>
      </c>
      <c r="J45" s="99">
        <f t="shared" si="2"/>
        <v>12567995</v>
      </c>
      <c r="K45" s="99">
        <f t="shared" si="2"/>
        <v>130869</v>
      </c>
      <c r="L45" s="99">
        <f t="shared" si="2"/>
        <v>1485100</v>
      </c>
      <c r="M45" s="99">
        <f t="shared" si="2"/>
        <v>10465826</v>
      </c>
      <c r="N45" s="99">
        <f t="shared" si="2"/>
        <v>669463</v>
      </c>
      <c r="O45" s="99">
        <f t="shared" si="2"/>
        <v>6956450</v>
      </c>
      <c r="P45" s="99">
        <f t="shared" si="2"/>
        <v>1345043</v>
      </c>
      <c r="Q45" s="99">
        <f t="shared" si="2"/>
        <v>1494870</v>
      </c>
      <c r="R45" s="99">
        <f t="shared" si="2"/>
        <v>486200</v>
      </c>
      <c r="S45" s="112"/>
      <c r="T45" s="112"/>
      <c r="U45" s="269"/>
      <c r="V45" s="269"/>
      <c r="W45" s="111"/>
      <c r="X45" s="111"/>
      <c r="Y45" s="111"/>
      <c r="Z45" s="45"/>
      <c r="AA45" s="111"/>
      <c r="AB45" s="111"/>
      <c r="AC45" s="45"/>
      <c r="AD45" s="111"/>
      <c r="AE45" s="111"/>
      <c r="AF45" s="111"/>
      <c r="AG45" s="111"/>
      <c r="AH45" s="111"/>
    </row>
    <row r="46" spans="1:34" ht="22.5" customHeight="1">
      <c r="A46" s="289"/>
      <c r="B46" s="290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112"/>
      <c r="T46" s="112"/>
      <c r="U46" s="288"/>
      <c r="V46" s="288"/>
      <c r="W46" s="111"/>
      <c r="X46" s="111"/>
      <c r="Y46" s="111"/>
      <c r="Z46" s="45"/>
      <c r="AA46" s="111"/>
      <c r="AB46" s="111"/>
      <c r="AC46" s="45"/>
      <c r="AD46" s="111"/>
      <c r="AE46" s="111"/>
      <c r="AF46" s="111"/>
      <c r="AG46" s="111"/>
      <c r="AH46" s="111"/>
    </row>
    <row r="47" spans="1:34" ht="22.5" customHeight="1">
      <c r="A47" s="289" t="s">
        <v>225</v>
      </c>
      <c r="B47" s="290"/>
      <c r="C47" s="94">
        <f>SUM(D47:G47)</f>
        <v>22415705</v>
      </c>
      <c r="D47" s="94">
        <v>4260887</v>
      </c>
      <c r="E47" s="94">
        <v>714742</v>
      </c>
      <c r="F47" s="94">
        <v>6311702</v>
      </c>
      <c r="G47" s="94">
        <v>11128374</v>
      </c>
      <c r="H47" s="94">
        <v>1060434</v>
      </c>
      <c r="I47" s="94" t="s">
        <v>247</v>
      </c>
      <c r="J47" s="94">
        <f>SUM(K47:M47,R47)</f>
        <v>977767</v>
      </c>
      <c r="K47" s="94" t="s">
        <v>247</v>
      </c>
      <c r="L47" s="94">
        <v>220400</v>
      </c>
      <c r="M47" s="94">
        <f>SUM(N47:Q47)</f>
        <v>757367</v>
      </c>
      <c r="N47" s="94">
        <v>51575</v>
      </c>
      <c r="O47" s="94">
        <v>554200</v>
      </c>
      <c r="P47" s="94">
        <v>109300</v>
      </c>
      <c r="Q47" s="94">
        <v>42292</v>
      </c>
      <c r="R47" s="94" t="s">
        <v>247</v>
      </c>
      <c r="S47" s="112"/>
      <c r="T47" s="112"/>
      <c r="U47" s="269"/>
      <c r="V47" s="269"/>
      <c r="W47" s="111"/>
      <c r="X47" s="111"/>
      <c r="Y47" s="111"/>
      <c r="Z47" s="45"/>
      <c r="AA47" s="111"/>
      <c r="AB47" s="111"/>
      <c r="AC47" s="45"/>
      <c r="AD47" s="111"/>
      <c r="AE47" s="111"/>
      <c r="AF47" s="111"/>
      <c r="AG47" s="111"/>
      <c r="AH47" s="111"/>
    </row>
    <row r="48" spans="1:34" ht="22.5" customHeight="1">
      <c r="A48" s="243" t="s">
        <v>130</v>
      </c>
      <c r="B48" s="244"/>
      <c r="C48" s="94">
        <f>SUM(D48:G48)</f>
        <v>23774026</v>
      </c>
      <c r="D48" s="94">
        <v>4959043</v>
      </c>
      <c r="E48" s="94">
        <v>781906</v>
      </c>
      <c r="F48" s="94">
        <v>5936756</v>
      </c>
      <c r="G48" s="94">
        <v>12096321</v>
      </c>
      <c r="H48" s="94">
        <v>1073626</v>
      </c>
      <c r="I48" s="94">
        <v>12000</v>
      </c>
      <c r="J48" s="94">
        <f>SUM(K48:M48,R48)</f>
        <v>880559</v>
      </c>
      <c r="K48" s="94" t="s">
        <v>247</v>
      </c>
      <c r="L48" s="94">
        <v>116000</v>
      </c>
      <c r="M48" s="94">
        <f>SUM(N48:Q48)</f>
        <v>764559</v>
      </c>
      <c r="N48" s="94">
        <v>62759</v>
      </c>
      <c r="O48" s="94">
        <v>557500</v>
      </c>
      <c r="P48" s="94">
        <v>94013</v>
      </c>
      <c r="Q48" s="94">
        <v>50287</v>
      </c>
      <c r="R48" s="94" t="s">
        <v>247</v>
      </c>
      <c r="S48" s="112"/>
      <c r="T48" s="112"/>
      <c r="U48" s="269"/>
      <c r="V48" s="269"/>
      <c r="W48" s="111"/>
      <c r="X48" s="111"/>
      <c r="Y48" s="111"/>
      <c r="Z48" s="45"/>
      <c r="AA48" s="111"/>
      <c r="AB48" s="111"/>
      <c r="AC48" s="45"/>
      <c r="AD48" s="111"/>
      <c r="AE48" s="111"/>
      <c r="AF48" s="111"/>
      <c r="AG48" s="111"/>
      <c r="AH48" s="111"/>
    </row>
    <row r="49" spans="1:34" ht="22.5" customHeight="1">
      <c r="A49" s="243" t="s">
        <v>131</v>
      </c>
      <c r="B49" s="244"/>
      <c r="C49" s="94">
        <f>SUM(D49:G49)</f>
        <v>23909384</v>
      </c>
      <c r="D49" s="94">
        <v>4987768</v>
      </c>
      <c r="E49" s="94">
        <v>784331</v>
      </c>
      <c r="F49" s="94">
        <v>6473352</v>
      </c>
      <c r="G49" s="94">
        <v>11663933</v>
      </c>
      <c r="H49" s="94">
        <v>1003494</v>
      </c>
      <c r="I49" s="94">
        <v>11500</v>
      </c>
      <c r="J49" s="94">
        <f>SUM(K49:M49,R49)</f>
        <v>969880</v>
      </c>
      <c r="K49" s="94">
        <v>11667</v>
      </c>
      <c r="L49" s="94">
        <v>116000</v>
      </c>
      <c r="M49" s="94">
        <f>SUM(N49:Q49)</f>
        <v>842213</v>
      </c>
      <c r="N49" s="94">
        <v>62168</v>
      </c>
      <c r="O49" s="94">
        <v>561850</v>
      </c>
      <c r="P49" s="94">
        <v>91160</v>
      </c>
      <c r="Q49" s="94">
        <v>127035</v>
      </c>
      <c r="R49" s="94" t="s">
        <v>247</v>
      </c>
      <c r="S49" s="112"/>
      <c r="T49" s="112"/>
      <c r="U49" s="269"/>
      <c r="V49" s="269"/>
      <c r="W49" s="111"/>
      <c r="X49" s="111"/>
      <c r="Y49" s="111"/>
      <c r="Z49" s="45"/>
      <c r="AA49" s="111"/>
      <c r="AB49" s="111"/>
      <c r="AC49" s="45"/>
      <c r="AD49" s="111"/>
      <c r="AE49" s="111"/>
      <c r="AF49" s="111"/>
      <c r="AG49" s="111"/>
      <c r="AH49" s="111"/>
    </row>
    <row r="50" spans="1:34" ht="22.5" customHeight="1">
      <c r="A50" s="243" t="s">
        <v>132</v>
      </c>
      <c r="B50" s="244"/>
      <c r="C50" s="94">
        <f>SUM(D50:G50)</f>
        <v>24014306</v>
      </c>
      <c r="D50" s="94">
        <v>4855384</v>
      </c>
      <c r="E50" s="94">
        <v>422540</v>
      </c>
      <c r="F50" s="94">
        <v>6836196</v>
      </c>
      <c r="G50" s="94">
        <v>11900186</v>
      </c>
      <c r="H50" s="94">
        <v>991580</v>
      </c>
      <c r="I50" s="94">
        <v>11000</v>
      </c>
      <c r="J50" s="94">
        <f>SUM(K50:M50,R50)</f>
        <v>1030241</v>
      </c>
      <c r="K50" s="94">
        <v>11200</v>
      </c>
      <c r="L50" s="94">
        <v>138300</v>
      </c>
      <c r="M50" s="94">
        <f>SUM(N50:Q50)</f>
        <v>880741</v>
      </c>
      <c r="N50" s="94">
        <v>67387</v>
      </c>
      <c r="O50" s="94">
        <v>561000</v>
      </c>
      <c r="P50" s="94">
        <v>139280</v>
      </c>
      <c r="Q50" s="94">
        <v>113074</v>
      </c>
      <c r="R50" s="94" t="s">
        <v>247</v>
      </c>
      <c r="S50" s="112"/>
      <c r="T50" s="112"/>
      <c r="U50" s="269"/>
      <c r="V50" s="269"/>
      <c r="W50" s="111"/>
      <c r="X50" s="111"/>
      <c r="Y50" s="111"/>
      <c r="Z50" s="45"/>
      <c r="AA50" s="111"/>
      <c r="AB50" s="111"/>
      <c r="AC50" s="45"/>
      <c r="AD50" s="111"/>
      <c r="AE50" s="111"/>
      <c r="AF50" s="111"/>
      <c r="AG50" s="111"/>
      <c r="AH50" s="111"/>
    </row>
    <row r="51" spans="1:34" ht="22.5" customHeight="1">
      <c r="A51" s="289"/>
      <c r="B51" s="290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112"/>
      <c r="T51" s="112"/>
      <c r="U51" s="269"/>
      <c r="V51" s="269"/>
      <c r="W51" s="111"/>
      <c r="X51" s="111"/>
      <c r="Y51" s="111"/>
      <c r="Z51" s="45"/>
      <c r="AA51" s="111"/>
      <c r="AB51" s="111"/>
      <c r="AC51" s="45"/>
      <c r="AD51" s="111"/>
      <c r="AE51" s="111"/>
      <c r="AF51" s="111"/>
      <c r="AG51" s="111"/>
      <c r="AH51" s="111"/>
    </row>
    <row r="52" spans="1:34" ht="22.5" customHeight="1">
      <c r="A52" s="243" t="s">
        <v>133</v>
      </c>
      <c r="B52" s="244"/>
      <c r="C52" s="94">
        <f>SUM(D52:G52)</f>
        <v>24518062</v>
      </c>
      <c r="D52" s="94">
        <v>5202757</v>
      </c>
      <c r="E52" s="94">
        <v>410269</v>
      </c>
      <c r="F52" s="94">
        <v>6828707</v>
      </c>
      <c r="G52" s="94">
        <v>12076329</v>
      </c>
      <c r="H52" s="94">
        <v>255975</v>
      </c>
      <c r="I52" s="94">
        <v>11500</v>
      </c>
      <c r="J52" s="94">
        <f>SUM(K52:M52,R52)</f>
        <v>989937</v>
      </c>
      <c r="K52" s="94">
        <v>11648</v>
      </c>
      <c r="L52" s="94">
        <v>109800</v>
      </c>
      <c r="M52" s="94">
        <f>SUM(N52:Q52)</f>
        <v>868489</v>
      </c>
      <c r="N52" s="94">
        <v>60787</v>
      </c>
      <c r="O52" s="94">
        <v>553500</v>
      </c>
      <c r="P52" s="94">
        <v>145280</v>
      </c>
      <c r="Q52" s="94">
        <v>108922</v>
      </c>
      <c r="R52" s="94" t="s">
        <v>247</v>
      </c>
      <c r="S52" s="112"/>
      <c r="T52" s="112"/>
      <c r="U52" s="269"/>
      <c r="V52" s="269"/>
      <c r="W52" s="111"/>
      <c r="X52" s="111"/>
      <c r="Y52" s="111"/>
      <c r="Z52" s="45"/>
      <c r="AA52" s="111"/>
      <c r="AB52" s="111"/>
      <c r="AC52" s="45"/>
      <c r="AD52" s="111"/>
      <c r="AE52" s="111"/>
      <c r="AF52" s="111"/>
      <c r="AG52" s="111"/>
      <c r="AH52" s="111"/>
    </row>
    <row r="53" spans="1:34" ht="22.5" customHeight="1">
      <c r="A53" s="243" t="s">
        <v>134</v>
      </c>
      <c r="B53" s="244"/>
      <c r="C53" s="94">
        <f>SUM(D53:G53)</f>
        <v>25876684</v>
      </c>
      <c r="D53" s="94">
        <v>5418207</v>
      </c>
      <c r="E53" s="94">
        <v>422864</v>
      </c>
      <c r="F53" s="94">
        <v>6741076</v>
      </c>
      <c r="G53" s="94">
        <v>13294537</v>
      </c>
      <c r="H53" s="94">
        <v>230714</v>
      </c>
      <c r="I53" s="94">
        <v>12000</v>
      </c>
      <c r="J53" s="94">
        <f>SUM(K53:M53,R53)</f>
        <v>1042059</v>
      </c>
      <c r="K53" s="94">
        <v>11217</v>
      </c>
      <c r="L53" s="94">
        <v>138300</v>
      </c>
      <c r="M53" s="94">
        <f>SUM(N53:Q53)</f>
        <v>892542</v>
      </c>
      <c r="N53" s="94">
        <v>79629</v>
      </c>
      <c r="O53" s="94">
        <v>558400</v>
      </c>
      <c r="P53" s="94">
        <v>146800</v>
      </c>
      <c r="Q53" s="94">
        <v>107713</v>
      </c>
      <c r="R53" s="94" t="s">
        <v>247</v>
      </c>
      <c r="S53" s="112"/>
      <c r="T53" s="112"/>
      <c r="U53" s="269"/>
      <c r="V53" s="269"/>
      <c r="W53" s="111"/>
      <c r="X53" s="111"/>
      <c r="Y53" s="111"/>
      <c r="Z53" s="45"/>
      <c r="AA53" s="111"/>
      <c r="AB53" s="111"/>
      <c r="AC53" s="45"/>
      <c r="AD53" s="111"/>
      <c r="AE53" s="111"/>
      <c r="AF53" s="111"/>
      <c r="AG53" s="111"/>
      <c r="AH53" s="111"/>
    </row>
    <row r="54" spans="1:34" ht="22.5" customHeight="1">
      <c r="A54" s="243" t="s">
        <v>135</v>
      </c>
      <c r="B54" s="244"/>
      <c r="C54" s="94">
        <f>SUM(D54:G54)</f>
        <v>24003663</v>
      </c>
      <c r="D54" s="94">
        <v>5189649</v>
      </c>
      <c r="E54" s="94">
        <v>478882</v>
      </c>
      <c r="F54" s="94">
        <v>6594621</v>
      </c>
      <c r="G54" s="94">
        <v>11740511</v>
      </c>
      <c r="H54" s="94">
        <v>216907</v>
      </c>
      <c r="I54" s="94">
        <v>12500</v>
      </c>
      <c r="J54" s="94">
        <f>SUM(K54:M54,R54)</f>
        <v>1032458</v>
      </c>
      <c r="K54" s="94">
        <v>11440</v>
      </c>
      <c r="L54" s="94">
        <v>97800</v>
      </c>
      <c r="M54" s="94">
        <f>SUM(N54:Q54)</f>
        <v>923218</v>
      </c>
      <c r="N54" s="94">
        <v>42273</v>
      </c>
      <c r="O54" s="94">
        <v>559250</v>
      </c>
      <c r="P54" s="94">
        <v>149190</v>
      </c>
      <c r="Q54" s="94">
        <v>172505</v>
      </c>
      <c r="R54" s="94" t="s">
        <v>247</v>
      </c>
      <c r="S54" s="112"/>
      <c r="T54" s="112"/>
      <c r="U54" s="269"/>
      <c r="V54" s="269"/>
      <c r="W54" s="111"/>
      <c r="X54" s="111"/>
      <c r="Y54" s="111"/>
      <c r="Z54" s="45"/>
      <c r="AA54" s="111"/>
      <c r="AB54" s="111"/>
      <c r="AC54" s="45"/>
      <c r="AD54" s="111"/>
      <c r="AE54" s="111"/>
      <c r="AF54" s="111"/>
      <c r="AG54" s="111"/>
      <c r="AH54" s="111"/>
    </row>
    <row r="55" spans="1:34" ht="22.5" customHeight="1">
      <c r="A55" s="243" t="s">
        <v>136</v>
      </c>
      <c r="B55" s="244"/>
      <c r="C55" s="94">
        <f>SUM(D55:G55)</f>
        <v>24435104</v>
      </c>
      <c r="D55" s="94">
        <v>6450420</v>
      </c>
      <c r="E55" s="94">
        <v>258406</v>
      </c>
      <c r="F55" s="94">
        <v>6359111</v>
      </c>
      <c r="G55" s="94">
        <v>11367167</v>
      </c>
      <c r="H55" s="94">
        <v>165521</v>
      </c>
      <c r="I55" s="94">
        <v>12500</v>
      </c>
      <c r="J55" s="94">
        <f>SUM(K55:M55,R55)</f>
        <v>968291</v>
      </c>
      <c r="K55" s="94">
        <v>10982</v>
      </c>
      <c r="L55" s="94">
        <v>135600</v>
      </c>
      <c r="M55" s="94">
        <f>SUM(N55:Q55)</f>
        <v>821709</v>
      </c>
      <c r="N55" s="94">
        <v>32519</v>
      </c>
      <c r="O55" s="94">
        <v>528950</v>
      </c>
      <c r="P55" s="94">
        <v>95000</v>
      </c>
      <c r="Q55" s="94">
        <v>165240</v>
      </c>
      <c r="R55" s="94" t="s">
        <v>247</v>
      </c>
      <c r="S55" s="112"/>
      <c r="T55" s="112"/>
      <c r="U55" s="269"/>
      <c r="V55" s="269"/>
      <c r="W55" s="111"/>
      <c r="X55" s="111"/>
      <c r="Y55" s="111"/>
      <c r="Z55" s="45"/>
      <c r="AA55" s="111"/>
      <c r="AB55" s="111"/>
      <c r="AC55" s="45"/>
      <c r="AD55" s="111"/>
      <c r="AE55" s="111"/>
      <c r="AF55" s="111"/>
      <c r="AG55" s="111"/>
      <c r="AH55" s="111"/>
    </row>
    <row r="56" spans="1:34" ht="22.5" customHeight="1">
      <c r="A56" s="289"/>
      <c r="B56" s="290"/>
      <c r="C56" s="94"/>
      <c r="D56" s="12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112"/>
      <c r="T56" s="112"/>
      <c r="U56" s="269"/>
      <c r="V56" s="269"/>
      <c r="W56" s="111"/>
      <c r="X56" s="111"/>
      <c r="Y56" s="111"/>
      <c r="Z56" s="45"/>
      <c r="AA56" s="111"/>
      <c r="AB56" s="111"/>
      <c r="AC56" s="45"/>
      <c r="AD56" s="111"/>
      <c r="AE56" s="111"/>
      <c r="AF56" s="111"/>
      <c r="AG56" s="111"/>
      <c r="AH56" s="111"/>
    </row>
    <row r="57" spans="1:34" ht="22.5" customHeight="1">
      <c r="A57" s="243" t="s">
        <v>137</v>
      </c>
      <c r="B57" s="244"/>
      <c r="C57" s="94">
        <f>SUM(D57:G57)</f>
        <v>25654345</v>
      </c>
      <c r="D57" s="94">
        <v>5258390</v>
      </c>
      <c r="E57" s="94">
        <v>259381</v>
      </c>
      <c r="F57" s="94">
        <v>6381626</v>
      </c>
      <c r="G57" s="94">
        <v>13754948</v>
      </c>
      <c r="H57" s="94">
        <v>217252</v>
      </c>
      <c r="I57" s="94">
        <v>12200</v>
      </c>
      <c r="J57" s="94">
        <f>SUM(K57:M57,R57)</f>
        <v>1068905</v>
      </c>
      <c r="K57" s="94">
        <v>10647</v>
      </c>
      <c r="L57" s="94">
        <v>130200</v>
      </c>
      <c r="M57" s="94">
        <f>SUM(N57:Q57)</f>
        <v>928058</v>
      </c>
      <c r="N57" s="94">
        <v>45926</v>
      </c>
      <c r="O57" s="94">
        <v>627400</v>
      </c>
      <c r="P57" s="94">
        <v>95000</v>
      </c>
      <c r="Q57" s="94">
        <v>159732</v>
      </c>
      <c r="R57" s="94" t="s">
        <v>247</v>
      </c>
      <c r="S57" s="112"/>
      <c r="T57" s="112"/>
      <c r="U57" s="269"/>
      <c r="V57" s="269"/>
      <c r="W57" s="111"/>
      <c r="X57" s="111"/>
      <c r="Y57" s="111"/>
      <c r="Z57" s="45"/>
      <c r="AA57" s="111"/>
      <c r="AB57" s="111"/>
      <c r="AC57" s="45"/>
      <c r="AD57" s="111"/>
      <c r="AE57" s="111"/>
      <c r="AF57" s="111"/>
      <c r="AG57" s="111"/>
      <c r="AH57" s="111"/>
    </row>
    <row r="58" spans="1:34" ht="22.5" customHeight="1">
      <c r="A58" s="243" t="s">
        <v>138</v>
      </c>
      <c r="B58" s="244"/>
      <c r="C58" s="94">
        <f>SUM(D58:G58)</f>
        <v>25617201</v>
      </c>
      <c r="D58" s="94">
        <v>5347746</v>
      </c>
      <c r="E58" s="94">
        <v>276203</v>
      </c>
      <c r="F58" s="94">
        <v>6742587</v>
      </c>
      <c r="G58" s="94">
        <v>13250665</v>
      </c>
      <c r="H58" s="94">
        <v>241515</v>
      </c>
      <c r="I58" s="94">
        <v>12000</v>
      </c>
      <c r="J58" s="94">
        <f>SUM(K58:M58,R58)</f>
        <v>1113183</v>
      </c>
      <c r="K58" s="94">
        <v>11072</v>
      </c>
      <c r="L58" s="94">
        <v>166700</v>
      </c>
      <c r="M58" s="94">
        <f>SUM(N58:Q58)</f>
        <v>935411</v>
      </c>
      <c r="N58" s="94">
        <v>46208</v>
      </c>
      <c r="O58" s="94">
        <v>627600</v>
      </c>
      <c r="P58" s="94">
        <v>95000</v>
      </c>
      <c r="Q58" s="94">
        <v>166603</v>
      </c>
      <c r="R58" s="94" t="s">
        <v>247</v>
      </c>
      <c r="S58" s="112"/>
      <c r="T58" s="112"/>
      <c r="U58" s="269"/>
      <c r="V58" s="269"/>
      <c r="W58" s="111"/>
      <c r="X58" s="111"/>
      <c r="Y58" s="111"/>
      <c r="Z58" s="45"/>
      <c r="AA58" s="111"/>
      <c r="AB58" s="111"/>
      <c r="AC58" s="45"/>
      <c r="AD58" s="111"/>
      <c r="AE58" s="111"/>
      <c r="AF58" s="111"/>
      <c r="AG58" s="111"/>
      <c r="AH58" s="111"/>
    </row>
    <row r="59" spans="1:34" ht="22.5" customHeight="1">
      <c r="A59" s="243" t="s">
        <v>139</v>
      </c>
      <c r="B59" s="244"/>
      <c r="C59" s="94">
        <f>SUM(D59:G59)</f>
        <v>26258608</v>
      </c>
      <c r="D59" s="94">
        <v>5505952</v>
      </c>
      <c r="E59" s="94">
        <v>290166</v>
      </c>
      <c r="F59" s="94">
        <v>6790060</v>
      </c>
      <c r="G59" s="94">
        <v>13672430</v>
      </c>
      <c r="H59" s="94">
        <v>265726</v>
      </c>
      <c r="I59" s="94">
        <v>12500</v>
      </c>
      <c r="J59" s="94">
        <f>SUM(K59:M59,R59)</f>
        <v>1279729</v>
      </c>
      <c r="K59" s="94">
        <v>29813</v>
      </c>
      <c r="L59" s="94">
        <v>58000</v>
      </c>
      <c r="M59" s="94">
        <f>SUM(N59:Q59)</f>
        <v>900816</v>
      </c>
      <c r="N59" s="94">
        <v>45286</v>
      </c>
      <c r="O59" s="94">
        <v>631550</v>
      </c>
      <c r="P59" s="94">
        <v>92510</v>
      </c>
      <c r="Q59" s="94">
        <v>131470</v>
      </c>
      <c r="R59" s="94">
        <v>291100</v>
      </c>
      <c r="S59" s="112"/>
      <c r="T59" s="112"/>
      <c r="U59" s="269"/>
      <c r="V59" s="269"/>
      <c r="W59" s="111"/>
      <c r="X59" s="111"/>
      <c r="Y59" s="111"/>
      <c r="Z59" s="45"/>
      <c r="AA59" s="111"/>
      <c r="AB59" s="111"/>
      <c r="AC59" s="45"/>
      <c r="AD59" s="111"/>
      <c r="AE59" s="111"/>
      <c r="AF59" s="111"/>
      <c r="AG59" s="111"/>
      <c r="AH59" s="111"/>
    </row>
    <row r="60" spans="1:34" ht="22.5" customHeight="1">
      <c r="A60" s="243" t="s">
        <v>140</v>
      </c>
      <c r="B60" s="244"/>
      <c r="C60" s="94">
        <f>SUM(D60:G60)</f>
        <v>26617317</v>
      </c>
      <c r="D60" s="94">
        <v>5588081</v>
      </c>
      <c r="E60" s="94">
        <v>349550</v>
      </c>
      <c r="F60" s="94">
        <v>6912983</v>
      </c>
      <c r="G60" s="94">
        <v>13766703</v>
      </c>
      <c r="H60" s="94">
        <v>246980</v>
      </c>
      <c r="I60" s="94">
        <v>12000</v>
      </c>
      <c r="J60" s="94">
        <f>SUM(K60:M60,R60)</f>
        <v>1214986</v>
      </c>
      <c r="K60" s="94">
        <v>11183</v>
      </c>
      <c r="L60" s="94">
        <v>58000</v>
      </c>
      <c r="M60" s="94">
        <f>SUM(N60:Q60)</f>
        <v>950703</v>
      </c>
      <c r="N60" s="94">
        <v>72946</v>
      </c>
      <c r="O60" s="94">
        <v>635250</v>
      </c>
      <c r="P60" s="94">
        <v>92510</v>
      </c>
      <c r="Q60" s="94">
        <v>149997</v>
      </c>
      <c r="R60" s="94">
        <v>195100</v>
      </c>
      <c r="S60" s="112"/>
      <c r="T60" s="112"/>
      <c r="U60" s="269"/>
      <c r="V60" s="269"/>
      <c r="W60" s="111"/>
      <c r="X60" s="111"/>
      <c r="Y60" s="111"/>
      <c r="Z60" s="45"/>
      <c r="AA60" s="111"/>
      <c r="AB60" s="111"/>
      <c r="AC60" s="45"/>
      <c r="AD60" s="111"/>
      <c r="AE60" s="111"/>
      <c r="AF60" s="111"/>
      <c r="AG60" s="111"/>
      <c r="AH60" s="111"/>
    </row>
    <row r="61" spans="1:34" ht="22.5" customHeight="1">
      <c r="A61" s="76"/>
      <c r="B61" s="113"/>
      <c r="C61" s="93"/>
      <c r="D61" s="93"/>
      <c r="E61" s="93"/>
      <c r="F61" s="93"/>
      <c r="G61" s="124"/>
      <c r="H61" s="93"/>
      <c r="I61" s="93"/>
      <c r="J61" s="94"/>
      <c r="K61" s="93"/>
      <c r="L61" s="93"/>
      <c r="M61" s="94"/>
      <c r="N61" s="93"/>
      <c r="O61" s="93"/>
      <c r="P61" s="93"/>
      <c r="Q61" s="93"/>
      <c r="R61" s="93"/>
      <c r="S61" s="112"/>
      <c r="T61" s="112"/>
      <c r="U61" s="76"/>
      <c r="V61" s="76"/>
      <c r="W61" s="112"/>
      <c r="X61" s="111"/>
      <c r="Y61" s="111"/>
      <c r="Z61" s="45"/>
      <c r="AA61" s="111"/>
      <c r="AB61" s="111"/>
      <c r="AC61" s="45"/>
      <c r="AD61" s="111"/>
      <c r="AE61" s="111"/>
      <c r="AF61" s="111"/>
      <c r="AG61" s="111"/>
      <c r="AH61" s="111"/>
    </row>
    <row r="62" spans="1:34" ht="22.5" customHeight="1">
      <c r="A62" s="291" t="s">
        <v>42</v>
      </c>
      <c r="B62" s="292"/>
      <c r="C62" s="93">
        <f aca="true" t="shared" si="3" ref="C62:O62">AVERAGE(C47:C50,C52:C55,C57:C60)</f>
        <v>24757867.083333332</v>
      </c>
      <c r="D62" s="93">
        <v>5252023</v>
      </c>
      <c r="E62" s="93">
        <f t="shared" si="3"/>
        <v>454103.3333333333</v>
      </c>
      <c r="F62" s="93">
        <f t="shared" si="3"/>
        <v>6575731.416666667</v>
      </c>
      <c r="G62" s="93">
        <v>12476008</v>
      </c>
      <c r="H62" s="93">
        <f t="shared" si="3"/>
        <v>497477</v>
      </c>
      <c r="I62" s="93">
        <f>I45/12</f>
        <v>10975</v>
      </c>
      <c r="J62" s="93">
        <v>1047332</v>
      </c>
      <c r="K62" s="93">
        <v>10905</v>
      </c>
      <c r="L62" s="93">
        <f t="shared" si="3"/>
        <v>123758.33333333333</v>
      </c>
      <c r="M62" s="93">
        <f t="shared" si="3"/>
        <v>872152.1666666666</v>
      </c>
      <c r="N62" s="93">
        <v>55788</v>
      </c>
      <c r="O62" s="93">
        <f t="shared" si="3"/>
        <v>579704.1666666666</v>
      </c>
      <c r="P62" s="93">
        <v>112086</v>
      </c>
      <c r="Q62" s="93">
        <v>124572</v>
      </c>
      <c r="R62" s="93">
        <v>40516</v>
      </c>
      <c r="S62" s="112"/>
      <c r="T62" s="112"/>
      <c r="U62" s="269"/>
      <c r="V62" s="269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</row>
    <row r="63" spans="1:34" ht="22.5" customHeight="1">
      <c r="A63" s="114"/>
      <c r="B63" s="115"/>
      <c r="C63" s="117"/>
      <c r="D63" s="117"/>
      <c r="E63" s="117"/>
      <c r="F63" s="117"/>
      <c r="G63" s="116"/>
      <c r="H63" s="116"/>
      <c r="I63" s="116"/>
      <c r="J63" s="116"/>
      <c r="K63" s="116"/>
      <c r="L63" s="116"/>
      <c r="M63" s="117"/>
      <c r="N63" s="117"/>
      <c r="O63" s="117"/>
      <c r="P63" s="117"/>
      <c r="Q63" s="117"/>
      <c r="R63" s="117"/>
      <c r="S63" s="112"/>
      <c r="T63" s="112"/>
      <c r="U63" s="76"/>
      <c r="V63" s="76"/>
      <c r="W63" s="112"/>
      <c r="X63" s="112"/>
      <c r="Y63" s="112"/>
      <c r="Z63" s="112"/>
      <c r="AA63" s="112"/>
      <c r="AB63" s="112"/>
      <c r="AC63" s="111"/>
      <c r="AD63" s="111"/>
      <c r="AE63" s="111"/>
      <c r="AF63" s="111"/>
      <c r="AG63" s="111"/>
      <c r="AH63" s="111"/>
    </row>
    <row r="64" spans="14:19" ht="22.5" customHeight="1">
      <c r="N64" s="104"/>
      <c r="O64" s="104"/>
      <c r="P64" s="104"/>
      <c r="Q64" s="104"/>
      <c r="R64" s="104"/>
      <c r="S64" s="104"/>
    </row>
  </sheetData>
  <sheetProtection/>
  <mergeCells count="91">
    <mergeCell ref="A3:S3"/>
    <mergeCell ref="A36:R36"/>
    <mergeCell ref="A16:B16"/>
    <mergeCell ref="T7:X7"/>
    <mergeCell ref="N7:R7"/>
    <mergeCell ref="M6:S6"/>
    <mergeCell ref="L5:S5"/>
    <mergeCell ref="M7:M8"/>
    <mergeCell ref="S7:S8"/>
    <mergeCell ref="F6:F8"/>
    <mergeCell ref="A27:B27"/>
    <mergeCell ref="A29:B29"/>
    <mergeCell ref="A21:B21"/>
    <mergeCell ref="A22:B22"/>
    <mergeCell ref="A23:B23"/>
    <mergeCell ref="A25:B25"/>
    <mergeCell ref="A26:B26"/>
    <mergeCell ref="A45:B45"/>
    <mergeCell ref="A5:B8"/>
    <mergeCell ref="A14:B14"/>
    <mergeCell ref="A15:B15"/>
    <mergeCell ref="A52:B52"/>
    <mergeCell ref="A10:B10"/>
    <mergeCell ref="A24:B24"/>
    <mergeCell ref="A17:B17"/>
    <mergeCell ref="A18:B18"/>
    <mergeCell ref="A20:B20"/>
    <mergeCell ref="A19:B19"/>
    <mergeCell ref="K40:K41"/>
    <mergeCell ref="J40:J41"/>
    <mergeCell ref="A48:B48"/>
    <mergeCell ref="L40:L41"/>
    <mergeCell ref="C40:G40"/>
    <mergeCell ref="H40:H41"/>
    <mergeCell ref="I40:I41"/>
    <mergeCell ref="A43:B43"/>
    <mergeCell ref="A47:B47"/>
    <mergeCell ref="A44:B44"/>
    <mergeCell ref="A59:B59"/>
    <mergeCell ref="C38:R38"/>
    <mergeCell ref="A11:B11"/>
    <mergeCell ref="A12:B12"/>
    <mergeCell ref="A13:B13"/>
    <mergeCell ref="A38:B41"/>
    <mergeCell ref="C39:I39"/>
    <mergeCell ref="M40:Q40"/>
    <mergeCell ref="R40:R41"/>
    <mergeCell ref="A46:B46"/>
    <mergeCell ref="A53:B53"/>
    <mergeCell ref="A62:B62"/>
    <mergeCell ref="A55:B55"/>
    <mergeCell ref="A56:B56"/>
    <mergeCell ref="A57:B57"/>
    <mergeCell ref="A58:B58"/>
    <mergeCell ref="A60:B60"/>
    <mergeCell ref="A54:B54"/>
    <mergeCell ref="A51:B51"/>
    <mergeCell ref="A50:B50"/>
    <mergeCell ref="U62:V62"/>
    <mergeCell ref="G6:G8"/>
    <mergeCell ref="H6:H8"/>
    <mergeCell ref="I6:I8"/>
    <mergeCell ref="J6:J8"/>
    <mergeCell ref="K6:K8"/>
    <mergeCell ref="U55:V55"/>
    <mergeCell ref="U43:V43"/>
    <mergeCell ref="U44:V44"/>
    <mergeCell ref="C5:E5"/>
    <mergeCell ref="C6:C8"/>
    <mergeCell ref="D6:D8"/>
    <mergeCell ref="E6:E8"/>
    <mergeCell ref="U49:V49"/>
    <mergeCell ref="A49:B49"/>
    <mergeCell ref="U45:V45"/>
    <mergeCell ref="U46:V46"/>
    <mergeCell ref="U47:V47"/>
    <mergeCell ref="U48:V48"/>
    <mergeCell ref="U60:V60"/>
    <mergeCell ref="U51:V51"/>
    <mergeCell ref="U52:V52"/>
    <mergeCell ref="U53:V53"/>
    <mergeCell ref="U54:V54"/>
    <mergeCell ref="U56:V56"/>
    <mergeCell ref="U57:V57"/>
    <mergeCell ref="U58:V58"/>
    <mergeCell ref="U59:V59"/>
    <mergeCell ref="U50:V50"/>
    <mergeCell ref="L6:L8"/>
    <mergeCell ref="F5:H5"/>
    <mergeCell ref="I5:K5"/>
    <mergeCell ref="J39:R39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58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SheetLayoutView="50" zoomScalePageLayoutView="0" workbookViewId="0" topLeftCell="L1">
      <selection activeCell="R1" sqref="R1"/>
    </sheetView>
  </sheetViews>
  <sheetFormatPr defaultColWidth="10.59765625" defaultRowHeight="22.5" customHeight="1"/>
  <cols>
    <col min="1" max="1" width="4.19921875" style="71" customWidth="1"/>
    <col min="2" max="2" width="10.3984375" style="71" customWidth="1"/>
    <col min="3" max="9" width="16.59765625" style="105" customWidth="1"/>
    <col min="10" max="10" width="15" style="105" customWidth="1"/>
    <col min="11" max="11" width="18.69921875" style="105" customWidth="1"/>
    <col min="12" max="12" width="16.59765625" style="105" customWidth="1"/>
    <col min="13" max="13" width="8.59765625" style="105" customWidth="1"/>
    <col min="14" max="14" width="16.59765625" style="105" customWidth="1"/>
    <col min="15" max="18" width="15.59765625" style="71" customWidth="1"/>
    <col min="19" max="16384" width="10.59765625" style="71" customWidth="1"/>
  </cols>
  <sheetData>
    <row r="1" spans="1:21" ht="22.5" customHeight="1">
      <c r="A1" s="7" t="s">
        <v>308</v>
      </c>
      <c r="M1" s="71"/>
      <c r="N1" s="71"/>
      <c r="R1" s="9" t="s">
        <v>318</v>
      </c>
      <c r="U1" s="72"/>
    </row>
    <row r="2" spans="1:21" ht="22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2.5" customHeight="1">
      <c r="A3" s="217" t="s">
        <v>317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86"/>
      <c r="N3" s="86"/>
      <c r="O3" s="86"/>
      <c r="P3" s="86"/>
      <c r="Q3" s="86"/>
      <c r="R3" s="86"/>
      <c r="S3" s="86"/>
      <c r="T3" s="86"/>
      <c r="U3" s="86"/>
    </row>
    <row r="4" spans="1:20" ht="22.5" customHeight="1" thickBot="1">
      <c r="A4" s="86"/>
      <c r="B4" s="86"/>
      <c r="C4" s="86"/>
      <c r="D4" s="86"/>
      <c r="E4" s="86"/>
      <c r="F4" s="86"/>
      <c r="G4" s="86"/>
      <c r="H4" s="86"/>
      <c r="I4" s="71"/>
      <c r="J4" s="71"/>
      <c r="K4" s="71"/>
      <c r="M4" s="86"/>
      <c r="N4" s="86"/>
      <c r="O4" s="86"/>
      <c r="P4" s="86"/>
      <c r="Q4" s="86"/>
      <c r="R4" s="86"/>
      <c r="S4" s="86"/>
      <c r="T4" s="86"/>
    </row>
    <row r="5" spans="1:14" ht="22.5" customHeight="1">
      <c r="A5" s="318" t="s">
        <v>253</v>
      </c>
      <c r="B5" s="319"/>
      <c r="C5" s="312" t="s">
        <v>310</v>
      </c>
      <c r="D5" s="312" t="s">
        <v>316</v>
      </c>
      <c r="E5" s="313"/>
      <c r="F5" s="315"/>
      <c r="G5" s="312" t="s">
        <v>315</v>
      </c>
      <c r="H5" s="313"/>
      <c r="I5" s="315"/>
      <c r="J5" s="312" t="s">
        <v>154</v>
      </c>
      <c r="K5" s="313"/>
      <c r="L5" s="313"/>
      <c r="M5" s="71"/>
      <c r="N5" s="71"/>
    </row>
    <row r="6" spans="1:14" ht="22.5" customHeight="1">
      <c r="A6" s="320"/>
      <c r="B6" s="321"/>
      <c r="C6" s="284"/>
      <c r="D6" s="238" t="s">
        <v>255</v>
      </c>
      <c r="E6" s="238" t="s">
        <v>311</v>
      </c>
      <c r="F6" s="316" t="s">
        <v>312</v>
      </c>
      <c r="G6" s="238" t="s">
        <v>255</v>
      </c>
      <c r="H6" s="238" t="s">
        <v>314</v>
      </c>
      <c r="I6" s="238" t="s">
        <v>155</v>
      </c>
      <c r="J6" s="283" t="s">
        <v>255</v>
      </c>
      <c r="K6" s="283" t="s">
        <v>313</v>
      </c>
      <c r="L6" s="283" t="s">
        <v>153</v>
      </c>
      <c r="M6" s="71"/>
      <c r="N6" s="71"/>
    </row>
    <row r="7" spans="1:14" ht="22.5" customHeight="1">
      <c r="A7" s="320"/>
      <c r="B7" s="321"/>
      <c r="C7" s="285"/>
      <c r="D7" s="314"/>
      <c r="E7" s="314"/>
      <c r="F7" s="317"/>
      <c r="G7" s="314"/>
      <c r="H7" s="314"/>
      <c r="I7" s="314"/>
      <c r="J7" s="285"/>
      <c r="K7" s="285"/>
      <c r="L7" s="285"/>
      <c r="M7" s="71"/>
      <c r="N7" s="71"/>
    </row>
    <row r="8" spans="1:14" ht="22.5" customHeight="1">
      <c r="A8" s="84"/>
      <c r="B8" s="110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71"/>
      <c r="N8" s="71"/>
    </row>
    <row r="9" spans="1:14" ht="22.5" customHeight="1">
      <c r="A9" s="306" t="s">
        <v>305</v>
      </c>
      <c r="B9" s="307"/>
      <c r="C9" s="94">
        <v>452231</v>
      </c>
      <c r="D9" s="94">
        <f>SUM(E9:F9)</f>
        <v>14077825</v>
      </c>
      <c r="E9" s="94">
        <v>8811255</v>
      </c>
      <c r="F9" s="94">
        <v>5266570</v>
      </c>
      <c r="G9" s="94">
        <f>SUM(H9:I9)</f>
        <v>2105817</v>
      </c>
      <c r="H9" s="94">
        <v>100</v>
      </c>
      <c r="I9" s="94">
        <v>2105717</v>
      </c>
      <c r="J9" s="94">
        <f>SUM(K9:L9)</f>
        <v>1650645</v>
      </c>
      <c r="K9" s="94">
        <v>1073640</v>
      </c>
      <c r="L9" s="94">
        <v>577005</v>
      </c>
      <c r="M9" s="71"/>
      <c r="N9" s="71"/>
    </row>
    <row r="10" spans="1:14" ht="22.5" customHeight="1">
      <c r="A10" s="215" t="s">
        <v>306</v>
      </c>
      <c r="B10" s="216"/>
      <c r="C10" s="94">
        <v>519833</v>
      </c>
      <c r="D10" s="94">
        <f>SUM(E10:F10)</f>
        <v>13561343</v>
      </c>
      <c r="E10" s="94">
        <v>9352423</v>
      </c>
      <c r="F10" s="94">
        <v>4208920</v>
      </c>
      <c r="G10" s="94">
        <f>SUM(H10:I10)</f>
        <v>1313589</v>
      </c>
      <c r="H10" s="94">
        <v>438</v>
      </c>
      <c r="I10" s="94">
        <v>1313151</v>
      </c>
      <c r="J10" s="94">
        <f>SUM(K10:L10)</f>
        <v>1360717</v>
      </c>
      <c r="K10" s="94">
        <v>735430</v>
      </c>
      <c r="L10" s="94">
        <v>625287</v>
      </c>
      <c r="M10" s="71"/>
      <c r="N10" s="71"/>
    </row>
    <row r="11" spans="1:14" ht="22.5" customHeight="1">
      <c r="A11" s="250" t="s">
        <v>309</v>
      </c>
      <c r="B11" s="251"/>
      <c r="C11" s="99">
        <f aca="true" t="shared" si="0" ref="C11:L11">SUM(C13:C16,C18:C21,C23:C26)</f>
        <v>526568</v>
      </c>
      <c r="D11" s="99">
        <f t="shared" si="0"/>
        <v>12208387</v>
      </c>
      <c r="E11" s="99">
        <f t="shared" si="0"/>
        <v>8147173</v>
      </c>
      <c r="F11" s="99">
        <f t="shared" si="0"/>
        <v>4061214</v>
      </c>
      <c r="G11" s="99">
        <f>SUM(G13:G16,G18:G21,G23:G26)</f>
        <v>1592978</v>
      </c>
      <c r="H11" s="99">
        <f>SUM(H13:H16,H18:H21,H23:H26)</f>
        <v>2003</v>
      </c>
      <c r="I11" s="99">
        <f t="shared" si="0"/>
        <v>1590975</v>
      </c>
      <c r="J11" s="99">
        <f>SUM(J13:J16,J18:J21,J23:J26)</f>
        <v>1440168</v>
      </c>
      <c r="K11" s="99">
        <f t="shared" si="0"/>
        <v>865742</v>
      </c>
      <c r="L11" s="99">
        <f t="shared" si="0"/>
        <v>574426</v>
      </c>
      <c r="M11" s="71"/>
      <c r="N11" s="71"/>
    </row>
    <row r="12" spans="1:14" ht="22.5" customHeight="1">
      <c r="A12" s="289"/>
      <c r="B12" s="290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71"/>
      <c r="N12" s="71"/>
    </row>
    <row r="13" spans="1:14" ht="22.5" customHeight="1">
      <c r="A13" s="289" t="s">
        <v>225</v>
      </c>
      <c r="B13" s="290"/>
      <c r="C13" s="94">
        <v>46059</v>
      </c>
      <c r="D13" s="94">
        <f>SUM(E13:F13)</f>
        <v>1041908</v>
      </c>
      <c r="E13" s="94">
        <v>700239</v>
      </c>
      <c r="F13" s="94">
        <v>341669</v>
      </c>
      <c r="G13" s="94">
        <f>SUM(H13:I13)</f>
        <v>112238</v>
      </c>
      <c r="H13" s="94">
        <v>750</v>
      </c>
      <c r="I13" s="94">
        <v>111488</v>
      </c>
      <c r="J13" s="94">
        <f>SUM(K13:L13)</f>
        <v>122245</v>
      </c>
      <c r="K13" s="94">
        <v>68575</v>
      </c>
      <c r="L13" s="94">
        <v>53670</v>
      </c>
      <c r="M13" s="71"/>
      <c r="N13" s="71"/>
    </row>
    <row r="14" spans="1:14" ht="22.5" customHeight="1">
      <c r="A14" s="243" t="s">
        <v>130</v>
      </c>
      <c r="B14" s="244"/>
      <c r="C14" s="94">
        <v>47865</v>
      </c>
      <c r="D14" s="94">
        <f>SUM(E14:F14)</f>
        <v>1073447</v>
      </c>
      <c r="E14" s="94">
        <v>730973</v>
      </c>
      <c r="F14" s="94">
        <v>342474</v>
      </c>
      <c r="G14" s="94">
        <f>SUM(H14:I14)</f>
        <v>113221</v>
      </c>
      <c r="H14" s="94" t="s">
        <v>247</v>
      </c>
      <c r="I14" s="94">
        <v>113221</v>
      </c>
      <c r="J14" s="94">
        <f>SUM(K14:L14)</f>
        <v>116478</v>
      </c>
      <c r="K14" s="94">
        <v>66575</v>
      </c>
      <c r="L14" s="94">
        <v>49903</v>
      </c>
      <c r="M14" s="71"/>
      <c r="N14" s="71"/>
    </row>
    <row r="15" spans="1:14" ht="22.5" customHeight="1">
      <c r="A15" s="243" t="s">
        <v>131</v>
      </c>
      <c r="B15" s="244"/>
      <c r="C15" s="94">
        <v>49373</v>
      </c>
      <c r="D15" s="94">
        <f>SUM(E15:F15)</f>
        <v>1213548</v>
      </c>
      <c r="E15" s="94">
        <v>767607</v>
      </c>
      <c r="F15" s="94">
        <v>445941</v>
      </c>
      <c r="G15" s="94">
        <f>SUM(H15:I15)</f>
        <v>130961</v>
      </c>
      <c r="H15" s="94" t="s">
        <v>247</v>
      </c>
      <c r="I15" s="94">
        <v>130961</v>
      </c>
      <c r="J15" s="94">
        <f>SUM(K15:L15)</f>
        <v>102328</v>
      </c>
      <c r="K15" s="94">
        <v>53575</v>
      </c>
      <c r="L15" s="94">
        <v>48753</v>
      </c>
      <c r="M15" s="71"/>
      <c r="N15" s="71"/>
    </row>
    <row r="16" spans="1:14" ht="22.5" customHeight="1">
      <c r="A16" s="243" t="s">
        <v>132</v>
      </c>
      <c r="B16" s="244"/>
      <c r="C16" s="94">
        <v>46237</v>
      </c>
      <c r="D16" s="94">
        <f>SUM(E16:F16)</f>
        <v>1164666</v>
      </c>
      <c r="E16" s="94">
        <v>750635</v>
      </c>
      <c r="F16" s="94">
        <v>414031</v>
      </c>
      <c r="G16" s="94">
        <f>SUM(H16:I16)</f>
        <v>144645</v>
      </c>
      <c r="H16" s="94" t="s">
        <v>247</v>
      </c>
      <c r="I16" s="94">
        <v>144645</v>
      </c>
      <c r="J16" s="94">
        <f>SUM(K16:L16)</f>
        <v>123704</v>
      </c>
      <c r="K16" s="94">
        <v>74932</v>
      </c>
      <c r="L16" s="94">
        <v>48772</v>
      </c>
      <c r="M16" s="71"/>
      <c r="N16" s="71"/>
    </row>
    <row r="17" spans="1:14" ht="22.5" customHeight="1">
      <c r="A17" s="289"/>
      <c r="B17" s="290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71"/>
      <c r="N17" s="71"/>
    </row>
    <row r="18" spans="1:14" ht="22.5" customHeight="1">
      <c r="A18" s="243" t="s">
        <v>133</v>
      </c>
      <c r="B18" s="244"/>
      <c r="C18" s="94">
        <v>42685</v>
      </c>
      <c r="D18" s="94">
        <f>SUM(E18:F18)</f>
        <v>1126631</v>
      </c>
      <c r="E18" s="94">
        <v>740919</v>
      </c>
      <c r="F18" s="94">
        <v>385712</v>
      </c>
      <c r="G18" s="94">
        <f>SUM(H18:I18)</f>
        <v>130716</v>
      </c>
      <c r="H18" s="94" t="s">
        <v>247</v>
      </c>
      <c r="I18" s="94">
        <v>130716</v>
      </c>
      <c r="J18" s="94">
        <f>SUM(K18:L18)</f>
        <v>112377</v>
      </c>
      <c r="K18" s="94">
        <v>68932</v>
      </c>
      <c r="L18" s="94">
        <v>43445</v>
      </c>
      <c r="M18" s="71"/>
      <c r="N18" s="71"/>
    </row>
    <row r="19" spans="1:14" ht="22.5" customHeight="1">
      <c r="A19" s="243" t="s">
        <v>134</v>
      </c>
      <c r="B19" s="244"/>
      <c r="C19" s="94">
        <v>45985</v>
      </c>
      <c r="D19" s="94">
        <f>SUM(E19:F19)</f>
        <v>1097120</v>
      </c>
      <c r="E19" s="94">
        <v>769863</v>
      </c>
      <c r="F19" s="94">
        <v>327257</v>
      </c>
      <c r="G19" s="94">
        <f>SUM(H19:I19)</f>
        <v>124339</v>
      </c>
      <c r="H19" s="94" t="s">
        <v>247</v>
      </c>
      <c r="I19" s="94">
        <v>124339</v>
      </c>
      <c r="J19" s="94">
        <f>SUM(K19:L19)</f>
        <v>120499</v>
      </c>
      <c r="K19" s="94">
        <v>74750</v>
      </c>
      <c r="L19" s="94">
        <v>45749</v>
      </c>
      <c r="M19" s="71"/>
      <c r="N19" s="71"/>
    </row>
    <row r="20" spans="1:14" ht="22.5" customHeight="1">
      <c r="A20" s="243" t="s">
        <v>135</v>
      </c>
      <c r="B20" s="244"/>
      <c r="C20" s="94">
        <v>45921</v>
      </c>
      <c r="D20" s="94">
        <f>SUM(E20:F20)</f>
        <v>1102647</v>
      </c>
      <c r="E20" s="94">
        <v>732949</v>
      </c>
      <c r="F20" s="94">
        <v>369698</v>
      </c>
      <c r="G20" s="94">
        <f>SUM(H20:I20)</f>
        <v>136890</v>
      </c>
      <c r="H20" s="94" t="s">
        <v>247</v>
      </c>
      <c r="I20" s="94">
        <v>136890</v>
      </c>
      <c r="J20" s="94">
        <f>SUM(K20:L20)</f>
        <v>126770</v>
      </c>
      <c r="K20" s="94">
        <v>74750</v>
      </c>
      <c r="L20" s="94">
        <v>52020</v>
      </c>
      <c r="M20" s="71"/>
      <c r="N20" s="71"/>
    </row>
    <row r="21" spans="1:14" ht="22.5" customHeight="1">
      <c r="A21" s="243" t="s">
        <v>136</v>
      </c>
      <c r="B21" s="244"/>
      <c r="C21" s="94">
        <v>43221</v>
      </c>
      <c r="D21" s="94">
        <f>SUM(E21:F21)</f>
        <v>940887</v>
      </c>
      <c r="E21" s="94">
        <v>670307</v>
      </c>
      <c r="F21" s="94">
        <v>270580</v>
      </c>
      <c r="G21" s="94">
        <f>SUM(H21:I21)</f>
        <v>128271</v>
      </c>
      <c r="H21" s="94" t="s">
        <v>247</v>
      </c>
      <c r="I21" s="94">
        <v>128271</v>
      </c>
      <c r="J21" s="94">
        <f>SUM(K21:L21)</f>
        <v>128335</v>
      </c>
      <c r="K21" s="94">
        <v>78813</v>
      </c>
      <c r="L21" s="94">
        <v>49522</v>
      </c>
      <c r="M21" s="71"/>
      <c r="N21" s="71"/>
    </row>
    <row r="22" spans="1:14" ht="22.5" customHeight="1">
      <c r="A22" s="289"/>
      <c r="B22" s="290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71"/>
      <c r="N22" s="71"/>
    </row>
    <row r="23" spans="1:14" ht="22.5" customHeight="1">
      <c r="A23" s="243" t="s">
        <v>137</v>
      </c>
      <c r="B23" s="244"/>
      <c r="C23" s="94">
        <v>43887</v>
      </c>
      <c r="D23" s="94">
        <f>SUM(E23:F23)</f>
        <v>878142</v>
      </c>
      <c r="E23" s="94">
        <v>574968</v>
      </c>
      <c r="F23" s="94">
        <v>303174</v>
      </c>
      <c r="G23" s="94">
        <f>SUM(H23:I23)</f>
        <v>136847</v>
      </c>
      <c r="H23" s="94">
        <v>468</v>
      </c>
      <c r="I23" s="94">
        <v>136379</v>
      </c>
      <c r="J23" s="94">
        <f>SUM(K23:L23)</f>
        <v>122669</v>
      </c>
      <c r="K23" s="94">
        <v>78700</v>
      </c>
      <c r="L23" s="94">
        <v>43969</v>
      </c>
      <c r="M23" s="71"/>
      <c r="N23" s="71"/>
    </row>
    <row r="24" spans="1:14" ht="22.5" customHeight="1">
      <c r="A24" s="243" t="s">
        <v>138</v>
      </c>
      <c r="B24" s="244"/>
      <c r="C24" s="94">
        <v>41509</v>
      </c>
      <c r="D24" s="94">
        <f>SUM(E24:F24)</f>
        <v>855848</v>
      </c>
      <c r="E24" s="94">
        <v>546425</v>
      </c>
      <c r="F24" s="94">
        <v>309423</v>
      </c>
      <c r="G24" s="94">
        <f>SUM(H24:I24)</f>
        <v>137007</v>
      </c>
      <c r="H24" s="94">
        <v>374</v>
      </c>
      <c r="I24" s="94">
        <v>136633</v>
      </c>
      <c r="J24" s="94">
        <f>SUM(K24:L24)</f>
        <v>126001</v>
      </c>
      <c r="K24" s="94">
        <v>78700</v>
      </c>
      <c r="L24" s="94">
        <v>47301</v>
      </c>
      <c r="M24" s="71"/>
      <c r="N24" s="71"/>
    </row>
    <row r="25" spans="1:14" ht="22.5" customHeight="1">
      <c r="A25" s="243" t="s">
        <v>139</v>
      </c>
      <c r="B25" s="244"/>
      <c r="C25" s="94">
        <v>36683</v>
      </c>
      <c r="D25" s="94">
        <f>SUM(E25:F25)</f>
        <v>891589</v>
      </c>
      <c r="E25" s="94">
        <v>552000</v>
      </c>
      <c r="F25" s="94">
        <v>339589</v>
      </c>
      <c r="G25" s="94">
        <f>SUM(H25:I25)</f>
        <v>143489</v>
      </c>
      <c r="H25" s="94">
        <v>411</v>
      </c>
      <c r="I25" s="94">
        <v>143078</v>
      </c>
      <c r="J25" s="94">
        <f>SUM(K25:L25)</f>
        <v>115682</v>
      </c>
      <c r="K25" s="94">
        <v>68720</v>
      </c>
      <c r="L25" s="94">
        <v>46962</v>
      </c>
      <c r="M25" s="71"/>
      <c r="N25" s="71"/>
    </row>
    <row r="26" spans="1:14" ht="22.5" customHeight="1">
      <c r="A26" s="243" t="s">
        <v>140</v>
      </c>
      <c r="B26" s="244"/>
      <c r="C26" s="94">
        <v>37143</v>
      </c>
      <c r="D26" s="94">
        <f>SUM(E26:F26)</f>
        <v>821954</v>
      </c>
      <c r="E26" s="94">
        <v>610288</v>
      </c>
      <c r="F26" s="94">
        <v>211666</v>
      </c>
      <c r="G26" s="94">
        <f>SUM(H26:I26)</f>
        <v>154354</v>
      </c>
      <c r="H26" s="94" t="s">
        <v>247</v>
      </c>
      <c r="I26" s="94">
        <v>154354</v>
      </c>
      <c r="J26" s="94">
        <f>SUM(K26:L26)</f>
        <v>123080</v>
      </c>
      <c r="K26" s="94">
        <v>78720</v>
      </c>
      <c r="L26" s="94">
        <v>44360</v>
      </c>
      <c r="M26" s="71"/>
      <c r="N26" s="71"/>
    </row>
    <row r="27" spans="1:14" ht="22.5" customHeight="1">
      <c r="A27" s="76"/>
      <c r="B27" s="11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71"/>
      <c r="N27" s="71"/>
    </row>
    <row r="28" spans="1:14" ht="22.5" customHeight="1">
      <c r="A28" s="291" t="s">
        <v>42</v>
      </c>
      <c r="B28" s="292"/>
      <c r="C28" s="93">
        <f aca="true" t="shared" si="1" ref="C28:L28">AVERAGE(C13:C16,C18:C21,C23:C26)</f>
        <v>43880.666666666664</v>
      </c>
      <c r="D28" s="93">
        <f t="shared" si="1"/>
        <v>1017365.5833333334</v>
      </c>
      <c r="E28" s="93">
        <f t="shared" si="1"/>
        <v>678931.0833333334</v>
      </c>
      <c r="F28" s="93">
        <v>338434</v>
      </c>
      <c r="G28" s="93">
        <f t="shared" si="1"/>
        <v>132748.16666666666</v>
      </c>
      <c r="H28" s="93">
        <v>167</v>
      </c>
      <c r="I28" s="93">
        <f t="shared" si="1"/>
        <v>132581.25</v>
      </c>
      <c r="J28" s="93">
        <f t="shared" si="1"/>
        <v>120014</v>
      </c>
      <c r="K28" s="93">
        <f t="shared" si="1"/>
        <v>72145.16666666667</v>
      </c>
      <c r="L28" s="93">
        <f t="shared" si="1"/>
        <v>47868.833333333336</v>
      </c>
      <c r="M28" s="71"/>
      <c r="N28" s="71"/>
    </row>
    <row r="29" spans="1:14" ht="22.5" customHeight="1">
      <c r="A29" s="114"/>
      <c r="B29" s="115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71"/>
      <c r="N29" s="71"/>
    </row>
    <row r="30" spans="1:14" ht="22.5" customHeight="1">
      <c r="A30" s="76" t="s">
        <v>319</v>
      </c>
      <c r="B30" s="76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71"/>
      <c r="N30" s="71"/>
    </row>
    <row r="34" spans="1:18" ht="22.5" customHeight="1">
      <c r="A34" s="217" t="s">
        <v>330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</row>
    <row r="35" spans="15:18" ht="22.5" customHeight="1" thickBot="1">
      <c r="O35" s="105"/>
      <c r="P35" s="105"/>
      <c r="Q35" s="105"/>
      <c r="R35" s="105"/>
    </row>
    <row r="36" spans="1:18" ht="22.5" customHeight="1">
      <c r="A36" s="318" t="s">
        <v>253</v>
      </c>
      <c r="B36" s="319"/>
      <c r="C36" s="312" t="s">
        <v>324</v>
      </c>
      <c r="D36" s="313"/>
      <c r="E36" s="313"/>
      <c r="F36" s="315"/>
      <c r="G36" s="312" t="s">
        <v>323</v>
      </c>
      <c r="H36" s="313"/>
      <c r="I36" s="313"/>
      <c r="J36" s="312" t="s">
        <v>328</v>
      </c>
      <c r="K36" s="313"/>
      <c r="L36" s="313"/>
      <c r="M36" s="315"/>
      <c r="N36" s="230" t="s">
        <v>329</v>
      </c>
      <c r="O36" s="230" t="s">
        <v>52</v>
      </c>
      <c r="P36" s="312" t="s">
        <v>327</v>
      </c>
      <c r="Q36" s="313"/>
      <c r="R36" s="313"/>
    </row>
    <row r="37" spans="1:18" ht="22.5" customHeight="1">
      <c r="A37" s="320"/>
      <c r="B37" s="321"/>
      <c r="C37" s="285"/>
      <c r="D37" s="322"/>
      <c r="E37" s="322"/>
      <c r="F37" s="323"/>
      <c r="G37" s="285"/>
      <c r="H37" s="322"/>
      <c r="I37" s="322"/>
      <c r="J37" s="284"/>
      <c r="K37" s="324"/>
      <c r="L37" s="324"/>
      <c r="M37" s="325"/>
      <c r="N37" s="271"/>
      <c r="O37" s="271"/>
      <c r="P37" s="285"/>
      <c r="Q37" s="322"/>
      <c r="R37" s="322"/>
    </row>
    <row r="38" spans="1:18" ht="22.5" customHeight="1">
      <c r="A38" s="320"/>
      <c r="B38" s="321"/>
      <c r="C38" s="270" t="s">
        <v>255</v>
      </c>
      <c r="D38" s="270" t="s">
        <v>50</v>
      </c>
      <c r="E38" s="270" t="s">
        <v>320</v>
      </c>
      <c r="F38" s="270" t="s">
        <v>321</v>
      </c>
      <c r="G38" s="270" t="s">
        <v>255</v>
      </c>
      <c r="H38" s="270" t="s">
        <v>322</v>
      </c>
      <c r="I38" s="270" t="s">
        <v>148</v>
      </c>
      <c r="J38" s="270" t="s">
        <v>255</v>
      </c>
      <c r="K38" s="270" t="s">
        <v>325</v>
      </c>
      <c r="L38" s="270" t="s">
        <v>51</v>
      </c>
      <c r="M38" s="270" t="s">
        <v>16</v>
      </c>
      <c r="N38" s="271"/>
      <c r="O38" s="271"/>
      <c r="P38" s="270" t="s">
        <v>255</v>
      </c>
      <c r="Q38" s="270" t="s">
        <v>178</v>
      </c>
      <c r="R38" s="283" t="s">
        <v>326</v>
      </c>
    </row>
    <row r="39" spans="1:18" ht="22.5" customHeight="1">
      <c r="A39" s="320"/>
      <c r="B39" s="321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326"/>
    </row>
    <row r="40" spans="1:18" ht="22.5" customHeight="1">
      <c r="A40" s="84"/>
      <c r="B40" s="110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  <row r="41" spans="1:18" ht="22.5" customHeight="1">
      <c r="A41" s="306" t="s">
        <v>307</v>
      </c>
      <c r="B41" s="307"/>
      <c r="C41" s="94">
        <f>SUM(D41:F41)</f>
        <v>1392824</v>
      </c>
      <c r="D41" s="94">
        <v>253657</v>
      </c>
      <c r="E41" s="94">
        <v>292403</v>
      </c>
      <c r="F41" s="94">
        <v>846764</v>
      </c>
      <c r="G41" s="94">
        <f>SUM(H41:I41)</f>
        <v>444231</v>
      </c>
      <c r="H41" s="94">
        <v>1736</v>
      </c>
      <c r="I41" s="94">
        <v>442495</v>
      </c>
      <c r="J41" s="94">
        <f>SUM(K41:M41)</f>
        <v>21096</v>
      </c>
      <c r="K41" s="94">
        <v>16718</v>
      </c>
      <c r="L41" s="94">
        <v>3451</v>
      </c>
      <c r="M41" s="94">
        <v>927</v>
      </c>
      <c r="N41" s="94">
        <v>26921701</v>
      </c>
      <c r="O41" s="94">
        <v>53775</v>
      </c>
      <c r="P41" s="94">
        <v>21161323</v>
      </c>
      <c r="Q41" s="94">
        <v>12742145</v>
      </c>
      <c r="R41" s="94">
        <v>8419178</v>
      </c>
    </row>
    <row r="42" spans="1:18" ht="22.5" customHeight="1">
      <c r="A42" s="215" t="s">
        <v>306</v>
      </c>
      <c r="B42" s="216"/>
      <c r="C42" s="94">
        <f>SUM(D42:F42)</f>
        <v>1091475</v>
      </c>
      <c r="D42" s="94">
        <v>156237</v>
      </c>
      <c r="E42" s="94">
        <v>223059</v>
      </c>
      <c r="F42" s="94">
        <v>712179</v>
      </c>
      <c r="G42" s="94">
        <f>SUM(H42:I42)</f>
        <v>371091</v>
      </c>
      <c r="H42" s="94">
        <v>1752</v>
      </c>
      <c r="I42" s="94">
        <v>369339</v>
      </c>
      <c r="J42" s="94">
        <f>SUM(K42:M42)</f>
        <v>8133</v>
      </c>
      <c r="K42" s="94">
        <v>5490</v>
      </c>
      <c r="L42" s="94">
        <v>2009</v>
      </c>
      <c r="M42" s="94">
        <v>634</v>
      </c>
      <c r="N42" s="94">
        <v>20684793</v>
      </c>
      <c r="O42" s="94">
        <v>28602</v>
      </c>
      <c r="P42" s="94">
        <v>19390866</v>
      </c>
      <c r="Q42" s="94" t="s">
        <v>212</v>
      </c>
      <c r="R42" s="94" t="s">
        <v>212</v>
      </c>
    </row>
    <row r="43" spans="1:18" ht="22.5" customHeight="1">
      <c r="A43" s="250" t="s">
        <v>309</v>
      </c>
      <c r="B43" s="251"/>
      <c r="C43" s="99">
        <f>SUM(D43:F43)</f>
        <v>1346905</v>
      </c>
      <c r="D43" s="99">
        <f aca="true" t="shared" si="2" ref="D43:P43">SUM(D45:D48,D50:D53,D55:D58)</f>
        <v>182410</v>
      </c>
      <c r="E43" s="99">
        <f t="shared" si="2"/>
        <v>265757</v>
      </c>
      <c r="F43" s="99">
        <f t="shared" si="2"/>
        <v>898738</v>
      </c>
      <c r="G43" s="99">
        <f t="shared" si="2"/>
        <v>381251</v>
      </c>
      <c r="H43" s="99">
        <f t="shared" si="2"/>
        <v>2124</v>
      </c>
      <c r="I43" s="99">
        <f t="shared" si="2"/>
        <v>379127</v>
      </c>
      <c r="J43" s="99">
        <f>SUM(K43:M43)</f>
        <v>8419</v>
      </c>
      <c r="K43" s="99">
        <f t="shared" si="2"/>
        <v>5140</v>
      </c>
      <c r="L43" s="99">
        <f t="shared" si="2"/>
        <v>2469</v>
      </c>
      <c r="M43" s="99">
        <f t="shared" si="2"/>
        <v>810</v>
      </c>
      <c r="N43" s="99">
        <f t="shared" si="2"/>
        <v>24067516</v>
      </c>
      <c r="O43" s="99">
        <f t="shared" si="2"/>
        <v>35929</v>
      </c>
      <c r="P43" s="99">
        <f t="shared" si="2"/>
        <v>19618495</v>
      </c>
      <c r="Q43" s="99" t="s">
        <v>212</v>
      </c>
      <c r="R43" s="99" t="s">
        <v>212</v>
      </c>
    </row>
    <row r="44" spans="1:18" ht="22.5" customHeight="1">
      <c r="A44" s="289"/>
      <c r="B44" s="290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</row>
    <row r="45" spans="1:18" ht="22.5" customHeight="1">
      <c r="A45" s="289" t="s">
        <v>225</v>
      </c>
      <c r="B45" s="290"/>
      <c r="C45" s="94">
        <f>SUM(D45:F45)</f>
        <v>100624</v>
      </c>
      <c r="D45" s="94">
        <v>15565</v>
      </c>
      <c r="E45" s="94">
        <v>26395</v>
      </c>
      <c r="F45" s="94">
        <v>58664</v>
      </c>
      <c r="G45" s="94">
        <f>SUM(H45:I45)</f>
        <v>31822</v>
      </c>
      <c r="H45" s="94">
        <v>164</v>
      </c>
      <c r="I45" s="94">
        <v>31658</v>
      </c>
      <c r="J45" s="94">
        <f>SUM(K45:M45)</f>
        <v>376</v>
      </c>
      <c r="K45" s="94">
        <v>220</v>
      </c>
      <c r="L45" s="94">
        <v>128</v>
      </c>
      <c r="M45" s="94">
        <v>28</v>
      </c>
      <c r="N45" s="94">
        <v>1690761</v>
      </c>
      <c r="O45" s="94">
        <v>2427</v>
      </c>
      <c r="P45" s="94">
        <v>1576084</v>
      </c>
      <c r="Q45" s="94" t="s">
        <v>212</v>
      </c>
      <c r="R45" s="94" t="s">
        <v>212</v>
      </c>
    </row>
    <row r="46" spans="1:18" ht="22.5" customHeight="1">
      <c r="A46" s="243" t="s">
        <v>130</v>
      </c>
      <c r="B46" s="244"/>
      <c r="C46" s="94">
        <f>SUM(D46:F46)</f>
        <v>103011</v>
      </c>
      <c r="D46" s="94">
        <v>16309</v>
      </c>
      <c r="E46" s="94">
        <v>28503</v>
      </c>
      <c r="F46" s="94">
        <v>58199</v>
      </c>
      <c r="G46" s="94">
        <f>SUM(H46:I46)</f>
        <v>36369</v>
      </c>
      <c r="H46" s="94">
        <v>219</v>
      </c>
      <c r="I46" s="94">
        <v>36150</v>
      </c>
      <c r="J46" s="94">
        <f>SUM(K46:M46)</f>
        <v>583</v>
      </c>
      <c r="K46" s="94">
        <v>291</v>
      </c>
      <c r="L46" s="94">
        <v>203</v>
      </c>
      <c r="M46" s="94">
        <v>89</v>
      </c>
      <c r="N46" s="94">
        <v>1668706</v>
      </c>
      <c r="O46" s="94">
        <v>2318</v>
      </c>
      <c r="P46" s="94">
        <v>1551515</v>
      </c>
      <c r="Q46" s="94" t="s">
        <v>212</v>
      </c>
      <c r="R46" s="94" t="s">
        <v>212</v>
      </c>
    </row>
    <row r="47" spans="1:18" ht="22.5" customHeight="1">
      <c r="A47" s="243" t="s">
        <v>131</v>
      </c>
      <c r="B47" s="244"/>
      <c r="C47" s="94">
        <f>SUM(D47:F47)</f>
        <v>130912</v>
      </c>
      <c r="D47" s="94">
        <v>21385</v>
      </c>
      <c r="E47" s="94">
        <v>29016</v>
      </c>
      <c r="F47" s="94">
        <v>80511</v>
      </c>
      <c r="G47" s="94">
        <f>SUM(H47:I47)</f>
        <v>40628</v>
      </c>
      <c r="H47" s="94">
        <v>155</v>
      </c>
      <c r="I47" s="94">
        <v>40473</v>
      </c>
      <c r="J47" s="94">
        <f>SUM(K47:M47)</f>
        <v>759</v>
      </c>
      <c r="K47" s="94">
        <v>466</v>
      </c>
      <c r="L47" s="94">
        <v>206</v>
      </c>
      <c r="M47" s="94">
        <v>87</v>
      </c>
      <c r="N47" s="94">
        <v>1975001</v>
      </c>
      <c r="O47" s="94">
        <v>2682</v>
      </c>
      <c r="P47" s="94">
        <v>1719811</v>
      </c>
      <c r="Q47" s="94" t="s">
        <v>212</v>
      </c>
      <c r="R47" s="94" t="s">
        <v>212</v>
      </c>
    </row>
    <row r="48" spans="1:18" ht="22.5" customHeight="1">
      <c r="A48" s="243" t="s">
        <v>132</v>
      </c>
      <c r="B48" s="244"/>
      <c r="C48" s="94">
        <f>SUM(D48:F48)</f>
        <v>123305</v>
      </c>
      <c r="D48" s="94">
        <v>17381</v>
      </c>
      <c r="E48" s="94">
        <v>27987</v>
      </c>
      <c r="F48" s="94">
        <v>77937</v>
      </c>
      <c r="G48" s="94">
        <f>SUM(H48:I48)</f>
        <v>32469</v>
      </c>
      <c r="H48" s="94">
        <v>75</v>
      </c>
      <c r="I48" s="94">
        <v>32394</v>
      </c>
      <c r="J48" s="94">
        <f>SUM(K48:M48)</f>
        <v>638</v>
      </c>
      <c r="K48" s="94">
        <v>422</v>
      </c>
      <c r="L48" s="94">
        <v>189</v>
      </c>
      <c r="M48" s="94">
        <v>27</v>
      </c>
      <c r="N48" s="94">
        <v>1806458</v>
      </c>
      <c r="O48" s="94">
        <v>2702</v>
      </c>
      <c r="P48" s="94">
        <v>1646287</v>
      </c>
      <c r="Q48" s="94" t="s">
        <v>212</v>
      </c>
      <c r="R48" s="94" t="s">
        <v>212</v>
      </c>
    </row>
    <row r="49" spans="1:18" ht="22.5" customHeight="1">
      <c r="A49" s="289"/>
      <c r="B49" s="290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22.5" customHeight="1">
      <c r="A50" s="243" t="s">
        <v>133</v>
      </c>
      <c r="B50" s="244"/>
      <c r="C50" s="94">
        <f>SUM(D50:F50)</f>
        <v>101123</v>
      </c>
      <c r="D50" s="94">
        <v>12480</v>
      </c>
      <c r="E50" s="94">
        <v>19861</v>
      </c>
      <c r="F50" s="94">
        <v>68782</v>
      </c>
      <c r="G50" s="94">
        <f>SUM(H50:I50)</f>
        <v>25435</v>
      </c>
      <c r="H50" s="94">
        <v>113</v>
      </c>
      <c r="I50" s="94">
        <v>25322</v>
      </c>
      <c r="J50" s="94">
        <f>SUM(K50:M50)</f>
        <v>822</v>
      </c>
      <c r="K50" s="94">
        <v>532</v>
      </c>
      <c r="L50" s="94">
        <v>178</v>
      </c>
      <c r="M50" s="94">
        <v>112</v>
      </c>
      <c r="N50" s="94">
        <v>2024116</v>
      </c>
      <c r="O50" s="94">
        <v>3005</v>
      </c>
      <c r="P50" s="94">
        <v>1510820</v>
      </c>
      <c r="Q50" s="94" t="s">
        <v>212</v>
      </c>
      <c r="R50" s="94" t="s">
        <v>212</v>
      </c>
    </row>
    <row r="51" spans="1:18" ht="22.5" customHeight="1">
      <c r="A51" s="243" t="s">
        <v>134</v>
      </c>
      <c r="B51" s="244"/>
      <c r="C51" s="94">
        <f>SUM(D51:F51)</f>
        <v>142044</v>
      </c>
      <c r="D51" s="94">
        <v>16396</v>
      </c>
      <c r="E51" s="94">
        <v>33143</v>
      </c>
      <c r="F51" s="94">
        <v>92505</v>
      </c>
      <c r="G51" s="94">
        <f>SUM(H51:I51)</f>
        <v>31462</v>
      </c>
      <c r="H51" s="94" t="s">
        <v>247</v>
      </c>
      <c r="I51" s="94">
        <v>31462</v>
      </c>
      <c r="J51" s="94">
        <f>SUM(K51:M51)</f>
        <v>902</v>
      </c>
      <c r="K51" s="94">
        <v>501</v>
      </c>
      <c r="L51" s="94">
        <v>281</v>
      </c>
      <c r="M51" s="94">
        <v>120</v>
      </c>
      <c r="N51" s="94">
        <v>2164160</v>
      </c>
      <c r="O51" s="94">
        <v>3129</v>
      </c>
      <c r="P51" s="94">
        <v>1738567</v>
      </c>
      <c r="Q51" s="94" t="s">
        <v>212</v>
      </c>
      <c r="R51" s="94" t="s">
        <v>212</v>
      </c>
    </row>
    <row r="52" spans="1:18" ht="22.5" customHeight="1">
      <c r="A52" s="243" t="s">
        <v>135</v>
      </c>
      <c r="B52" s="244"/>
      <c r="C52" s="94">
        <f>SUM(D52:F52)</f>
        <v>111575</v>
      </c>
      <c r="D52" s="94">
        <v>11897</v>
      </c>
      <c r="E52" s="94">
        <v>23033</v>
      </c>
      <c r="F52" s="94">
        <v>76645</v>
      </c>
      <c r="G52" s="94">
        <f>SUM(H52:I52)</f>
        <v>28647</v>
      </c>
      <c r="H52" s="94" t="s">
        <v>247</v>
      </c>
      <c r="I52" s="94">
        <v>28647</v>
      </c>
      <c r="J52" s="94">
        <f>SUM(K52:M52)</f>
        <v>793</v>
      </c>
      <c r="K52" s="94">
        <v>525</v>
      </c>
      <c r="L52" s="94">
        <v>184</v>
      </c>
      <c r="M52" s="94">
        <v>84</v>
      </c>
      <c r="N52" s="94">
        <v>2106801</v>
      </c>
      <c r="O52" s="94">
        <v>3215</v>
      </c>
      <c r="P52" s="94">
        <v>1678530</v>
      </c>
      <c r="Q52" s="94" t="s">
        <v>212</v>
      </c>
      <c r="R52" s="94" t="s">
        <v>212</v>
      </c>
    </row>
    <row r="53" spans="1:18" ht="22.5" customHeight="1">
      <c r="A53" s="243" t="s">
        <v>136</v>
      </c>
      <c r="B53" s="244"/>
      <c r="C53" s="94">
        <f>SUM(D53:F53)</f>
        <v>119189</v>
      </c>
      <c r="D53" s="94">
        <v>14732</v>
      </c>
      <c r="E53" s="94">
        <v>12406</v>
      </c>
      <c r="F53" s="94">
        <v>92051</v>
      </c>
      <c r="G53" s="94">
        <f>SUM(H53:I53)</f>
        <v>24130</v>
      </c>
      <c r="H53" s="94">
        <v>212</v>
      </c>
      <c r="I53" s="94">
        <v>23918</v>
      </c>
      <c r="J53" s="94">
        <f>SUM(K53:M53)</f>
        <v>721</v>
      </c>
      <c r="K53" s="94">
        <v>404</v>
      </c>
      <c r="L53" s="94">
        <v>214</v>
      </c>
      <c r="M53" s="94">
        <v>103</v>
      </c>
      <c r="N53" s="94">
        <v>2074059</v>
      </c>
      <c r="O53" s="94">
        <v>3230</v>
      </c>
      <c r="P53" s="94">
        <v>1602083</v>
      </c>
      <c r="Q53" s="94" t="s">
        <v>212</v>
      </c>
      <c r="R53" s="94" t="s">
        <v>212</v>
      </c>
    </row>
    <row r="54" spans="1:18" ht="22.5" customHeight="1">
      <c r="A54" s="289"/>
      <c r="B54" s="290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22.5" customHeight="1">
      <c r="A55" s="243" t="s">
        <v>137</v>
      </c>
      <c r="B55" s="244"/>
      <c r="C55" s="94">
        <f>SUM(D55:F55)</f>
        <v>120496</v>
      </c>
      <c r="D55" s="94">
        <v>22825</v>
      </c>
      <c r="E55" s="94">
        <v>15985</v>
      </c>
      <c r="F55" s="94">
        <v>81686</v>
      </c>
      <c r="G55" s="94">
        <f>SUM(H55:I55)</f>
        <v>34356</v>
      </c>
      <c r="H55" s="94">
        <v>287</v>
      </c>
      <c r="I55" s="94">
        <v>34069</v>
      </c>
      <c r="J55" s="94">
        <f>SUM(K55:M55)</f>
        <v>798</v>
      </c>
      <c r="K55" s="94">
        <v>521</v>
      </c>
      <c r="L55" s="94">
        <v>208</v>
      </c>
      <c r="M55" s="94">
        <v>69</v>
      </c>
      <c r="N55" s="94">
        <v>2141797</v>
      </c>
      <c r="O55" s="94">
        <v>3406</v>
      </c>
      <c r="P55" s="94">
        <v>1631396</v>
      </c>
      <c r="Q55" s="94" t="s">
        <v>212</v>
      </c>
      <c r="R55" s="94" t="s">
        <v>212</v>
      </c>
    </row>
    <row r="56" spans="1:18" ht="22.5" customHeight="1">
      <c r="A56" s="243" t="s">
        <v>138</v>
      </c>
      <c r="B56" s="244"/>
      <c r="C56" s="94">
        <f>SUM(D56:F56)</f>
        <v>110103</v>
      </c>
      <c r="D56" s="94">
        <v>11362</v>
      </c>
      <c r="E56" s="94">
        <v>10985</v>
      </c>
      <c r="F56" s="94">
        <v>87756</v>
      </c>
      <c r="G56" s="94">
        <f>SUM(H56:I56)</f>
        <v>34928</v>
      </c>
      <c r="H56" s="94">
        <v>378</v>
      </c>
      <c r="I56" s="94">
        <v>34550</v>
      </c>
      <c r="J56" s="94">
        <f>SUM(K56:M56)</f>
        <v>828</v>
      </c>
      <c r="K56" s="94">
        <v>521</v>
      </c>
      <c r="L56" s="94">
        <v>286</v>
      </c>
      <c r="M56" s="94">
        <v>21</v>
      </c>
      <c r="N56" s="94">
        <v>2177281</v>
      </c>
      <c r="O56" s="94">
        <v>3323</v>
      </c>
      <c r="P56" s="94">
        <v>1699821</v>
      </c>
      <c r="Q56" s="94" t="s">
        <v>212</v>
      </c>
      <c r="R56" s="94" t="s">
        <v>212</v>
      </c>
    </row>
    <row r="57" spans="1:18" ht="22.5" customHeight="1">
      <c r="A57" s="243" t="s">
        <v>139</v>
      </c>
      <c r="B57" s="244"/>
      <c r="C57" s="94">
        <f>SUM(D57:F57)</f>
        <v>106505</v>
      </c>
      <c r="D57" s="94">
        <v>12595</v>
      </c>
      <c r="E57" s="94">
        <v>16675</v>
      </c>
      <c r="F57" s="94">
        <v>77235</v>
      </c>
      <c r="G57" s="94">
        <f>SUM(H57:I57)</f>
        <v>33382</v>
      </c>
      <c r="H57" s="94">
        <v>333</v>
      </c>
      <c r="I57" s="94">
        <v>33049</v>
      </c>
      <c r="J57" s="94">
        <f>SUM(K57:M57)</f>
        <v>710</v>
      </c>
      <c r="K57" s="94">
        <v>483</v>
      </c>
      <c r="L57" s="94">
        <v>195</v>
      </c>
      <c r="M57" s="94">
        <v>32</v>
      </c>
      <c r="N57" s="94">
        <v>2115043</v>
      </c>
      <c r="O57" s="94">
        <v>3303</v>
      </c>
      <c r="P57" s="94">
        <v>1654834</v>
      </c>
      <c r="Q57" s="94" t="s">
        <v>212</v>
      </c>
      <c r="R57" s="94" t="s">
        <v>212</v>
      </c>
    </row>
    <row r="58" spans="1:18" ht="22.5" customHeight="1">
      <c r="A58" s="243" t="s">
        <v>140</v>
      </c>
      <c r="B58" s="244"/>
      <c r="C58" s="94">
        <f>SUM(D58:F58)</f>
        <v>78018</v>
      </c>
      <c r="D58" s="94">
        <v>9483</v>
      </c>
      <c r="E58" s="94">
        <v>21768</v>
      </c>
      <c r="F58" s="94">
        <v>46767</v>
      </c>
      <c r="G58" s="94">
        <f>SUM(H58:I58)</f>
        <v>27623</v>
      </c>
      <c r="H58" s="94">
        <v>188</v>
      </c>
      <c r="I58" s="94">
        <v>27435</v>
      </c>
      <c r="J58" s="94">
        <f>SUM(K58:M58)</f>
        <v>489</v>
      </c>
      <c r="K58" s="94">
        <v>254</v>
      </c>
      <c r="L58" s="94">
        <v>197</v>
      </c>
      <c r="M58" s="94">
        <v>38</v>
      </c>
      <c r="N58" s="94">
        <v>2123333</v>
      </c>
      <c r="O58" s="94">
        <v>3189</v>
      </c>
      <c r="P58" s="94">
        <v>1608747</v>
      </c>
      <c r="Q58" s="94" t="s">
        <v>212</v>
      </c>
      <c r="R58" s="94" t="s">
        <v>212</v>
      </c>
    </row>
    <row r="59" spans="1:18" ht="22.5" customHeight="1">
      <c r="A59" s="76"/>
      <c r="B59" s="11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18" ht="22.5" customHeight="1">
      <c r="A60" s="291" t="s">
        <v>42</v>
      </c>
      <c r="B60" s="292"/>
      <c r="C60" s="93">
        <f aca="true" t="shared" si="3" ref="C60:P60">AVERAGE(C45:C48,C50:C53,C55:C58)</f>
        <v>112242.08333333333</v>
      </c>
      <c r="D60" s="93">
        <f t="shared" si="3"/>
        <v>15200.833333333334</v>
      </c>
      <c r="E60" s="93">
        <f t="shared" si="3"/>
        <v>22146.416666666668</v>
      </c>
      <c r="F60" s="93">
        <f t="shared" si="3"/>
        <v>74894.83333333333</v>
      </c>
      <c r="G60" s="93">
        <f t="shared" si="3"/>
        <v>31770.916666666668</v>
      </c>
      <c r="H60" s="93">
        <v>177</v>
      </c>
      <c r="I60" s="93">
        <f t="shared" si="3"/>
        <v>31593.916666666668</v>
      </c>
      <c r="J60" s="93">
        <f>SUM(K60:M60)</f>
        <v>701.5833333333333</v>
      </c>
      <c r="K60" s="93">
        <f t="shared" si="3"/>
        <v>428.3333333333333</v>
      </c>
      <c r="L60" s="93">
        <f t="shared" si="3"/>
        <v>205.75</v>
      </c>
      <c r="M60" s="93">
        <f t="shared" si="3"/>
        <v>67.5</v>
      </c>
      <c r="N60" s="93">
        <f t="shared" si="3"/>
        <v>2005626.3333333333</v>
      </c>
      <c r="O60" s="93">
        <f t="shared" si="3"/>
        <v>2994.0833333333335</v>
      </c>
      <c r="P60" s="93">
        <f t="shared" si="3"/>
        <v>1634874.5833333333</v>
      </c>
      <c r="Q60" s="93" t="s">
        <v>212</v>
      </c>
      <c r="R60" s="93" t="s">
        <v>212</v>
      </c>
    </row>
    <row r="61" spans="1:18" ht="22.5" customHeight="1">
      <c r="A61" s="114"/>
      <c r="B61" s="115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</row>
    <row r="62" spans="15:18" ht="22.5" customHeight="1">
      <c r="O62" s="105"/>
      <c r="P62" s="105"/>
      <c r="Q62" s="105"/>
      <c r="R62" s="105"/>
    </row>
  </sheetData>
  <sheetProtection/>
  <mergeCells count="75">
    <mergeCell ref="P38:P39"/>
    <mergeCell ref="P36:R37"/>
    <mergeCell ref="Q38:Q39"/>
    <mergeCell ref="R38:R39"/>
    <mergeCell ref="C5:C7"/>
    <mergeCell ref="G6:G7"/>
    <mergeCell ref="E6:E7"/>
    <mergeCell ref="G38:G39"/>
    <mergeCell ref="E38:E39"/>
    <mergeCell ref="C38:C39"/>
    <mergeCell ref="H6:H7"/>
    <mergeCell ref="J36:M37"/>
    <mergeCell ref="M38:M39"/>
    <mergeCell ref="J38:J39"/>
    <mergeCell ref="L6:L7"/>
    <mergeCell ref="H38:H39"/>
    <mergeCell ref="I38:I39"/>
    <mergeCell ref="K38:K39"/>
    <mergeCell ref="A60:B60"/>
    <mergeCell ref="A53:B53"/>
    <mergeCell ref="A54:B54"/>
    <mergeCell ref="A55:B55"/>
    <mergeCell ref="A56:B56"/>
    <mergeCell ref="A57:B57"/>
    <mergeCell ref="A58:B58"/>
    <mergeCell ref="A51:B51"/>
    <mergeCell ref="A43:B43"/>
    <mergeCell ref="A23:B23"/>
    <mergeCell ref="A24:B24"/>
    <mergeCell ref="A28:B28"/>
    <mergeCell ref="L38:L39"/>
    <mergeCell ref="A36:B39"/>
    <mergeCell ref="A42:B42"/>
    <mergeCell ref="D38:D39"/>
    <mergeCell ref="F38:F39"/>
    <mergeCell ref="A17:B17"/>
    <mergeCell ref="A52:B52"/>
    <mergeCell ref="A47:B47"/>
    <mergeCell ref="A44:B44"/>
    <mergeCell ref="A45:B45"/>
    <mergeCell ref="A46:B46"/>
    <mergeCell ref="A50:B50"/>
    <mergeCell ref="A49:B49"/>
    <mergeCell ref="A48:B48"/>
    <mergeCell ref="A41:B41"/>
    <mergeCell ref="A13:B13"/>
    <mergeCell ref="A14:B14"/>
    <mergeCell ref="A10:B10"/>
    <mergeCell ref="A11:B11"/>
    <mergeCell ref="O36:O39"/>
    <mergeCell ref="N36:N39"/>
    <mergeCell ref="C36:F37"/>
    <mergeCell ref="G36:I37"/>
    <mergeCell ref="A12:B12"/>
    <mergeCell ref="A16:B16"/>
    <mergeCell ref="A21:B21"/>
    <mergeCell ref="A22:B22"/>
    <mergeCell ref="I6:I7"/>
    <mergeCell ref="A9:B9"/>
    <mergeCell ref="A15:B15"/>
    <mergeCell ref="G5:I5"/>
    <mergeCell ref="D6:D7"/>
    <mergeCell ref="F6:F7"/>
    <mergeCell ref="D5:F5"/>
    <mergeCell ref="A5:B7"/>
    <mergeCell ref="A3:L3"/>
    <mergeCell ref="A34:R34"/>
    <mergeCell ref="J5:L5"/>
    <mergeCell ref="J6:J7"/>
    <mergeCell ref="K6:K7"/>
    <mergeCell ref="A26:B26"/>
    <mergeCell ref="A25:B25"/>
    <mergeCell ref="A18:B18"/>
    <mergeCell ref="A19:B19"/>
    <mergeCell ref="A20:B20"/>
  </mergeCells>
  <printOptions horizontalCentered="1"/>
  <pageMargins left="0.35433070866141736" right="0.35433070866141736" top="0.5905511811023623" bottom="0.3937007874015748" header="0" footer="0"/>
  <pageSetup fitToHeight="1" fitToWidth="1" horizontalDpi="200" verticalDpi="200" orientation="landscape" paperSize="8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zoomScalePageLayoutView="0" workbookViewId="0" topLeftCell="A15">
      <selection activeCell="A30" sqref="A30"/>
    </sheetView>
  </sheetViews>
  <sheetFormatPr defaultColWidth="10.59765625" defaultRowHeight="15"/>
  <cols>
    <col min="1" max="1" width="30.69921875" style="127" customWidth="1"/>
    <col min="2" max="2" width="11.69921875" style="127" customWidth="1"/>
    <col min="3" max="3" width="5.69921875" style="127" customWidth="1"/>
    <col min="4" max="4" width="8.5" style="127" customWidth="1"/>
    <col min="5" max="5" width="6" style="127" customWidth="1"/>
    <col min="6" max="6" width="7.19921875" style="127" customWidth="1"/>
    <col min="7" max="7" width="11" style="127" customWidth="1"/>
    <col min="8" max="8" width="12.5" style="127" customWidth="1"/>
    <col min="9" max="9" width="4.19921875" style="127" customWidth="1"/>
    <col min="10" max="10" width="8.5" style="127" customWidth="1"/>
    <col min="11" max="11" width="7.69921875" style="127" customWidth="1"/>
    <col min="12" max="12" width="4" style="127" customWidth="1"/>
    <col min="13" max="13" width="10.69921875" style="127" customWidth="1"/>
    <col min="14" max="14" width="5.8984375" style="127" customWidth="1"/>
    <col min="15" max="15" width="14.09765625" style="127" customWidth="1"/>
    <col min="16" max="16" width="3.19921875" style="127" customWidth="1"/>
    <col min="17" max="17" width="13.5" style="127" customWidth="1"/>
    <col min="18" max="18" width="10.59765625" style="127" customWidth="1"/>
    <col min="19" max="19" width="10.69921875" style="127" customWidth="1"/>
    <col min="20" max="20" width="10.59765625" style="127" customWidth="1"/>
    <col min="21" max="21" width="6.19921875" style="127" customWidth="1"/>
    <col min="22" max="23" width="10.59765625" style="127" customWidth="1"/>
    <col min="24" max="24" width="16.3984375" style="127" customWidth="1"/>
    <col min="25" max="25" width="10.59765625" style="127" customWidth="1"/>
    <col min="26" max="26" width="14" style="127" customWidth="1"/>
    <col min="27" max="27" width="11.5" style="127" customWidth="1"/>
    <col min="28" max="16384" width="10.59765625" style="127" customWidth="1"/>
  </cols>
  <sheetData>
    <row r="1" spans="1:27" ht="19.5" customHeight="1">
      <c r="A1" s="16" t="s">
        <v>350</v>
      </c>
      <c r="AA1" s="9" t="s">
        <v>335</v>
      </c>
    </row>
    <row r="2" ht="19.5" customHeight="1"/>
    <row r="3" spans="1:27" ht="19.5" customHeight="1">
      <c r="A3" s="329" t="s">
        <v>336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</row>
    <row r="4" spans="1:27" ht="19.5" customHeight="1">
      <c r="A4" s="333" t="s">
        <v>363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</row>
    <row r="5" spans="1:27" ht="19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1:27" ht="19.5" customHeight="1">
      <c r="A6" s="333" t="s">
        <v>364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O6" s="129"/>
      <c r="P6" s="129"/>
      <c r="Q6" s="129"/>
      <c r="AA6" s="129"/>
    </row>
    <row r="7" spans="1:27" ht="18" customHeight="1" thickBo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O7" s="330" t="s">
        <v>365</v>
      </c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</row>
    <row r="8" spans="1:13" ht="21.75" customHeight="1" thickBot="1">
      <c r="A8" s="334" t="s">
        <v>349</v>
      </c>
      <c r="B8" s="338" t="s">
        <v>56</v>
      </c>
      <c r="C8" s="338"/>
      <c r="D8" s="338"/>
      <c r="E8" s="338"/>
      <c r="F8" s="338" t="s">
        <v>55</v>
      </c>
      <c r="G8" s="338"/>
      <c r="H8" s="338"/>
      <c r="I8" s="338"/>
      <c r="J8" s="339" t="s">
        <v>57</v>
      </c>
      <c r="K8" s="339"/>
      <c r="L8" s="339"/>
      <c r="M8" s="340"/>
    </row>
    <row r="9" spans="1:27" ht="28.5" customHeight="1">
      <c r="A9" s="335"/>
      <c r="B9" s="336" t="s">
        <v>340</v>
      </c>
      <c r="C9" s="336"/>
      <c r="D9" s="336" t="s">
        <v>337</v>
      </c>
      <c r="E9" s="336"/>
      <c r="F9" s="336" t="s">
        <v>338</v>
      </c>
      <c r="G9" s="336"/>
      <c r="H9" s="336" t="s">
        <v>337</v>
      </c>
      <c r="I9" s="336"/>
      <c r="J9" s="336" t="s">
        <v>339</v>
      </c>
      <c r="K9" s="336"/>
      <c r="L9" s="336" t="s">
        <v>337</v>
      </c>
      <c r="M9" s="337"/>
      <c r="O9" s="377" t="s">
        <v>58</v>
      </c>
      <c r="P9" s="378"/>
      <c r="Q9" s="132" t="s">
        <v>56</v>
      </c>
      <c r="R9" s="132" t="s">
        <v>60</v>
      </c>
      <c r="S9" s="132" t="s">
        <v>144</v>
      </c>
      <c r="T9" s="132" t="s">
        <v>60</v>
      </c>
      <c r="U9" s="339" t="s">
        <v>145</v>
      </c>
      <c r="V9" s="339"/>
      <c r="W9" s="132" t="s">
        <v>60</v>
      </c>
      <c r="X9" s="132" t="s">
        <v>146</v>
      </c>
      <c r="Y9" s="132" t="s">
        <v>60</v>
      </c>
      <c r="Z9" s="132" t="s">
        <v>147</v>
      </c>
      <c r="AA9" s="133" t="s">
        <v>61</v>
      </c>
    </row>
    <row r="10" spans="1:16" ht="21.75" customHeight="1">
      <c r="A10" s="134"/>
      <c r="O10" s="135"/>
      <c r="P10" s="136"/>
    </row>
    <row r="11" spans="1:27" ht="21.75" customHeight="1">
      <c r="A11" s="154" t="s">
        <v>331</v>
      </c>
      <c r="B11" s="344">
        <f>SUM(B13:C33)</f>
        <v>14912</v>
      </c>
      <c r="C11" s="345"/>
      <c r="D11" s="356">
        <f>B11/B$11*100</f>
        <v>100</v>
      </c>
      <c r="E11" s="356"/>
      <c r="F11" s="345">
        <v>130012</v>
      </c>
      <c r="G11" s="345"/>
      <c r="H11" s="356">
        <f>F11/F$11*100</f>
        <v>100</v>
      </c>
      <c r="I11" s="356"/>
      <c r="J11" s="345">
        <v>97488244</v>
      </c>
      <c r="K11" s="345"/>
      <c r="L11" s="356">
        <f>J11/J$11*100</f>
        <v>100</v>
      </c>
      <c r="M11" s="356"/>
      <c r="O11" s="369" t="s">
        <v>332</v>
      </c>
      <c r="P11" s="370"/>
      <c r="Q11" s="155">
        <f>SUM(Q13,Q15)</f>
        <v>14912</v>
      </c>
      <c r="R11" s="156">
        <f>Q11/Q$11*100</f>
        <v>100</v>
      </c>
      <c r="S11" s="155">
        <f>SUM(S13,S15)</f>
        <v>130012</v>
      </c>
      <c r="T11" s="156">
        <f>S11/S$11*100</f>
        <v>100</v>
      </c>
      <c r="U11" s="350">
        <f>SUM(U13,U15)</f>
        <v>97488244</v>
      </c>
      <c r="V11" s="351"/>
      <c r="W11" s="156">
        <f>U11/U$11*100</f>
        <v>100</v>
      </c>
      <c r="X11" s="155">
        <f>SUM(X13,X15)</f>
        <v>97798610</v>
      </c>
      <c r="Y11" s="156">
        <f>X11/X$11*100</f>
        <v>100</v>
      </c>
      <c r="Z11" s="155">
        <f>SUM(Z13,Z15)</f>
        <v>40232491</v>
      </c>
      <c r="AA11" s="156">
        <v>41.3</v>
      </c>
    </row>
    <row r="12" spans="1:27" ht="21.75" customHeight="1">
      <c r="A12" s="78"/>
      <c r="B12" s="346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O12" s="365"/>
      <c r="P12" s="366"/>
      <c r="R12" s="137"/>
      <c r="T12" s="137"/>
      <c r="U12" s="371"/>
      <c r="V12" s="355"/>
      <c r="W12" s="137"/>
      <c r="Y12" s="137"/>
      <c r="AA12" s="137"/>
    </row>
    <row r="13" spans="1:27" ht="21.75" customHeight="1">
      <c r="A13" s="78" t="s">
        <v>19</v>
      </c>
      <c r="B13" s="346">
        <v>1048</v>
      </c>
      <c r="C13" s="347"/>
      <c r="D13" s="357">
        <f>B13/B$11*100</f>
        <v>7.027896995708155</v>
      </c>
      <c r="E13" s="357"/>
      <c r="F13" s="347">
        <v>9549</v>
      </c>
      <c r="G13" s="347"/>
      <c r="H13" s="357">
        <f>F13/F$11*100</f>
        <v>7.3447066424637715</v>
      </c>
      <c r="I13" s="357"/>
      <c r="J13" s="347">
        <v>8051097</v>
      </c>
      <c r="K13" s="347"/>
      <c r="L13" s="357">
        <f>J13/J$11*100</f>
        <v>8.258531151715072</v>
      </c>
      <c r="M13" s="357"/>
      <c r="O13" s="367" t="s">
        <v>341</v>
      </c>
      <c r="P13" s="368"/>
      <c r="Q13" s="127">
        <v>12844</v>
      </c>
      <c r="R13" s="137">
        <v>86.2</v>
      </c>
      <c r="S13" s="127">
        <v>45488</v>
      </c>
      <c r="T13" s="137">
        <f>S13/S$11*100</f>
        <v>34.987539611728145</v>
      </c>
      <c r="U13" s="347">
        <v>15220965</v>
      </c>
      <c r="V13" s="355"/>
      <c r="W13" s="137">
        <f>U13/U$11*100</f>
        <v>15.613128696830358</v>
      </c>
      <c r="X13" s="127">
        <v>15220965</v>
      </c>
      <c r="Y13" s="137">
        <f>X13/X$11*100</f>
        <v>15.563580095872528</v>
      </c>
      <c r="Z13" s="127">
        <v>8248181</v>
      </c>
      <c r="AA13" s="137">
        <v>54.3</v>
      </c>
    </row>
    <row r="14" spans="1:27" ht="21.75" customHeight="1">
      <c r="A14" s="78" t="s">
        <v>27</v>
      </c>
      <c r="B14" s="346">
        <v>6694</v>
      </c>
      <c r="C14" s="347"/>
      <c r="D14" s="358">
        <f aca="true" t="shared" si="0" ref="D14:D33">B14/B$11*100</f>
        <v>44.89002145922747</v>
      </c>
      <c r="E14" s="358"/>
      <c r="F14" s="347">
        <v>45645</v>
      </c>
      <c r="G14" s="347"/>
      <c r="H14" s="358">
        <f aca="true" t="shared" si="1" ref="H14:H33">F14/F$11*100</f>
        <v>35.10829769559733</v>
      </c>
      <c r="I14" s="358"/>
      <c r="J14" s="347">
        <v>30094687</v>
      </c>
      <c r="K14" s="347"/>
      <c r="L14" s="358">
        <f aca="true" t="shared" si="2" ref="L14:L33">J14/J$11*100</f>
        <v>30.87006777965967</v>
      </c>
      <c r="M14" s="358"/>
      <c r="O14" s="365"/>
      <c r="P14" s="366"/>
      <c r="R14" s="137"/>
      <c r="T14" s="137"/>
      <c r="U14" s="347"/>
      <c r="V14" s="355"/>
      <c r="W14" s="137"/>
      <c r="Y14" s="137"/>
      <c r="AA14" s="137"/>
    </row>
    <row r="15" spans="1:27" ht="21.75" customHeight="1">
      <c r="A15" s="78" t="s">
        <v>28</v>
      </c>
      <c r="B15" s="346">
        <v>391</v>
      </c>
      <c r="C15" s="347"/>
      <c r="D15" s="358">
        <f t="shared" si="0"/>
        <v>2.622049356223176</v>
      </c>
      <c r="E15" s="358"/>
      <c r="F15" s="347">
        <v>6793</v>
      </c>
      <c r="G15" s="347"/>
      <c r="H15" s="358">
        <f t="shared" si="1"/>
        <v>5.224902316709227</v>
      </c>
      <c r="I15" s="358"/>
      <c r="J15" s="347">
        <v>2304022</v>
      </c>
      <c r="K15" s="347"/>
      <c r="L15" s="358">
        <f t="shared" si="2"/>
        <v>2.3633844507446455</v>
      </c>
      <c r="M15" s="358"/>
      <c r="O15" s="367" t="s">
        <v>342</v>
      </c>
      <c r="P15" s="368"/>
      <c r="Q15" s="127">
        <f>SUM(Q17,Q19,Q21,Q23,Q25,Q27,Q29)</f>
        <v>2068</v>
      </c>
      <c r="R15" s="137">
        <v>13.8</v>
      </c>
      <c r="S15" s="127">
        <f>SUM(S17,S19,S21,S23,S25,S27,S29)</f>
        <v>84524</v>
      </c>
      <c r="T15" s="137">
        <f>S15/S$11*100</f>
        <v>65.01246038827185</v>
      </c>
      <c r="U15" s="347">
        <f>SUM(U17,U19,U21,U23,U25,U27,U29)</f>
        <v>82267279</v>
      </c>
      <c r="V15" s="355">
        <f>SUM(V17,V19,V21,V23,V25,V27,V29)</f>
        <v>0</v>
      </c>
      <c r="W15" s="137">
        <f>U15/U$11*100</f>
        <v>84.38687130316964</v>
      </c>
      <c r="X15" s="127">
        <f>SUM(X17,X19,X21,X23,X25,X27,X29)</f>
        <v>82577645</v>
      </c>
      <c r="Y15" s="137">
        <f>X15/X$11*100</f>
        <v>84.43641990412746</v>
      </c>
      <c r="Z15" s="127">
        <f>SUM(Z17,Z19,Z21,Z23,Z25,Z27,Z29)</f>
        <v>31984310</v>
      </c>
      <c r="AA15" s="137">
        <v>38.9</v>
      </c>
    </row>
    <row r="16" spans="1:27" ht="21.75" customHeight="1">
      <c r="A16" s="78" t="s">
        <v>367</v>
      </c>
      <c r="B16" s="346">
        <v>789</v>
      </c>
      <c r="C16" s="347"/>
      <c r="D16" s="358">
        <f t="shared" si="0"/>
        <v>5.291040772532188</v>
      </c>
      <c r="E16" s="358"/>
      <c r="F16" s="347">
        <v>5053</v>
      </c>
      <c r="G16" s="347"/>
      <c r="H16" s="358">
        <f t="shared" si="1"/>
        <v>3.886564317139957</v>
      </c>
      <c r="I16" s="358"/>
      <c r="J16" s="347">
        <v>3662461</v>
      </c>
      <c r="K16" s="347"/>
      <c r="L16" s="358">
        <f t="shared" si="2"/>
        <v>3.7568232329633506</v>
      </c>
      <c r="M16" s="358"/>
      <c r="O16" s="365"/>
      <c r="P16" s="366"/>
      <c r="R16" s="137"/>
      <c r="T16" s="137"/>
      <c r="U16" s="347"/>
      <c r="V16" s="355"/>
      <c r="W16" s="137"/>
      <c r="Y16" s="137"/>
      <c r="AA16" s="137"/>
    </row>
    <row r="17" spans="1:27" ht="21.75" customHeight="1">
      <c r="A17" s="78" t="s">
        <v>368</v>
      </c>
      <c r="B17" s="346">
        <v>620</v>
      </c>
      <c r="C17" s="347"/>
      <c r="D17" s="358">
        <f t="shared" si="0"/>
        <v>4.157725321888412</v>
      </c>
      <c r="E17" s="358"/>
      <c r="F17" s="347">
        <v>2551</v>
      </c>
      <c r="G17" s="347"/>
      <c r="H17" s="358">
        <f t="shared" si="1"/>
        <v>1.9621265729317292</v>
      </c>
      <c r="I17" s="358"/>
      <c r="J17" s="347">
        <v>1555528</v>
      </c>
      <c r="K17" s="347"/>
      <c r="L17" s="358">
        <f t="shared" si="2"/>
        <v>1.5956057224704958</v>
      </c>
      <c r="M17" s="358"/>
      <c r="O17" s="365" t="s">
        <v>343</v>
      </c>
      <c r="P17" s="366"/>
      <c r="Q17" s="127">
        <v>1071</v>
      </c>
      <c r="R17" s="137">
        <f>Q17/Q$11*100</f>
        <v>7.182135193133048</v>
      </c>
      <c r="S17" s="127">
        <v>14655</v>
      </c>
      <c r="T17" s="137">
        <f>S17/S$11*100</f>
        <v>11.2720364274067</v>
      </c>
      <c r="U17" s="347">
        <v>10356342</v>
      </c>
      <c r="V17" s="355"/>
      <c r="W17" s="137">
        <f>U17/U$11*100</f>
        <v>10.623170112695844</v>
      </c>
      <c r="X17" s="127">
        <v>10356342</v>
      </c>
      <c r="Y17" s="137">
        <f>X17/X$11*100</f>
        <v>10.589457253022308</v>
      </c>
      <c r="Z17" s="127">
        <v>4695691</v>
      </c>
      <c r="AA17" s="137">
        <v>45.5</v>
      </c>
    </row>
    <row r="18" spans="1:27" ht="21.75" customHeight="1">
      <c r="A18" s="78" t="s">
        <v>29</v>
      </c>
      <c r="B18" s="346">
        <v>173</v>
      </c>
      <c r="C18" s="347"/>
      <c r="D18" s="358">
        <f t="shared" si="0"/>
        <v>1.1601394849785407</v>
      </c>
      <c r="E18" s="358"/>
      <c r="F18" s="347">
        <v>1971</v>
      </c>
      <c r="G18" s="347"/>
      <c r="H18" s="358">
        <f t="shared" si="1"/>
        <v>1.5160139064086393</v>
      </c>
      <c r="I18" s="358"/>
      <c r="J18" s="347">
        <v>1770011</v>
      </c>
      <c r="K18" s="347"/>
      <c r="L18" s="358">
        <f t="shared" si="2"/>
        <v>1.815614814028243</v>
      </c>
      <c r="M18" s="358"/>
      <c r="O18" s="365"/>
      <c r="P18" s="366"/>
      <c r="R18" s="137"/>
      <c r="T18" s="137"/>
      <c r="U18" s="347"/>
      <c r="V18" s="355"/>
      <c r="W18" s="137"/>
      <c r="Y18" s="137"/>
      <c r="AA18" s="137"/>
    </row>
    <row r="19" spans="1:27" ht="21.75" customHeight="1">
      <c r="A19" s="78" t="s">
        <v>370</v>
      </c>
      <c r="B19" s="346">
        <v>422</v>
      </c>
      <c r="C19" s="347"/>
      <c r="D19" s="358">
        <f t="shared" si="0"/>
        <v>2.8299356223175964</v>
      </c>
      <c r="E19" s="358"/>
      <c r="F19" s="347">
        <v>4300</v>
      </c>
      <c r="G19" s="347"/>
      <c r="H19" s="358">
        <f t="shared" si="1"/>
        <v>3.307387010429806</v>
      </c>
      <c r="I19" s="358"/>
      <c r="J19" s="347">
        <v>2680699</v>
      </c>
      <c r="K19" s="347"/>
      <c r="L19" s="358">
        <f t="shared" si="2"/>
        <v>2.7497664231186687</v>
      </c>
      <c r="M19" s="358"/>
      <c r="O19" s="365" t="s">
        <v>344</v>
      </c>
      <c r="P19" s="366"/>
      <c r="Q19" s="127">
        <v>431</v>
      </c>
      <c r="R19" s="137">
        <f>Q19/Q$11*100</f>
        <v>2.8902896995708156</v>
      </c>
      <c r="S19" s="127">
        <v>10433</v>
      </c>
      <c r="T19" s="137">
        <f>S19/S$11*100</f>
        <v>8.02464387902655</v>
      </c>
      <c r="U19" s="347">
        <v>8843598</v>
      </c>
      <c r="V19" s="355"/>
      <c r="W19" s="137">
        <f>U19/U$11*100</f>
        <v>9.07145070743094</v>
      </c>
      <c r="X19" s="127">
        <v>8843598</v>
      </c>
      <c r="Y19" s="137">
        <v>9.1</v>
      </c>
      <c r="Z19" s="127">
        <v>3759564</v>
      </c>
      <c r="AA19" s="137">
        <v>42.6</v>
      </c>
    </row>
    <row r="20" spans="1:27" ht="21.75" customHeight="1">
      <c r="A20" s="78" t="s">
        <v>13</v>
      </c>
      <c r="B20" s="346">
        <v>35</v>
      </c>
      <c r="C20" s="347"/>
      <c r="D20" s="358">
        <f t="shared" si="0"/>
        <v>0.23471030042918456</v>
      </c>
      <c r="E20" s="358"/>
      <c r="F20" s="347">
        <v>843</v>
      </c>
      <c r="G20" s="347"/>
      <c r="H20" s="358">
        <f t="shared" si="1"/>
        <v>0.6484016859982156</v>
      </c>
      <c r="I20" s="358"/>
      <c r="J20" s="347">
        <v>1470829</v>
      </c>
      <c r="K20" s="347"/>
      <c r="L20" s="358">
        <f t="shared" si="2"/>
        <v>1.5087244775893185</v>
      </c>
      <c r="M20" s="358"/>
      <c r="O20" s="365"/>
      <c r="P20" s="366"/>
      <c r="R20" s="137"/>
      <c r="T20" s="137"/>
      <c r="U20" s="347"/>
      <c r="V20" s="355"/>
      <c r="W20" s="137"/>
      <c r="Y20" s="137"/>
      <c r="AA20" s="137"/>
    </row>
    <row r="21" spans="1:27" ht="21.75" customHeight="1">
      <c r="A21" s="78" t="s">
        <v>30</v>
      </c>
      <c r="B21" s="346">
        <v>11</v>
      </c>
      <c r="C21" s="347"/>
      <c r="D21" s="358">
        <f t="shared" si="0"/>
        <v>0.07376609442060086</v>
      </c>
      <c r="E21" s="358"/>
      <c r="F21" s="347">
        <v>100</v>
      </c>
      <c r="G21" s="347"/>
      <c r="H21" s="358">
        <f t="shared" si="1"/>
        <v>0.07691597698673969</v>
      </c>
      <c r="I21" s="358"/>
      <c r="J21" s="347">
        <v>236437</v>
      </c>
      <c r="K21" s="347"/>
      <c r="L21" s="358">
        <f t="shared" si="2"/>
        <v>0.24252872992563085</v>
      </c>
      <c r="M21" s="358"/>
      <c r="O21" s="365" t="s">
        <v>345</v>
      </c>
      <c r="P21" s="366"/>
      <c r="Q21" s="127">
        <v>253</v>
      </c>
      <c r="R21" s="137">
        <f>Q21/Q$11*100</f>
        <v>1.6966201716738196</v>
      </c>
      <c r="S21" s="127">
        <v>9681</v>
      </c>
      <c r="T21" s="137">
        <v>7.5</v>
      </c>
      <c r="U21" s="347">
        <v>7925917</v>
      </c>
      <c r="V21" s="355"/>
      <c r="W21" s="137">
        <f>U21/U$11*100</f>
        <v>8.13012592574752</v>
      </c>
      <c r="X21" s="127">
        <v>7946842</v>
      </c>
      <c r="Y21" s="137">
        <f>X21/X$11*100</f>
        <v>8.125720805234348</v>
      </c>
      <c r="Z21" s="127">
        <v>2800243</v>
      </c>
      <c r="AA21" s="137">
        <v>35.3</v>
      </c>
    </row>
    <row r="22" spans="1:27" ht="21.75" customHeight="1">
      <c r="A22" s="78" t="s">
        <v>21</v>
      </c>
      <c r="B22" s="346">
        <v>15</v>
      </c>
      <c r="C22" s="347"/>
      <c r="D22" s="358">
        <f t="shared" si="0"/>
        <v>0.1005901287553648</v>
      </c>
      <c r="E22" s="358"/>
      <c r="F22" s="347">
        <v>111</v>
      </c>
      <c r="G22" s="347"/>
      <c r="H22" s="358">
        <f t="shared" si="1"/>
        <v>0.08537673445528104</v>
      </c>
      <c r="I22" s="358"/>
      <c r="J22" s="347">
        <v>39515</v>
      </c>
      <c r="K22" s="347"/>
      <c r="L22" s="358">
        <f t="shared" si="2"/>
        <v>0.04053309237983607</v>
      </c>
      <c r="M22" s="358"/>
      <c r="O22" s="365"/>
      <c r="P22" s="366"/>
      <c r="R22" s="137"/>
      <c r="T22" s="137"/>
      <c r="U22" s="347"/>
      <c r="V22" s="355"/>
      <c r="W22" s="137"/>
      <c r="Y22" s="137"/>
      <c r="AA22" s="137"/>
    </row>
    <row r="23" spans="1:27" ht="21.75" customHeight="1">
      <c r="A23" s="78" t="s">
        <v>53</v>
      </c>
      <c r="B23" s="346">
        <v>4</v>
      </c>
      <c r="C23" s="347"/>
      <c r="D23" s="358">
        <f t="shared" si="0"/>
        <v>0.02682403433476395</v>
      </c>
      <c r="E23" s="358"/>
      <c r="F23" s="360" t="s">
        <v>214</v>
      </c>
      <c r="G23" s="360"/>
      <c r="H23" s="364" t="s">
        <v>215</v>
      </c>
      <c r="I23" s="364"/>
      <c r="J23" s="360" t="s">
        <v>216</v>
      </c>
      <c r="K23" s="360"/>
      <c r="L23" s="364" t="s">
        <v>216</v>
      </c>
      <c r="M23" s="364"/>
      <c r="O23" s="365" t="s">
        <v>346</v>
      </c>
      <c r="P23" s="366"/>
      <c r="Q23" s="127">
        <v>184</v>
      </c>
      <c r="R23" s="137">
        <f>Q23/Q$11*100</f>
        <v>1.2339055793991416</v>
      </c>
      <c r="S23" s="127">
        <v>13006</v>
      </c>
      <c r="T23" s="137">
        <f>S23/S$11*100</f>
        <v>10.003691966895364</v>
      </c>
      <c r="U23" s="347">
        <v>11891118</v>
      </c>
      <c r="V23" s="355"/>
      <c r="W23" s="137">
        <f>U23/U$11*100</f>
        <v>12.197489165975746</v>
      </c>
      <c r="X23" s="127">
        <v>11946437</v>
      </c>
      <c r="Y23" s="137">
        <f>X23/X$11*100</f>
        <v>12.21534436941384</v>
      </c>
      <c r="Z23" s="127">
        <v>4370106</v>
      </c>
      <c r="AA23" s="137">
        <v>36.9</v>
      </c>
    </row>
    <row r="24" spans="1:27" ht="21.75" customHeight="1">
      <c r="A24" s="78" t="s">
        <v>369</v>
      </c>
      <c r="B24" s="346">
        <v>686</v>
      </c>
      <c r="C24" s="347"/>
      <c r="D24" s="358">
        <f t="shared" si="0"/>
        <v>4.600321888412017</v>
      </c>
      <c r="E24" s="358"/>
      <c r="F24" s="347">
        <v>6607</v>
      </c>
      <c r="G24" s="347"/>
      <c r="H24" s="358">
        <f t="shared" si="1"/>
        <v>5.081838599513891</v>
      </c>
      <c r="I24" s="358"/>
      <c r="J24" s="347">
        <v>4650841</v>
      </c>
      <c r="K24" s="347"/>
      <c r="L24" s="358">
        <f t="shared" si="2"/>
        <v>4.770668553636067</v>
      </c>
      <c r="M24" s="358"/>
      <c r="O24" s="365"/>
      <c r="P24" s="366"/>
      <c r="R24" s="137"/>
      <c r="T24" s="137"/>
      <c r="U24" s="347"/>
      <c r="V24" s="355"/>
      <c r="W24" s="137"/>
      <c r="Y24" s="137"/>
      <c r="AA24" s="137"/>
    </row>
    <row r="25" spans="1:27" ht="21.75" customHeight="1">
      <c r="A25" s="78" t="s">
        <v>14</v>
      </c>
      <c r="B25" s="346">
        <v>94</v>
      </c>
      <c r="C25" s="347"/>
      <c r="D25" s="358">
        <f t="shared" si="0"/>
        <v>0.6303648068669527</v>
      </c>
      <c r="E25" s="358"/>
      <c r="F25" s="347">
        <v>1725</v>
      </c>
      <c r="G25" s="347"/>
      <c r="H25" s="358">
        <f t="shared" si="1"/>
        <v>1.3268006030212596</v>
      </c>
      <c r="I25" s="358"/>
      <c r="J25" s="347">
        <v>1699264</v>
      </c>
      <c r="K25" s="347"/>
      <c r="L25" s="358">
        <f t="shared" si="2"/>
        <v>1.7430450383330323</v>
      </c>
      <c r="M25" s="358"/>
      <c r="O25" s="365" t="s">
        <v>347</v>
      </c>
      <c r="P25" s="366"/>
      <c r="Q25" s="127">
        <v>77</v>
      </c>
      <c r="R25" s="137">
        <f>Q25/Q$11*100</f>
        <v>0.516362660944206</v>
      </c>
      <c r="S25" s="127">
        <v>10454</v>
      </c>
      <c r="T25" s="137">
        <f>S25/S$11*100</f>
        <v>8.040796234193767</v>
      </c>
      <c r="U25" s="347">
        <v>10395560</v>
      </c>
      <c r="V25" s="355"/>
      <c r="W25" s="137">
        <f>U25/U$11*100</f>
        <v>10.663398552957831</v>
      </c>
      <c r="X25" s="127">
        <v>10406983</v>
      </c>
      <c r="Y25" s="137">
        <f>X25/X$11*100</f>
        <v>10.641238152566789</v>
      </c>
      <c r="Z25" s="127">
        <v>3524842</v>
      </c>
      <c r="AA25" s="137">
        <v>34.3</v>
      </c>
    </row>
    <row r="26" spans="1:27" ht="21.75" customHeight="1">
      <c r="A26" s="78" t="s">
        <v>31</v>
      </c>
      <c r="B26" s="346">
        <v>37</v>
      </c>
      <c r="C26" s="347"/>
      <c r="D26" s="358">
        <v>0.3</v>
      </c>
      <c r="E26" s="358"/>
      <c r="F26" s="347">
        <v>252</v>
      </c>
      <c r="G26" s="347"/>
      <c r="H26" s="358">
        <f t="shared" si="1"/>
        <v>0.19382826200658398</v>
      </c>
      <c r="I26" s="358"/>
      <c r="J26" s="347">
        <v>194464</v>
      </c>
      <c r="K26" s="347"/>
      <c r="L26" s="358">
        <f t="shared" si="2"/>
        <v>0.19947430789706297</v>
      </c>
      <c r="M26" s="358"/>
      <c r="O26" s="365"/>
      <c r="P26" s="366"/>
      <c r="R26" s="137"/>
      <c r="T26" s="137"/>
      <c r="U26" s="347"/>
      <c r="V26" s="355"/>
      <c r="W26" s="137"/>
      <c r="Y26" s="137"/>
      <c r="AA26" s="137"/>
    </row>
    <row r="27" spans="1:27" ht="21.75" customHeight="1">
      <c r="A27" s="78" t="s">
        <v>32</v>
      </c>
      <c r="B27" s="346">
        <v>870</v>
      </c>
      <c r="C27" s="347"/>
      <c r="D27" s="358">
        <f t="shared" si="0"/>
        <v>5.834227467811159</v>
      </c>
      <c r="E27" s="358"/>
      <c r="F27" s="347">
        <v>5956</v>
      </c>
      <c r="G27" s="347"/>
      <c r="H27" s="358">
        <f t="shared" si="1"/>
        <v>4.581115589330215</v>
      </c>
      <c r="I27" s="358"/>
      <c r="J27" s="347">
        <v>3778035</v>
      </c>
      <c r="K27" s="347"/>
      <c r="L27" s="358">
        <f t="shared" si="2"/>
        <v>3.8753749631596603</v>
      </c>
      <c r="M27" s="358"/>
      <c r="O27" s="365" t="s">
        <v>348</v>
      </c>
      <c r="P27" s="366"/>
      <c r="Q27" s="127">
        <v>26</v>
      </c>
      <c r="R27" s="137">
        <f>Q27/Q$11*100</f>
        <v>0.17435622317596566</v>
      </c>
      <c r="S27" s="127">
        <v>6165</v>
      </c>
      <c r="T27" s="137">
        <f>S27/S$11*100</f>
        <v>4.741869981232502</v>
      </c>
      <c r="U27" s="347">
        <v>5699146</v>
      </c>
      <c r="V27" s="355"/>
      <c r="W27" s="137">
        <f>U27/U$11*100</f>
        <v>5.84598282434957</v>
      </c>
      <c r="X27" s="127">
        <v>5757827</v>
      </c>
      <c r="Y27" s="137">
        <f>X27/X$11*100</f>
        <v>5.887432346942354</v>
      </c>
      <c r="Z27" s="127">
        <v>1995148</v>
      </c>
      <c r="AA27" s="137">
        <v>34.7</v>
      </c>
    </row>
    <row r="28" spans="1:27" ht="21.75" customHeight="1">
      <c r="A28" s="78" t="s">
        <v>23</v>
      </c>
      <c r="B28" s="346">
        <v>1256</v>
      </c>
      <c r="C28" s="347"/>
      <c r="D28" s="358">
        <f t="shared" si="0"/>
        <v>8.42274678111588</v>
      </c>
      <c r="E28" s="358"/>
      <c r="F28" s="347">
        <v>20998</v>
      </c>
      <c r="G28" s="347"/>
      <c r="H28" s="358">
        <f t="shared" si="1"/>
        <v>16.1508168476756</v>
      </c>
      <c r="I28" s="358"/>
      <c r="J28" s="347">
        <v>23184913</v>
      </c>
      <c r="K28" s="347"/>
      <c r="L28" s="358">
        <f t="shared" si="2"/>
        <v>23.782265480133173</v>
      </c>
      <c r="M28" s="358"/>
      <c r="O28" s="365"/>
      <c r="P28" s="366"/>
      <c r="R28" s="137"/>
      <c r="T28" s="137"/>
      <c r="U28" s="347"/>
      <c r="V28" s="355"/>
      <c r="W28" s="137"/>
      <c r="Y28" s="137"/>
      <c r="AA28" s="137"/>
    </row>
    <row r="29" spans="1:27" ht="21.75" customHeight="1">
      <c r="A29" s="78" t="s">
        <v>24</v>
      </c>
      <c r="B29" s="346">
        <v>152</v>
      </c>
      <c r="C29" s="347"/>
      <c r="D29" s="358">
        <f t="shared" si="0"/>
        <v>1.01931330472103</v>
      </c>
      <c r="E29" s="358"/>
      <c r="F29" s="347">
        <v>7684</v>
      </c>
      <c r="G29" s="347"/>
      <c r="H29" s="358">
        <f t="shared" si="1"/>
        <v>5.910223671661077</v>
      </c>
      <c r="I29" s="358"/>
      <c r="J29" s="347">
        <v>5554250</v>
      </c>
      <c r="K29" s="347"/>
      <c r="L29" s="358">
        <f t="shared" si="2"/>
        <v>5.697353621427421</v>
      </c>
      <c r="M29" s="358"/>
      <c r="O29" s="365" t="s">
        <v>59</v>
      </c>
      <c r="P29" s="366"/>
      <c r="Q29" s="139">
        <v>26</v>
      </c>
      <c r="R29" s="152">
        <f>Q29/Q$11*100</f>
        <v>0.17435622317596566</v>
      </c>
      <c r="S29" s="129">
        <v>20130</v>
      </c>
      <c r="T29" s="152">
        <f>S29/S$11*100</f>
        <v>15.483186167430699</v>
      </c>
      <c r="U29" s="348">
        <v>27155598</v>
      </c>
      <c r="V29" s="349"/>
      <c r="W29" s="152">
        <f>U29/U$11*100</f>
        <v>27.855254014012193</v>
      </c>
      <c r="X29" s="129">
        <v>27319616</v>
      </c>
      <c r="Y29" s="152">
        <f>X29/X$11*100</f>
        <v>27.93456471416107</v>
      </c>
      <c r="Z29" s="129">
        <v>10838716</v>
      </c>
      <c r="AA29" s="152">
        <v>39.7</v>
      </c>
    </row>
    <row r="30" spans="1:27" ht="21.75" customHeight="1">
      <c r="A30" s="78" t="s">
        <v>25</v>
      </c>
      <c r="B30" s="346">
        <v>176</v>
      </c>
      <c r="C30" s="347"/>
      <c r="D30" s="358">
        <f t="shared" si="0"/>
        <v>1.1802575107296138</v>
      </c>
      <c r="E30" s="358"/>
      <c r="F30" s="347">
        <v>2644</v>
      </c>
      <c r="G30" s="347"/>
      <c r="H30" s="358">
        <f t="shared" si="1"/>
        <v>2.033658431529397</v>
      </c>
      <c r="I30" s="358"/>
      <c r="J30" s="347">
        <v>2339245</v>
      </c>
      <c r="K30" s="347"/>
      <c r="L30" s="358">
        <f t="shared" si="2"/>
        <v>2.3995149610039133</v>
      </c>
      <c r="M30" s="358"/>
      <c r="O30" s="362"/>
      <c r="P30" s="372"/>
      <c r="Q30" s="141"/>
      <c r="R30" s="46"/>
      <c r="S30" s="140"/>
      <c r="T30" s="46"/>
      <c r="U30" s="140"/>
      <c r="V30" s="140"/>
      <c r="W30" s="46"/>
      <c r="X30" s="140"/>
      <c r="Y30" s="46"/>
      <c r="Z30" s="140"/>
      <c r="AA30" s="46"/>
    </row>
    <row r="31" spans="1:19" ht="21.75" customHeight="1">
      <c r="A31" s="78" t="s">
        <v>26</v>
      </c>
      <c r="B31" s="346">
        <v>9</v>
      </c>
      <c r="C31" s="347"/>
      <c r="D31" s="358">
        <f t="shared" si="0"/>
        <v>0.06035407725321889</v>
      </c>
      <c r="E31" s="358"/>
      <c r="F31" s="347">
        <v>53</v>
      </c>
      <c r="G31" s="347"/>
      <c r="H31" s="358">
        <f t="shared" si="1"/>
        <v>0.040765467802972036</v>
      </c>
      <c r="I31" s="358"/>
      <c r="J31" s="347">
        <v>18484</v>
      </c>
      <c r="K31" s="347"/>
      <c r="L31" s="358">
        <f t="shared" si="2"/>
        <v>0.018960234836110083</v>
      </c>
      <c r="M31" s="358"/>
      <c r="O31" s="142"/>
      <c r="P31" s="142"/>
      <c r="Q31" s="143"/>
      <c r="R31" s="143"/>
      <c r="S31" s="143"/>
    </row>
    <row r="32" spans="1:13" ht="21.75" customHeight="1">
      <c r="A32" s="78" t="s">
        <v>33</v>
      </c>
      <c r="B32" s="359">
        <v>1</v>
      </c>
      <c r="C32" s="360"/>
      <c r="D32" s="358">
        <f t="shared" si="0"/>
        <v>0.006706008583690987</v>
      </c>
      <c r="E32" s="358"/>
      <c r="F32" s="360" t="s">
        <v>214</v>
      </c>
      <c r="G32" s="360"/>
      <c r="H32" s="364" t="s">
        <v>215</v>
      </c>
      <c r="I32" s="364"/>
      <c r="J32" s="360" t="s">
        <v>216</v>
      </c>
      <c r="K32" s="360"/>
      <c r="L32" s="364" t="s">
        <v>217</v>
      </c>
      <c r="M32" s="364"/>
    </row>
    <row r="33" spans="1:16" ht="21.75" customHeight="1">
      <c r="A33" s="144" t="s">
        <v>34</v>
      </c>
      <c r="B33" s="361">
        <v>1429</v>
      </c>
      <c r="C33" s="362"/>
      <c r="D33" s="363">
        <f t="shared" si="0"/>
        <v>9.58288626609442</v>
      </c>
      <c r="E33" s="363"/>
      <c r="F33" s="362">
        <v>7120</v>
      </c>
      <c r="G33" s="362"/>
      <c r="H33" s="363">
        <f t="shared" si="1"/>
        <v>5.476417561455866</v>
      </c>
      <c r="I33" s="363"/>
      <c r="J33" s="362">
        <v>4190017</v>
      </c>
      <c r="K33" s="362"/>
      <c r="L33" s="363">
        <f t="shared" si="2"/>
        <v>4.297971558498889</v>
      </c>
      <c r="M33" s="363"/>
      <c r="O33" s="347"/>
      <c r="P33" s="347"/>
    </row>
    <row r="34" spans="1:16" ht="21.75" customHeight="1">
      <c r="A34" s="130" t="s">
        <v>156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O34" s="347"/>
      <c r="P34" s="347"/>
    </row>
    <row r="35" spans="15:16" ht="21.75" customHeight="1">
      <c r="O35" s="347"/>
      <c r="P35" s="347"/>
    </row>
    <row r="36" spans="1:27" ht="21.75" customHeight="1">
      <c r="A36" s="331" t="s">
        <v>366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</row>
    <row r="37" spans="1:27" ht="19.5" customHeight="1" thickBot="1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</row>
    <row r="38" spans="1:27" ht="19.5" customHeight="1">
      <c r="A38" s="334" t="s">
        <v>349</v>
      </c>
      <c r="B38" s="341" t="s">
        <v>358</v>
      </c>
      <c r="C38" s="342"/>
      <c r="D38" s="342"/>
      <c r="E38" s="342"/>
      <c r="F38" s="342"/>
      <c r="G38" s="343"/>
      <c r="H38" s="341" t="s">
        <v>359</v>
      </c>
      <c r="I38" s="342"/>
      <c r="J38" s="342"/>
      <c r="K38" s="342"/>
      <c r="L38" s="342"/>
      <c r="M38" s="343"/>
      <c r="N38" s="338" t="s">
        <v>333</v>
      </c>
      <c r="O38" s="338"/>
      <c r="P38" s="338"/>
      <c r="Q38" s="338"/>
      <c r="R38" s="338"/>
      <c r="S38" s="338"/>
      <c r="T38" s="338"/>
      <c r="U38" s="338"/>
      <c r="V38" s="338" t="s">
        <v>357</v>
      </c>
      <c r="W38" s="338"/>
      <c r="X38" s="338"/>
      <c r="Y38" s="338"/>
      <c r="Z38" s="338"/>
      <c r="AA38" s="341"/>
    </row>
    <row r="39" spans="1:28" ht="18" customHeight="1">
      <c r="A39" s="335"/>
      <c r="B39" s="146" t="s">
        <v>334</v>
      </c>
      <c r="C39" s="353" t="s">
        <v>351</v>
      </c>
      <c r="D39" s="354"/>
      <c r="E39" s="353" t="s">
        <v>352</v>
      </c>
      <c r="F39" s="354"/>
      <c r="G39" s="146" t="s">
        <v>54</v>
      </c>
      <c r="H39" s="146" t="s">
        <v>334</v>
      </c>
      <c r="I39" s="353" t="s">
        <v>351</v>
      </c>
      <c r="J39" s="354"/>
      <c r="K39" s="353" t="s">
        <v>352</v>
      </c>
      <c r="L39" s="354"/>
      <c r="M39" s="146" t="s">
        <v>54</v>
      </c>
      <c r="N39" s="336" t="s">
        <v>334</v>
      </c>
      <c r="O39" s="336"/>
      <c r="P39" s="353" t="s">
        <v>353</v>
      </c>
      <c r="Q39" s="354"/>
      <c r="R39" s="353" t="s">
        <v>354</v>
      </c>
      <c r="S39" s="354"/>
      <c r="T39" s="336" t="s">
        <v>54</v>
      </c>
      <c r="U39" s="336"/>
      <c r="V39" s="336" t="s">
        <v>334</v>
      </c>
      <c r="W39" s="336"/>
      <c r="X39" s="146" t="s">
        <v>355</v>
      </c>
      <c r="Y39" s="353" t="s">
        <v>356</v>
      </c>
      <c r="Z39" s="354"/>
      <c r="AA39" s="147" t="s">
        <v>54</v>
      </c>
      <c r="AB39" s="129"/>
    </row>
    <row r="40" spans="1:28" ht="21.75" customHeight="1">
      <c r="A40" s="134"/>
      <c r="AB40" s="129"/>
    </row>
    <row r="41" spans="1:28" ht="21.75" customHeight="1">
      <c r="A41" s="160" t="s">
        <v>331</v>
      </c>
      <c r="B41" s="155">
        <f>SUM(B43:B63)</f>
        <v>14497</v>
      </c>
      <c r="C41" s="350">
        <f>SUM(C43:D63)</f>
        <v>15081</v>
      </c>
      <c r="D41" s="351"/>
      <c r="E41" s="350">
        <f>SUM(E43:F63)</f>
        <v>14912</v>
      </c>
      <c r="F41" s="351"/>
      <c r="G41" s="161">
        <f>E41/C41*100</f>
        <v>98.8793846561899</v>
      </c>
      <c r="H41" s="155">
        <f>SUM(H43:H63)</f>
        <v>135016</v>
      </c>
      <c r="I41" s="350">
        <f>SUM(I43:J63)</f>
        <v>131222</v>
      </c>
      <c r="J41" s="351"/>
      <c r="K41" s="350">
        <v>130012</v>
      </c>
      <c r="L41" s="351"/>
      <c r="M41" s="161">
        <f>K41/I41*100</f>
        <v>99.0778985231135</v>
      </c>
      <c r="N41" s="350">
        <f>SUM(N43:O63)</f>
        <v>90833342</v>
      </c>
      <c r="O41" s="351"/>
      <c r="P41" s="350">
        <f>SUM(P43:Q63)</f>
        <v>88054346</v>
      </c>
      <c r="Q41" s="351"/>
      <c r="R41" s="350">
        <v>97488244</v>
      </c>
      <c r="S41" s="351"/>
      <c r="T41" s="332">
        <f>R41/P41*100</f>
        <v>110.71372218243492</v>
      </c>
      <c r="U41" s="332"/>
      <c r="V41" s="350">
        <f>SUM(V43:W63)</f>
        <v>92945180</v>
      </c>
      <c r="W41" s="351"/>
      <c r="X41" s="155">
        <f>SUM(X43:X63)</f>
        <v>87646268</v>
      </c>
      <c r="Y41" s="350">
        <v>97798610</v>
      </c>
      <c r="Z41" s="351"/>
      <c r="AA41" s="156">
        <f>Y41/X41*100</f>
        <v>111.58331350742739</v>
      </c>
      <c r="AB41" s="129"/>
    </row>
    <row r="42" spans="1:27" ht="21.75" customHeight="1">
      <c r="A42" s="78"/>
      <c r="C42" s="348"/>
      <c r="D42" s="349"/>
      <c r="E42" s="347"/>
      <c r="F42" s="355"/>
      <c r="G42" s="63"/>
      <c r="M42" s="63"/>
      <c r="T42" s="63"/>
      <c r="U42" s="63"/>
      <c r="AA42" s="137"/>
    </row>
    <row r="43" spans="1:27" ht="21.75" customHeight="1">
      <c r="A43" s="78" t="s">
        <v>19</v>
      </c>
      <c r="B43" s="127">
        <v>990</v>
      </c>
      <c r="C43" s="348">
        <v>1052</v>
      </c>
      <c r="D43" s="349"/>
      <c r="E43" s="347">
        <v>1048</v>
      </c>
      <c r="F43" s="355"/>
      <c r="G43" s="63">
        <f aca="true" t="shared" si="3" ref="G43:G63">E43/C43*100</f>
        <v>99.61977186311786</v>
      </c>
      <c r="H43" s="127">
        <v>8873</v>
      </c>
      <c r="I43" s="348">
        <v>9547</v>
      </c>
      <c r="J43" s="349"/>
      <c r="K43" s="347">
        <v>9549</v>
      </c>
      <c r="L43" s="355"/>
      <c r="M43" s="63">
        <f aca="true" t="shared" si="4" ref="M43:M63">K43/I43*100</f>
        <v>100.02094898921128</v>
      </c>
      <c r="N43" s="348">
        <v>6125352</v>
      </c>
      <c r="O43" s="349"/>
      <c r="P43" s="348">
        <v>7395546</v>
      </c>
      <c r="Q43" s="349"/>
      <c r="R43" s="348">
        <v>8051097</v>
      </c>
      <c r="S43" s="349"/>
      <c r="T43" s="327">
        <f aca="true" t="shared" si="5" ref="T43:T63">R43/P43*100</f>
        <v>108.86413254680588</v>
      </c>
      <c r="U43" s="327"/>
      <c r="V43" s="348">
        <v>6159540</v>
      </c>
      <c r="W43" s="349"/>
      <c r="X43" s="127">
        <v>7434805</v>
      </c>
      <c r="Y43" s="348">
        <v>8077388</v>
      </c>
      <c r="Z43" s="349"/>
      <c r="AA43" s="137">
        <f aca="true" t="shared" si="6" ref="AA43:AA63">Y43/X43*100</f>
        <v>108.64290320996986</v>
      </c>
    </row>
    <row r="44" spans="1:27" ht="21.75" customHeight="1">
      <c r="A44" s="78" t="s">
        <v>27</v>
      </c>
      <c r="B44" s="127">
        <v>6669</v>
      </c>
      <c r="C44" s="348">
        <v>6771</v>
      </c>
      <c r="D44" s="349"/>
      <c r="E44" s="347">
        <v>6694</v>
      </c>
      <c r="F44" s="355"/>
      <c r="G44" s="63">
        <f t="shared" si="3"/>
        <v>98.86279722345296</v>
      </c>
      <c r="H44" s="127">
        <v>49333</v>
      </c>
      <c r="I44" s="348">
        <v>46571</v>
      </c>
      <c r="J44" s="349"/>
      <c r="K44" s="347">
        <v>45645</v>
      </c>
      <c r="L44" s="355"/>
      <c r="M44" s="63">
        <f t="shared" si="4"/>
        <v>98.0116381439093</v>
      </c>
      <c r="N44" s="348">
        <v>24712344</v>
      </c>
      <c r="O44" s="349"/>
      <c r="P44" s="348">
        <v>25957401</v>
      </c>
      <c r="Q44" s="349"/>
      <c r="R44" s="348">
        <v>30094687</v>
      </c>
      <c r="S44" s="349"/>
      <c r="T44" s="327">
        <f t="shared" si="5"/>
        <v>115.93875288207782</v>
      </c>
      <c r="U44" s="327"/>
      <c r="V44" s="348">
        <v>24956952</v>
      </c>
      <c r="W44" s="349"/>
      <c r="X44" s="127">
        <v>25902365</v>
      </c>
      <c r="Y44" s="348">
        <v>30074608</v>
      </c>
      <c r="Z44" s="349"/>
      <c r="AA44" s="137">
        <f t="shared" si="6"/>
        <v>116.10757550517106</v>
      </c>
    </row>
    <row r="45" spans="1:27" ht="21.75" customHeight="1">
      <c r="A45" s="78" t="s">
        <v>28</v>
      </c>
      <c r="B45" s="127">
        <v>350</v>
      </c>
      <c r="C45" s="348">
        <v>402</v>
      </c>
      <c r="D45" s="349"/>
      <c r="E45" s="347">
        <v>391</v>
      </c>
      <c r="F45" s="355"/>
      <c r="G45" s="63">
        <f t="shared" si="3"/>
        <v>97.2636815920398</v>
      </c>
      <c r="H45" s="127">
        <v>6147</v>
      </c>
      <c r="I45" s="348">
        <v>6681</v>
      </c>
      <c r="J45" s="349"/>
      <c r="K45" s="347">
        <v>6793</v>
      </c>
      <c r="L45" s="355"/>
      <c r="M45" s="63">
        <f t="shared" si="4"/>
        <v>101.67639574913936</v>
      </c>
      <c r="N45" s="348">
        <v>1835566</v>
      </c>
      <c r="O45" s="349"/>
      <c r="P45" s="348">
        <v>2030877</v>
      </c>
      <c r="Q45" s="349"/>
      <c r="R45" s="348">
        <v>2304022</v>
      </c>
      <c r="S45" s="349"/>
      <c r="T45" s="327">
        <f t="shared" si="5"/>
        <v>113.44960822344238</v>
      </c>
      <c r="U45" s="327"/>
      <c r="V45" s="348">
        <v>1851183</v>
      </c>
      <c r="W45" s="349"/>
      <c r="X45" s="127">
        <v>2034696</v>
      </c>
      <c r="Y45" s="348">
        <v>2314295</v>
      </c>
      <c r="Z45" s="349"/>
      <c r="AA45" s="137">
        <f t="shared" si="6"/>
        <v>113.74156139295502</v>
      </c>
    </row>
    <row r="46" spans="1:27" ht="21.75" customHeight="1">
      <c r="A46" s="78" t="s">
        <v>367</v>
      </c>
      <c r="B46" s="127">
        <v>804</v>
      </c>
      <c r="C46" s="348">
        <v>818</v>
      </c>
      <c r="D46" s="349"/>
      <c r="E46" s="347">
        <v>789</v>
      </c>
      <c r="F46" s="355"/>
      <c r="G46" s="63">
        <f t="shared" si="3"/>
        <v>96.45476772616138</v>
      </c>
      <c r="H46" s="127">
        <v>5588</v>
      </c>
      <c r="I46" s="348">
        <v>5454</v>
      </c>
      <c r="J46" s="349"/>
      <c r="K46" s="347">
        <v>5053</v>
      </c>
      <c r="L46" s="355"/>
      <c r="M46" s="63">
        <f t="shared" si="4"/>
        <v>92.64759809314265</v>
      </c>
      <c r="N46" s="348">
        <v>3749567</v>
      </c>
      <c r="O46" s="349"/>
      <c r="P46" s="348">
        <v>3604292</v>
      </c>
      <c r="Q46" s="349"/>
      <c r="R46" s="348">
        <v>3662461</v>
      </c>
      <c r="S46" s="349"/>
      <c r="T46" s="327">
        <f t="shared" si="5"/>
        <v>101.61388145022656</v>
      </c>
      <c r="U46" s="327"/>
      <c r="V46" s="348">
        <v>3785940</v>
      </c>
      <c r="W46" s="349"/>
      <c r="X46" s="127">
        <v>3575005</v>
      </c>
      <c r="Y46" s="348">
        <v>3673717</v>
      </c>
      <c r="Z46" s="349"/>
      <c r="AA46" s="137">
        <f t="shared" si="6"/>
        <v>102.76117096339725</v>
      </c>
    </row>
    <row r="47" spans="1:27" ht="21.75" customHeight="1">
      <c r="A47" s="78" t="s">
        <v>368</v>
      </c>
      <c r="B47" s="127">
        <v>534</v>
      </c>
      <c r="C47" s="348">
        <v>605</v>
      </c>
      <c r="D47" s="349"/>
      <c r="E47" s="347">
        <v>620</v>
      </c>
      <c r="F47" s="355"/>
      <c r="G47" s="63">
        <f t="shared" si="3"/>
        <v>102.4793388429752</v>
      </c>
      <c r="H47" s="127">
        <v>2398</v>
      </c>
      <c r="I47" s="348">
        <v>2485</v>
      </c>
      <c r="J47" s="349"/>
      <c r="K47" s="347">
        <v>2551</v>
      </c>
      <c r="L47" s="355"/>
      <c r="M47" s="63">
        <f t="shared" si="4"/>
        <v>102.65593561368209</v>
      </c>
      <c r="N47" s="348">
        <v>1260385</v>
      </c>
      <c r="O47" s="349"/>
      <c r="P47" s="348">
        <v>1290121</v>
      </c>
      <c r="Q47" s="349"/>
      <c r="R47" s="348">
        <v>1555528</v>
      </c>
      <c r="S47" s="349"/>
      <c r="T47" s="327">
        <f t="shared" si="5"/>
        <v>120.57225640075622</v>
      </c>
      <c r="U47" s="327"/>
      <c r="V47" s="348">
        <v>1282111</v>
      </c>
      <c r="W47" s="349"/>
      <c r="X47" s="127">
        <v>1275970</v>
      </c>
      <c r="Y47" s="348">
        <v>1561644</v>
      </c>
      <c r="Z47" s="349"/>
      <c r="AA47" s="137">
        <f t="shared" si="6"/>
        <v>122.38877089586747</v>
      </c>
    </row>
    <row r="48" spans="1:27" ht="21.75" customHeight="1">
      <c r="A48" s="78" t="s">
        <v>29</v>
      </c>
      <c r="B48" s="127">
        <v>147</v>
      </c>
      <c r="C48" s="348">
        <v>169</v>
      </c>
      <c r="D48" s="349"/>
      <c r="E48" s="347">
        <v>173</v>
      </c>
      <c r="F48" s="355"/>
      <c r="G48" s="63">
        <f t="shared" si="3"/>
        <v>102.36686390532543</v>
      </c>
      <c r="H48" s="127">
        <v>1831</v>
      </c>
      <c r="I48" s="348">
        <v>1985</v>
      </c>
      <c r="J48" s="349"/>
      <c r="K48" s="347">
        <v>1971</v>
      </c>
      <c r="L48" s="355"/>
      <c r="M48" s="63">
        <f t="shared" si="4"/>
        <v>99.29471032745592</v>
      </c>
      <c r="N48" s="348">
        <v>1714106</v>
      </c>
      <c r="O48" s="349"/>
      <c r="P48" s="348">
        <v>1562757</v>
      </c>
      <c r="Q48" s="349"/>
      <c r="R48" s="348">
        <v>1770011</v>
      </c>
      <c r="S48" s="349"/>
      <c r="T48" s="327">
        <f t="shared" si="5"/>
        <v>113.26207465396092</v>
      </c>
      <c r="U48" s="327"/>
      <c r="V48" s="348">
        <v>1790367</v>
      </c>
      <c r="W48" s="349"/>
      <c r="X48" s="127">
        <v>1522835</v>
      </c>
      <c r="Y48" s="348">
        <v>1781130</v>
      </c>
      <c r="Z48" s="349"/>
      <c r="AA48" s="137">
        <f t="shared" si="6"/>
        <v>116.9614567566414</v>
      </c>
    </row>
    <row r="49" spans="1:27" ht="21.75" customHeight="1">
      <c r="A49" s="78" t="s">
        <v>370</v>
      </c>
      <c r="B49" s="127">
        <v>389</v>
      </c>
      <c r="C49" s="348">
        <v>426</v>
      </c>
      <c r="D49" s="349"/>
      <c r="E49" s="347">
        <v>422</v>
      </c>
      <c r="F49" s="355"/>
      <c r="G49" s="63">
        <f t="shared" si="3"/>
        <v>99.06103286384976</v>
      </c>
      <c r="H49" s="127">
        <v>4236</v>
      </c>
      <c r="I49" s="348">
        <v>4268</v>
      </c>
      <c r="J49" s="349"/>
      <c r="K49" s="347">
        <v>4300</v>
      </c>
      <c r="L49" s="355"/>
      <c r="M49" s="63">
        <f t="shared" si="4"/>
        <v>100.74976569821929</v>
      </c>
      <c r="N49" s="348">
        <v>2294940</v>
      </c>
      <c r="O49" s="349"/>
      <c r="P49" s="348">
        <v>2408692</v>
      </c>
      <c r="Q49" s="349"/>
      <c r="R49" s="348">
        <v>2680699</v>
      </c>
      <c r="S49" s="349"/>
      <c r="T49" s="327">
        <f t="shared" si="5"/>
        <v>111.2927265088272</v>
      </c>
      <c r="U49" s="327"/>
      <c r="V49" s="348">
        <v>2295900</v>
      </c>
      <c r="W49" s="349"/>
      <c r="X49" s="127">
        <v>2412691</v>
      </c>
      <c r="Y49" s="348">
        <v>2684907</v>
      </c>
      <c r="Z49" s="349"/>
      <c r="AA49" s="137">
        <f t="shared" si="6"/>
        <v>111.28267150662892</v>
      </c>
    </row>
    <row r="50" spans="1:27" ht="21.75" customHeight="1">
      <c r="A50" s="78" t="s">
        <v>13</v>
      </c>
      <c r="B50" s="127">
        <v>18</v>
      </c>
      <c r="C50" s="348">
        <v>21</v>
      </c>
      <c r="D50" s="349"/>
      <c r="E50" s="347">
        <v>35</v>
      </c>
      <c r="F50" s="355"/>
      <c r="G50" s="63">
        <f t="shared" si="3"/>
        <v>166.66666666666669</v>
      </c>
      <c r="H50" s="127">
        <v>511</v>
      </c>
      <c r="I50" s="348">
        <v>749</v>
      </c>
      <c r="J50" s="349"/>
      <c r="K50" s="347">
        <v>843</v>
      </c>
      <c r="L50" s="355"/>
      <c r="M50" s="63">
        <f t="shared" si="4"/>
        <v>112.55006675567422</v>
      </c>
      <c r="N50" s="348">
        <v>599784</v>
      </c>
      <c r="O50" s="349"/>
      <c r="P50" s="348">
        <v>981656</v>
      </c>
      <c r="Q50" s="349"/>
      <c r="R50" s="348">
        <v>1470829</v>
      </c>
      <c r="S50" s="349"/>
      <c r="T50" s="327">
        <f t="shared" si="5"/>
        <v>149.8314073361748</v>
      </c>
      <c r="U50" s="327"/>
      <c r="V50" s="348">
        <v>634920</v>
      </c>
      <c r="W50" s="349"/>
      <c r="X50" s="127">
        <v>999951</v>
      </c>
      <c r="Y50" s="348">
        <v>1480757</v>
      </c>
      <c r="Z50" s="349"/>
      <c r="AA50" s="137">
        <f t="shared" si="6"/>
        <v>148.0829560648472</v>
      </c>
    </row>
    <row r="51" spans="1:27" ht="21.75" customHeight="1">
      <c r="A51" s="78" t="s">
        <v>30</v>
      </c>
      <c r="B51" s="127">
        <v>11</v>
      </c>
      <c r="C51" s="348">
        <v>13</v>
      </c>
      <c r="D51" s="349"/>
      <c r="E51" s="347">
        <v>11</v>
      </c>
      <c r="F51" s="355"/>
      <c r="G51" s="63">
        <f t="shared" si="3"/>
        <v>84.61538461538461</v>
      </c>
      <c r="H51" s="127">
        <v>147</v>
      </c>
      <c r="I51" s="348">
        <v>204</v>
      </c>
      <c r="J51" s="349"/>
      <c r="K51" s="347">
        <v>100</v>
      </c>
      <c r="L51" s="355"/>
      <c r="M51" s="63">
        <f t="shared" si="4"/>
        <v>49.01960784313725</v>
      </c>
      <c r="N51" s="348">
        <v>369766</v>
      </c>
      <c r="O51" s="349"/>
      <c r="P51" s="348">
        <v>331458</v>
      </c>
      <c r="Q51" s="349"/>
      <c r="R51" s="348">
        <v>236437</v>
      </c>
      <c r="S51" s="349"/>
      <c r="T51" s="327">
        <f t="shared" si="5"/>
        <v>71.3324161733915</v>
      </c>
      <c r="U51" s="327"/>
      <c r="V51" s="348">
        <v>369766</v>
      </c>
      <c r="W51" s="349"/>
      <c r="X51" s="127">
        <v>331548</v>
      </c>
      <c r="Y51" s="348">
        <v>236437</v>
      </c>
      <c r="Z51" s="349"/>
      <c r="AA51" s="137">
        <f t="shared" si="6"/>
        <v>71.31305271031646</v>
      </c>
    </row>
    <row r="52" spans="1:27" ht="21.75" customHeight="1">
      <c r="A52" s="78" t="s">
        <v>21</v>
      </c>
      <c r="B52" s="127">
        <v>7</v>
      </c>
      <c r="C52" s="348">
        <v>10</v>
      </c>
      <c r="D52" s="349"/>
      <c r="E52" s="360">
        <v>15</v>
      </c>
      <c r="F52" s="376"/>
      <c r="G52" s="158">
        <f t="shared" si="3"/>
        <v>150</v>
      </c>
      <c r="H52" s="138">
        <v>57</v>
      </c>
      <c r="I52" s="373">
        <v>95</v>
      </c>
      <c r="J52" s="374"/>
      <c r="K52" s="360">
        <v>111</v>
      </c>
      <c r="L52" s="376"/>
      <c r="M52" s="158">
        <f t="shared" si="4"/>
        <v>116.8421052631579</v>
      </c>
      <c r="N52" s="373">
        <v>12707</v>
      </c>
      <c r="O52" s="374"/>
      <c r="P52" s="373">
        <v>18620</v>
      </c>
      <c r="Q52" s="374"/>
      <c r="R52" s="373">
        <v>39515</v>
      </c>
      <c r="S52" s="374"/>
      <c r="T52" s="327">
        <f t="shared" si="5"/>
        <v>212.21804511278197</v>
      </c>
      <c r="U52" s="327"/>
      <c r="V52" s="373">
        <v>12707</v>
      </c>
      <c r="W52" s="374"/>
      <c r="X52" s="138">
        <v>18617</v>
      </c>
      <c r="Y52" s="373">
        <v>39515</v>
      </c>
      <c r="Z52" s="374"/>
      <c r="AA52" s="157">
        <f t="shared" si="6"/>
        <v>212.25224257399154</v>
      </c>
    </row>
    <row r="53" spans="1:27" ht="21.75" customHeight="1">
      <c r="A53" s="78" t="s">
        <v>53</v>
      </c>
      <c r="B53" s="127">
        <v>4</v>
      </c>
      <c r="C53" s="348">
        <v>3</v>
      </c>
      <c r="D53" s="349"/>
      <c r="E53" s="360">
        <v>4</v>
      </c>
      <c r="F53" s="376"/>
      <c r="G53" s="158">
        <f t="shared" si="3"/>
        <v>133.33333333333331</v>
      </c>
      <c r="H53" s="138">
        <v>32</v>
      </c>
      <c r="I53" s="373">
        <v>32</v>
      </c>
      <c r="J53" s="374"/>
      <c r="K53" s="360" t="s">
        <v>217</v>
      </c>
      <c r="L53" s="376"/>
      <c r="M53" s="158" t="s">
        <v>217</v>
      </c>
      <c r="N53" s="373">
        <v>10021</v>
      </c>
      <c r="O53" s="374"/>
      <c r="P53" s="373">
        <v>8402</v>
      </c>
      <c r="Q53" s="374"/>
      <c r="R53" s="373" t="s">
        <v>217</v>
      </c>
      <c r="S53" s="374"/>
      <c r="T53" s="327" t="s">
        <v>217</v>
      </c>
      <c r="U53" s="327"/>
      <c r="V53" s="373">
        <v>10021</v>
      </c>
      <c r="W53" s="374"/>
      <c r="X53" s="138">
        <v>8167</v>
      </c>
      <c r="Y53" s="373" t="s">
        <v>217</v>
      </c>
      <c r="Z53" s="374"/>
      <c r="AA53" s="157" t="s">
        <v>219</v>
      </c>
    </row>
    <row r="54" spans="1:27" ht="21.75" customHeight="1">
      <c r="A54" s="78" t="s">
        <v>369</v>
      </c>
      <c r="B54" s="127">
        <v>712</v>
      </c>
      <c r="C54" s="348">
        <v>732</v>
      </c>
      <c r="D54" s="349"/>
      <c r="E54" s="360">
        <v>686</v>
      </c>
      <c r="F54" s="376"/>
      <c r="G54" s="158">
        <f t="shared" si="3"/>
        <v>93.71584699453553</v>
      </c>
      <c r="H54" s="138">
        <v>7792</v>
      </c>
      <c r="I54" s="373">
        <v>7226</v>
      </c>
      <c r="J54" s="374"/>
      <c r="K54" s="360">
        <v>6607</v>
      </c>
      <c r="L54" s="376"/>
      <c r="M54" s="158">
        <f t="shared" si="4"/>
        <v>91.43371159701078</v>
      </c>
      <c r="N54" s="373">
        <v>4972047</v>
      </c>
      <c r="O54" s="374"/>
      <c r="P54" s="373">
        <v>4480836</v>
      </c>
      <c r="Q54" s="374"/>
      <c r="R54" s="373">
        <v>4650841</v>
      </c>
      <c r="S54" s="374"/>
      <c r="T54" s="327">
        <f t="shared" si="5"/>
        <v>103.79404646811443</v>
      </c>
      <c r="U54" s="327"/>
      <c r="V54" s="373">
        <v>5100776</v>
      </c>
      <c r="W54" s="374"/>
      <c r="X54" s="138">
        <v>4540311</v>
      </c>
      <c r="Y54" s="373">
        <v>4643297</v>
      </c>
      <c r="Z54" s="374"/>
      <c r="AA54" s="157">
        <f t="shared" si="6"/>
        <v>102.26825871619806</v>
      </c>
    </row>
    <row r="55" spans="1:27" ht="21.75" customHeight="1">
      <c r="A55" s="78" t="s">
        <v>14</v>
      </c>
      <c r="B55" s="127">
        <v>97</v>
      </c>
      <c r="C55" s="348">
        <v>87</v>
      </c>
      <c r="D55" s="349"/>
      <c r="E55" s="360">
        <v>94</v>
      </c>
      <c r="F55" s="376"/>
      <c r="G55" s="158">
        <f t="shared" si="3"/>
        <v>108.04597701149426</v>
      </c>
      <c r="H55" s="138">
        <v>1855</v>
      </c>
      <c r="I55" s="373">
        <v>1602</v>
      </c>
      <c r="J55" s="374"/>
      <c r="K55" s="360">
        <v>1725</v>
      </c>
      <c r="L55" s="376"/>
      <c r="M55" s="158">
        <f t="shared" si="4"/>
        <v>107.67790262172285</v>
      </c>
      <c r="N55" s="373">
        <v>1519037</v>
      </c>
      <c r="O55" s="374"/>
      <c r="P55" s="373">
        <v>1268561</v>
      </c>
      <c r="Q55" s="374"/>
      <c r="R55" s="373">
        <v>1699264</v>
      </c>
      <c r="S55" s="374"/>
      <c r="T55" s="327">
        <f t="shared" si="5"/>
        <v>133.9520921737307</v>
      </c>
      <c r="U55" s="327"/>
      <c r="V55" s="373">
        <v>1555834</v>
      </c>
      <c r="W55" s="374"/>
      <c r="X55" s="138">
        <v>1247568</v>
      </c>
      <c r="Y55" s="373">
        <v>1638404</v>
      </c>
      <c r="Z55" s="374"/>
      <c r="AA55" s="157">
        <f t="shared" si="6"/>
        <v>131.32783142882795</v>
      </c>
    </row>
    <row r="56" spans="1:27" ht="21.75" customHeight="1">
      <c r="A56" s="78" t="s">
        <v>31</v>
      </c>
      <c r="B56" s="127">
        <v>34</v>
      </c>
      <c r="C56" s="348">
        <v>43</v>
      </c>
      <c r="D56" s="349"/>
      <c r="E56" s="360">
        <v>37</v>
      </c>
      <c r="F56" s="376"/>
      <c r="G56" s="158">
        <f t="shared" si="3"/>
        <v>86.04651162790698</v>
      </c>
      <c r="H56" s="138">
        <v>304</v>
      </c>
      <c r="I56" s="373">
        <v>333</v>
      </c>
      <c r="J56" s="374"/>
      <c r="K56" s="360">
        <v>252</v>
      </c>
      <c r="L56" s="376"/>
      <c r="M56" s="158">
        <f t="shared" si="4"/>
        <v>75.67567567567568</v>
      </c>
      <c r="N56" s="373">
        <v>240901</v>
      </c>
      <c r="O56" s="374"/>
      <c r="P56" s="373">
        <v>206152</v>
      </c>
      <c r="Q56" s="374"/>
      <c r="R56" s="373">
        <v>194464</v>
      </c>
      <c r="S56" s="374"/>
      <c r="T56" s="327">
        <f t="shared" si="5"/>
        <v>94.33039698862974</v>
      </c>
      <c r="U56" s="327"/>
      <c r="V56" s="373">
        <v>241041</v>
      </c>
      <c r="W56" s="374"/>
      <c r="X56" s="138">
        <v>204838</v>
      </c>
      <c r="Y56" s="373">
        <v>194464</v>
      </c>
      <c r="Z56" s="374"/>
      <c r="AA56" s="157">
        <f t="shared" si="6"/>
        <v>94.93551001279059</v>
      </c>
    </row>
    <row r="57" spans="1:27" ht="21.75" customHeight="1">
      <c r="A57" s="78" t="s">
        <v>32</v>
      </c>
      <c r="B57" s="127">
        <v>787</v>
      </c>
      <c r="C57" s="348">
        <v>888</v>
      </c>
      <c r="D57" s="349"/>
      <c r="E57" s="360">
        <v>870</v>
      </c>
      <c r="F57" s="376"/>
      <c r="G57" s="158">
        <f t="shared" si="3"/>
        <v>97.97297297297297</v>
      </c>
      <c r="H57" s="138">
        <v>5414</v>
      </c>
      <c r="I57" s="373">
        <v>5716</v>
      </c>
      <c r="J57" s="374"/>
      <c r="K57" s="360">
        <v>5956</v>
      </c>
      <c r="L57" s="376"/>
      <c r="M57" s="158">
        <f t="shared" si="4"/>
        <v>104.19874037788664</v>
      </c>
      <c r="N57" s="373">
        <v>3041041</v>
      </c>
      <c r="O57" s="374"/>
      <c r="P57" s="373">
        <v>3155755</v>
      </c>
      <c r="Q57" s="374"/>
      <c r="R57" s="373">
        <v>3778035</v>
      </c>
      <c r="S57" s="374"/>
      <c r="T57" s="327">
        <f t="shared" si="5"/>
        <v>119.71889452761701</v>
      </c>
      <c r="U57" s="327"/>
      <c r="V57" s="373">
        <v>3044861</v>
      </c>
      <c r="W57" s="374"/>
      <c r="X57" s="138">
        <v>3138606</v>
      </c>
      <c r="Y57" s="373">
        <v>3811916</v>
      </c>
      <c r="Z57" s="374"/>
      <c r="AA57" s="157">
        <f t="shared" si="6"/>
        <v>121.45251745520144</v>
      </c>
    </row>
    <row r="58" spans="1:27" ht="21.75" customHeight="1">
      <c r="A58" s="78" t="s">
        <v>23</v>
      </c>
      <c r="B58" s="127">
        <v>1285</v>
      </c>
      <c r="C58" s="348">
        <v>1276</v>
      </c>
      <c r="D58" s="349"/>
      <c r="E58" s="360">
        <v>1256</v>
      </c>
      <c r="F58" s="376"/>
      <c r="G58" s="158">
        <f t="shared" si="3"/>
        <v>98.43260188087774</v>
      </c>
      <c r="H58" s="138">
        <v>24485</v>
      </c>
      <c r="I58" s="373">
        <v>22071</v>
      </c>
      <c r="J58" s="374"/>
      <c r="K58" s="360">
        <v>20998</v>
      </c>
      <c r="L58" s="376"/>
      <c r="M58" s="158">
        <f t="shared" si="4"/>
        <v>95.13841692718952</v>
      </c>
      <c r="N58" s="373">
        <v>28896666</v>
      </c>
      <c r="O58" s="374"/>
      <c r="P58" s="373">
        <v>24514692</v>
      </c>
      <c r="Q58" s="374"/>
      <c r="R58" s="373">
        <v>23184913</v>
      </c>
      <c r="S58" s="374"/>
      <c r="T58" s="327">
        <f t="shared" si="5"/>
        <v>94.57558349091231</v>
      </c>
      <c r="U58" s="327"/>
      <c r="V58" s="373">
        <v>30201175</v>
      </c>
      <c r="W58" s="374"/>
      <c r="X58" s="138">
        <v>24231516</v>
      </c>
      <c r="Y58" s="373">
        <v>23395929</v>
      </c>
      <c r="Z58" s="374"/>
      <c r="AA58" s="157">
        <f t="shared" si="6"/>
        <v>96.55165198908728</v>
      </c>
    </row>
    <row r="59" spans="1:27" ht="21.75" customHeight="1">
      <c r="A59" s="78" t="s">
        <v>24</v>
      </c>
      <c r="B59" s="127">
        <v>123</v>
      </c>
      <c r="C59" s="348">
        <v>150</v>
      </c>
      <c r="D59" s="349"/>
      <c r="E59" s="360">
        <v>152</v>
      </c>
      <c r="F59" s="376"/>
      <c r="G59" s="158">
        <f t="shared" si="3"/>
        <v>101.33333333333334</v>
      </c>
      <c r="H59" s="138">
        <v>6586</v>
      </c>
      <c r="I59" s="373">
        <v>6661</v>
      </c>
      <c r="J59" s="374"/>
      <c r="K59" s="360">
        <v>7684</v>
      </c>
      <c r="L59" s="376"/>
      <c r="M59" s="158">
        <f t="shared" si="4"/>
        <v>115.35805434619427</v>
      </c>
      <c r="N59" s="373">
        <v>4388414</v>
      </c>
      <c r="O59" s="374"/>
      <c r="P59" s="373">
        <v>3589993</v>
      </c>
      <c r="Q59" s="374"/>
      <c r="R59" s="373">
        <v>5554250</v>
      </c>
      <c r="S59" s="374"/>
      <c r="T59" s="327">
        <f t="shared" si="5"/>
        <v>154.71478635195112</v>
      </c>
      <c r="U59" s="327"/>
      <c r="V59" s="373">
        <v>4476081</v>
      </c>
      <c r="W59" s="374"/>
      <c r="X59" s="138">
        <v>3527562</v>
      </c>
      <c r="Y59" s="373">
        <v>5590628</v>
      </c>
      <c r="Z59" s="374"/>
      <c r="AA59" s="157">
        <f t="shared" si="6"/>
        <v>158.48418822971786</v>
      </c>
    </row>
    <row r="60" spans="1:27" ht="21.75" customHeight="1">
      <c r="A60" s="78" t="s">
        <v>25</v>
      </c>
      <c r="B60" s="127">
        <v>169</v>
      </c>
      <c r="C60" s="348">
        <v>181</v>
      </c>
      <c r="D60" s="349"/>
      <c r="E60" s="360">
        <v>176</v>
      </c>
      <c r="F60" s="376"/>
      <c r="G60" s="158">
        <f t="shared" si="3"/>
        <v>97.23756906077348</v>
      </c>
      <c r="H60" s="138">
        <v>2759</v>
      </c>
      <c r="I60" s="373">
        <v>2516</v>
      </c>
      <c r="J60" s="374"/>
      <c r="K60" s="360">
        <v>2644</v>
      </c>
      <c r="L60" s="376"/>
      <c r="M60" s="158">
        <f t="shared" si="4"/>
        <v>105.08744038155804</v>
      </c>
      <c r="N60" s="373">
        <v>1998198</v>
      </c>
      <c r="O60" s="374"/>
      <c r="P60" s="373">
        <v>1821148</v>
      </c>
      <c r="Q60" s="374"/>
      <c r="R60" s="373">
        <v>2339245</v>
      </c>
      <c r="S60" s="374"/>
      <c r="T60" s="327">
        <f t="shared" si="5"/>
        <v>128.4489234263223</v>
      </c>
      <c r="U60" s="327"/>
      <c r="V60" s="373">
        <v>2033967</v>
      </c>
      <c r="W60" s="374"/>
      <c r="X60" s="138">
        <v>1829198</v>
      </c>
      <c r="Y60" s="373">
        <v>2338004</v>
      </c>
      <c r="Z60" s="374"/>
      <c r="AA60" s="157">
        <f t="shared" si="6"/>
        <v>127.81579686835434</v>
      </c>
    </row>
    <row r="61" spans="1:27" ht="21.75" customHeight="1">
      <c r="A61" s="78" t="s">
        <v>26</v>
      </c>
      <c r="B61" s="127">
        <v>13</v>
      </c>
      <c r="C61" s="348">
        <v>12</v>
      </c>
      <c r="D61" s="349"/>
      <c r="E61" s="360">
        <v>9</v>
      </c>
      <c r="F61" s="376"/>
      <c r="G61" s="158">
        <f t="shared" si="3"/>
        <v>75</v>
      </c>
      <c r="H61" s="138">
        <v>88</v>
      </c>
      <c r="I61" s="373">
        <v>79</v>
      </c>
      <c r="J61" s="374"/>
      <c r="K61" s="360">
        <v>53</v>
      </c>
      <c r="L61" s="376"/>
      <c r="M61" s="158">
        <f t="shared" si="4"/>
        <v>67.08860759493672</v>
      </c>
      <c r="N61" s="373">
        <v>38654</v>
      </c>
      <c r="O61" s="374"/>
      <c r="P61" s="373">
        <v>22761</v>
      </c>
      <c r="Q61" s="374"/>
      <c r="R61" s="373">
        <v>18484</v>
      </c>
      <c r="S61" s="374"/>
      <c r="T61" s="327">
        <f t="shared" si="5"/>
        <v>81.20908571679627</v>
      </c>
      <c r="U61" s="327"/>
      <c r="V61" s="373">
        <v>38654</v>
      </c>
      <c r="W61" s="374"/>
      <c r="X61" s="138">
        <v>23152</v>
      </c>
      <c r="Y61" s="373">
        <v>18484</v>
      </c>
      <c r="Z61" s="374"/>
      <c r="AA61" s="157">
        <f t="shared" si="6"/>
        <v>79.83759502418798</v>
      </c>
    </row>
    <row r="62" spans="1:27" ht="21.75" customHeight="1">
      <c r="A62" s="78" t="s">
        <v>33</v>
      </c>
      <c r="B62" s="138" t="s">
        <v>247</v>
      </c>
      <c r="C62" s="373" t="s">
        <v>247</v>
      </c>
      <c r="D62" s="374"/>
      <c r="E62" s="360">
        <v>1</v>
      </c>
      <c r="F62" s="376"/>
      <c r="G62" s="158" t="s">
        <v>360</v>
      </c>
      <c r="H62" s="138" t="s">
        <v>247</v>
      </c>
      <c r="I62" s="373" t="s">
        <v>247</v>
      </c>
      <c r="J62" s="374"/>
      <c r="K62" s="360" t="s">
        <v>217</v>
      </c>
      <c r="L62" s="376"/>
      <c r="M62" s="158" t="s">
        <v>247</v>
      </c>
      <c r="N62" s="373" t="s">
        <v>247</v>
      </c>
      <c r="O62" s="374"/>
      <c r="P62" s="373" t="s">
        <v>247</v>
      </c>
      <c r="Q62" s="374"/>
      <c r="R62" s="373" t="s">
        <v>217</v>
      </c>
      <c r="S62" s="374"/>
      <c r="T62" s="327" t="s">
        <v>247</v>
      </c>
      <c r="U62" s="327"/>
      <c r="V62" s="373" t="s">
        <v>361</v>
      </c>
      <c r="W62" s="374"/>
      <c r="X62" s="138" t="s">
        <v>247</v>
      </c>
      <c r="Y62" s="373" t="s">
        <v>217</v>
      </c>
      <c r="Z62" s="374"/>
      <c r="AA62" s="157" t="s">
        <v>247</v>
      </c>
    </row>
    <row r="63" spans="1:27" ht="21.75" customHeight="1">
      <c r="A63" s="144" t="s">
        <v>34</v>
      </c>
      <c r="B63" s="145">
        <v>1354</v>
      </c>
      <c r="C63" s="362">
        <v>1422</v>
      </c>
      <c r="D63" s="375"/>
      <c r="E63" s="362">
        <v>1429</v>
      </c>
      <c r="F63" s="375"/>
      <c r="G63" s="159">
        <f t="shared" si="3"/>
        <v>100.49226441631505</v>
      </c>
      <c r="H63" s="140">
        <v>6580</v>
      </c>
      <c r="I63" s="362">
        <v>6947</v>
      </c>
      <c r="J63" s="375"/>
      <c r="K63" s="362">
        <v>7120</v>
      </c>
      <c r="L63" s="375"/>
      <c r="M63" s="159">
        <f t="shared" si="4"/>
        <v>102.49028357564416</v>
      </c>
      <c r="N63" s="362">
        <v>3053846</v>
      </c>
      <c r="O63" s="375"/>
      <c r="P63" s="362">
        <v>3404626</v>
      </c>
      <c r="Q63" s="375"/>
      <c r="R63" s="362">
        <v>4190017</v>
      </c>
      <c r="S63" s="375"/>
      <c r="T63" s="328">
        <f t="shared" si="5"/>
        <v>123.0683487701733</v>
      </c>
      <c r="U63" s="328"/>
      <c r="V63" s="362">
        <v>3103384</v>
      </c>
      <c r="W63" s="375"/>
      <c r="X63" s="140">
        <v>3386867</v>
      </c>
      <c r="Y63" s="362">
        <v>4229641</v>
      </c>
      <c r="Z63" s="375"/>
      <c r="AA63" s="153">
        <f t="shared" si="6"/>
        <v>124.88358710277079</v>
      </c>
    </row>
    <row r="64" ht="21.75" customHeight="1">
      <c r="A64" s="130" t="s">
        <v>362</v>
      </c>
    </row>
    <row r="65" ht="21.75" customHeight="1"/>
    <row r="66" ht="21.75" customHeight="1">
      <c r="A66" s="148"/>
    </row>
    <row r="67" ht="21.75" customHeight="1">
      <c r="A67" s="148"/>
    </row>
    <row r="68" ht="15" customHeight="1">
      <c r="A68" s="148"/>
    </row>
    <row r="69" ht="15" customHeight="1">
      <c r="A69" s="148"/>
    </row>
    <row r="70" ht="19.5" customHeight="1">
      <c r="A70" s="128"/>
    </row>
    <row r="71" ht="19.5" customHeight="1">
      <c r="A71" s="149"/>
    </row>
    <row r="72" ht="19.5" customHeight="1">
      <c r="A72" s="148"/>
    </row>
    <row r="73" spans="1:13" ht="19.5" customHeight="1">
      <c r="A73" s="333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3" ht="19.5" customHeight="1">
      <c r="A74" s="352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3" ht="19.5" customHeight="1">
      <c r="A75" s="130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</row>
    <row r="76" spans="1:13" ht="18" customHeight="1">
      <c r="A76" s="151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</row>
    <row r="77" spans="1:13" ht="21.75" customHeight="1">
      <c r="A77" s="130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1:13" ht="21.75" customHeight="1">
      <c r="A78" s="130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</row>
    <row r="79" spans="1:13" ht="21.75" customHeight="1">
      <c r="A79" s="130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</row>
    <row r="80" spans="1:13" ht="21.75" customHeight="1">
      <c r="A80" s="130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</row>
    <row r="81" spans="1:13" ht="21.75" customHeight="1">
      <c r="A81" s="130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</row>
    <row r="82" spans="1:13" ht="21.75" customHeight="1">
      <c r="A82" s="130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</row>
    <row r="83" spans="1:13" ht="21.75" customHeight="1">
      <c r="A83" s="130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4" spans="1:13" ht="21.75" customHeight="1">
      <c r="A84" s="130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</row>
    <row r="85" spans="1:13" ht="21.75" customHeight="1">
      <c r="A85" s="130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</row>
    <row r="86" spans="1:13" ht="21.75" customHeight="1">
      <c r="A86" s="130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</row>
    <row r="87" spans="1:13" ht="21.75" customHeight="1">
      <c r="A87" s="130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</row>
    <row r="88" spans="1:13" ht="21.75" customHeight="1">
      <c r="A88" s="130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</row>
    <row r="89" ht="21.75" customHeight="1"/>
    <row r="90" ht="21.75" customHeight="1"/>
    <row r="91" ht="15" customHeight="1"/>
    <row r="92" ht="15" customHeight="1"/>
  </sheetData>
  <sheetProtection/>
  <mergeCells count="435">
    <mergeCell ref="Y56:Z56"/>
    <mergeCell ref="Y57:Z57"/>
    <mergeCell ref="Y50:Z50"/>
    <mergeCell ref="Y51:Z51"/>
    <mergeCell ref="Y63:Z63"/>
    <mergeCell ref="Y59:Z59"/>
    <mergeCell ref="Y60:Z60"/>
    <mergeCell ref="Y61:Z61"/>
    <mergeCell ref="Y62:Z62"/>
    <mergeCell ref="O9:P9"/>
    <mergeCell ref="Y58:Z58"/>
    <mergeCell ref="Y54:Z54"/>
    <mergeCell ref="Y52:Z52"/>
    <mergeCell ref="Y53:Z53"/>
    <mergeCell ref="V54:W54"/>
    <mergeCell ref="V55:W55"/>
    <mergeCell ref="Y46:Z46"/>
    <mergeCell ref="T45:U45"/>
    <mergeCell ref="Y55:Z55"/>
    <mergeCell ref="V62:W62"/>
    <mergeCell ref="V63:W63"/>
    <mergeCell ref="V58:W58"/>
    <mergeCell ref="V59:W59"/>
    <mergeCell ref="V60:W60"/>
    <mergeCell ref="V61:W61"/>
    <mergeCell ref="Y47:Z47"/>
    <mergeCell ref="Y48:Z48"/>
    <mergeCell ref="Y49:Z49"/>
    <mergeCell ref="Y41:Z41"/>
    <mergeCell ref="Y43:Z43"/>
    <mergeCell ref="Y44:Z44"/>
    <mergeCell ref="Y45:Z45"/>
    <mergeCell ref="V46:W46"/>
    <mergeCell ref="V47:W47"/>
    <mergeCell ref="V56:W56"/>
    <mergeCell ref="V57:W57"/>
    <mergeCell ref="V50:W50"/>
    <mergeCell ref="V51:W51"/>
    <mergeCell ref="V52:W52"/>
    <mergeCell ref="V53:W53"/>
    <mergeCell ref="R63:S63"/>
    <mergeCell ref="R57:S57"/>
    <mergeCell ref="R58:S58"/>
    <mergeCell ref="R59:S59"/>
    <mergeCell ref="R60:S60"/>
    <mergeCell ref="V41:W41"/>
    <mergeCell ref="V43:W43"/>
    <mergeCell ref="V48:W48"/>
    <mergeCell ref="V49:W49"/>
    <mergeCell ref="V44:W44"/>
    <mergeCell ref="R53:S53"/>
    <mergeCell ref="R54:S54"/>
    <mergeCell ref="R55:S55"/>
    <mergeCell ref="R56:S56"/>
    <mergeCell ref="R61:S61"/>
    <mergeCell ref="R62:S62"/>
    <mergeCell ref="P62:Q62"/>
    <mergeCell ref="P63:Q63"/>
    <mergeCell ref="R43:S43"/>
    <mergeCell ref="R44:S44"/>
    <mergeCell ref="R45:S45"/>
    <mergeCell ref="R46:S46"/>
    <mergeCell ref="R47:S47"/>
    <mergeCell ref="R48:S48"/>
    <mergeCell ref="R49:S49"/>
    <mergeCell ref="R52:S52"/>
    <mergeCell ref="P56:Q56"/>
    <mergeCell ref="P57:Q57"/>
    <mergeCell ref="P58:Q58"/>
    <mergeCell ref="P59:Q59"/>
    <mergeCell ref="P60:Q60"/>
    <mergeCell ref="P61:Q61"/>
    <mergeCell ref="P50:Q50"/>
    <mergeCell ref="P51:Q51"/>
    <mergeCell ref="P52:Q52"/>
    <mergeCell ref="P53:Q53"/>
    <mergeCell ref="P54:Q54"/>
    <mergeCell ref="P55:Q55"/>
    <mergeCell ref="N50:O50"/>
    <mergeCell ref="N48:O48"/>
    <mergeCell ref="N49:O49"/>
    <mergeCell ref="N62:O62"/>
    <mergeCell ref="N63:O63"/>
    <mergeCell ref="P43:Q43"/>
    <mergeCell ref="P44:Q44"/>
    <mergeCell ref="P45:Q45"/>
    <mergeCell ref="P46:Q46"/>
    <mergeCell ref="P47:Q47"/>
    <mergeCell ref="N60:O60"/>
    <mergeCell ref="N61:O61"/>
    <mergeCell ref="K59:L59"/>
    <mergeCell ref="K60:L60"/>
    <mergeCell ref="K61:L61"/>
    <mergeCell ref="K49:L49"/>
    <mergeCell ref="N54:O54"/>
    <mergeCell ref="N51:O51"/>
    <mergeCell ref="K52:L52"/>
    <mergeCell ref="K53:L53"/>
    <mergeCell ref="Y39:Z39"/>
    <mergeCell ref="N38:U38"/>
    <mergeCell ref="V38:AA38"/>
    <mergeCell ref="R50:S50"/>
    <mergeCell ref="N43:O43"/>
    <mergeCell ref="N44:O44"/>
    <mergeCell ref="N45:O45"/>
    <mergeCell ref="N47:O47"/>
    <mergeCell ref="P48:Q48"/>
    <mergeCell ref="P49:Q49"/>
    <mergeCell ref="K62:L62"/>
    <mergeCell ref="K63:L63"/>
    <mergeCell ref="R51:S51"/>
    <mergeCell ref="N55:O55"/>
    <mergeCell ref="N56:O56"/>
    <mergeCell ref="N57:O57"/>
    <mergeCell ref="N58:O58"/>
    <mergeCell ref="N52:O52"/>
    <mergeCell ref="N53:O53"/>
    <mergeCell ref="N59:O59"/>
    <mergeCell ref="K56:L56"/>
    <mergeCell ref="K57:L57"/>
    <mergeCell ref="K58:L58"/>
    <mergeCell ref="K45:L45"/>
    <mergeCell ref="K46:L46"/>
    <mergeCell ref="K55:L55"/>
    <mergeCell ref="K47:L47"/>
    <mergeCell ref="K54:L54"/>
    <mergeCell ref="K48:L48"/>
    <mergeCell ref="I52:J52"/>
    <mergeCell ref="I53:J53"/>
    <mergeCell ref="I54:J54"/>
    <mergeCell ref="I55:J55"/>
    <mergeCell ref="K50:L50"/>
    <mergeCell ref="K51:L51"/>
    <mergeCell ref="I63:J63"/>
    <mergeCell ref="I56:J56"/>
    <mergeCell ref="I57:J57"/>
    <mergeCell ref="I58:J58"/>
    <mergeCell ref="I59:J59"/>
    <mergeCell ref="I60:J60"/>
    <mergeCell ref="I61:J61"/>
    <mergeCell ref="E63:F63"/>
    <mergeCell ref="I43:J43"/>
    <mergeCell ref="I44:J44"/>
    <mergeCell ref="I45:J45"/>
    <mergeCell ref="I46:J46"/>
    <mergeCell ref="I47:J47"/>
    <mergeCell ref="I49:J49"/>
    <mergeCell ref="I50:J50"/>
    <mergeCell ref="I51:J51"/>
    <mergeCell ref="I62:J62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C59:D59"/>
    <mergeCell ref="C60:D60"/>
    <mergeCell ref="C61:D61"/>
    <mergeCell ref="C62:D62"/>
    <mergeCell ref="C63:D63"/>
    <mergeCell ref="E41:F41"/>
    <mergeCell ref="E42:F42"/>
    <mergeCell ref="E43:F43"/>
    <mergeCell ref="E44:F44"/>
    <mergeCell ref="E45:F45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46:D46"/>
    <mergeCell ref="E47:F47"/>
    <mergeCell ref="E48:F48"/>
    <mergeCell ref="E46:F46"/>
    <mergeCell ref="E49:F49"/>
    <mergeCell ref="C42:D42"/>
    <mergeCell ref="R39:S39"/>
    <mergeCell ref="T39:U39"/>
    <mergeCell ref="V39:W39"/>
    <mergeCell ref="N46:O46"/>
    <mergeCell ref="I41:J41"/>
    <mergeCell ref="K39:L39"/>
    <mergeCell ref="K43:L43"/>
    <mergeCell ref="K44:L44"/>
    <mergeCell ref="V45:W45"/>
    <mergeCell ref="K41:L41"/>
    <mergeCell ref="U25:V25"/>
    <mergeCell ref="U26:V26"/>
    <mergeCell ref="U27:V27"/>
    <mergeCell ref="U28:V28"/>
    <mergeCell ref="U29:V29"/>
    <mergeCell ref="N39:O39"/>
    <mergeCell ref="O29:P29"/>
    <mergeCell ref="O30:P30"/>
    <mergeCell ref="O33:P33"/>
    <mergeCell ref="O34:P34"/>
    <mergeCell ref="U12:V12"/>
    <mergeCell ref="U13:V13"/>
    <mergeCell ref="U21:V21"/>
    <mergeCell ref="U22:V22"/>
    <mergeCell ref="U23:V23"/>
    <mergeCell ref="U24:V24"/>
    <mergeCell ref="U17:V17"/>
    <mergeCell ref="U18:V18"/>
    <mergeCell ref="U19:V19"/>
    <mergeCell ref="U14:V14"/>
    <mergeCell ref="U15:V15"/>
    <mergeCell ref="U16:V16"/>
    <mergeCell ref="P39:Q39"/>
    <mergeCell ref="N41:O41"/>
    <mergeCell ref="R41:S41"/>
    <mergeCell ref="O23:P23"/>
    <mergeCell ref="O24:P24"/>
    <mergeCell ref="O25:P25"/>
    <mergeCell ref="O26:P26"/>
    <mergeCell ref="O28:P28"/>
    <mergeCell ref="U9:V9"/>
    <mergeCell ref="O19:P19"/>
    <mergeCell ref="O20:P20"/>
    <mergeCell ref="U11:V11"/>
    <mergeCell ref="U20:V20"/>
    <mergeCell ref="L11:M11"/>
    <mergeCell ref="O11:P11"/>
    <mergeCell ref="O12:P12"/>
    <mergeCell ref="O13:P13"/>
    <mergeCell ref="O14:P14"/>
    <mergeCell ref="L33:M33"/>
    <mergeCell ref="L32:M32"/>
    <mergeCell ref="L23:M23"/>
    <mergeCell ref="L24:M24"/>
    <mergeCell ref="L29:M29"/>
    <mergeCell ref="L30:M30"/>
    <mergeCell ref="L31:M31"/>
    <mergeCell ref="L26:M26"/>
    <mergeCell ref="L25:M25"/>
    <mergeCell ref="O15:P15"/>
    <mergeCell ref="O16:P16"/>
    <mergeCell ref="O17:P17"/>
    <mergeCell ref="O18:P18"/>
    <mergeCell ref="O35:P35"/>
    <mergeCell ref="P41:Q41"/>
    <mergeCell ref="O27:P27"/>
    <mergeCell ref="L18:M18"/>
    <mergeCell ref="L19:M19"/>
    <mergeCell ref="L20:M20"/>
    <mergeCell ref="O21:P21"/>
    <mergeCell ref="O22:P22"/>
    <mergeCell ref="L28:M28"/>
    <mergeCell ref="L21:M21"/>
    <mergeCell ref="L22:M22"/>
    <mergeCell ref="L27:M27"/>
    <mergeCell ref="L12:M12"/>
    <mergeCell ref="L13:M13"/>
    <mergeCell ref="L14:M14"/>
    <mergeCell ref="L15:M15"/>
    <mergeCell ref="L16:M16"/>
    <mergeCell ref="L17:M17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H29:I29"/>
    <mergeCell ref="H30:I30"/>
    <mergeCell ref="H31:I31"/>
    <mergeCell ref="H32:I32"/>
    <mergeCell ref="H33:I33"/>
    <mergeCell ref="J12:K12"/>
    <mergeCell ref="J13:K13"/>
    <mergeCell ref="J14:K14"/>
    <mergeCell ref="J15:K15"/>
    <mergeCell ref="J16:K16"/>
    <mergeCell ref="H23:I23"/>
    <mergeCell ref="H24:I24"/>
    <mergeCell ref="H25:I25"/>
    <mergeCell ref="H26:I26"/>
    <mergeCell ref="H27:I27"/>
    <mergeCell ref="H28:I28"/>
    <mergeCell ref="H12:I12"/>
    <mergeCell ref="H13:I13"/>
    <mergeCell ref="H20:I20"/>
    <mergeCell ref="H21:I21"/>
    <mergeCell ref="H22:I22"/>
    <mergeCell ref="J17:K17"/>
    <mergeCell ref="J18:K18"/>
    <mergeCell ref="J19:K19"/>
    <mergeCell ref="J20:K20"/>
    <mergeCell ref="J21:K21"/>
    <mergeCell ref="F32:G32"/>
    <mergeCell ref="F33:G33"/>
    <mergeCell ref="H11:I11"/>
    <mergeCell ref="J11:K11"/>
    <mergeCell ref="H14:I14"/>
    <mergeCell ref="H15:I15"/>
    <mergeCell ref="H16:I16"/>
    <mergeCell ref="H17:I17"/>
    <mergeCell ref="H18:I18"/>
    <mergeCell ref="H19:I19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D33:E33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B29:C29"/>
    <mergeCell ref="B30:C30"/>
    <mergeCell ref="B31:C31"/>
    <mergeCell ref="B32:C32"/>
    <mergeCell ref="B33:C33"/>
    <mergeCell ref="D16:E16"/>
    <mergeCell ref="D17:E17"/>
    <mergeCell ref="D18:E18"/>
    <mergeCell ref="D19:E19"/>
    <mergeCell ref="D20:E20"/>
    <mergeCell ref="B15:C15"/>
    <mergeCell ref="D11:E11"/>
    <mergeCell ref="D12:E12"/>
    <mergeCell ref="D13:E13"/>
    <mergeCell ref="D14:E14"/>
    <mergeCell ref="D15:E15"/>
    <mergeCell ref="B14:C14"/>
    <mergeCell ref="A73:A74"/>
    <mergeCell ref="C39:D39"/>
    <mergeCell ref="E39:F39"/>
    <mergeCell ref="I39:J39"/>
    <mergeCell ref="C43:D43"/>
    <mergeCell ref="C51:D51"/>
    <mergeCell ref="C52:D52"/>
    <mergeCell ref="C53:D53"/>
    <mergeCell ref="I48:J48"/>
    <mergeCell ref="E50:F50"/>
    <mergeCell ref="H9:I9"/>
    <mergeCell ref="J9:K9"/>
    <mergeCell ref="A38:A39"/>
    <mergeCell ref="C44:D44"/>
    <mergeCell ref="C45:D45"/>
    <mergeCell ref="B17:C17"/>
    <mergeCell ref="B18:C18"/>
    <mergeCell ref="C41:D41"/>
    <mergeCell ref="B19:C19"/>
    <mergeCell ref="B20:C20"/>
    <mergeCell ref="B16:C16"/>
    <mergeCell ref="B23:C23"/>
    <mergeCell ref="B27:C27"/>
    <mergeCell ref="B28:C28"/>
    <mergeCell ref="F9:G9"/>
    <mergeCell ref="B21:C21"/>
    <mergeCell ref="B22:C22"/>
    <mergeCell ref="B24:C24"/>
    <mergeCell ref="B25:C25"/>
    <mergeCell ref="B26:C26"/>
    <mergeCell ref="L9:M9"/>
    <mergeCell ref="B8:E8"/>
    <mergeCell ref="F8:I8"/>
    <mergeCell ref="J8:M8"/>
    <mergeCell ref="D9:E9"/>
    <mergeCell ref="B38:G38"/>
    <mergeCell ref="H38:M38"/>
    <mergeCell ref="B11:C11"/>
    <mergeCell ref="B12:C12"/>
    <mergeCell ref="B13:C13"/>
    <mergeCell ref="A3:AA3"/>
    <mergeCell ref="O7:AA7"/>
    <mergeCell ref="A36:AA36"/>
    <mergeCell ref="T41:U41"/>
    <mergeCell ref="T43:U43"/>
    <mergeCell ref="T44:U44"/>
    <mergeCell ref="A6:M6"/>
    <mergeCell ref="A4:AA4"/>
    <mergeCell ref="A8:A9"/>
    <mergeCell ref="B9:C9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</mergeCells>
  <printOptions horizontalCentered="1"/>
  <pageMargins left="0.35433070866141736" right="0.35433070866141736" top="0.5905511811023623" bottom="0.3937007874015748" header="0" footer="0"/>
  <pageSetup fitToHeight="1" fitToWidth="1" horizontalDpi="200" verticalDpi="200" orientation="landscape" paperSize="8" scale="57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43">
      <selection activeCell="A11" sqref="A11"/>
    </sheetView>
  </sheetViews>
  <sheetFormatPr defaultColWidth="10.59765625" defaultRowHeight="22.5" customHeight="1"/>
  <cols>
    <col min="1" max="1" width="31.8984375" style="71" customWidth="1"/>
    <col min="2" max="6" width="8.59765625" style="71" customWidth="1"/>
    <col min="7" max="9" width="4.59765625" style="71" customWidth="1"/>
    <col min="10" max="11" width="13.59765625" style="71" customWidth="1"/>
    <col min="12" max="12" width="10.59765625" style="71" customWidth="1"/>
    <col min="13" max="14" width="13.59765625" style="71" customWidth="1"/>
    <col min="15" max="15" width="10.59765625" style="71" customWidth="1"/>
    <col min="16" max="19" width="13.59765625" style="71" customWidth="1"/>
    <col min="20" max="20" width="12.59765625" style="71" customWidth="1"/>
    <col min="21" max="22" width="10.59765625" style="71" customWidth="1"/>
    <col min="23" max="16384" width="10.59765625" style="71" customWidth="1"/>
  </cols>
  <sheetData>
    <row r="1" spans="1:22" ht="22.5" customHeight="1">
      <c r="A1" s="7" t="s">
        <v>372</v>
      </c>
      <c r="V1" s="9" t="s">
        <v>373</v>
      </c>
    </row>
    <row r="2" spans="1:21" ht="22.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2" ht="22.5" customHeight="1">
      <c r="A3" s="217" t="s">
        <v>374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2:21" ht="22.5" customHeight="1">
      <c r="B4" s="86"/>
      <c r="C4" s="12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163"/>
      <c r="S4" s="163"/>
      <c r="T4" s="163"/>
      <c r="U4" s="163"/>
    </row>
    <row r="5" spans="1:22" ht="22.5" customHeight="1">
      <c r="A5" s="386" t="s">
        <v>375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</row>
    <row r="6" spans="21:22" ht="22.5" customHeight="1" thickBot="1">
      <c r="U6" s="164"/>
      <c r="V6" s="162" t="s">
        <v>371</v>
      </c>
    </row>
    <row r="7" spans="1:22" ht="22.5" customHeight="1">
      <c r="A7" s="202" t="s">
        <v>2</v>
      </c>
      <c r="B7" s="387" t="s">
        <v>3</v>
      </c>
      <c r="C7" s="390" t="s">
        <v>4</v>
      </c>
      <c r="D7" s="391"/>
      <c r="E7" s="391"/>
      <c r="F7" s="391"/>
      <c r="G7" s="391"/>
      <c r="H7" s="391"/>
      <c r="I7" s="392"/>
      <c r="J7" s="399" t="s">
        <v>386</v>
      </c>
      <c r="K7" s="400"/>
      <c r="L7" s="400"/>
      <c r="M7" s="396" t="s">
        <v>385</v>
      </c>
      <c r="N7" s="397"/>
      <c r="O7" s="397"/>
      <c r="P7" s="397"/>
      <c r="Q7" s="398"/>
      <c r="R7" s="393" t="s">
        <v>384</v>
      </c>
      <c r="S7" s="394"/>
      <c r="T7" s="394"/>
      <c r="U7" s="395"/>
      <c r="V7" s="401" t="s">
        <v>376</v>
      </c>
    </row>
    <row r="8" spans="1:22" ht="22.5" customHeight="1">
      <c r="A8" s="203"/>
      <c r="B8" s="388"/>
      <c r="C8" s="382" t="s">
        <v>381</v>
      </c>
      <c r="D8" s="379" t="s">
        <v>6</v>
      </c>
      <c r="E8" s="380"/>
      <c r="F8" s="381"/>
      <c r="G8" s="379" t="s">
        <v>184</v>
      </c>
      <c r="H8" s="380"/>
      <c r="I8" s="381"/>
      <c r="J8" s="384" t="s">
        <v>291</v>
      </c>
      <c r="K8" s="406" t="s">
        <v>185</v>
      </c>
      <c r="L8" s="408" t="s">
        <v>380</v>
      </c>
      <c r="M8" s="384" t="s">
        <v>291</v>
      </c>
      <c r="N8" s="404" t="s">
        <v>186</v>
      </c>
      <c r="O8" s="384" t="s">
        <v>379</v>
      </c>
      <c r="P8" s="404" t="s">
        <v>378</v>
      </c>
      <c r="Q8" s="410" t="s">
        <v>187</v>
      </c>
      <c r="R8" s="382" t="s">
        <v>291</v>
      </c>
      <c r="S8" s="382" t="s">
        <v>377</v>
      </c>
      <c r="T8" s="205" t="s">
        <v>8</v>
      </c>
      <c r="U8" s="213" t="s">
        <v>9</v>
      </c>
      <c r="V8" s="402"/>
    </row>
    <row r="9" spans="1:22" ht="22.5" customHeight="1">
      <c r="A9" s="204"/>
      <c r="B9" s="389"/>
      <c r="C9" s="383"/>
      <c r="D9" s="165" t="s">
        <v>7</v>
      </c>
      <c r="E9" s="165" t="s">
        <v>10</v>
      </c>
      <c r="F9" s="165" t="s">
        <v>11</v>
      </c>
      <c r="G9" s="165" t="s">
        <v>7</v>
      </c>
      <c r="H9" s="165" t="s">
        <v>10</v>
      </c>
      <c r="I9" s="165" t="s">
        <v>11</v>
      </c>
      <c r="J9" s="385"/>
      <c r="K9" s="407"/>
      <c r="L9" s="409"/>
      <c r="M9" s="385"/>
      <c r="N9" s="405"/>
      <c r="O9" s="385"/>
      <c r="P9" s="405"/>
      <c r="Q9" s="411"/>
      <c r="R9" s="383"/>
      <c r="S9" s="383"/>
      <c r="T9" s="206"/>
      <c r="U9" s="214"/>
      <c r="V9" s="403"/>
    </row>
    <row r="10" spans="1:22" ht="22.5" customHeight="1">
      <c r="A10" s="166"/>
      <c r="B10" s="167"/>
      <c r="C10" s="25"/>
      <c r="D10" s="29"/>
      <c r="E10" s="168"/>
      <c r="F10" s="168"/>
      <c r="G10" s="29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0"/>
      <c r="S10" s="169"/>
      <c r="T10" s="169"/>
      <c r="U10" s="167"/>
      <c r="V10" s="167"/>
    </row>
    <row r="11" spans="1:22" ht="22.5" customHeight="1">
      <c r="A11" s="160" t="s">
        <v>181</v>
      </c>
      <c r="B11" s="178">
        <f>SUM(B13,B15,B17,B19,B21,B23,B25,B27,B29,B31,B33,B35,B37,B39,B41,B43,B45,B47,B49,B51,B53)</f>
        <v>566</v>
      </c>
      <c r="C11" s="178">
        <f>SUM(D11,G11)</f>
        <v>59436</v>
      </c>
      <c r="D11" s="178">
        <f>SUM(E11:F11)</f>
        <v>59394</v>
      </c>
      <c r="E11" s="178">
        <f>SUM(E13,E15,E17,E19,E21,E23,E25,E27,E29,E31,E33,E35,E37,E39,E41,E43,E45,E47,E49,E51,E53)</f>
        <v>34754</v>
      </c>
      <c r="F11" s="178">
        <f>SUM(F13,F15,F17,F19,F21,F23,F25,F27,F29,F31,F33,F35,F37,F39,F41,F43,F45,F47,F49,F51,F53)</f>
        <v>24640</v>
      </c>
      <c r="G11" s="178">
        <f>SUM(H11:I11)</f>
        <v>42</v>
      </c>
      <c r="H11" s="179">
        <f aca="true" t="shared" si="0" ref="H11:V11">SUM(H13,H15,H17,H19,H21,H23,H25,H27,H29,H31,H33,H35,H37,H39,H41,H43,H45,H47,H49,H51,H53)</f>
        <v>25</v>
      </c>
      <c r="I11" s="179">
        <f t="shared" si="0"/>
        <v>17</v>
      </c>
      <c r="J11" s="178">
        <f>SUM(K11:L11)</f>
        <v>11555047</v>
      </c>
      <c r="K11" s="179">
        <f t="shared" si="0"/>
        <v>11187164</v>
      </c>
      <c r="L11" s="179">
        <f t="shared" si="0"/>
        <v>367883</v>
      </c>
      <c r="M11" s="178">
        <f>SUM(N11:Q11)</f>
        <v>37147339</v>
      </c>
      <c r="N11" s="179">
        <f t="shared" si="0"/>
        <v>29215873</v>
      </c>
      <c r="O11" s="179">
        <f t="shared" si="0"/>
        <v>812686</v>
      </c>
      <c r="P11" s="179">
        <f t="shared" si="0"/>
        <v>1129981</v>
      </c>
      <c r="Q11" s="179">
        <f t="shared" si="0"/>
        <v>5988799</v>
      </c>
      <c r="R11" s="178">
        <f>SUM(S11:U11)</f>
        <v>63067339</v>
      </c>
      <c r="S11" s="179">
        <f t="shared" si="0"/>
        <v>54304044</v>
      </c>
      <c r="T11" s="179">
        <f t="shared" si="0"/>
        <v>8639673</v>
      </c>
      <c r="U11" s="179">
        <f t="shared" si="0"/>
        <v>123622</v>
      </c>
      <c r="V11" s="179">
        <f t="shared" si="0"/>
        <v>218527</v>
      </c>
    </row>
    <row r="12" spans="1:22" ht="22.5" customHeight="1">
      <c r="A12" s="150"/>
      <c r="B12" s="168"/>
      <c r="C12" s="168"/>
      <c r="D12" s="167"/>
      <c r="E12" s="168"/>
      <c r="F12" s="168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9"/>
      <c r="S12" s="169"/>
      <c r="T12" s="169"/>
      <c r="U12" s="167"/>
      <c r="V12" s="167"/>
    </row>
    <row r="13" spans="1:22" ht="22.5" customHeight="1">
      <c r="A13" s="78" t="s">
        <v>19</v>
      </c>
      <c r="B13" s="168">
        <v>50</v>
      </c>
      <c r="C13" s="168">
        <f>SUM(D13,G13)</f>
        <v>3546</v>
      </c>
      <c r="D13" s="167">
        <f>SUM(E13:F13)</f>
        <v>3546</v>
      </c>
      <c r="E13" s="168">
        <v>1683</v>
      </c>
      <c r="F13" s="168">
        <v>1863</v>
      </c>
      <c r="G13" s="167" t="s">
        <v>247</v>
      </c>
      <c r="H13" s="167" t="s">
        <v>247</v>
      </c>
      <c r="I13" s="167" t="s">
        <v>247</v>
      </c>
      <c r="J13" s="167">
        <f>SUM(K13:L13)</f>
        <v>606280</v>
      </c>
      <c r="K13" s="167">
        <v>577831</v>
      </c>
      <c r="L13" s="167">
        <v>28449</v>
      </c>
      <c r="M13" s="167">
        <f>SUM(N13:Q13)</f>
        <v>2338918</v>
      </c>
      <c r="N13" s="167">
        <v>2259701</v>
      </c>
      <c r="O13" s="167">
        <v>40447</v>
      </c>
      <c r="P13" s="167">
        <v>33314</v>
      </c>
      <c r="Q13" s="167">
        <v>5456</v>
      </c>
      <c r="R13" s="169">
        <f>SUM(S13:U13)</f>
        <v>4677492</v>
      </c>
      <c r="S13" s="169">
        <v>4662379</v>
      </c>
      <c r="T13" s="169">
        <v>14843</v>
      </c>
      <c r="U13" s="167">
        <v>270</v>
      </c>
      <c r="V13" s="167">
        <v>218527</v>
      </c>
    </row>
    <row r="14" spans="1:22" ht="22.5" customHeight="1">
      <c r="A14" s="166"/>
      <c r="B14" s="168"/>
      <c r="C14" s="168"/>
      <c r="D14" s="167"/>
      <c r="E14" s="168"/>
      <c r="F14" s="168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9"/>
      <c r="S14" s="169"/>
      <c r="T14" s="169"/>
      <c r="U14" s="167"/>
      <c r="V14" s="167"/>
    </row>
    <row r="15" spans="1:22" ht="22.5" customHeight="1">
      <c r="A15" s="78" t="s">
        <v>182</v>
      </c>
      <c r="B15" s="168">
        <v>167</v>
      </c>
      <c r="C15" s="168">
        <f>SUM(D15,G15)</f>
        <v>17074</v>
      </c>
      <c r="D15" s="167">
        <f>SUM(E15:F15)</f>
        <v>17063</v>
      </c>
      <c r="E15" s="168">
        <v>8200</v>
      </c>
      <c r="F15" s="168">
        <v>8863</v>
      </c>
      <c r="G15" s="167">
        <f>SUM(H15:I15)</f>
        <v>11</v>
      </c>
      <c r="H15" s="167">
        <v>6</v>
      </c>
      <c r="I15" s="167">
        <v>5</v>
      </c>
      <c r="J15" s="167">
        <f>SUM(K15:L15)</f>
        <v>2983549</v>
      </c>
      <c r="K15" s="167">
        <v>2916625</v>
      </c>
      <c r="L15" s="167">
        <v>66924</v>
      </c>
      <c r="M15" s="167">
        <f>SUM(N15:Q15)</f>
        <v>11961960</v>
      </c>
      <c r="N15" s="167">
        <v>9502116</v>
      </c>
      <c r="O15" s="167">
        <v>436222</v>
      </c>
      <c r="P15" s="167">
        <v>518860</v>
      </c>
      <c r="Q15" s="167">
        <v>1504762</v>
      </c>
      <c r="R15" s="169">
        <f>SUM(S15:U15)</f>
        <v>18624256</v>
      </c>
      <c r="S15" s="169">
        <v>11773272</v>
      </c>
      <c r="T15" s="169">
        <v>6850702</v>
      </c>
      <c r="U15" s="167">
        <v>282</v>
      </c>
      <c r="V15" s="167" t="s">
        <v>247</v>
      </c>
    </row>
    <row r="16" spans="1:22" ht="22.5" customHeight="1">
      <c r="A16" s="166"/>
      <c r="B16" s="168"/>
      <c r="C16" s="168"/>
      <c r="D16" s="167"/>
      <c r="E16" s="168"/>
      <c r="F16" s="168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9"/>
      <c r="S16" s="169"/>
      <c r="T16" s="169"/>
      <c r="U16" s="167"/>
      <c r="V16" s="167"/>
    </row>
    <row r="17" spans="1:22" ht="22.5" customHeight="1">
      <c r="A17" s="78" t="s">
        <v>179</v>
      </c>
      <c r="B17" s="168">
        <v>57</v>
      </c>
      <c r="C17" s="168">
        <f>SUM(D17,G17)</f>
        <v>4218</v>
      </c>
      <c r="D17" s="167">
        <f>SUM(E17:F17)</f>
        <v>4212</v>
      </c>
      <c r="E17" s="168">
        <v>676</v>
      </c>
      <c r="F17" s="168">
        <v>3536</v>
      </c>
      <c r="G17" s="167">
        <f>SUM(H17:I17)</f>
        <v>6</v>
      </c>
      <c r="H17" s="167">
        <v>3</v>
      </c>
      <c r="I17" s="167">
        <v>3</v>
      </c>
      <c r="J17" s="167">
        <f>SUM(K17:L17)</f>
        <v>441405</v>
      </c>
      <c r="K17" s="167">
        <v>430762</v>
      </c>
      <c r="L17" s="167">
        <v>10643</v>
      </c>
      <c r="M17" s="167">
        <f>SUM(N17:Q17)</f>
        <v>919704</v>
      </c>
      <c r="N17" s="167">
        <v>604419</v>
      </c>
      <c r="O17" s="167">
        <v>13426</v>
      </c>
      <c r="P17" s="167">
        <v>9899</v>
      </c>
      <c r="Q17" s="167">
        <v>291960</v>
      </c>
      <c r="R17" s="169">
        <f>SUM(S17:U17)</f>
        <v>1631224</v>
      </c>
      <c r="S17" s="169">
        <v>844181</v>
      </c>
      <c r="T17" s="169">
        <v>786645</v>
      </c>
      <c r="U17" s="167">
        <v>398</v>
      </c>
      <c r="V17" s="167" t="s">
        <v>247</v>
      </c>
    </row>
    <row r="18" spans="1:22" ht="22.5" customHeight="1">
      <c r="A18" s="166"/>
      <c r="B18" s="86"/>
      <c r="C18" s="86"/>
      <c r="D18" s="86"/>
      <c r="E18" s="86"/>
      <c r="F18" s="8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86"/>
      <c r="S18" s="86"/>
      <c r="T18" s="75"/>
      <c r="U18" s="75"/>
      <c r="V18" s="75"/>
    </row>
    <row r="19" spans="1:22" ht="22.5" customHeight="1">
      <c r="A19" s="78" t="s">
        <v>382</v>
      </c>
      <c r="B19" s="168">
        <v>8</v>
      </c>
      <c r="C19" s="168">
        <f>SUM(D19,G19)</f>
        <v>620</v>
      </c>
      <c r="D19" s="167">
        <f>SUM(E19:F19)</f>
        <v>620</v>
      </c>
      <c r="E19" s="168">
        <v>417</v>
      </c>
      <c r="F19" s="168">
        <v>203</v>
      </c>
      <c r="G19" s="167" t="s">
        <v>247</v>
      </c>
      <c r="H19" s="167" t="s">
        <v>247</v>
      </c>
      <c r="I19" s="167" t="s">
        <v>247</v>
      </c>
      <c r="J19" s="167">
        <f>SUM(K19:L19)</f>
        <v>98414</v>
      </c>
      <c r="K19" s="167">
        <v>97399</v>
      </c>
      <c r="L19" s="167">
        <v>1015</v>
      </c>
      <c r="M19" s="167">
        <f>SUM(N19:Q19)</f>
        <v>467107</v>
      </c>
      <c r="N19" s="167">
        <v>445892</v>
      </c>
      <c r="O19" s="167">
        <v>9140</v>
      </c>
      <c r="P19" s="167">
        <v>7748</v>
      </c>
      <c r="Q19" s="167">
        <v>4327</v>
      </c>
      <c r="R19" s="169">
        <f>SUM(S19:U19)</f>
        <v>632424</v>
      </c>
      <c r="S19" s="169">
        <v>631441</v>
      </c>
      <c r="T19" s="169">
        <v>983</v>
      </c>
      <c r="U19" s="167" t="s">
        <v>247</v>
      </c>
      <c r="V19" s="167" t="s">
        <v>247</v>
      </c>
    </row>
    <row r="20" spans="1:22" ht="22.5" customHeight="1">
      <c r="A20" s="166"/>
      <c r="B20" s="169"/>
      <c r="C20" s="169"/>
      <c r="D20" s="169"/>
      <c r="E20" s="169"/>
      <c r="F20" s="169"/>
      <c r="G20" s="170"/>
      <c r="H20" s="170"/>
      <c r="I20" s="170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V20" s="170"/>
    </row>
    <row r="21" spans="1:22" ht="22.5" customHeight="1">
      <c r="A21" s="78" t="s">
        <v>383</v>
      </c>
      <c r="B21" s="168">
        <v>8</v>
      </c>
      <c r="C21" s="168">
        <f>SUM(D21,G21)</f>
        <v>540</v>
      </c>
      <c r="D21" s="167">
        <f>SUM(E21:F21)</f>
        <v>540</v>
      </c>
      <c r="E21" s="168">
        <v>383</v>
      </c>
      <c r="F21" s="168">
        <v>157</v>
      </c>
      <c r="G21" s="167" t="s">
        <v>247</v>
      </c>
      <c r="H21" s="167" t="s">
        <v>247</v>
      </c>
      <c r="I21" s="167" t="s">
        <v>247</v>
      </c>
      <c r="J21" s="167">
        <f>SUM(K21:L21)</f>
        <v>105167</v>
      </c>
      <c r="K21" s="167">
        <v>103666</v>
      </c>
      <c r="L21" s="167">
        <v>1501</v>
      </c>
      <c r="M21" s="167">
        <f>SUM(N21:Q21)</f>
        <v>310259</v>
      </c>
      <c r="N21" s="167">
        <v>248981</v>
      </c>
      <c r="O21" s="167">
        <v>2760</v>
      </c>
      <c r="P21" s="167">
        <v>2722</v>
      </c>
      <c r="Q21" s="167">
        <v>55796</v>
      </c>
      <c r="R21" s="169">
        <f>SUM(S21:U21)</f>
        <v>614624</v>
      </c>
      <c r="S21" s="169">
        <v>614624</v>
      </c>
      <c r="T21" s="167" t="s">
        <v>247</v>
      </c>
      <c r="U21" s="167" t="s">
        <v>247</v>
      </c>
      <c r="V21" s="167" t="s">
        <v>247</v>
      </c>
    </row>
    <row r="22" spans="1:22" ht="22.5" customHeight="1">
      <c r="A22" s="166"/>
      <c r="B22" s="168"/>
      <c r="C22" s="168"/>
      <c r="D22" s="167"/>
      <c r="E22" s="168"/>
      <c r="F22" s="168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9"/>
      <c r="S22" s="169"/>
      <c r="T22" s="169"/>
      <c r="U22" s="167"/>
      <c r="V22" s="167"/>
    </row>
    <row r="23" spans="1:22" ht="22.5" customHeight="1">
      <c r="A23" s="78" t="s">
        <v>180</v>
      </c>
      <c r="B23" s="168">
        <v>11</v>
      </c>
      <c r="C23" s="168">
        <f>SUM(D23,G23)</f>
        <v>757</v>
      </c>
      <c r="D23" s="167">
        <f>SUM(E23:F23)</f>
        <v>757</v>
      </c>
      <c r="E23" s="168">
        <v>584</v>
      </c>
      <c r="F23" s="168">
        <v>173</v>
      </c>
      <c r="G23" s="167" t="s">
        <v>247</v>
      </c>
      <c r="H23" s="167" t="s">
        <v>247</v>
      </c>
      <c r="I23" s="167" t="s">
        <v>247</v>
      </c>
      <c r="J23" s="167">
        <f>SUM(K23:L23)</f>
        <v>163659</v>
      </c>
      <c r="K23" s="167">
        <v>159879</v>
      </c>
      <c r="L23" s="167">
        <v>3780</v>
      </c>
      <c r="M23" s="167">
        <f>SUM(N23:Q23)</f>
        <v>563963</v>
      </c>
      <c r="N23" s="167">
        <v>480720</v>
      </c>
      <c r="O23" s="167">
        <v>35034</v>
      </c>
      <c r="P23" s="167">
        <v>45629</v>
      </c>
      <c r="Q23" s="167">
        <v>2580</v>
      </c>
      <c r="R23" s="169">
        <f>SUM(S23:U23)</f>
        <v>908290</v>
      </c>
      <c r="S23" s="169">
        <v>907901</v>
      </c>
      <c r="T23" s="169">
        <v>46</v>
      </c>
      <c r="U23" s="167">
        <v>343</v>
      </c>
      <c r="V23" s="167" t="s">
        <v>247</v>
      </c>
    </row>
    <row r="24" spans="1:22" ht="22.5" customHeight="1">
      <c r="A24" s="78"/>
      <c r="B24" s="168"/>
      <c r="C24" s="168"/>
      <c r="D24" s="167"/>
      <c r="E24" s="168"/>
      <c r="F24" s="168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9"/>
      <c r="S24" s="169"/>
      <c r="T24" s="169"/>
      <c r="U24" s="167"/>
      <c r="V24" s="167"/>
    </row>
    <row r="25" spans="1:22" ht="22.5" customHeight="1">
      <c r="A25" s="78" t="s">
        <v>370</v>
      </c>
      <c r="B25" s="167">
        <v>19</v>
      </c>
      <c r="C25" s="167">
        <f>SUM(D25,G25)</f>
        <v>1944</v>
      </c>
      <c r="D25" s="167">
        <f>SUM(E25:F25)</f>
        <v>1944</v>
      </c>
      <c r="E25" s="167">
        <v>1563</v>
      </c>
      <c r="F25" s="167">
        <v>381</v>
      </c>
      <c r="G25" s="167" t="s">
        <v>247</v>
      </c>
      <c r="H25" s="167" t="s">
        <v>247</v>
      </c>
      <c r="I25" s="167" t="s">
        <v>247</v>
      </c>
      <c r="J25" s="167">
        <f>SUM(K25:L25)</f>
        <v>573609</v>
      </c>
      <c r="K25" s="167">
        <v>564456</v>
      </c>
      <c r="L25" s="167">
        <v>9153</v>
      </c>
      <c r="M25" s="167">
        <f>SUM(N25:Q25)</f>
        <v>492116</v>
      </c>
      <c r="N25" s="167">
        <v>369189</v>
      </c>
      <c r="O25" s="167">
        <v>6219</v>
      </c>
      <c r="P25" s="167">
        <v>9865</v>
      </c>
      <c r="Q25" s="167">
        <v>106843</v>
      </c>
      <c r="R25" s="170">
        <f>SUM(S25:U25)</f>
        <v>1596545</v>
      </c>
      <c r="S25" s="170">
        <v>1526058</v>
      </c>
      <c r="T25" s="170">
        <v>70487</v>
      </c>
      <c r="U25" s="167" t="s">
        <v>247</v>
      </c>
      <c r="V25" s="167" t="s">
        <v>247</v>
      </c>
    </row>
    <row r="26" spans="1:22" ht="22.5" customHeight="1">
      <c r="A26" s="78"/>
      <c r="B26" s="86"/>
      <c r="C26" s="86"/>
      <c r="D26" s="86"/>
      <c r="E26" s="86"/>
      <c r="F26" s="86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86"/>
      <c r="S26" s="86"/>
      <c r="T26" s="75"/>
      <c r="U26" s="167"/>
      <c r="V26" s="167"/>
    </row>
    <row r="27" spans="1:22" ht="22.5" customHeight="1">
      <c r="A27" s="78" t="s">
        <v>20</v>
      </c>
      <c r="B27" s="167">
        <v>5</v>
      </c>
      <c r="C27" s="167">
        <f>SUM(D27,G27)</f>
        <v>596</v>
      </c>
      <c r="D27" s="167">
        <f>SUM(E27:F27)</f>
        <v>596</v>
      </c>
      <c r="E27" s="167">
        <v>382</v>
      </c>
      <c r="F27" s="167">
        <v>214</v>
      </c>
      <c r="G27" s="167" t="s">
        <v>247</v>
      </c>
      <c r="H27" s="167" t="s">
        <v>247</v>
      </c>
      <c r="I27" s="167" t="s">
        <v>247</v>
      </c>
      <c r="J27" s="167">
        <f>SUM(K27:L27)</f>
        <v>124758</v>
      </c>
      <c r="K27" s="167">
        <v>124080</v>
      </c>
      <c r="L27" s="167">
        <v>678</v>
      </c>
      <c r="M27" s="167">
        <f>SUM(N27:Q27)</f>
        <v>799733</v>
      </c>
      <c r="N27" s="167">
        <v>725540</v>
      </c>
      <c r="O27" s="167">
        <v>12815</v>
      </c>
      <c r="P27" s="167">
        <v>58421</v>
      </c>
      <c r="Q27" s="167">
        <v>2957</v>
      </c>
      <c r="R27" s="170">
        <f>SUM(S27:U27)</f>
        <v>1203285</v>
      </c>
      <c r="S27" s="170">
        <v>1190916</v>
      </c>
      <c r="T27" s="170">
        <v>12369</v>
      </c>
      <c r="U27" s="167" t="s">
        <v>247</v>
      </c>
      <c r="V27" s="167" t="s">
        <v>247</v>
      </c>
    </row>
    <row r="28" spans="1:22" ht="22.5" customHeight="1">
      <c r="A28" s="78"/>
      <c r="B28" s="168"/>
      <c r="C28" s="168"/>
      <c r="D28" s="167"/>
      <c r="E28" s="168"/>
      <c r="F28" s="168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9"/>
      <c r="S28" s="169"/>
      <c r="T28" s="169"/>
      <c r="U28" s="167"/>
      <c r="V28" s="167"/>
    </row>
    <row r="29" spans="1:22" ht="22.5" customHeight="1">
      <c r="A29" s="78" t="s">
        <v>183</v>
      </c>
      <c r="B29" s="167" t="s">
        <v>247</v>
      </c>
      <c r="C29" s="167" t="s">
        <v>247</v>
      </c>
      <c r="D29" s="167" t="s">
        <v>247</v>
      </c>
      <c r="E29" s="167" t="s">
        <v>247</v>
      </c>
      <c r="F29" s="167" t="s">
        <v>247</v>
      </c>
      <c r="G29" s="167" t="s">
        <v>247</v>
      </c>
      <c r="H29" s="167" t="s">
        <v>247</v>
      </c>
      <c r="I29" s="167" t="s">
        <v>247</v>
      </c>
      <c r="J29" s="167" t="s">
        <v>247</v>
      </c>
      <c r="K29" s="167" t="s">
        <v>247</v>
      </c>
      <c r="L29" s="167" t="s">
        <v>247</v>
      </c>
      <c r="M29" s="167" t="s">
        <v>247</v>
      </c>
      <c r="N29" s="167" t="s">
        <v>247</v>
      </c>
      <c r="O29" s="167" t="s">
        <v>247</v>
      </c>
      <c r="P29" s="167" t="s">
        <v>247</v>
      </c>
      <c r="Q29" s="167" t="s">
        <v>247</v>
      </c>
      <c r="R29" s="167" t="s">
        <v>247</v>
      </c>
      <c r="S29" s="167" t="s">
        <v>247</v>
      </c>
      <c r="T29" s="167" t="s">
        <v>247</v>
      </c>
      <c r="U29" s="167" t="s">
        <v>247</v>
      </c>
      <c r="V29" s="167" t="s">
        <v>247</v>
      </c>
    </row>
    <row r="30" spans="1:22" ht="22.5" customHeight="1">
      <c r="A30" s="78"/>
      <c r="B30" s="168"/>
      <c r="C30" s="168"/>
      <c r="D30" s="167"/>
      <c r="E30" s="168"/>
      <c r="F30" s="168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</row>
    <row r="31" spans="1:22" ht="22.5" customHeight="1">
      <c r="A31" s="78" t="s">
        <v>21</v>
      </c>
      <c r="B31" s="167" t="s">
        <v>247</v>
      </c>
      <c r="C31" s="167" t="s">
        <v>247</v>
      </c>
      <c r="D31" s="167" t="s">
        <v>247</v>
      </c>
      <c r="E31" s="167" t="s">
        <v>247</v>
      </c>
      <c r="F31" s="167" t="s">
        <v>247</v>
      </c>
      <c r="G31" s="167" t="s">
        <v>247</v>
      </c>
      <c r="H31" s="167" t="s">
        <v>247</v>
      </c>
      <c r="I31" s="167" t="s">
        <v>247</v>
      </c>
      <c r="J31" s="167" t="s">
        <v>247</v>
      </c>
      <c r="K31" s="167" t="s">
        <v>247</v>
      </c>
      <c r="L31" s="167" t="s">
        <v>247</v>
      </c>
      <c r="M31" s="167" t="s">
        <v>247</v>
      </c>
      <c r="N31" s="167" t="s">
        <v>247</v>
      </c>
      <c r="O31" s="167" t="s">
        <v>247</v>
      </c>
      <c r="P31" s="167" t="s">
        <v>247</v>
      </c>
      <c r="Q31" s="167" t="s">
        <v>247</v>
      </c>
      <c r="R31" s="167" t="s">
        <v>247</v>
      </c>
      <c r="S31" s="167" t="s">
        <v>247</v>
      </c>
      <c r="T31" s="167" t="s">
        <v>247</v>
      </c>
      <c r="U31" s="167" t="s">
        <v>247</v>
      </c>
      <c r="V31" s="167" t="s">
        <v>247</v>
      </c>
    </row>
    <row r="32" spans="1:22" ht="22.5" customHeight="1">
      <c r="A32" s="78"/>
      <c r="B32" s="169"/>
      <c r="C32" s="169"/>
      <c r="D32" s="169"/>
      <c r="E32" s="169"/>
      <c r="F32" s="169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</row>
    <row r="33" spans="1:22" ht="22.5" customHeight="1">
      <c r="A33" s="78" t="s">
        <v>194</v>
      </c>
      <c r="B33" s="167" t="s">
        <v>247</v>
      </c>
      <c r="C33" s="167" t="s">
        <v>247</v>
      </c>
      <c r="D33" s="167" t="s">
        <v>247</v>
      </c>
      <c r="E33" s="167" t="s">
        <v>247</v>
      </c>
      <c r="F33" s="167" t="s">
        <v>247</v>
      </c>
      <c r="G33" s="167" t="s">
        <v>247</v>
      </c>
      <c r="H33" s="167" t="s">
        <v>247</v>
      </c>
      <c r="I33" s="167" t="s">
        <v>247</v>
      </c>
      <c r="J33" s="167" t="s">
        <v>247</v>
      </c>
      <c r="K33" s="167" t="s">
        <v>247</v>
      </c>
      <c r="L33" s="167" t="s">
        <v>247</v>
      </c>
      <c r="M33" s="167" t="s">
        <v>247</v>
      </c>
      <c r="N33" s="167" t="s">
        <v>247</v>
      </c>
      <c r="O33" s="167" t="s">
        <v>247</v>
      </c>
      <c r="P33" s="167" t="s">
        <v>247</v>
      </c>
      <c r="Q33" s="167" t="s">
        <v>247</v>
      </c>
      <c r="R33" s="167" t="s">
        <v>247</v>
      </c>
      <c r="S33" s="167" t="s">
        <v>247</v>
      </c>
      <c r="T33" s="167" t="s">
        <v>247</v>
      </c>
      <c r="U33" s="167" t="s">
        <v>247</v>
      </c>
      <c r="V33" s="167" t="s">
        <v>247</v>
      </c>
    </row>
    <row r="34" spans="1:22" ht="22.5" customHeight="1">
      <c r="A34" s="78"/>
      <c r="B34" s="168"/>
      <c r="C34" s="168"/>
      <c r="D34" s="167"/>
      <c r="E34" s="168"/>
      <c r="F34" s="168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9"/>
      <c r="S34" s="169"/>
      <c r="T34" s="169"/>
      <c r="U34" s="167"/>
      <c r="V34" s="167"/>
    </row>
    <row r="35" spans="1:22" ht="22.5" customHeight="1">
      <c r="A35" s="78" t="s">
        <v>369</v>
      </c>
      <c r="B35" s="167">
        <v>35</v>
      </c>
      <c r="C35" s="167">
        <f>SUM(D35,G35)</f>
        <v>2828</v>
      </c>
      <c r="D35" s="167">
        <f>SUM(E35:F35)</f>
        <v>2823</v>
      </c>
      <c r="E35" s="167">
        <v>1500</v>
      </c>
      <c r="F35" s="167">
        <v>1323</v>
      </c>
      <c r="G35" s="167">
        <f>SUM(H35:I35)</f>
        <v>5</v>
      </c>
      <c r="H35" s="167">
        <v>3</v>
      </c>
      <c r="I35" s="167">
        <v>2</v>
      </c>
      <c r="J35" s="167">
        <f>SUM(K35:L35)</f>
        <v>474835</v>
      </c>
      <c r="K35" s="167">
        <v>456835</v>
      </c>
      <c r="L35" s="167">
        <v>18000</v>
      </c>
      <c r="M35" s="167">
        <f>SUM(N35:Q35)</f>
        <v>1099106</v>
      </c>
      <c r="N35" s="167">
        <v>813079</v>
      </c>
      <c r="O35" s="167">
        <v>124855</v>
      </c>
      <c r="P35" s="167">
        <v>105925</v>
      </c>
      <c r="Q35" s="167">
        <v>55247</v>
      </c>
      <c r="R35" s="170">
        <f>SUM(S35:U35)</f>
        <v>2076465</v>
      </c>
      <c r="S35" s="170">
        <v>2065670</v>
      </c>
      <c r="T35" s="170">
        <v>10795</v>
      </c>
      <c r="U35" s="167" t="s">
        <v>247</v>
      </c>
      <c r="V35" s="167" t="s">
        <v>247</v>
      </c>
    </row>
    <row r="36" spans="1:22" ht="22.5" customHeight="1">
      <c r="A36" s="78"/>
      <c r="B36" s="86"/>
      <c r="C36" s="86"/>
      <c r="D36" s="86"/>
      <c r="E36" s="86"/>
      <c r="F36" s="86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86"/>
      <c r="S36" s="86"/>
      <c r="T36" s="75"/>
      <c r="U36" s="75"/>
      <c r="V36" s="75"/>
    </row>
    <row r="37" spans="1:22" ht="22.5" customHeight="1">
      <c r="A37" s="78" t="s">
        <v>12</v>
      </c>
      <c r="B37" s="168">
        <v>14</v>
      </c>
      <c r="C37" s="169">
        <f>SUM(D37,G37)</f>
        <v>1047</v>
      </c>
      <c r="D37" s="168">
        <f>SUM(E37:F37)</f>
        <v>1047</v>
      </c>
      <c r="E37" s="168">
        <v>903</v>
      </c>
      <c r="F37" s="168">
        <v>144</v>
      </c>
      <c r="G37" s="167" t="s">
        <v>247</v>
      </c>
      <c r="H37" s="167" t="s">
        <v>247</v>
      </c>
      <c r="I37" s="167" t="s">
        <v>247</v>
      </c>
      <c r="J37" s="167">
        <f>SUM(K37:L37)</f>
        <v>235191</v>
      </c>
      <c r="K37" s="167">
        <v>228225</v>
      </c>
      <c r="L37" s="167">
        <v>6966</v>
      </c>
      <c r="M37" s="167">
        <f>SUM(N37:Q37)</f>
        <v>784883</v>
      </c>
      <c r="N37" s="167">
        <v>661880</v>
      </c>
      <c r="O37" s="167">
        <v>31962</v>
      </c>
      <c r="P37" s="167">
        <v>42508</v>
      </c>
      <c r="Q37" s="167">
        <v>48533</v>
      </c>
      <c r="R37" s="170">
        <f>SUM(S37:U37)</f>
        <v>1260958</v>
      </c>
      <c r="S37" s="170">
        <v>1251579</v>
      </c>
      <c r="T37" s="170">
        <v>9379</v>
      </c>
      <c r="U37" s="167" t="s">
        <v>247</v>
      </c>
      <c r="V37" s="167" t="s">
        <v>247</v>
      </c>
    </row>
    <row r="38" spans="1:22" ht="22.5" customHeight="1">
      <c r="A38" s="78"/>
      <c r="B38" s="168"/>
      <c r="C38" s="168"/>
      <c r="D38" s="167"/>
      <c r="E38" s="168"/>
      <c r="F38" s="168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9"/>
      <c r="S38" s="169"/>
      <c r="T38" s="169"/>
      <c r="U38" s="167"/>
      <c r="V38" s="167"/>
    </row>
    <row r="39" spans="1:22" ht="22.5" customHeight="1">
      <c r="A39" s="78" t="s">
        <v>22</v>
      </c>
      <c r="B39" s="167" t="s">
        <v>247</v>
      </c>
      <c r="C39" s="167" t="s">
        <v>247</v>
      </c>
      <c r="D39" s="167" t="s">
        <v>247</v>
      </c>
      <c r="E39" s="167" t="s">
        <v>247</v>
      </c>
      <c r="F39" s="167" t="s">
        <v>247</v>
      </c>
      <c r="G39" s="167" t="s">
        <v>247</v>
      </c>
      <c r="H39" s="167" t="s">
        <v>247</v>
      </c>
      <c r="I39" s="167" t="s">
        <v>247</v>
      </c>
      <c r="J39" s="167" t="s">
        <v>247</v>
      </c>
      <c r="K39" s="167" t="s">
        <v>247</v>
      </c>
      <c r="L39" s="167" t="s">
        <v>247</v>
      </c>
      <c r="M39" s="167" t="s">
        <v>247</v>
      </c>
      <c r="N39" s="167" t="s">
        <v>247</v>
      </c>
      <c r="O39" s="167" t="s">
        <v>247</v>
      </c>
      <c r="P39" s="167" t="s">
        <v>247</v>
      </c>
      <c r="Q39" s="167" t="s">
        <v>247</v>
      </c>
      <c r="R39" s="167" t="s">
        <v>247</v>
      </c>
      <c r="S39" s="167" t="s">
        <v>247</v>
      </c>
      <c r="T39" s="167" t="s">
        <v>247</v>
      </c>
      <c r="U39" s="167" t="s">
        <v>247</v>
      </c>
      <c r="V39" s="167" t="s">
        <v>247</v>
      </c>
    </row>
    <row r="40" spans="1:22" ht="22.5" customHeight="1">
      <c r="A40" s="78"/>
      <c r="B40" s="168"/>
      <c r="C40" s="168"/>
      <c r="D40" s="167"/>
      <c r="E40" s="168"/>
      <c r="F40" s="168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9"/>
      <c r="S40" s="169"/>
      <c r="T40" s="170"/>
      <c r="U40" s="167"/>
      <c r="V40" s="167"/>
    </row>
    <row r="41" spans="1:22" ht="22.5" customHeight="1">
      <c r="A41" s="78" t="s">
        <v>121</v>
      </c>
      <c r="B41" s="168">
        <v>18</v>
      </c>
      <c r="C41" s="168">
        <f>SUM(D41,G41)</f>
        <v>1663</v>
      </c>
      <c r="D41" s="168">
        <f>SUM(E41:F41)</f>
        <v>1663</v>
      </c>
      <c r="E41" s="168">
        <v>1277</v>
      </c>
      <c r="F41" s="168">
        <v>386</v>
      </c>
      <c r="G41" s="167" t="s">
        <v>247</v>
      </c>
      <c r="H41" s="167" t="s">
        <v>247</v>
      </c>
      <c r="I41" s="167" t="s">
        <v>247</v>
      </c>
      <c r="J41" s="167">
        <f>SUM(K41:L41)</f>
        <v>329225</v>
      </c>
      <c r="K41" s="167">
        <v>323907</v>
      </c>
      <c r="L41" s="167">
        <v>5318</v>
      </c>
      <c r="M41" s="167">
        <f>SUM(N41:Q41)</f>
        <v>974070</v>
      </c>
      <c r="N41" s="167">
        <v>777662</v>
      </c>
      <c r="O41" s="167">
        <v>9756</v>
      </c>
      <c r="P41" s="167">
        <v>12385</v>
      </c>
      <c r="Q41" s="167">
        <v>174267</v>
      </c>
      <c r="R41" s="169">
        <f>SUM(S41:U41)</f>
        <v>1562209</v>
      </c>
      <c r="S41" s="169">
        <v>1514887</v>
      </c>
      <c r="T41" s="169">
        <v>37672</v>
      </c>
      <c r="U41" s="167">
        <v>9650</v>
      </c>
      <c r="V41" s="167" t="s">
        <v>247</v>
      </c>
    </row>
    <row r="42" spans="1:22" ht="22.5" customHeight="1">
      <c r="A42" s="78"/>
      <c r="B42" s="169"/>
      <c r="C42" s="169"/>
      <c r="D42" s="169"/>
      <c r="E42" s="169"/>
      <c r="F42" s="169"/>
      <c r="G42" s="170"/>
      <c r="H42" s="170"/>
      <c r="I42" s="170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70"/>
      <c r="V42" s="170"/>
    </row>
    <row r="43" spans="1:22" ht="22.5" customHeight="1">
      <c r="A43" s="78" t="s">
        <v>23</v>
      </c>
      <c r="B43" s="168">
        <v>84</v>
      </c>
      <c r="C43" s="168">
        <f>SUM(D43,G43)</f>
        <v>14993</v>
      </c>
      <c r="D43" s="168">
        <f>SUM(E43:F43)</f>
        <v>14989</v>
      </c>
      <c r="E43" s="168">
        <v>13214</v>
      </c>
      <c r="F43" s="168">
        <v>1775</v>
      </c>
      <c r="G43" s="168">
        <f>SUM(H43:I43)</f>
        <v>4</v>
      </c>
      <c r="H43" s="167">
        <v>3</v>
      </c>
      <c r="I43" s="167">
        <v>1</v>
      </c>
      <c r="J43" s="167">
        <f>SUM(K43:L43)</f>
        <v>4052815</v>
      </c>
      <c r="K43" s="167">
        <v>3864745</v>
      </c>
      <c r="L43" s="167">
        <v>188070</v>
      </c>
      <c r="M43" s="167">
        <f>SUM(N43:Q43)</f>
        <v>11232970</v>
      </c>
      <c r="N43" s="167">
        <v>7836109</v>
      </c>
      <c r="O43" s="167">
        <v>61889</v>
      </c>
      <c r="P43" s="167">
        <v>225989</v>
      </c>
      <c r="Q43" s="167">
        <v>3108983</v>
      </c>
      <c r="R43" s="169">
        <f>SUM(S43:U43)</f>
        <v>20109304</v>
      </c>
      <c r="S43" s="169">
        <v>19677365</v>
      </c>
      <c r="T43" s="169">
        <v>375169</v>
      </c>
      <c r="U43" s="167">
        <v>56770</v>
      </c>
      <c r="V43" s="167" t="s">
        <v>247</v>
      </c>
    </row>
    <row r="44" spans="1:22" ht="22.5" customHeight="1">
      <c r="A44" s="78"/>
      <c r="B44" s="168"/>
      <c r="C44" s="168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9"/>
      <c r="S44" s="170"/>
      <c r="T44" s="170"/>
      <c r="U44" s="167"/>
      <c r="V44" s="167"/>
    </row>
    <row r="45" spans="1:22" ht="22.5" customHeight="1">
      <c r="A45" s="78" t="s">
        <v>24</v>
      </c>
      <c r="B45" s="168">
        <v>56</v>
      </c>
      <c r="C45" s="168">
        <f>SUM(D45,G45)</f>
        <v>6715</v>
      </c>
      <c r="D45" s="168">
        <f>SUM(E45:F45)</f>
        <v>6706</v>
      </c>
      <c r="E45" s="168">
        <v>2006</v>
      </c>
      <c r="F45" s="168">
        <v>4700</v>
      </c>
      <c r="G45" s="168">
        <f>SUM(H45:I45)</f>
        <v>9</v>
      </c>
      <c r="H45" s="167">
        <v>5</v>
      </c>
      <c r="I45" s="167">
        <v>4</v>
      </c>
      <c r="J45" s="167">
        <f>SUM(K45:L45)</f>
        <v>852558</v>
      </c>
      <c r="K45" s="167">
        <v>840219</v>
      </c>
      <c r="L45" s="167">
        <v>12339</v>
      </c>
      <c r="M45" s="167">
        <f>SUM(N45:Q45)</f>
        <v>3180334</v>
      </c>
      <c r="N45" s="167">
        <v>2752430</v>
      </c>
      <c r="O45" s="167">
        <v>14290</v>
      </c>
      <c r="P45" s="167">
        <v>25595</v>
      </c>
      <c r="Q45" s="167">
        <v>388019</v>
      </c>
      <c r="R45" s="169">
        <f>SUM(S45:U45)</f>
        <v>5016372</v>
      </c>
      <c r="S45" s="169">
        <v>4649832</v>
      </c>
      <c r="T45" s="169">
        <v>366540</v>
      </c>
      <c r="U45" s="167" t="s">
        <v>247</v>
      </c>
      <c r="V45" s="167" t="s">
        <v>247</v>
      </c>
    </row>
    <row r="46" spans="1:22" ht="22.5" customHeight="1">
      <c r="A46" s="78"/>
      <c r="B46" s="86"/>
      <c r="C46" s="86"/>
      <c r="D46" s="86"/>
      <c r="E46" s="86"/>
      <c r="F46" s="86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86"/>
      <c r="S46" s="86"/>
      <c r="T46" s="75"/>
      <c r="U46" s="75"/>
      <c r="V46" s="75"/>
    </row>
    <row r="47" spans="1:22" ht="22.5" customHeight="1">
      <c r="A47" s="78" t="s">
        <v>25</v>
      </c>
      <c r="B47" s="168">
        <v>15</v>
      </c>
      <c r="C47" s="168">
        <f>SUM(D47,G47)</f>
        <v>1447</v>
      </c>
      <c r="D47" s="168">
        <f>SUM(E47:F47)</f>
        <v>1442</v>
      </c>
      <c r="E47" s="168">
        <v>1172</v>
      </c>
      <c r="F47" s="168">
        <v>270</v>
      </c>
      <c r="G47" s="168">
        <f>SUM(H47:I47)</f>
        <v>5</v>
      </c>
      <c r="H47" s="167">
        <v>3</v>
      </c>
      <c r="I47" s="167">
        <v>2</v>
      </c>
      <c r="J47" s="167">
        <f>SUM(K47:L47)</f>
        <v>264654</v>
      </c>
      <c r="K47" s="167">
        <v>251072</v>
      </c>
      <c r="L47" s="167">
        <v>13582</v>
      </c>
      <c r="M47" s="167">
        <f>SUM(N47:Q47)</f>
        <v>1103340</v>
      </c>
      <c r="N47" s="167">
        <v>977339</v>
      </c>
      <c r="O47" s="167">
        <v>6613</v>
      </c>
      <c r="P47" s="167">
        <v>12933</v>
      </c>
      <c r="Q47" s="167">
        <v>106455</v>
      </c>
      <c r="R47" s="169">
        <f>SUM(S47:U47)</f>
        <v>1694110</v>
      </c>
      <c r="S47" s="169">
        <v>1535014</v>
      </c>
      <c r="T47" s="167">
        <v>103874</v>
      </c>
      <c r="U47" s="171">
        <v>55222</v>
      </c>
      <c r="V47" s="167" t="s">
        <v>247</v>
      </c>
    </row>
    <row r="48" spans="1:22" ht="22.5" customHeight="1">
      <c r="A48" s="78"/>
      <c r="B48" s="169"/>
      <c r="C48" s="169"/>
      <c r="D48" s="169"/>
      <c r="E48" s="169"/>
      <c r="F48" s="169"/>
      <c r="G48" s="170"/>
      <c r="H48" s="170"/>
      <c r="I48" s="170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</row>
    <row r="49" spans="1:22" ht="22.5" customHeight="1">
      <c r="A49" s="78" t="s">
        <v>26</v>
      </c>
      <c r="B49" s="167" t="s">
        <v>247</v>
      </c>
      <c r="C49" s="167" t="s">
        <v>247</v>
      </c>
      <c r="D49" s="167" t="s">
        <v>247</v>
      </c>
      <c r="E49" s="167" t="s">
        <v>247</v>
      </c>
      <c r="F49" s="167" t="s">
        <v>247</v>
      </c>
      <c r="G49" s="167" t="s">
        <v>247</v>
      </c>
      <c r="H49" s="167" t="s">
        <v>247</v>
      </c>
      <c r="I49" s="167" t="s">
        <v>247</v>
      </c>
      <c r="J49" s="167" t="s">
        <v>247</v>
      </c>
      <c r="K49" s="167" t="s">
        <v>247</v>
      </c>
      <c r="L49" s="167" t="s">
        <v>247</v>
      </c>
      <c r="M49" s="167" t="s">
        <v>247</v>
      </c>
      <c r="N49" s="167" t="s">
        <v>247</v>
      </c>
      <c r="O49" s="167" t="s">
        <v>247</v>
      </c>
      <c r="P49" s="167" t="s">
        <v>247</v>
      </c>
      <c r="Q49" s="167" t="s">
        <v>247</v>
      </c>
      <c r="R49" s="167" t="s">
        <v>247</v>
      </c>
      <c r="S49" s="167" t="s">
        <v>247</v>
      </c>
      <c r="T49" s="167" t="s">
        <v>247</v>
      </c>
      <c r="U49" s="167" t="s">
        <v>247</v>
      </c>
      <c r="V49" s="167" t="s">
        <v>247</v>
      </c>
    </row>
    <row r="50" spans="1:22" ht="22.5" customHeight="1">
      <c r="A50" s="78"/>
      <c r="B50" s="168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</row>
    <row r="51" spans="1:22" ht="22.5" customHeight="1">
      <c r="A51" s="78" t="s">
        <v>122</v>
      </c>
      <c r="B51" s="167" t="s">
        <v>247</v>
      </c>
      <c r="C51" s="167" t="s">
        <v>247</v>
      </c>
      <c r="D51" s="167" t="s">
        <v>247</v>
      </c>
      <c r="E51" s="167" t="s">
        <v>247</v>
      </c>
      <c r="F51" s="167" t="s">
        <v>247</v>
      </c>
      <c r="G51" s="167" t="s">
        <v>247</v>
      </c>
      <c r="H51" s="167" t="s">
        <v>247</v>
      </c>
      <c r="I51" s="167" t="s">
        <v>247</v>
      </c>
      <c r="J51" s="167" t="s">
        <v>247</v>
      </c>
      <c r="K51" s="167" t="s">
        <v>247</v>
      </c>
      <c r="L51" s="167" t="s">
        <v>247</v>
      </c>
      <c r="M51" s="167" t="s">
        <v>247</v>
      </c>
      <c r="N51" s="167" t="s">
        <v>247</v>
      </c>
      <c r="O51" s="167" t="s">
        <v>247</v>
      </c>
      <c r="P51" s="167" t="s">
        <v>247</v>
      </c>
      <c r="Q51" s="167" t="s">
        <v>247</v>
      </c>
      <c r="R51" s="167" t="s">
        <v>247</v>
      </c>
      <c r="S51" s="167" t="s">
        <v>247</v>
      </c>
      <c r="T51" s="167" t="s">
        <v>247</v>
      </c>
      <c r="U51" s="167" t="s">
        <v>247</v>
      </c>
      <c r="V51" s="167" t="s">
        <v>247</v>
      </c>
    </row>
    <row r="52" spans="1:22" ht="22.5" customHeight="1">
      <c r="A52" s="166"/>
      <c r="B52" s="168"/>
      <c r="C52" s="168"/>
      <c r="D52" s="167"/>
      <c r="E52" s="168"/>
      <c r="F52" s="168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9"/>
      <c r="S52" s="169"/>
      <c r="T52" s="169"/>
      <c r="U52" s="167"/>
      <c r="V52" s="167"/>
    </row>
    <row r="53" spans="1:22" ht="22.5" customHeight="1">
      <c r="A53" s="78" t="s">
        <v>141</v>
      </c>
      <c r="B53" s="172">
        <v>19</v>
      </c>
      <c r="C53" s="168">
        <f>SUM(D53,G53)</f>
        <v>1448</v>
      </c>
      <c r="D53" s="168">
        <f>SUM(E53:F53)</f>
        <v>1446</v>
      </c>
      <c r="E53" s="169">
        <v>794</v>
      </c>
      <c r="F53" s="169">
        <v>652</v>
      </c>
      <c r="G53" s="168">
        <f>SUM(H53:I53)</f>
        <v>2</v>
      </c>
      <c r="H53" s="170">
        <v>2</v>
      </c>
      <c r="I53" s="170" t="s">
        <v>247</v>
      </c>
      <c r="J53" s="170">
        <f>SUM(K53:L53)</f>
        <v>248928</v>
      </c>
      <c r="K53" s="170">
        <v>247463</v>
      </c>
      <c r="L53" s="170">
        <v>1465</v>
      </c>
      <c r="M53" s="170">
        <f>SUM(N53:Q53)</f>
        <v>918876</v>
      </c>
      <c r="N53" s="170">
        <v>760816</v>
      </c>
      <c r="O53" s="170">
        <v>7258</v>
      </c>
      <c r="P53" s="170">
        <v>18188</v>
      </c>
      <c r="Q53" s="170">
        <v>132614</v>
      </c>
      <c r="R53" s="169">
        <f>SUM(S53:U53)</f>
        <v>1459781</v>
      </c>
      <c r="S53" s="169">
        <v>1458925</v>
      </c>
      <c r="T53" s="169">
        <v>169</v>
      </c>
      <c r="U53" s="170">
        <v>687</v>
      </c>
      <c r="V53" s="167" t="s">
        <v>247</v>
      </c>
    </row>
    <row r="54" spans="1:22" ht="22.5" customHeight="1">
      <c r="A54" s="173"/>
      <c r="B54" s="174"/>
      <c r="C54" s="25"/>
      <c r="D54" s="29"/>
      <c r="E54" s="169"/>
      <c r="F54" s="169"/>
      <c r="G54" s="29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30"/>
      <c r="S54" s="174"/>
      <c r="T54" s="175"/>
      <c r="U54" s="175"/>
      <c r="V54" s="176"/>
    </row>
    <row r="55" spans="1:21" ht="22.5" customHeight="1">
      <c r="A55" s="85" t="s">
        <v>157</v>
      </c>
      <c r="B55" s="86"/>
      <c r="C55" s="177"/>
      <c r="D55" s="177"/>
      <c r="E55" s="177"/>
      <c r="F55" s="177"/>
      <c r="G55" s="177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177"/>
      <c r="S55" s="86"/>
      <c r="T55" s="86"/>
      <c r="U55" s="86"/>
    </row>
    <row r="56" spans="4:7" ht="22.5" customHeight="1">
      <c r="D56" s="76"/>
      <c r="E56" s="76"/>
      <c r="F56" s="76"/>
      <c r="G56" s="76"/>
    </row>
    <row r="57" spans="4:7" ht="22.5" customHeight="1">
      <c r="D57" s="76"/>
      <c r="E57" s="76"/>
      <c r="F57" s="76"/>
      <c r="G57" s="76"/>
    </row>
  </sheetData>
  <sheetProtection/>
  <mergeCells count="25">
    <mergeCell ref="O8:O9"/>
    <mergeCell ref="K8:K9"/>
    <mergeCell ref="L8:L9"/>
    <mergeCell ref="P8:P9"/>
    <mergeCell ref="Q8:Q9"/>
    <mergeCell ref="M7:Q7"/>
    <mergeCell ref="A3:V3"/>
    <mergeCell ref="A5:V5"/>
    <mergeCell ref="C8:C9"/>
    <mergeCell ref="D8:F8"/>
    <mergeCell ref="S8:S9"/>
    <mergeCell ref="M8:M9"/>
    <mergeCell ref="J7:L7"/>
    <mergeCell ref="V7:V9"/>
    <mergeCell ref="N8:N9"/>
    <mergeCell ref="U8:U9"/>
    <mergeCell ref="G8:I8"/>
    <mergeCell ref="R8:R9"/>
    <mergeCell ref="J8:J9"/>
    <mergeCell ref="A2:U2"/>
    <mergeCell ref="A7:A9"/>
    <mergeCell ref="B7:B9"/>
    <mergeCell ref="C7:I7"/>
    <mergeCell ref="R7:U7"/>
    <mergeCell ref="T8:T9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42">
      <selection activeCell="A59" sqref="A59"/>
    </sheetView>
  </sheetViews>
  <sheetFormatPr defaultColWidth="10.59765625" defaultRowHeight="18.75" customHeight="1"/>
  <cols>
    <col min="1" max="1" width="31.8984375" style="71" customWidth="1"/>
    <col min="2" max="6" width="8.59765625" style="71" customWidth="1"/>
    <col min="7" max="9" width="4.59765625" style="71" customWidth="1"/>
    <col min="10" max="11" width="13.59765625" style="71" customWidth="1"/>
    <col min="12" max="12" width="10.59765625" style="71" customWidth="1"/>
    <col min="13" max="14" width="13.59765625" style="71" customWidth="1"/>
    <col min="15" max="15" width="10.59765625" style="71" customWidth="1"/>
    <col min="16" max="19" width="13.59765625" style="71" customWidth="1"/>
    <col min="20" max="20" width="12.59765625" style="71" customWidth="1"/>
    <col min="21" max="22" width="10.59765625" style="71" customWidth="1"/>
    <col min="23" max="16384" width="10.59765625" style="71" customWidth="1"/>
  </cols>
  <sheetData>
    <row r="1" spans="1:22" ht="18.75" customHeight="1">
      <c r="A1" s="7" t="s">
        <v>388</v>
      </c>
      <c r="V1" s="9" t="s">
        <v>389</v>
      </c>
    </row>
    <row r="3" spans="1:22" ht="18.75" customHeight="1">
      <c r="A3" s="217" t="s">
        <v>387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5" spans="1:22" ht="18.75" customHeight="1">
      <c r="A5" s="217" t="s">
        <v>395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21:22" ht="18.75" customHeight="1" thickBot="1">
      <c r="U6" s="164"/>
      <c r="V6" s="162" t="s">
        <v>390</v>
      </c>
    </row>
    <row r="7" spans="1:22" ht="18.75" customHeight="1">
      <c r="A7" s="202" t="s">
        <v>2</v>
      </c>
      <c r="B7" s="387" t="s">
        <v>3</v>
      </c>
      <c r="C7" s="390" t="s">
        <v>4</v>
      </c>
      <c r="D7" s="391"/>
      <c r="E7" s="391"/>
      <c r="F7" s="391"/>
      <c r="G7" s="391"/>
      <c r="H7" s="391"/>
      <c r="I7" s="392"/>
      <c r="J7" s="399" t="s">
        <v>391</v>
      </c>
      <c r="K7" s="400"/>
      <c r="L7" s="400"/>
      <c r="M7" s="396" t="s">
        <v>392</v>
      </c>
      <c r="N7" s="397"/>
      <c r="O7" s="397"/>
      <c r="P7" s="397"/>
      <c r="Q7" s="398"/>
      <c r="R7" s="393" t="s">
        <v>393</v>
      </c>
      <c r="S7" s="394"/>
      <c r="T7" s="394"/>
      <c r="U7" s="395"/>
      <c r="V7" s="401" t="s">
        <v>394</v>
      </c>
    </row>
    <row r="8" spans="1:22" ht="18.75" customHeight="1">
      <c r="A8" s="203"/>
      <c r="B8" s="388"/>
      <c r="C8" s="382" t="s">
        <v>381</v>
      </c>
      <c r="D8" s="379" t="s">
        <v>6</v>
      </c>
      <c r="E8" s="380"/>
      <c r="F8" s="381"/>
      <c r="G8" s="379" t="s">
        <v>184</v>
      </c>
      <c r="H8" s="380"/>
      <c r="I8" s="381"/>
      <c r="J8" s="384" t="s">
        <v>291</v>
      </c>
      <c r="K8" s="406" t="s">
        <v>185</v>
      </c>
      <c r="L8" s="408" t="s">
        <v>380</v>
      </c>
      <c r="M8" s="384" t="s">
        <v>291</v>
      </c>
      <c r="N8" s="404" t="s">
        <v>186</v>
      </c>
      <c r="O8" s="384" t="s">
        <v>379</v>
      </c>
      <c r="P8" s="404" t="s">
        <v>378</v>
      </c>
      <c r="Q8" s="410" t="s">
        <v>187</v>
      </c>
      <c r="R8" s="382" t="s">
        <v>291</v>
      </c>
      <c r="S8" s="382" t="s">
        <v>377</v>
      </c>
      <c r="T8" s="205" t="s">
        <v>8</v>
      </c>
      <c r="U8" s="213" t="s">
        <v>9</v>
      </c>
      <c r="V8" s="402"/>
    </row>
    <row r="9" spans="1:22" ht="18.75" customHeight="1">
      <c r="A9" s="204"/>
      <c r="B9" s="389"/>
      <c r="C9" s="383"/>
      <c r="D9" s="165" t="s">
        <v>7</v>
      </c>
      <c r="E9" s="165" t="s">
        <v>10</v>
      </c>
      <c r="F9" s="165" t="s">
        <v>11</v>
      </c>
      <c r="G9" s="165" t="s">
        <v>7</v>
      </c>
      <c r="H9" s="165" t="s">
        <v>10</v>
      </c>
      <c r="I9" s="165" t="s">
        <v>11</v>
      </c>
      <c r="J9" s="385"/>
      <c r="K9" s="407"/>
      <c r="L9" s="409"/>
      <c r="M9" s="385"/>
      <c r="N9" s="405"/>
      <c r="O9" s="385"/>
      <c r="P9" s="405"/>
      <c r="Q9" s="411"/>
      <c r="R9" s="383"/>
      <c r="S9" s="383"/>
      <c r="T9" s="206"/>
      <c r="U9" s="214"/>
      <c r="V9" s="403"/>
    </row>
    <row r="10" spans="1:22" ht="18.75" customHeight="1">
      <c r="A10" s="166"/>
      <c r="B10" s="167"/>
      <c r="C10" s="25"/>
      <c r="D10" s="29"/>
      <c r="E10" s="168"/>
      <c r="F10" s="168"/>
      <c r="G10" s="29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0"/>
      <c r="S10" s="169"/>
      <c r="T10" s="169"/>
      <c r="U10" s="167"/>
      <c r="V10" s="167"/>
    </row>
    <row r="11" spans="1:22" ht="18.75" customHeight="1">
      <c r="A11" s="160" t="s">
        <v>181</v>
      </c>
      <c r="B11" s="178">
        <f>SUM(B13:B33)</f>
        <v>253</v>
      </c>
      <c r="C11" s="178">
        <f>SUM(D11,G11)</f>
        <v>9681</v>
      </c>
      <c r="D11" s="178">
        <f>SUM(E11:F11)</f>
        <v>9648</v>
      </c>
      <c r="E11" s="178">
        <v>4628</v>
      </c>
      <c r="F11" s="178">
        <v>5020</v>
      </c>
      <c r="G11" s="179">
        <f>SUM(G13:G33)</f>
        <v>33</v>
      </c>
      <c r="H11" s="179">
        <f>SUM(H13:H33)</f>
        <v>21</v>
      </c>
      <c r="I11" s="179">
        <f>SUM(I13:I33)</f>
        <v>12</v>
      </c>
      <c r="J11" s="178">
        <f>SUM(K11:L11)</f>
        <v>1451931</v>
      </c>
      <c r="K11" s="178">
        <v>1411194</v>
      </c>
      <c r="L11" s="178">
        <v>40737</v>
      </c>
      <c r="M11" s="178">
        <f>SUM(N11:Q11)</f>
        <v>4866529</v>
      </c>
      <c r="N11" s="178">
        <v>3877119</v>
      </c>
      <c r="O11" s="178">
        <v>124630</v>
      </c>
      <c r="P11" s="178">
        <v>136530</v>
      </c>
      <c r="Q11" s="178">
        <v>728250</v>
      </c>
      <c r="R11" s="178">
        <f>SUM(S11:U11)</f>
        <v>7925917</v>
      </c>
      <c r="S11" s="178">
        <v>6693992</v>
      </c>
      <c r="T11" s="178">
        <f>SUM(T13:T33)</f>
        <v>1185463</v>
      </c>
      <c r="U11" s="178">
        <f>SUM(U13:U33)</f>
        <v>46462</v>
      </c>
      <c r="V11" s="178">
        <f>SUM(V13:V33)</f>
        <v>4153</v>
      </c>
    </row>
    <row r="12" spans="1:22" ht="18.75" customHeight="1">
      <c r="A12" s="150"/>
      <c r="B12" s="168"/>
      <c r="C12" s="168"/>
      <c r="D12" s="167"/>
      <c r="E12" s="168"/>
      <c r="F12" s="168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9"/>
      <c r="S12" s="169"/>
      <c r="T12" s="169"/>
      <c r="U12" s="167"/>
      <c r="V12" s="167"/>
    </row>
    <row r="13" spans="1:22" ht="18.75" customHeight="1">
      <c r="A13" s="78" t="s">
        <v>19</v>
      </c>
      <c r="B13" s="168">
        <v>28</v>
      </c>
      <c r="C13" s="168">
        <f>SUM(D13,G13)</f>
        <v>1068</v>
      </c>
      <c r="D13" s="167">
        <f>SUM(E13:F13)</f>
        <v>1068</v>
      </c>
      <c r="E13" s="168">
        <v>471</v>
      </c>
      <c r="F13" s="168">
        <v>597</v>
      </c>
      <c r="G13" s="167" t="s">
        <v>247</v>
      </c>
      <c r="H13" s="167" t="s">
        <v>247</v>
      </c>
      <c r="I13" s="167" t="s">
        <v>247</v>
      </c>
      <c r="J13" s="167">
        <f>SUM(K13:L13)</f>
        <v>155357</v>
      </c>
      <c r="K13" s="167">
        <v>144813</v>
      </c>
      <c r="L13" s="167">
        <v>10544</v>
      </c>
      <c r="M13" s="167">
        <f>SUM(N13:Q13)</f>
        <v>591325</v>
      </c>
      <c r="N13" s="167">
        <v>563155</v>
      </c>
      <c r="O13" s="167">
        <v>16132</v>
      </c>
      <c r="P13" s="167">
        <v>9390</v>
      </c>
      <c r="Q13" s="167">
        <v>2648</v>
      </c>
      <c r="R13" s="167">
        <f>SUM(S13:U13)</f>
        <v>1070637</v>
      </c>
      <c r="S13" s="169">
        <v>1064764</v>
      </c>
      <c r="T13" s="169">
        <v>5873</v>
      </c>
      <c r="U13" s="167" t="s">
        <v>247</v>
      </c>
      <c r="V13" s="167">
        <v>4153</v>
      </c>
    </row>
    <row r="14" spans="1:22" ht="18.75" customHeight="1">
      <c r="A14" s="78" t="s">
        <v>182</v>
      </c>
      <c r="B14" s="168">
        <v>67</v>
      </c>
      <c r="C14" s="168">
        <f aca="true" t="shared" si="0" ref="C14:C33">SUM(D14,G14)</f>
        <v>2543</v>
      </c>
      <c r="D14" s="167">
        <f aca="true" t="shared" si="1" ref="D14:D33">SUM(E14:F14)</f>
        <v>2534</v>
      </c>
      <c r="E14" s="168">
        <v>843</v>
      </c>
      <c r="F14" s="168">
        <v>1691</v>
      </c>
      <c r="G14" s="167">
        <f>SUM(H14:I14)</f>
        <v>9</v>
      </c>
      <c r="H14" s="167">
        <v>5</v>
      </c>
      <c r="I14" s="167">
        <v>4</v>
      </c>
      <c r="J14" s="167">
        <f aca="true" t="shared" si="2" ref="J14:J33">SUM(K14:L14)</f>
        <v>338222</v>
      </c>
      <c r="K14" s="167">
        <v>333078</v>
      </c>
      <c r="L14" s="167">
        <v>5144</v>
      </c>
      <c r="M14" s="167">
        <f aca="true" t="shared" si="3" ref="M14:M33">SUM(N14:Q14)</f>
        <v>1640861</v>
      </c>
      <c r="N14" s="167">
        <v>1268888</v>
      </c>
      <c r="O14" s="167">
        <v>27638</v>
      </c>
      <c r="P14" s="167">
        <v>79583</v>
      </c>
      <c r="Q14" s="167">
        <v>264752</v>
      </c>
      <c r="R14" s="167">
        <f aca="true" t="shared" si="4" ref="R14:R33">SUM(S14:U14)</f>
        <v>2352416</v>
      </c>
      <c r="S14" s="169">
        <v>1654467</v>
      </c>
      <c r="T14" s="169">
        <v>697949</v>
      </c>
      <c r="U14" s="167" t="s">
        <v>247</v>
      </c>
      <c r="V14" s="167" t="s">
        <v>247</v>
      </c>
    </row>
    <row r="15" spans="1:22" ht="18.75" customHeight="1">
      <c r="A15" s="78" t="s">
        <v>179</v>
      </c>
      <c r="B15" s="168">
        <v>27</v>
      </c>
      <c r="C15" s="168">
        <f t="shared" si="0"/>
        <v>1094</v>
      </c>
      <c r="D15" s="167">
        <f t="shared" si="1"/>
        <v>1089</v>
      </c>
      <c r="E15" s="168">
        <v>143</v>
      </c>
      <c r="F15" s="168">
        <v>946</v>
      </c>
      <c r="G15" s="167">
        <f>SUM(H15:I15)</f>
        <v>5</v>
      </c>
      <c r="H15" s="167">
        <v>3</v>
      </c>
      <c r="I15" s="167">
        <v>2</v>
      </c>
      <c r="J15" s="167">
        <f t="shared" si="2"/>
        <v>97925</v>
      </c>
      <c r="K15" s="167">
        <v>94871</v>
      </c>
      <c r="L15" s="167">
        <v>3054</v>
      </c>
      <c r="M15" s="167">
        <f t="shared" si="3"/>
        <v>146801</v>
      </c>
      <c r="N15" s="167">
        <v>99371</v>
      </c>
      <c r="O15" s="167">
        <v>3196</v>
      </c>
      <c r="P15" s="167">
        <v>1875</v>
      </c>
      <c r="Q15" s="167">
        <v>42359</v>
      </c>
      <c r="R15" s="167">
        <f t="shared" si="4"/>
        <v>299980</v>
      </c>
      <c r="S15" s="169">
        <v>130752</v>
      </c>
      <c r="T15" s="169">
        <v>169228</v>
      </c>
      <c r="U15" s="167" t="s">
        <v>247</v>
      </c>
      <c r="V15" s="167" t="s">
        <v>247</v>
      </c>
    </row>
    <row r="16" spans="1:22" ht="18.75" customHeight="1">
      <c r="A16" s="78" t="s">
        <v>382</v>
      </c>
      <c r="B16" s="168">
        <v>4</v>
      </c>
      <c r="C16" s="168">
        <f t="shared" si="0"/>
        <v>138</v>
      </c>
      <c r="D16" s="167">
        <f t="shared" si="1"/>
        <v>138</v>
      </c>
      <c r="E16" s="168">
        <v>65</v>
      </c>
      <c r="F16" s="168">
        <v>73</v>
      </c>
      <c r="G16" s="167" t="s">
        <v>247</v>
      </c>
      <c r="H16" s="167" t="s">
        <v>247</v>
      </c>
      <c r="I16" s="167" t="s">
        <v>247</v>
      </c>
      <c r="J16" s="167">
        <f t="shared" si="2"/>
        <v>16088</v>
      </c>
      <c r="K16" s="167">
        <v>15412</v>
      </c>
      <c r="L16" s="167">
        <v>676</v>
      </c>
      <c r="M16" s="167">
        <f t="shared" si="3"/>
        <v>67503</v>
      </c>
      <c r="N16" s="167">
        <v>63861</v>
      </c>
      <c r="O16" s="167">
        <v>834</v>
      </c>
      <c r="P16" s="167">
        <v>799</v>
      </c>
      <c r="Q16" s="167">
        <v>2009</v>
      </c>
      <c r="R16" s="167">
        <f t="shared" si="4"/>
        <v>97157</v>
      </c>
      <c r="S16" s="169">
        <v>96292</v>
      </c>
      <c r="T16" s="169">
        <v>865</v>
      </c>
      <c r="U16" s="167" t="s">
        <v>247</v>
      </c>
      <c r="V16" s="167" t="s">
        <v>247</v>
      </c>
    </row>
    <row r="17" spans="1:22" ht="18.75" customHeight="1">
      <c r="A17" s="78" t="s">
        <v>383</v>
      </c>
      <c r="B17" s="168">
        <v>4</v>
      </c>
      <c r="C17" s="167" t="s">
        <v>213</v>
      </c>
      <c r="D17" s="167" t="s">
        <v>213</v>
      </c>
      <c r="E17" s="167" t="s">
        <v>217</v>
      </c>
      <c r="F17" s="167" t="s">
        <v>217</v>
      </c>
      <c r="G17" s="167" t="s">
        <v>247</v>
      </c>
      <c r="H17" s="167" t="s">
        <v>247</v>
      </c>
      <c r="I17" s="167" t="s">
        <v>247</v>
      </c>
      <c r="J17" s="167" t="s">
        <v>217</v>
      </c>
      <c r="K17" s="167" t="s">
        <v>217</v>
      </c>
      <c r="L17" s="167" t="s">
        <v>217</v>
      </c>
      <c r="M17" s="167" t="s">
        <v>213</v>
      </c>
      <c r="N17" s="167" t="s">
        <v>217</v>
      </c>
      <c r="O17" s="167" t="s">
        <v>217</v>
      </c>
      <c r="P17" s="167" t="s">
        <v>217</v>
      </c>
      <c r="Q17" s="167" t="s">
        <v>217</v>
      </c>
      <c r="R17" s="167" t="s">
        <v>217</v>
      </c>
      <c r="S17" s="170" t="s">
        <v>217</v>
      </c>
      <c r="T17" s="167" t="s">
        <v>247</v>
      </c>
      <c r="U17" s="167" t="s">
        <v>247</v>
      </c>
      <c r="V17" s="167" t="s">
        <v>247</v>
      </c>
    </row>
    <row r="18" spans="1:22" ht="18.75" customHeight="1">
      <c r="A18" s="78" t="s">
        <v>180</v>
      </c>
      <c r="B18" s="168">
        <v>6</v>
      </c>
      <c r="C18" s="168">
        <f t="shared" si="0"/>
        <v>232</v>
      </c>
      <c r="D18" s="167">
        <f t="shared" si="1"/>
        <v>232</v>
      </c>
      <c r="E18" s="167">
        <v>160</v>
      </c>
      <c r="F18" s="168">
        <v>72</v>
      </c>
      <c r="G18" s="167" t="s">
        <v>247</v>
      </c>
      <c r="H18" s="167" t="s">
        <v>247</v>
      </c>
      <c r="I18" s="167" t="s">
        <v>247</v>
      </c>
      <c r="J18" s="167">
        <f t="shared" si="2"/>
        <v>44012</v>
      </c>
      <c r="K18" s="167">
        <v>42925</v>
      </c>
      <c r="L18" s="167">
        <v>1087</v>
      </c>
      <c r="M18" s="167">
        <f t="shared" si="3"/>
        <v>161328</v>
      </c>
      <c r="N18" s="167">
        <v>146568</v>
      </c>
      <c r="O18" s="167">
        <v>5211</v>
      </c>
      <c r="P18" s="167">
        <v>8305</v>
      </c>
      <c r="Q18" s="167">
        <v>1244</v>
      </c>
      <c r="R18" s="167">
        <f t="shared" si="4"/>
        <v>269235</v>
      </c>
      <c r="S18" s="169">
        <v>268846</v>
      </c>
      <c r="T18" s="169">
        <v>46</v>
      </c>
      <c r="U18" s="167">
        <v>343</v>
      </c>
      <c r="V18" s="167" t="s">
        <v>247</v>
      </c>
    </row>
    <row r="19" spans="1:22" ht="18.75" customHeight="1">
      <c r="A19" s="78" t="s">
        <v>370</v>
      </c>
      <c r="B19" s="167">
        <v>7</v>
      </c>
      <c r="C19" s="168">
        <f t="shared" si="0"/>
        <v>251</v>
      </c>
      <c r="D19" s="167">
        <f t="shared" si="1"/>
        <v>251</v>
      </c>
      <c r="E19" s="167">
        <v>165</v>
      </c>
      <c r="F19" s="167">
        <v>86</v>
      </c>
      <c r="G19" s="167" t="s">
        <v>247</v>
      </c>
      <c r="H19" s="167" t="s">
        <v>247</v>
      </c>
      <c r="I19" s="167" t="s">
        <v>247</v>
      </c>
      <c r="J19" s="167">
        <f t="shared" si="2"/>
        <v>53244</v>
      </c>
      <c r="K19" s="167">
        <v>53221</v>
      </c>
      <c r="L19" s="167">
        <v>23</v>
      </c>
      <c r="M19" s="167">
        <f t="shared" si="3"/>
        <v>66305</v>
      </c>
      <c r="N19" s="167">
        <v>40672</v>
      </c>
      <c r="O19" s="167">
        <v>693</v>
      </c>
      <c r="P19" s="167">
        <v>786</v>
      </c>
      <c r="Q19" s="167">
        <v>24154</v>
      </c>
      <c r="R19" s="167">
        <f t="shared" si="4"/>
        <v>159897</v>
      </c>
      <c r="S19" s="170">
        <v>150524</v>
      </c>
      <c r="T19" s="170">
        <v>9373</v>
      </c>
      <c r="U19" s="167" t="s">
        <v>247</v>
      </c>
      <c r="V19" s="167" t="s">
        <v>247</v>
      </c>
    </row>
    <row r="20" spans="1:22" ht="18.75" customHeight="1">
      <c r="A20" s="78" t="s">
        <v>188</v>
      </c>
      <c r="B20" s="167">
        <v>1</v>
      </c>
      <c r="C20" s="167" t="s">
        <v>213</v>
      </c>
      <c r="D20" s="167" t="s">
        <v>213</v>
      </c>
      <c r="E20" s="167" t="s">
        <v>217</v>
      </c>
      <c r="F20" s="167" t="s">
        <v>217</v>
      </c>
      <c r="G20" s="167" t="s">
        <v>247</v>
      </c>
      <c r="H20" s="167" t="s">
        <v>247</v>
      </c>
      <c r="I20" s="167" t="s">
        <v>247</v>
      </c>
      <c r="J20" s="167" t="s">
        <v>217</v>
      </c>
      <c r="K20" s="167" t="s">
        <v>217</v>
      </c>
      <c r="L20" s="167" t="s">
        <v>217</v>
      </c>
      <c r="M20" s="167" t="s">
        <v>213</v>
      </c>
      <c r="N20" s="167" t="s">
        <v>217</v>
      </c>
      <c r="O20" s="167" t="s">
        <v>217</v>
      </c>
      <c r="P20" s="167" t="s">
        <v>217</v>
      </c>
      <c r="Q20" s="167" t="s">
        <v>217</v>
      </c>
      <c r="R20" s="167" t="s">
        <v>217</v>
      </c>
      <c r="S20" s="170" t="s">
        <v>217</v>
      </c>
      <c r="T20" s="167" t="s">
        <v>247</v>
      </c>
      <c r="U20" s="167" t="s">
        <v>247</v>
      </c>
      <c r="V20" s="167" t="s">
        <v>247</v>
      </c>
    </row>
    <row r="21" spans="1:22" ht="18.75" customHeight="1">
      <c r="A21" s="78" t="s">
        <v>183</v>
      </c>
      <c r="B21" s="167" t="s">
        <v>247</v>
      </c>
      <c r="C21" s="167" t="s">
        <v>247</v>
      </c>
      <c r="D21" s="167" t="s">
        <v>247</v>
      </c>
      <c r="E21" s="167" t="s">
        <v>247</v>
      </c>
      <c r="F21" s="167" t="s">
        <v>247</v>
      </c>
      <c r="G21" s="167" t="s">
        <v>247</v>
      </c>
      <c r="H21" s="167" t="s">
        <v>247</v>
      </c>
      <c r="I21" s="167" t="s">
        <v>247</v>
      </c>
      <c r="J21" s="167" t="s">
        <v>247</v>
      </c>
      <c r="K21" s="167" t="s">
        <v>247</v>
      </c>
      <c r="L21" s="167" t="s">
        <v>247</v>
      </c>
      <c r="M21" s="167" t="s">
        <v>247</v>
      </c>
      <c r="N21" s="167" t="s">
        <v>247</v>
      </c>
      <c r="O21" s="167" t="s">
        <v>247</v>
      </c>
      <c r="P21" s="167" t="s">
        <v>247</v>
      </c>
      <c r="Q21" s="167" t="s">
        <v>247</v>
      </c>
      <c r="R21" s="167" t="s">
        <v>247</v>
      </c>
      <c r="S21" s="167" t="s">
        <v>247</v>
      </c>
      <c r="T21" s="167" t="s">
        <v>247</v>
      </c>
      <c r="U21" s="167" t="s">
        <v>247</v>
      </c>
      <c r="V21" s="167" t="s">
        <v>247</v>
      </c>
    </row>
    <row r="22" spans="1:22" ht="18.75" customHeight="1">
      <c r="A22" s="78" t="s">
        <v>189</v>
      </c>
      <c r="B22" s="167" t="s">
        <v>247</v>
      </c>
      <c r="C22" s="167" t="s">
        <v>247</v>
      </c>
      <c r="D22" s="167" t="s">
        <v>247</v>
      </c>
      <c r="E22" s="167" t="s">
        <v>247</v>
      </c>
      <c r="F22" s="167" t="s">
        <v>247</v>
      </c>
      <c r="G22" s="167" t="s">
        <v>247</v>
      </c>
      <c r="H22" s="167" t="s">
        <v>247</v>
      </c>
      <c r="I22" s="167" t="s">
        <v>247</v>
      </c>
      <c r="J22" s="167" t="s">
        <v>247</v>
      </c>
      <c r="K22" s="167" t="s">
        <v>247</v>
      </c>
      <c r="L22" s="167" t="s">
        <v>247</v>
      </c>
      <c r="M22" s="167" t="s">
        <v>247</v>
      </c>
      <c r="N22" s="167" t="s">
        <v>247</v>
      </c>
      <c r="O22" s="167" t="s">
        <v>247</v>
      </c>
      <c r="P22" s="167" t="s">
        <v>247</v>
      </c>
      <c r="Q22" s="167" t="s">
        <v>247</v>
      </c>
      <c r="R22" s="167" t="s">
        <v>247</v>
      </c>
      <c r="S22" s="167" t="s">
        <v>247</v>
      </c>
      <c r="T22" s="167" t="s">
        <v>247</v>
      </c>
      <c r="U22" s="167" t="s">
        <v>247</v>
      </c>
      <c r="V22" s="167" t="s">
        <v>247</v>
      </c>
    </row>
    <row r="23" spans="1:22" ht="18.75" customHeight="1">
      <c r="A23" s="78" t="s">
        <v>194</v>
      </c>
      <c r="B23" s="167" t="s">
        <v>247</v>
      </c>
      <c r="C23" s="167" t="s">
        <v>247</v>
      </c>
      <c r="D23" s="167" t="s">
        <v>247</v>
      </c>
      <c r="E23" s="167" t="s">
        <v>247</v>
      </c>
      <c r="F23" s="167" t="s">
        <v>247</v>
      </c>
      <c r="G23" s="167" t="s">
        <v>247</v>
      </c>
      <c r="H23" s="167" t="s">
        <v>247</v>
      </c>
      <c r="I23" s="167" t="s">
        <v>247</v>
      </c>
      <c r="J23" s="167" t="s">
        <v>247</v>
      </c>
      <c r="K23" s="167" t="s">
        <v>247</v>
      </c>
      <c r="L23" s="167" t="s">
        <v>247</v>
      </c>
      <c r="M23" s="167" t="s">
        <v>247</v>
      </c>
      <c r="N23" s="167" t="s">
        <v>247</v>
      </c>
      <c r="O23" s="167" t="s">
        <v>247</v>
      </c>
      <c r="P23" s="167" t="s">
        <v>247</v>
      </c>
      <c r="Q23" s="167" t="s">
        <v>247</v>
      </c>
      <c r="R23" s="167" t="s">
        <v>247</v>
      </c>
      <c r="S23" s="167" t="s">
        <v>247</v>
      </c>
      <c r="T23" s="167" t="s">
        <v>247</v>
      </c>
      <c r="U23" s="167" t="s">
        <v>247</v>
      </c>
      <c r="V23" s="167" t="s">
        <v>247</v>
      </c>
    </row>
    <row r="24" spans="1:22" ht="18.75" customHeight="1">
      <c r="A24" s="78" t="s">
        <v>369</v>
      </c>
      <c r="B24" s="167">
        <v>23</v>
      </c>
      <c r="C24" s="168">
        <f t="shared" si="0"/>
        <v>882</v>
      </c>
      <c r="D24" s="167">
        <f t="shared" si="1"/>
        <v>877</v>
      </c>
      <c r="E24" s="167">
        <v>525</v>
      </c>
      <c r="F24" s="167">
        <v>352</v>
      </c>
      <c r="G24" s="167">
        <f>SUM(H24:I24)</f>
        <v>5</v>
      </c>
      <c r="H24" s="167">
        <v>3</v>
      </c>
      <c r="I24" s="167">
        <v>2</v>
      </c>
      <c r="J24" s="167">
        <f t="shared" si="2"/>
        <v>155500</v>
      </c>
      <c r="K24" s="167">
        <v>150417</v>
      </c>
      <c r="L24" s="167">
        <v>5083</v>
      </c>
      <c r="M24" s="167">
        <f t="shared" si="3"/>
        <v>383655</v>
      </c>
      <c r="N24" s="167">
        <v>326512</v>
      </c>
      <c r="O24" s="167">
        <v>40274</v>
      </c>
      <c r="P24" s="167">
        <v>8095</v>
      </c>
      <c r="Q24" s="167">
        <v>8774</v>
      </c>
      <c r="R24" s="167">
        <f t="shared" si="4"/>
        <v>715681</v>
      </c>
      <c r="S24" s="170">
        <v>715681</v>
      </c>
      <c r="T24" s="167" t="s">
        <v>247</v>
      </c>
      <c r="U24" s="167" t="s">
        <v>247</v>
      </c>
      <c r="V24" s="167" t="s">
        <v>247</v>
      </c>
    </row>
    <row r="25" spans="1:22" ht="18.75" customHeight="1">
      <c r="A25" s="78" t="s">
        <v>190</v>
      </c>
      <c r="B25" s="168">
        <v>8</v>
      </c>
      <c r="C25" s="168">
        <f t="shared" si="0"/>
        <v>316</v>
      </c>
      <c r="D25" s="167">
        <f t="shared" si="1"/>
        <v>316</v>
      </c>
      <c r="E25" s="168">
        <v>266</v>
      </c>
      <c r="F25" s="168">
        <v>50</v>
      </c>
      <c r="G25" s="167" t="s">
        <v>247</v>
      </c>
      <c r="H25" s="167" t="s">
        <v>247</v>
      </c>
      <c r="I25" s="167" t="s">
        <v>247</v>
      </c>
      <c r="J25" s="167">
        <f t="shared" si="2"/>
        <v>61353</v>
      </c>
      <c r="K25" s="167">
        <v>57983</v>
      </c>
      <c r="L25" s="167">
        <v>3370</v>
      </c>
      <c r="M25" s="167">
        <f t="shared" si="3"/>
        <v>303177</v>
      </c>
      <c r="N25" s="167">
        <v>254949</v>
      </c>
      <c r="O25" s="167">
        <v>10705</v>
      </c>
      <c r="P25" s="167">
        <v>10427</v>
      </c>
      <c r="Q25" s="167">
        <v>27096</v>
      </c>
      <c r="R25" s="167">
        <f t="shared" si="4"/>
        <v>453254</v>
      </c>
      <c r="S25" s="170">
        <v>444220</v>
      </c>
      <c r="T25" s="170">
        <v>9034</v>
      </c>
      <c r="U25" s="167" t="s">
        <v>247</v>
      </c>
      <c r="V25" s="167" t="s">
        <v>247</v>
      </c>
    </row>
    <row r="26" spans="1:22" ht="18.75" customHeight="1">
      <c r="A26" s="78" t="s">
        <v>22</v>
      </c>
      <c r="B26" s="167" t="s">
        <v>247</v>
      </c>
      <c r="C26" s="167" t="s">
        <v>247</v>
      </c>
      <c r="D26" s="167" t="s">
        <v>247</v>
      </c>
      <c r="E26" s="167" t="s">
        <v>247</v>
      </c>
      <c r="F26" s="167" t="s">
        <v>247</v>
      </c>
      <c r="G26" s="167" t="s">
        <v>247</v>
      </c>
      <c r="H26" s="167" t="s">
        <v>247</v>
      </c>
      <c r="I26" s="167" t="s">
        <v>247</v>
      </c>
      <c r="J26" s="167" t="s">
        <v>247</v>
      </c>
      <c r="K26" s="167" t="s">
        <v>247</v>
      </c>
      <c r="L26" s="167" t="s">
        <v>247</v>
      </c>
      <c r="M26" s="167" t="s">
        <v>247</v>
      </c>
      <c r="N26" s="167" t="s">
        <v>247</v>
      </c>
      <c r="O26" s="167" t="s">
        <v>247</v>
      </c>
      <c r="P26" s="167" t="s">
        <v>247</v>
      </c>
      <c r="Q26" s="167" t="s">
        <v>247</v>
      </c>
      <c r="R26" s="167" t="s">
        <v>247</v>
      </c>
      <c r="S26" s="167" t="s">
        <v>247</v>
      </c>
      <c r="T26" s="167" t="s">
        <v>247</v>
      </c>
      <c r="U26" s="167" t="s">
        <v>247</v>
      </c>
      <c r="V26" s="167" t="s">
        <v>247</v>
      </c>
    </row>
    <row r="27" spans="1:22" ht="18.75" customHeight="1">
      <c r="A27" s="78" t="s">
        <v>191</v>
      </c>
      <c r="B27" s="168">
        <v>7</v>
      </c>
      <c r="C27" s="168">
        <f t="shared" si="0"/>
        <v>265</v>
      </c>
      <c r="D27" s="167">
        <f t="shared" si="1"/>
        <v>265</v>
      </c>
      <c r="E27" s="168">
        <v>184</v>
      </c>
      <c r="F27" s="168">
        <v>81</v>
      </c>
      <c r="G27" s="167" t="s">
        <v>247</v>
      </c>
      <c r="H27" s="167" t="s">
        <v>247</v>
      </c>
      <c r="I27" s="167" t="s">
        <v>247</v>
      </c>
      <c r="J27" s="167">
        <f t="shared" si="2"/>
        <v>53180</v>
      </c>
      <c r="K27" s="167">
        <v>52799</v>
      </c>
      <c r="L27" s="167">
        <v>381</v>
      </c>
      <c r="M27" s="167">
        <f t="shared" si="3"/>
        <v>262387</v>
      </c>
      <c r="N27" s="167">
        <v>238987</v>
      </c>
      <c r="O27" s="167">
        <v>2541</v>
      </c>
      <c r="P27" s="167">
        <v>2957</v>
      </c>
      <c r="Q27" s="167">
        <v>17902</v>
      </c>
      <c r="R27" s="167">
        <f t="shared" si="4"/>
        <v>337308</v>
      </c>
      <c r="S27" s="169">
        <v>334486</v>
      </c>
      <c r="T27" s="169">
        <v>2822</v>
      </c>
      <c r="U27" s="167" t="s">
        <v>247</v>
      </c>
      <c r="V27" s="167" t="s">
        <v>247</v>
      </c>
    </row>
    <row r="28" spans="1:22" ht="18.75" customHeight="1">
      <c r="A28" s="78" t="s">
        <v>23</v>
      </c>
      <c r="B28" s="168">
        <v>36</v>
      </c>
      <c r="C28" s="168">
        <f t="shared" si="0"/>
        <v>1341</v>
      </c>
      <c r="D28" s="167">
        <f t="shared" si="1"/>
        <v>1337</v>
      </c>
      <c r="E28" s="168">
        <v>1113</v>
      </c>
      <c r="F28" s="168">
        <v>224</v>
      </c>
      <c r="G28" s="167">
        <f>SUM(H28:I28)</f>
        <v>4</v>
      </c>
      <c r="H28" s="167">
        <v>3</v>
      </c>
      <c r="I28" s="167">
        <v>1</v>
      </c>
      <c r="J28" s="167">
        <f t="shared" si="2"/>
        <v>274396</v>
      </c>
      <c r="K28" s="167">
        <v>266900</v>
      </c>
      <c r="L28" s="167">
        <v>7496</v>
      </c>
      <c r="M28" s="167">
        <f t="shared" si="3"/>
        <v>574459</v>
      </c>
      <c r="N28" s="167">
        <v>387177</v>
      </c>
      <c r="O28" s="167">
        <v>8406</v>
      </c>
      <c r="P28" s="167">
        <v>7418</v>
      </c>
      <c r="Q28" s="167">
        <v>171458</v>
      </c>
      <c r="R28" s="167">
        <f t="shared" si="4"/>
        <v>1117754</v>
      </c>
      <c r="S28" s="169">
        <v>892985</v>
      </c>
      <c r="T28" s="169">
        <v>186453</v>
      </c>
      <c r="U28" s="167">
        <v>38316</v>
      </c>
      <c r="V28" s="167" t="s">
        <v>247</v>
      </c>
    </row>
    <row r="29" spans="1:22" ht="18.75" customHeight="1">
      <c r="A29" s="78" t="s">
        <v>24</v>
      </c>
      <c r="B29" s="168">
        <v>17</v>
      </c>
      <c r="C29" s="168">
        <f t="shared" si="0"/>
        <v>650</v>
      </c>
      <c r="D29" s="167">
        <f t="shared" si="1"/>
        <v>647</v>
      </c>
      <c r="E29" s="168">
        <v>101</v>
      </c>
      <c r="F29" s="168">
        <v>546</v>
      </c>
      <c r="G29" s="167">
        <f>SUM(H29:I29)</f>
        <v>3</v>
      </c>
      <c r="H29" s="167">
        <v>2</v>
      </c>
      <c r="I29" s="167">
        <v>1</v>
      </c>
      <c r="J29" s="167">
        <f t="shared" si="2"/>
        <v>49845</v>
      </c>
      <c r="K29" s="167">
        <v>48969</v>
      </c>
      <c r="L29" s="167">
        <v>876</v>
      </c>
      <c r="M29" s="167">
        <f t="shared" si="3"/>
        <v>114094</v>
      </c>
      <c r="N29" s="167">
        <v>96686</v>
      </c>
      <c r="O29" s="167">
        <v>1189</v>
      </c>
      <c r="P29" s="167">
        <v>1498</v>
      </c>
      <c r="Q29" s="167">
        <v>14721</v>
      </c>
      <c r="R29" s="167">
        <f t="shared" si="4"/>
        <v>188374</v>
      </c>
      <c r="S29" s="169">
        <v>142669</v>
      </c>
      <c r="T29" s="169">
        <v>45705</v>
      </c>
      <c r="U29" s="167" t="s">
        <v>247</v>
      </c>
      <c r="V29" s="167" t="s">
        <v>247</v>
      </c>
    </row>
    <row r="30" spans="1:22" ht="18.75" customHeight="1">
      <c r="A30" s="78" t="s">
        <v>25</v>
      </c>
      <c r="B30" s="168">
        <v>9</v>
      </c>
      <c r="C30" s="168">
        <f t="shared" si="0"/>
        <v>321</v>
      </c>
      <c r="D30" s="167">
        <f t="shared" si="1"/>
        <v>316</v>
      </c>
      <c r="E30" s="168">
        <v>239</v>
      </c>
      <c r="F30" s="168">
        <v>77</v>
      </c>
      <c r="G30" s="167">
        <f>SUM(H30:I30)</f>
        <v>5</v>
      </c>
      <c r="H30" s="167">
        <v>3</v>
      </c>
      <c r="I30" s="167">
        <v>2</v>
      </c>
      <c r="J30" s="167">
        <f t="shared" si="2"/>
        <v>55352</v>
      </c>
      <c r="K30" s="167">
        <v>54113</v>
      </c>
      <c r="L30" s="167">
        <v>1239</v>
      </c>
      <c r="M30" s="167">
        <f t="shared" si="3"/>
        <v>114766</v>
      </c>
      <c r="N30" s="167">
        <v>82799</v>
      </c>
      <c r="O30" s="167">
        <v>3749</v>
      </c>
      <c r="P30" s="167">
        <v>2468</v>
      </c>
      <c r="Q30" s="167">
        <v>25750</v>
      </c>
      <c r="R30" s="167">
        <f t="shared" si="4"/>
        <v>204227</v>
      </c>
      <c r="S30" s="169">
        <v>138309</v>
      </c>
      <c r="T30" s="167">
        <v>58115</v>
      </c>
      <c r="U30" s="95">
        <v>7803</v>
      </c>
      <c r="V30" s="167" t="s">
        <v>247</v>
      </c>
    </row>
    <row r="31" spans="1:22" ht="18.75" customHeight="1">
      <c r="A31" s="78" t="s">
        <v>26</v>
      </c>
      <c r="B31" s="167" t="s">
        <v>247</v>
      </c>
      <c r="C31" s="167" t="s">
        <v>247</v>
      </c>
      <c r="D31" s="167" t="s">
        <v>247</v>
      </c>
      <c r="E31" s="167" t="s">
        <v>247</v>
      </c>
      <c r="F31" s="167" t="s">
        <v>247</v>
      </c>
      <c r="G31" s="167" t="s">
        <v>247</v>
      </c>
      <c r="H31" s="167" t="s">
        <v>247</v>
      </c>
      <c r="I31" s="167" t="s">
        <v>247</v>
      </c>
      <c r="J31" s="167" t="s">
        <v>247</v>
      </c>
      <c r="K31" s="167" t="s">
        <v>247</v>
      </c>
      <c r="L31" s="167" t="s">
        <v>247</v>
      </c>
      <c r="M31" s="167" t="s">
        <v>247</v>
      </c>
      <c r="N31" s="167" t="s">
        <v>247</v>
      </c>
      <c r="O31" s="167" t="s">
        <v>247</v>
      </c>
      <c r="P31" s="167" t="s">
        <v>247</v>
      </c>
      <c r="Q31" s="167" t="s">
        <v>247</v>
      </c>
      <c r="R31" s="167" t="s">
        <v>247</v>
      </c>
      <c r="S31" s="167" t="s">
        <v>247</v>
      </c>
      <c r="T31" s="167" t="s">
        <v>247</v>
      </c>
      <c r="U31" s="167" t="s">
        <v>247</v>
      </c>
      <c r="V31" s="167" t="s">
        <v>247</v>
      </c>
    </row>
    <row r="32" spans="1:22" ht="18.75" customHeight="1">
      <c r="A32" s="78" t="s">
        <v>192</v>
      </c>
      <c r="B32" s="167" t="s">
        <v>247</v>
      </c>
      <c r="C32" s="167" t="s">
        <v>247</v>
      </c>
      <c r="D32" s="167" t="s">
        <v>247</v>
      </c>
      <c r="E32" s="167" t="s">
        <v>247</v>
      </c>
      <c r="F32" s="167" t="s">
        <v>247</v>
      </c>
      <c r="G32" s="167" t="s">
        <v>247</v>
      </c>
      <c r="H32" s="167" t="s">
        <v>247</v>
      </c>
      <c r="I32" s="167" t="s">
        <v>247</v>
      </c>
      <c r="J32" s="167" t="s">
        <v>247</v>
      </c>
      <c r="K32" s="167" t="s">
        <v>247</v>
      </c>
      <c r="L32" s="167" t="s">
        <v>247</v>
      </c>
      <c r="M32" s="167" t="s">
        <v>247</v>
      </c>
      <c r="N32" s="167" t="s">
        <v>247</v>
      </c>
      <c r="O32" s="167" t="s">
        <v>247</v>
      </c>
      <c r="P32" s="167" t="s">
        <v>247</v>
      </c>
      <c r="Q32" s="167" t="s">
        <v>247</v>
      </c>
      <c r="R32" s="167" t="s">
        <v>247</v>
      </c>
      <c r="S32" s="167" t="s">
        <v>247</v>
      </c>
      <c r="T32" s="167" t="s">
        <v>247</v>
      </c>
      <c r="U32" s="167" t="s">
        <v>247</v>
      </c>
      <c r="V32" s="167" t="s">
        <v>247</v>
      </c>
    </row>
    <row r="33" spans="1:22" ht="18.75" customHeight="1">
      <c r="A33" s="78" t="s">
        <v>193</v>
      </c>
      <c r="B33" s="172">
        <v>9</v>
      </c>
      <c r="C33" s="168">
        <f t="shared" si="0"/>
        <v>378</v>
      </c>
      <c r="D33" s="167">
        <f t="shared" si="1"/>
        <v>376</v>
      </c>
      <c r="E33" s="169">
        <v>226</v>
      </c>
      <c r="F33" s="169">
        <v>150</v>
      </c>
      <c r="G33" s="167">
        <f>SUM(H33:I33)</f>
        <v>2</v>
      </c>
      <c r="H33" s="170">
        <v>2</v>
      </c>
      <c r="I33" s="170" t="s">
        <v>247</v>
      </c>
      <c r="J33" s="167">
        <f t="shared" si="2"/>
        <v>61002</v>
      </c>
      <c r="K33" s="170">
        <v>60010</v>
      </c>
      <c r="L33" s="170">
        <v>992</v>
      </c>
      <c r="M33" s="167">
        <f t="shared" si="3"/>
        <v>288215</v>
      </c>
      <c r="N33" s="170">
        <v>174644</v>
      </c>
      <c r="O33" s="170">
        <v>2798</v>
      </c>
      <c r="P33" s="170">
        <v>1753</v>
      </c>
      <c r="Q33" s="170">
        <v>109020</v>
      </c>
      <c r="R33" s="167">
        <f t="shared" si="4"/>
        <v>412739</v>
      </c>
      <c r="S33" s="169">
        <v>412739</v>
      </c>
      <c r="T33" s="167" t="s">
        <v>247</v>
      </c>
      <c r="U33" s="167" t="s">
        <v>247</v>
      </c>
      <c r="V33" s="167" t="s">
        <v>247</v>
      </c>
    </row>
    <row r="34" spans="1:22" ht="18.75" customHeight="1">
      <c r="A34" s="173"/>
      <c r="B34" s="174"/>
      <c r="C34" s="25"/>
      <c r="D34" s="29"/>
      <c r="E34" s="169"/>
      <c r="F34" s="169"/>
      <c r="G34" s="29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30"/>
      <c r="S34" s="174"/>
      <c r="T34" s="175"/>
      <c r="U34" s="175"/>
      <c r="V34" s="176"/>
    </row>
    <row r="35" spans="1:21" ht="18.75" customHeight="1">
      <c r="A35" s="85"/>
      <c r="B35" s="86"/>
      <c r="C35" s="177"/>
      <c r="D35" s="177"/>
      <c r="E35" s="177"/>
      <c r="F35" s="177"/>
      <c r="G35" s="177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177"/>
      <c r="S35" s="86"/>
      <c r="T35" s="86"/>
      <c r="U35" s="86"/>
    </row>
    <row r="36" spans="1:21" ht="18.7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4:7" ht="18.75" customHeight="1">
      <c r="D37" s="76"/>
      <c r="E37" s="76"/>
      <c r="F37" s="76"/>
      <c r="G37" s="76"/>
    </row>
    <row r="38" spans="1:22" ht="18.75" customHeight="1">
      <c r="A38" s="217" t="s">
        <v>396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</row>
    <row r="39" spans="21:22" ht="18.75" customHeight="1" thickBot="1">
      <c r="U39" s="164"/>
      <c r="V39" s="162" t="s">
        <v>390</v>
      </c>
    </row>
    <row r="40" spans="1:22" ht="18.75" customHeight="1">
      <c r="A40" s="202" t="s">
        <v>2</v>
      </c>
      <c r="B40" s="387" t="s">
        <v>3</v>
      </c>
      <c r="C40" s="390" t="s">
        <v>4</v>
      </c>
      <c r="D40" s="391"/>
      <c r="E40" s="391"/>
      <c r="F40" s="391"/>
      <c r="G40" s="391"/>
      <c r="H40" s="391"/>
      <c r="I40" s="392"/>
      <c r="J40" s="399" t="s">
        <v>391</v>
      </c>
      <c r="K40" s="400"/>
      <c r="L40" s="400"/>
      <c r="M40" s="396" t="s">
        <v>392</v>
      </c>
      <c r="N40" s="397"/>
      <c r="O40" s="397"/>
      <c r="P40" s="397"/>
      <c r="Q40" s="398"/>
      <c r="R40" s="393" t="s">
        <v>393</v>
      </c>
      <c r="S40" s="394"/>
      <c r="T40" s="394"/>
      <c r="U40" s="395"/>
      <c r="V40" s="401" t="s">
        <v>394</v>
      </c>
    </row>
    <row r="41" spans="1:22" ht="18.75" customHeight="1">
      <c r="A41" s="203"/>
      <c r="B41" s="388"/>
      <c r="C41" s="382" t="s">
        <v>381</v>
      </c>
      <c r="D41" s="379" t="s">
        <v>6</v>
      </c>
      <c r="E41" s="380"/>
      <c r="F41" s="381"/>
      <c r="G41" s="379" t="s">
        <v>184</v>
      </c>
      <c r="H41" s="380"/>
      <c r="I41" s="381"/>
      <c r="J41" s="384" t="s">
        <v>291</v>
      </c>
      <c r="K41" s="406" t="s">
        <v>185</v>
      </c>
      <c r="L41" s="408" t="s">
        <v>380</v>
      </c>
      <c r="M41" s="384" t="s">
        <v>291</v>
      </c>
      <c r="N41" s="404" t="s">
        <v>186</v>
      </c>
      <c r="O41" s="384" t="s">
        <v>379</v>
      </c>
      <c r="P41" s="404" t="s">
        <v>378</v>
      </c>
      <c r="Q41" s="410" t="s">
        <v>187</v>
      </c>
      <c r="R41" s="382" t="s">
        <v>291</v>
      </c>
      <c r="S41" s="382" t="s">
        <v>377</v>
      </c>
      <c r="T41" s="205" t="s">
        <v>8</v>
      </c>
      <c r="U41" s="213" t="s">
        <v>9</v>
      </c>
      <c r="V41" s="402"/>
    </row>
    <row r="42" spans="1:22" ht="18.75" customHeight="1">
      <c r="A42" s="204"/>
      <c r="B42" s="389"/>
      <c r="C42" s="383"/>
      <c r="D42" s="165" t="s">
        <v>7</v>
      </c>
      <c r="E42" s="165" t="s">
        <v>10</v>
      </c>
      <c r="F42" s="165" t="s">
        <v>11</v>
      </c>
      <c r="G42" s="165" t="s">
        <v>7</v>
      </c>
      <c r="H42" s="165" t="s">
        <v>10</v>
      </c>
      <c r="I42" s="165" t="s">
        <v>11</v>
      </c>
      <c r="J42" s="385"/>
      <c r="K42" s="407"/>
      <c r="L42" s="409"/>
      <c r="M42" s="385"/>
      <c r="N42" s="405"/>
      <c r="O42" s="385"/>
      <c r="P42" s="405"/>
      <c r="Q42" s="411"/>
      <c r="R42" s="383"/>
      <c r="S42" s="383"/>
      <c r="T42" s="206"/>
      <c r="U42" s="214"/>
      <c r="V42" s="403"/>
    </row>
    <row r="43" spans="1:22" ht="18.75" customHeight="1">
      <c r="A43" s="166"/>
      <c r="B43" s="167"/>
      <c r="C43" s="25"/>
      <c r="D43" s="29"/>
      <c r="E43" s="168"/>
      <c r="F43" s="168"/>
      <c r="G43" s="29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30"/>
      <c r="S43" s="169"/>
      <c r="T43" s="169"/>
      <c r="U43" s="167"/>
      <c r="V43" s="167"/>
    </row>
    <row r="44" spans="1:22" ht="18.75" customHeight="1">
      <c r="A44" s="160" t="s">
        <v>181</v>
      </c>
      <c r="B44" s="178">
        <f>SUM(B46:B66)</f>
        <v>184</v>
      </c>
      <c r="C44" s="178">
        <f>SUM(D44,G44)</f>
        <v>13006</v>
      </c>
      <c r="D44" s="178">
        <f aca="true" t="shared" si="5" ref="D44:D66">SUM(E44:F44)</f>
        <v>12998</v>
      </c>
      <c r="E44" s="178">
        <v>6823</v>
      </c>
      <c r="F44" s="178">
        <v>6175</v>
      </c>
      <c r="G44" s="178">
        <f>SUM(H44:I44)</f>
        <v>8</v>
      </c>
      <c r="H44" s="178">
        <f>SUM(H46:H66)</f>
        <v>3</v>
      </c>
      <c r="I44" s="178">
        <f>SUM(I46:I66)</f>
        <v>5</v>
      </c>
      <c r="J44" s="178">
        <f aca="true" t="shared" si="6" ref="J44:J66">SUM(K44:L44)</f>
        <v>2160818</v>
      </c>
      <c r="K44" s="178">
        <v>2112089</v>
      </c>
      <c r="L44" s="178">
        <v>48729</v>
      </c>
      <c r="M44" s="178">
        <f>SUM(N44:Q44)</f>
        <v>7053575</v>
      </c>
      <c r="N44" s="178">
        <v>5530875</v>
      </c>
      <c r="O44" s="178">
        <v>171901</v>
      </c>
      <c r="P44" s="178">
        <v>282356</v>
      </c>
      <c r="Q44" s="178">
        <v>1068443</v>
      </c>
      <c r="R44" s="178">
        <f>SUM(S44:U44)</f>
        <v>11891118</v>
      </c>
      <c r="S44" s="178">
        <v>10019046</v>
      </c>
      <c r="T44" s="178">
        <f>SUM(T46:T66)</f>
        <v>1842331</v>
      </c>
      <c r="U44" s="178">
        <f>SUM(U46:U66)</f>
        <v>29741</v>
      </c>
      <c r="V44" s="178">
        <f>SUM(V46:V66)</f>
        <v>97692</v>
      </c>
    </row>
    <row r="45" spans="1:22" ht="18.75" customHeight="1">
      <c r="A45" s="150"/>
      <c r="B45" s="168"/>
      <c r="C45" s="168"/>
      <c r="D45" s="167"/>
      <c r="E45" s="168"/>
      <c r="F45" s="168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9"/>
      <c r="S45" s="169"/>
      <c r="T45" s="169"/>
      <c r="U45" s="167"/>
      <c r="V45" s="167"/>
    </row>
    <row r="46" spans="1:22" ht="18.75" customHeight="1">
      <c r="A46" s="78" t="s">
        <v>19</v>
      </c>
      <c r="B46" s="168">
        <v>13</v>
      </c>
      <c r="C46" s="168">
        <f aca="true" t="shared" si="7" ref="C46:C66">SUM(D46,G46)</f>
        <v>945</v>
      </c>
      <c r="D46" s="167">
        <f t="shared" si="5"/>
        <v>945</v>
      </c>
      <c r="E46" s="167">
        <v>475</v>
      </c>
      <c r="F46" s="168">
        <v>470</v>
      </c>
      <c r="G46" s="167" t="s">
        <v>247</v>
      </c>
      <c r="H46" s="167" t="s">
        <v>247</v>
      </c>
      <c r="I46" s="167" t="s">
        <v>247</v>
      </c>
      <c r="J46" s="167">
        <f t="shared" si="6"/>
        <v>159546</v>
      </c>
      <c r="K46" s="167">
        <v>149098</v>
      </c>
      <c r="L46" s="167">
        <v>10448</v>
      </c>
      <c r="M46" s="167">
        <f aca="true" t="shared" si="8" ref="M46:M66">SUM(N46:Q46)</f>
        <v>710499</v>
      </c>
      <c r="N46" s="167">
        <v>692990</v>
      </c>
      <c r="O46" s="167">
        <v>8130</v>
      </c>
      <c r="P46" s="167">
        <v>9090</v>
      </c>
      <c r="Q46" s="167">
        <v>289</v>
      </c>
      <c r="R46" s="169">
        <f aca="true" t="shared" si="9" ref="R46:R66">SUM(S46:U46)</f>
        <v>1488060</v>
      </c>
      <c r="S46" s="169">
        <v>1481130</v>
      </c>
      <c r="T46" s="169">
        <v>6660</v>
      </c>
      <c r="U46" s="167">
        <v>270</v>
      </c>
      <c r="V46" s="167">
        <v>97692</v>
      </c>
    </row>
    <row r="47" spans="1:22" ht="18.75" customHeight="1">
      <c r="A47" s="78" t="s">
        <v>182</v>
      </c>
      <c r="B47" s="168">
        <v>64</v>
      </c>
      <c r="C47" s="168">
        <f t="shared" si="7"/>
        <v>4337</v>
      </c>
      <c r="D47" s="167">
        <f t="shared" si="5"/>
        <v>4335</v>
      </c>
      <c r="E47" s="167">
        <v>1831</v>
      </c>
      <c r="F47" s="168">
        <v>2504</v>
      </c>
      <c r="G47" s="167">
        <f>SUM(H47:I47)</f>
        <v>2</v>
      </c>
      <c r="H47" s="167">
        <v>1</v>
      </c>
      <c r="I47" s="167">
        <v>1</v>
      </c>
      <c r="J47" s="167">
        <f t="shared" si="6"/>
        <v>660701</v>
      </c>
      <c r="K47" s="167">
        <v>646994</v>
      </c>
      <c r="L47" s="167">
        <v>13707</v>
      </c>
      <c r="M47" s="167">
        <f t="shared" si="8"/>
        <v>2615870</v>
      </c>
      <c r="N47" s="167">
        <v>1998292</v>
      </c>
      <c r="O47" s="167">
        <v>80441</v>
      </c>
      <c r="P47" s="167">
        <v>138142</v>
      </c>
      <c r="Q47" s="167">
        <v>398995</v>
      </c>
      <c r="R47" s="169">
        <f t="shared" si="9"/>
        <v>4141647</v>
      </c>
      <c r="S47" s="169">
        <v>2801076</v>
      </c>
      <c r="T47" s="169">
        <v>1340289</v>
      </c>
      <c r="U47" s="167">
        <v>282</v>
      </c>
      <c r="V47" s="170" t="s">
        <v>247</v>
      </c>
    </row>
    <row r="48" spans="1:22" ht="18.75" customHeight="1">
      <c r="A48" s="78" t="s">
        <v>179</v>
      </c>
      <c r="B48" s="168">
        <v>19</v>
      </c>
      <c r="C48" s="168">
        <f t="shared" si="7"/>
        <v>1310</v>
      </c>
      <c r="D48" s="167">
        <f t="shared" si="5"/>
        <v>1309</v>
      </c>
      <c r="E48" s="167">
        <v>213</v>
      </c>
      <c r="F48" s="168">
        <v>1096</v>
      </c>
      <c r="G48" s="167">
        <f>SUM(H48:I48)</f>
        <v>1</v>
      </c>
      <c r="H48" s="167" t="s">
        <v>247</v>
      </c>
      <c r="I48" s="167">
        <v>1</v>
      </c>
      <c r="J48" s="167">
        <f t="shared" si="6"/>
        <v>122490</v>
      </c>
      <c r="K48" s="167">
        <v>120712</v>
      </c>
      <c r="L48" s="167">
        <v>1778</v>
      </c>
      <c r="M48" s="167">
        <f t="shared" si="8"/>
        <v>377224</v>
      </c>
      <c r="N48" s="167">
        <v>253693</v>
      </c>
      <c r="O48" s="167">
        <v>6217</v>
      </c>
      <c r="P48" s="167">
        <v>3061</v>
      </c>
      <c r="Q48" s="167">
        <v>114253</v>
      </c>
      <c r="R48" s="169">
        <f t="shared" si="9"/>
        <v>560433</v>
      </c>
      <c r="S48" s="169">
        <v>351332</v>
      </c>
      <c r="T48" s="169">
        <v>208703</v>
      </c>
      <c r="U48" s="167">
        <v>398</v>
      </c>
      <c r="V48" s="170" t="s">
        <v>247</v>
      </c>
    </row>
    <row r="49" spans="1:22" ht="18.75" customHeight="1">
      <c r="A49" s="78" t="s">
        <v>382</v>
      </c>
      <c r="B49" s="168">
        <v>2</v>
      </c>
      <c r="C49" s="167" t="s">
        <v>213</v>
      </c>
      <c r="D49" s="167" t="s">
        <v>213</v>
      </c>
      <c r="E49" s="167" t="s">
        <v>217</v>
      </c>
      <c r="F49" s="167" t="s">
        <v>217</v>
      </c>
      <c r="G49" s="167" t="s">
        <v>247</v>
      </c>
      <c r="H49" s="167" t="s">
        <v>247</v>
      </c>
      <c r="I49" s="167" t="s">
        <v>247</v>
      </c>
      <c r="J49" s="167" t="s">
        <v>217</v>
      </c>
      <c r="K49" s="167" t="s">
        <v>217</v>
      </c>
      <c r="L49" s="167" t="s">
        <v>217</v>
      </c>
      <c r="M49" s="167" t="s">
        <v>213</v>
      </c>
      <c r="N49" s="167" t="s">
        <v>217</v>
      </c>
      <c r="O49" s="167" t="s">
        <v>217</v>
      </c>
      <c r="P49" s="167" t="s">
        <v>217</v>
      </c>
      <c r="Q49" s="167" t="s">
        <v>217</v>
      </c>
      <c r="R49" s="170" t="s">
        <v>213</v>
      </c>
      <c r="S49" s="170" t="s">
        <v>217</v>
      </c>
      <c r="T49" s="170" t="s">
        <v>247</v>
      </c>
      <c r="U49" s="170" t="s">
        <v>247</v>
      </c>
      <c r="V49" s="170" t="s">
        <v>247</v>
      </c>
    </row>
    <row r="50" spans="1:22" ht="18.75" customHeight="1">
      <c r="A50" s="78" t="s">
        <v>383</v>
      </c>
      <c r="B50" s="168">
        <v>3</v>
      </c>
      <c r="C50" s="168">
        <f t="shared" si="7"/>
        <v>175</v>
      </c>
      <c r="D50" s="167">
        <f t="shared" si="5"/>
        <v>175</v>
      </c>
      <c r="E50" s="167">
        <v>132</v>
      </c>
      <c r="F50" s="167">
        <v>43</v>
      </c>
      <c r="G50" s="167" t="s">
        <v>247</v>
      </c>
      <c r="H50" s="167" t="s">
        <v>247</v>
      </c>
      <c r="I50" s="167" t="s">
        <v>247</v>
      </c>
      <c r="J50" s="167">
        <f t="shared" si="6"/>
        <v>33765</v>
      </c>
      <c r="K50" s="167">
        <v>33000</v>
      </c>
      <c r="L50" s="167">
        <v>765</v>
      </c>
      <c r="M50" s="167">
        <f t="shared" si="8"/>
        <v>126829</v>
      </c>
      <c r="N50" s="167">
        <v>108068</v>
      </c>
      <c r="O50" s="167">
        <v>1804</v>
      </c>
      <c r="P50" s="167">
        <v>695</v>
      </c>
      <c r="Q50" s="167">
        <v>16262</v>
      </c>
      <c r="R50" s="169">
        <f t="shared" si="9"/>
        <v>207430</v>
      </c>
      <c r="S50" s="169">
        <v>207430</v>
      </c>
      <c r="T50" s="170" t="s">
        <v>247</v>
      </c>
      <c r="U50" s="170" t="s">
        <v>247</v>
      </c>
      <c r="V50" s="170" t="s">
        <v>247</v>
      </c>
    </row>
    <row r="51" spans="1:22" ht="18.75" customHeight="1">
      <c r="A51" s="78" t="s">
        <v>180</v>
      </c>
      <c r="B51" s="168">
        <v>3</v>
      </c>
      <c r="C51" s="168">
        <f t="shared" si="7"/>
        <v>177</v>
      </c>
      <c r="D51" s="167">
        <f t="shared" si="5"/>
        <v>177</v>
      </c>
      <c r="E51" s="167">
        <v>141</v>
      </c>
      <c r="F51" s="167">
        <v>36</v>
      </c>
      <c r="G51" s="167" t="s">
        <v>247</v>
      </c>
      <c r="H51" s="167" t="s">
        <v>247</v>
      </c>
      <c r="I51" s="167" t="s">
        <v>247</v>
      </c>
      <c r="J51" s="167">
        <f t="shared" si="6"/>
        <v>41410</v>
      </c>
      <c r="K51" s="167">
        <v>41110</v>
      </c>
      <c r="L51" s="167">
        <v>300</v>
      </c>
      <c r="M51" s="167">
        <f t="shared" si="8"/>
        <v>123853</v>
      </c>
      <c r="N51" s="167">
        <v>113879</v>
      </c>
      <c r="O51" s="167">
        <v>3332</v>
      </c>
      <c r="P51" s="167">
        <v>5306</v>
      </c>
      <c r="Q51" s="167">
        <v>1336</v>
      </c>
      <c r="R51" s="169">
        <f t="shared" si="9"/>
        <v>201130</v>
      </c>
      <c r="S51" s="169">
        <v>201130</v>
      </c>
      <c r="T51" s="170" t="s">
        <v>247</v>
      </c>
      <c r="U51" s="170" t="s">
        <v>247</v>
      </c>
      <c r="V51" s="170" t="s">
        <v>247</v>
      </c>
    </row>
    <row r="52" spans="1:22" ht="18.75" customHeight="1">
      <c r="A52" s="78" t="s">
        <v>370</v>
      </c>
      <c r="B52" s="167">
        <v>9</v>
      </c>
      <c r="C52" s="167">
        <f t="shared" si="7"/>
        <v>600</v>
      </c>
      <c r="D52" s="167">
        <f t="shared" si="5"/>
        <v>600</v>
      </c>
      <c r="E52" s="167">
        <v>427</v>
      </c>
      <c r="F52" s="167">
        <v>173</v>
      </c>
      <c r="G52" s="167" t="s">
        <v>247</v>
      </c>
      <c r="H52" s="167" t="s">
        <v>247</v>
      </c>
      <c r="I52" s="167" t="s">
        <v>247</v>
      </c>
      <c r="J52" s="167">
        <f t="shared" si="6"/>
        <v>125334</v>
      </c>
      <c r="K52" s="167">
        <v>123321</v>
      </c>
      <c r="L52" s="167">
        <v>2013</v>
      </c>
      <c r="M52" s="167">
        <f t="shared" si="8"/>
        <v>220995</v>
      </c>
      <c r="N52" s="167">
        <v>152986</v>
      </c>
      <c r="O52" s="167">
        <v>1785</v>
      </c>
      <c r="P52" s="167">
        <v>2406</v>
      </c>
      <c r="Q52" s="167">
        <v>63818</v>
      </c>
      <c r="R52" s="170">
        <f t="shared" si="9"/>
        <v>481270</v>
      </c>
      <c r="S52" s="170">
        <v>420156</v>
      </c>
      <c r="T52" s="170">
        <v>61114</v>
      </c>
      <c r="U52" s="170" t="s">
        <v>247</v>
      </c>
      <c r="V52" s="170" t="s">
        <v>247</v>
      </c>
    </row>
    <row r="53" spans="1:22" ht="18.75" customHeight="1">
      <c r="A53" s="78" t="s">
        <v>20</v>
      </c>
      <c r="B53" s="167">
        <v>1</v>
      </c>
      <c r="C53" s="167" t="s">
        <v>213</v>
      </c>
      <c r="D53" s="167" t="s">
        <v>213</v>
      </c>
      <c r="E53" s="167" t="s">
        <v>217</v>
      </c>
      <c r="F53" s="167" t="s">
        <v>217</v>
      </c>
      <c r="G53" s="167" t="s">
        <v>247</v>
      </c>
      <c r="H53" s="167" t="s">
        <v>247</v>
      </c>
      <c r="I53" s="167" t="s">
        <v>247</v>
      </c>
      <c r="J53" s="167" t="s">
        <v>217</v>
      </c>
      <c r="K53" s="167" t="s">
        <v>217</v>
      </c>
      <c r="L53" s="167" t="s">
        <v>217</v>
      </c>
      <c r="M53" s="167" t="s">
        <v>213</v>
      </c>
      <c r="N53" s="167" t="s">
        <v>217</v>
      </c>
      <c r="O53" s="167" t="s">
        <v>217</v>
      </c>
      <c r="P53" s="167" t="s">
        <v>217</v>
      </c>
      <c r="Q53" s="167" t="s">
        <v>217</v>
      </c>
      <c r="R53" s="170" t="s">
        <v>213</v>
      </c>
      <c r="S53" s="170" t="s">
        <v>217</v>
      </c>
      <c r="T53" s="170" t="s">
        <v>247</v>
      </c>
      <c r="U53" s="170" t="s">
        <v>247</v>
      </c>
      <c r="V53" s="170" t="s">
        <v>247</v>
      </c>
    </row>
    <row r="54" spans="1:22" ht="18.75" customHeight="1">
      <c r="A54" s="78" t="s">
        <v>183</v>
      </c>
      <c r="B54" s="167" t="s">
        <v>247</v>
      </c>
      <c r="C54" s="167" t="s">
        <v>247</v>
      </c>
      <c r="D54" s="167" t="s">
        <v>247</v>
      </c>
      <c r="E54" s="167" t="s">
        <v>247</v>
      </c>
      <c r="F54" s="167" t="s">
        <v>247</v>
      </c>
      <c r="G54" s="167" t="s">
        <v>247</v>
      </c>
      <c r="H54" s="167" t="s">
        <v>247</v>
      </c>
      <c r="I54" s="167" t="s">
        <v>247</v>
      </c>
      <c r="J54" s="167" t="s">
        <v>247</v>
      </c>
      <c r="K54" s="167" t="s">
        <v>247</v>
      </c>
      <c r="L54" s="167" t="s">
        <v>247</v>
      </c>
      <c r="M54" s="167" t="s">
        <v>247</v>
      </c>
      <c r="N54" s="167" t="s">
        <v>247</v>
      </c>
      <c r="O54" s="167" t="s">
        <v>247</v>
      </c>
      <c r="P54" s="167" t="s">
        <v>247</v>
      </c>
      <c r="Q54" s="167" t="s">
        <v>247</v>
      </c>
      <c r="R54" s="167" t="s">
        <v>247</v>
      </c>
      <c r="S54" s="167" t="s">
        <v>247</v>
      </c>
      <c r="T54" s="170" t="s">
        <v>247</v>
      </c>
      <c r="U54" s="170" t="s">
        <v>247</v>
      </c>
      <c r="V54" s="170" t="s">
        <v>247</v>
      </c>
    </row>
    <row r="55" spans="1:22" ht="18.75" customHeight="1">
      <c r="A55" s="78" t="s">
        <v>21</v>
      </c>
      <c r="B55" s="167" t="s">
        <v>247</v>
      </c>
      <c r="C55" s="167" t="s">
        <v>247</v>
      </c>
      <c r="D55" s="167" t="s">
        <v>247</v>
      </c>
      <c r="E55" s="167" t="s">
        <v>247</v>
      </c>
      <c r="F55" s="167" t="s">
        <v>247</v>
      </c>
      <c r="G55" s="167" t="s">
        <v>247</v>
      </c>
      <c r="H55" s="167" t="s">
        <v>247</v>
      </c>
      <c r="I55" s="167" t="s">
        <v>247</v>
      </c>
      <c r="J55" s="167" t="s">
        <v>247</v>
      </c>
      <c r="K55" s="167" t="s">
        <v>247</v>
      </c>
      <c r="L55" s="167" t="s">
        <v>247</v>
      </c>
      <c r="M55" s="167" t="s">
        <v>247</v>
      </c>
      <c r="N55" s="167" t="s">
        <v>247</v>
      </c>
      <c r="O55" s="167" t="s">
        <v>247</v>
      </c>
      <c r="P55" s="167" t="s">
        <v>247</v>
      </c>
      <c r="Q55" s="167" t="s">
        <v>247</v>
      </c>
      <c r="R55" s="167" t="s">
        <v>247</v>
      </c>
      <c r="S55" s="167" t="s">
        <v>247</v>
      </c>
      <c r="T55" s="170" t="s">
        <v>247</v>
      </c>
      <c r="U55" s="170" t="s">
        <v>247</v>
      </c>
      <c r="V55" s="170" t="s">
        <v>247</v>
      </c>
    </row>
    <row r="56" spans="1:22" ht="18.75" customHeight="1">
      <c r="A56" s="78" t="s">
        <v>194</v>
      </c>
      <c r="B56" s="167" t="s">
        <v>247</v>
      </c>
      <c r="C56" s="167" t="s">
        <v>247</v>
      </c>
      <c r="D56" s="167" t="s">
        <v>247</v>
      </c>
      <c r="E56" s="167" t="s">
        <v>247</v>
      </c>
      <c r="F56" s="167" t="s">
        <v>247</v>
      </c>
      <c r="G56" s="167" t="s">
        <v>247</v>
      </c>
      <c r="H56" s="167" t="s">
        <v>247</v>
      </c>
      <c r="I56" s="167" t="s">
        <v>247</v>
      </c>
      <c r="J56" s="167" t="s">
        <v>247</v>
      </c>
      <c r="K56" s="167" t="s">
        <v>247</v>
      </c>
      <c r="L56" s="167" t="s">
        <v>247</v>
      </c>
      <c r="M56" s="167" t="s">
        <v>247</v>
      </c>
      <c r="N56" s="167" t="s">
        <v>247</v>
      </c>
      <c r="O56" s="167" t="s">
        <v>247</v>
      </c>
      <c r="P56" s="167" t="s">
        <v>247</v>
      </c>
      <c r="Q56" s="167" t="s">
        <v>247</v>
      </c>
      <c r="R56" s="167" t="s">
        <v>247</v>
      </c>
      <c r="S56" s="167" t="s">
        <v>247</v>
      </c>
      <c r="T56" s="170" t="s">
        <v>247</v>
      </c>
      <c r="U56" s="170" t="s">
        <v>247</v>
      </c>
      <c r="V56" s="170" t="s">
        <v>247</v>
      </c>
    </row>
    <row r="57" spans="1:22" ht="18.75" customHeight="1">
      <c r="A57" s="78" t="s">
        <v>369</v>
      </c>
      <c r="B57" s="167">
        <v>6</v>
      </c>
      <c r="C57" s="167">
        <f t="shared" si="7"/>
        <v>440</v>
      </c>
      <c r="D57" s="167">
        <f t="shared" si="5"/>
        <v>440</v>
      </c>
      <c r="E57" s="167">
        <v>265</v>
      </c>
      <c r="F57" s="167">
        <v>175</v>
      </c>
      <c r="G57" s="167" t="s">
        <v>247</v>
      </c>
      <c r="H57" s="167" t="s">
        <v>247</v>
      </c>
      <c r="I57" s="167" t="s">
        <v>247</v>
      </c>
      <c r="J57" s="167">
        <f t="shared" si="6"/>
        <v>85466</v>
      </c>
      <c r="K57" s="167">
        <v>84953</v>
      </c>
      <c r="L57" s="167">
        <v>513</v>
      </c>
      <c r="M57" s="167">
        <f t="shared" si="8"/>
        <v>478255</v>
      </c>
      <c r="N57" s="167">
        <v>350855</v>
      </c>
      <c r="O57" s="167">
        <v>39606</v>
      </c>
      <c r="P57" s="167">
        <v>86171</v>
      </c>
      <c r="Q57" s="167">
        <v>1623</v>
      </c>
      <c r="R57" s="170">
        <f t="shared" si="9"/>
        <v>723655</v>
      </c>
      <c r="S57" s="170">
        <v>712860</v>
      </c>
      <c r="T57" s="170">
        <v>10795</v>
      </c>
      <c r="U57" s="170" t="s">
        <v>247</v>
      </c>
      <c r="V57" s="170" t="s">
        <v>247</v>
      </c>
    </row>
    <row r="58" spans="1:22" ht="18.75" customHeight="1">
      <c r="A58" s="78" t="s">
        <v>12</v>
      </c>
      <c r="B58" s="168">
        <v>2</v>
      </c>
      <c r="C58" s="170" t="s">
        <v>213</v>
      </c>
      <c r="D58" s="167" t="s">
        <v>213</v>
      </c>
      <c r="E58" s="167" t="s">
        <v>217</v>
      </c>
      <c r="F58" s="167" t="s">
        <v>217</v>
      </c>
      <c r="G58" s="167" t="s">
        <v>247</v>
      </c>
      <c r="H58" s="167" t="s">
        <v>247</v>
      </c>
      <c r="I58" s="167" t="s">
        <v>247</v>
      </c>
      <c r="J58" s="167" t="s">
        <v>217</v>
      </c>
      <c r="K58" s="167" t="s">
        <v>217</v>
      </c>
      <c r="L58" s="167" t="s">
        <v>217</v>
      </c>
      <c r="M58" s="167" t="s">
        <v>213</v>
      </c>
      <c r="N58" s="167" t="s">
        <v>217</v>
      </c>
      <c r="O58" s="167" t="s">
        <v>217</v>
      </c>
      <c r="P58" s="167" t="s">
        <v>217</v>
      </c>
      <c r="Q58" s="167" t="s">
        <v>217</v>
      </c>
      <c r="R58" s="170" t="s">
        <v>213</v>
      </c>
      <c r="S58" s="170" t="s">
        <v>217</v>
      </c>
      <c r="T58" s="170" t="s">
        <v>247</v>
      </c>
      <c r="U58" s="170" t="s">
        <v>247</v>
      </c>
      <c r="V58" s="170" t="s">
        <v>247</v>
      </c>
    </row>
    <row r="59" spans="1:22" ht="18.75" customHeight="1">
      <c r="A59" s="78" t="s">
        <v>22</v>
      </c>
      <c r="B59" s="167" t="s">
        <v>247</v>
      </c>
      <c r="C59" s="167" t="s">
        <v>247</v>
      </c>
      <c r="D59" s="167" t="s">
        <v>247</v>
      </c>
      <c r="E59" s="167" t="s">
        <v>247</v>
      </c>
      <c r="F59" s="167" t="s">
        <v>247</v>
      </c>
      <c r="G59" s="167" t="s">
        <v>247</v>
      </c>
      <c r="H59" s="167" t="s">
        <v>247</v>
      </c>
      <c r="I59" s="167" t="s">
        <v>247</v>
      </c>
      <c r="J59" s="167" t="s">
        <v>247</v>
      </c>
      <c r="K59" s="167" t="s">
        <v>247</v>
      </c>
      <c r="L59" s="167" t="s">
        <v>247</v>
      </c>
      <c r="M59" s="167" t="s">
        <v>247</v>
      </c>
      <c r="N59" s="167" t="s">
        <v>247</v>
      </c>
      <c r="O59" s="167" t="s">
        <v>247</v>
      </c>
      <c r="P59" s="167" t="s">
        <v>247</v>
      </c>
      <c r="Q59" s="167" t="s">
        <v>247</v>
      </c>
      <c r="R59" s="167" t="s">
        <v>247</v>
      </c>
      <c r="S59" s="167" t="s">
        <v>247</v>
      </c>
      <c r="T59" s="170" t="s">
        <v>247</v>
      </c>
      <c r="U59" s="170" t="s">
        <v>247</v>
      </c>
      <c r="V59" s="170" t="s">
        <v>247</v>
      </c>
    </row>
    <row r="60" spans="1:22" ht="18.75" customHeight="1">
      <c r="A60" s="78" t="s">
        <v>32</v>
      </c>
      <c r="B60" s="168">
        <v>6</v>
      </c>
      <c r="C60" s="168">
        <f t="shared" si="7"/>
        <v>481</v>
      </c>
      <c r="D60" s="167">
        <f t="shared" si="5"/>
        <v>481</v>
      </c>
      <c r="E60" s="167">
        <v>383</v>
      </c>
      <c r="F60" s="167">
        <v>98</v>
      </c>
      <c r="G60" s="167" t="s">
        <v>247</v>
      </c>
      <c r="H60" s="167" t="s">
        <v>247</v>
      </c>
      <c r="I60" s="167" t="s">
        <v>247</v>
      </c>
      <c r="J60" s="167">
        <f t="shared" si="6"/>
        <v>94340</v>
      </c>
      <c r="K60" s="167">
        <v>91172</v>
      </c>
      <c r="L60" s="167">
        <v>3168</v>
      </c>
      <c r="M60" s="167">
        <f t="shared" si="8"/>
        <v>333581</v>
      </c>
      <c r="N60" s="167">
        <v>283692</v>
      </c>
      <c r="O60" s="167">
        <v>4546</v>
      </c>
      <c r="P60" s="167">
        <v>3465</v>
      </c>
      <c r="Q60" s="167">
        <v>41878</v>
      </c>
      <c r="R60" s="169">
        <f t="shared" si="9"/>
        <v>492409</v>
      </c>
      <c r="S60" s="169">
        <v>482759</v>
      </c>
      <c r="T60" s="170" t="s">
        <v>247</v>
      </c>
      <c r="U60" s="167">
        <v>9650</v>
      </c>
      <c r="V60" s="170" t="s">
        <v>247</v>
      </c>
    </row>
    <row r="61" spans="1:22" ht="18.75" customHeight="1">
      <c r="A61" s="78" t="s">
        <v>23</v>
      </c>
      <c r="B61" s="168">
        <v>31</v>
      </c>
      <c r="C61" s="168">
        <f t="shared" si="7"/>
        <v>2355</v>
      </c>
      <c r="D61" s="167">
        <f t="shared" si="5"/>
        <v>2355</v>
      </c>
      <c r="E61" s="167">
        <v>2013</v>
      </c>
      <c r="F61" s="167">
        <v>342</v>
      </c>
      <c r="G61" s="167" t="s">
        <v>247</v>
      </c>
      <c r="H61" s="167" t="s">
        <v>247</v>
      </c>
      <c r="I61" s="167" t="s">
        <v>247</v>
      </c>
      <c r="J61" s="167">
        <f t="shared" si="6"/>
        <v>511468</v>
      </c>
      <c r="K61" s="167">
        <v>508695</v>
      </c>
      <c r="L61" s="167">
        <v>2773</v>
      </c>
      <c r="M61" s="167">
        <f t="shared" si="8"/>
        <v>1307355</v>
      </c>
      <c r="N61" s="167">
        <v>912845</v>
      </c>
      <c r="O61" s="167">
        <v>15224</v>
      </c>
      <c r="P61" s="167">
        <v>13415</v>
      </c>
      <c r="Q61" s="167">
        <v>365871</v>
      </c>
      <c r="R61" s="169">
        <f t="shared" si="9"/>
        <v>2210914</v>
      </c>
      <c r="S61" s="169">
        <v>2102788</v>
      </c>
      <c r="T61" s="169">
        <v>89672</v>
      </c>
      <c r="U61" s="167">
        <v>18454</v>
      </c>
      <c r="V61" s="170" t="s">
        <v>247</v>
      </c>
    </row>
    <row r="62" spans="1:22" ht="18.75" customHeight="1">
      <c r="A62" s="78" t="s">
        <v>24</v>
      </c>
      <c r="B62" s="168">
        <v>16</v>
      </c>
      <c r="C62" s="168">
        <f t="shared" si="7"/>
        <v>1270</v>
      </c>
      <c r="D62" s="167">
        <f t="shared" si="5"/>
        <v>1265</v>
      </c>
      <c r="E62" s="167">
        <v>371</v>
      </c>
      <c r="F62" s="167">
        <v>894</v>
      </c>
      <c r="G62" s="167">
        <f>SUM(H62:I62)</f>
        <v>5</v>
      </c>
      <c r="H62" s="167">
        <v>2</v>
      </c>
      <c r="I62" s="167">
        <v>3</v>
      </c>
      <c r="J62" s="167">
        <f t="shared" si="6"/>
        <v>136679</v>
      </c>
      <c r="K62" s="167">
        <v>133713</v>
      </c>
      <c r="L62" s="167">
        <v>2966</v>
      </c>
      <c r="M62" s="167">
        <f t="shared" si="8"/>
        <v>406589</v>
      </c>
      <c r="N62" s="167">
        <v>349904</v>
      </c>
      <c r="O62" s="167">
        <v>4099</v>
      </c>
      <c r="P62" s="167">
        <v>4484</v>
      </c>
      <c r="Q62" s="167">
        <v>48102</v>
      </c>
      <c r="R62" s="169">
        <f t="shared" si="9"/>
        <v>725185</v>
      </c>
      <c r="S62" s="169">
        <v>645957</v>
      </c>
      <c r="T62" s="169">
        <v>79228</v>
      </c>
      <c r="U62" s="170" t="s">
        <v>247</v>
      </c>
      <c r="V62" s="170" t="s">
        <v>247</v>
      </c>
    </row>
    <row r="63" spans="1:22" ht="18.75" customHeight="1">
      <c r="A63" s="78" t="s">
        <v>25</v>
      </c>
      <c r="B63" s="168">
        <v>3</v>
      </c>
      <c r="C63" s="168">
        <f t="shared" si="7"/>
        <v>245</v>
      </c>
      <c r="D63" s="167">
        <f t="shared" si="5"/>
        <v>245</v>
      </c>
      <c r="E63" s="167">
        <v>174</v>
      </c>
      <c r="F63" s="167">
        <v>71</v>
      </c>
      <c r="G63" s="167" t="s">
        <v>247</v>
      </c>
      <c r="H63" s="167" t="s">
        <v>247</v>
      </c>
      <c r="I63" s="167" t="s">
        <v>247</v>
      </c>
      <c r="J63" s="167">
        <f t="shared" si="6"/>
        <v>67303</v>
      </c>
      <c r="K63" s="167">
        <v>57770</v>
      </c>
      <c r="L63" s="167">
        <v>9533</v>
      </c>
      <c r="M63" s="167">
        <f t="shared" si="8"/>
        <v>50555</v>
      </c>
      <c r="N63" s="167">
        <v>39900</v>
      </c>
      <c r="O63" s="167">
        <v>1739</v>
      </c>
      <c r="P63" s="167">
        <v>5269</v>
      </c>
      <c r="Q63" s="167">
        <v>3647</v>
      </c>
      <c r="R63" s="169">
        <f t="shared" si="9"/>
        <v>145036</v>
      </c>
      <c r="S63" s="169">
        <v>99335</v>
      </c>
      <c r="T63" s="167">
        <v>45701</v>
      </c>
      <c r="U63" s="170" t="s">
        <v>247</v>
      </c>
      <c r="V63" s="170" t="s">
        <v>247</v>
      </c>
    </row>
    <row r="64" spans="1:22" ht="18.75" customHeight="1">
      <c r="A64" s="78" t="s">
        <v>26</v>
      </c>
      <c r="B64" s="167" t="s">
        <v>247</v>
      </c>
      <c r="C64" s="167" t="s">
        <v>247</v>
      </c>
      <c r="D64" s="167" t="s">
        <v>247</v>
      </c>
      <c r="E64" s="167" t="s">
        <v>247</v>
      </c>
      <c r="F64" s="167" t="s">
        <v>247</v>
      </c>
      <c r="G64" s="167" t="s">
        <v>247</v>
      </c>
      <c r="H64" s="167" t="s">
        <v>247</v>
      </c>
      <c r="I64" s="167" t="s">
        <v>247</v>
      </c>
      <c r="J64" s="167" t="s">
        <v>247</v>
      </c>
      <c r="K64" s="167" t="s">
        <v>247</v>
      </c>
      <c r="L64" s="167" t="s">
        <v>247</v>
      </c>
      <c r="M64" s="167" t="s">
        <v>247</v>
      </c>
      <c r="N64" s="167" t="s">
        <v>247</v>
      </c>
      <c r="O64" s="167" t="s">
        <v>247</v>
      </c>
      <c r="P64" s="167" t="s">
        <v>247</v>
      </c>
      <c r="Q64" s="167" t="s">
        <v>247</v>
      </c>
      <c r="R64" s="167" t="s">
        <v>247</v>
      </c>
      <c r="S64" s="167" t="s">
        <v>247</v>
      </c>
      <c r="T64" s="167" t="s">
        <v>247</v>
      </c>
      <c r="U64" s="167" t="s">
        <v>247</v>
      </c>
      <c r="V64" s="167" t="s">
        <v>247</v>
      </c>
    </row>
    <row r="65" spans="1:22" ht="18.75" customHeight="1">
      <c r="A65" s="78" t="s">
        <v>33</v>
      </c>
      <c r="B65" s="167" t="s">
        <v>247</v>
      </c>
      <c r="C65" s="167" t="s">
        <v>247</v>
      </c>
      <c r="D65" s="167" t="s">
        <v>247</v>
      </c>
      <c r="E65" s="167" t="s">
        <v>247</v>
      </c>
      <c r="F65" s="167" t="s">
        <v>247</v>
      </c>
      <c r="G65" s="167" t="s">
        <v>247</v>
      </c>
      <c r="H65" s="167" t="s">
        <v>247</v>
      </c>
      <c r="I65" s="167" t="s">
        <v>247</v>
      </c>
      <c r="J65" s="167" t="s">
        <v>247</v>
      </c>
      <c r="K65" s="167" t="s">
        <v>247</v>
      </c>
      <c r="L65" s="167" t="s">
        <v>247</v>
      </c>
      <c r="M65" s="167" t="s">
        <v>247</v>
      </c>
      <c r="N65" s="167" t="s">
        <v>247</v>
      </c>
      <c r="O65" s="167" t="s">
        <v>247</v>
      </c>
      <c r="P65" s="167" t="s">
        <v>247</v>
      </c>
      <c r="Q65" s="167" t="s">
        <v>247</v>
      </c>
      <c r="R65" s="167" t="s">
        <v>247</v>
      </c>
      <c r="S65" s="167" t="s">
        <v>247</v>
      </c>
      <c r="T65" s="167" t="s">
        <v>247</v>
      </c>
      <c r="U65" s="167" t="s">
        <v>247</v>
      </c>
      <c r="V65" s="167" t="s">
        <v>247</v>
      </c>
    </row>
    <row r="66" spans="1:22" ht="18.75" customHeight="1">
      <c r="A66" s="78" t="s">
        <v>141</v>
      </c>
      <c r="B66" s="172">
        <v>6</v>
      </c>
      <c r="C66" s="168">
        <f t="shared" si="7"/>
        <v>353</v>
      </c>
      <c r="D66" s="167">
        <f t="shared" si="5"/>
        <v>353</v>
      </c>
      <c r="E66" s="170">
        <v>196</v>
      </c>
      <c r="F66" s="169">
        <v>157</v>
      </c>
      <c r="G66" s="167" t="s">
        <v>247</v>
      </c>
      <c r="H66" s="167" t="s">
        <v>247</v>
      </c>
      <c r="I66" s="167" t="s">
        <v>247</v>
      </c>
      <c r="J66" s="167">
        <f t="shared" si="6"/>
        <v>66471</v>
      </c>
      <c r="K66" s="170">
        <v>66114</v>
      </c>
      <c r="L66" s="170">
        <v>357</v>
      </c>
      <c r="M66" s="170">
        <f t="shared" si="8"/>
        <v>202613</v>
      </c>
      <c r="N66" s="170">
        <v>186464</v>
      </c>
      <c r="O66" s="170">
        <v>2197</v>
      </c>
      <c r="P66" s="170">
        <v>3350</v>
      </c>
      <c r="Q66" s="170">
        <v>10602</v>
      </c>
      <c r="R66" s="169">
        <f t="shared" si="9"/>
        <v>336941</v>
      </c>
      <c r="S66" s="169">
        <v>336085</v>
      </c>
      <c r="T66" s="169">
        <v>169</v>
      </c>
      <c r="U66" s="170">
        <v>687</v>
      </c>
      <c r="V66" s="167" t="s">
        <v>247</v>
      </c>
    </row>
    <row r="67" spans="1:22" ht="18.75" customHeight="1">
      <c r="A67" s="173"/>
      <c r="B67" s="174"/>
      <c r="C67" s="25"/>
      <c r="D67" s="29"/>
      <c r="E67" s="169"/>
      <c r="F67" s="169"/>
      <c r="G67" s="29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30"/>
      <c r="S67" s="174"/>
      <c r="T67" s="175"/>
      <c r="U67" s="175"/>
      <c r="V67" s="176"/>
    </row>
    <row r="68" spans="1:21" ht="18.75" customHeight="1">
      <c r="A68" s="85"/>
      <c r="B68" s="86"/>
      <c r="C68" s="177"/>
      <c r="D68" s="177"/>
      <c r="E68" s="177"/>
      <c r="F68" s="177"/>
      <c r="G68" s="177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177"/>
      <c r="S68" s="86"/>
      <c r="T68" s="86"/>
      <c r="U68" s="86"/>
    </row>
  </sheetData>
  <sheetProtection/>
  <mergeCells count="47">
    <mergeCell ref="S41:S42"/>
    <mergeCell ref="T41:T42"/>
    <mergeCell ref="U41:U42"/>
    <mergeCell ref="R40:U40"/>
    <mergeCell ref="V40:V42"/>
    <mergeCell ref="D41:F41"/>
    <mergeCell ref="G41:I41"/>
    <mergeCell ref="J41:J42"/>
    <mergeCell ref="K41:K42"/>
    <mergeCell ref="L41:L42"/>
    <mergeCell ref="R41:R42"/>
    <mergeCell ref="M41:M42"/>
    <mergeCell ref="N41:N42"/>
    <mergeCell ref="A40:A42"/>
    <mergeCell ref="B40:B42"/>
    <mergeCell ref="C40:I40"/>
    <mergeCell ref="J40:L40"/>
    <mergeCell ref="M40:Q40"/>
    <mergeCell ref="O41:O42"/>
    <mergeCell ref="P41:P42"/>
    <mergeCell ref="C41:C42"/>
    <mergeCell ref="Q41:Q42"/>
    <mergeCell ref="V7:V9"/>
    <mergeCell ref="U8:U9"/>
    <mergeCell ref="G8:I8"/>
    <mergeCell ref="R8:R9"/>
    <mergeCell ref="S8:S9"/>
    <mergeCell ref="M8:M9"/>
    <mergeCell ref="N8:N9"/>
    <mergeCell ref="O8:O9"/>
    <mergeCell ref="A3:V3"/>
    <mergeCell ref="A5:V5"/>
    <mergeCell ref="A7:A9"/>
    <mergeCell ref="B7:B9"/>
    <mergeCell ref="C7:I7"/>
    <mergeCell ref="R7:U7"/>
    <mergeCell ref="C8:C9"/>
    <mergeCell ref="T8:T9"/>
    <mergeCell ref="M7:Q7"/>
    <mergeCell ref="D8:F8"/>
    <mergeCell ref="A38:V38"/>
    <mergeCell ref="J7:L7"/>
    <mergeCell ref="J8:J9"/>
    <mergeCell ref="K8:K9"/>
    <mergeCell ref="L8:L9"/>
    <mergeCell ref="Q8:Q9"/>
    <mergeCell ref="P8:P9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36">
      <selection activeCell="G46" sqref="G46:I68"/>
    </sheetView>
  </sheetViews>
  <sheetFormatPr defaultColWidth="10.59765625" defaultRowHeight="15"/>
  <cols>
    <col min="1" max="1" width="31.8984375" style="71" customWidth="1"/>
    <col min="2" max="6" width="8.59765625" style="71" customWidth="1"/>
    <col min="7" max="9" width="4.59765625" style="71" customWidth="1"/>
    <col min="10" max="11" width="13.59765625" style="71" customWidth="1"/>
    <col min="12" max="12" width="10.59765625" style="71" customWidth="1"/>
    <col min="13" max="14" width="13.59765625" style="71" customWidth="1"/>
    <col min="15" max="15" width="10.59765625" style="71" customWidth="1"/>
    <col min="16" max="19" width="13.59765625" style="71" customWidth="1"/>
    <col min="20" max="20" width="12.59765625" style="71" customWidth="1"/>
    <col min="21" max="22" width="10.59765625" style="71" customWidth="1"/>
    <col min="23" max="16384" width="10.59765625" style="71" customWidth="1"/>
  </cols>
  <sheetData>
    <row r="1" spans="1:22" ht="15" customHeight="1">
      <c r="A1" s="7" t="s">
        <v>397</v>
      </c>
      <c r="V1" s="9" t="s">
        <v>398</v>
      </c>
    </row>
    <row r="2" ht="15" customHeight="1"/>
    <row r="3" spans="1:22" ht="15" customHeight="1">
      <c r="A3" s="217" t="s">
        <v>387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ht="15" customHeight="1"/>
    <row r="5" spans="1:22" ht="15" customHeight="1">
      <c r="A5" s="217" t="s">
        <v>399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21:22" ht="18.75" customHeight="1" thickBot="1">
      <c r="U6" s="164"/>
      <c r="V6" s="162" t="s">
        <v>390</v>
      </c>
    </row>
    <row r="7" spans="1:22" ht="18.75" customHeight="1">
      <c r="A7" s="202" t="s">
        <v>2</v>
      </c>
      <c r="B7" s="387" t="s">
        <v>3</v>
      </c>
      <c r="C7" s="390" t="s">
        <v>4</v>
      </c>
      <c r="D7" s="391"/>
      <c r="E7" s="391"/>
      <c r="F7" s="391"/>
      <c r="G7" s="391"/>
      <c r="H7" s="391"/>
      <c r="I7" s="392"/>
      <c r="J7" s="399" t="s">
        <v>391</v>
      </c>
      <c r="K7" s="400"/>
      <c r="L7" s="400"/>
      <c r="M7" s="396" t="s">
        <v>392</v>
      </c>
      <c r="N7" s="397"/>
      <c r="O7" s="397"/>
      <c r="P7" s="397"/>
      <c r="Q7" s="398"/>
      <c r="R7" s="393" t="s">
        <v>393</v>
      </c>
      <c r="S7" s="394"/>
      <c r="T7" s="394"/>
      <c r="U7" s="395"/>
      <c r="V7" s="401" t="s">
        <v>394</v>
      </c>
    </row>
    <row r="8" spans="1:22" ht="18.75" customHeight="1">
      <c r="A8" s="203"/>
      <c r="B8" s="388"/>
      <c r="C8" s="382" t="s">
        <v>381</v>
      </c>
      <c r="D8" s="379" t="s">
        <v>6</v>
      </c>
      <c r="E8" s="380"/>
      <c r="F8" s="381"/>
      <c r="G8" s="379" t="s">
        <v>184</v>
      </c>
      <c r="H8" s="380"/>
      <c r="I8" s="381"/>
      <c r="J8" s="384" t="s">
        <v>291</v>
      </c>
      <c r="K8" s="406" t="s">
        <v>185</v>
      </c>
      <c r="L8" s="408" t="s">
        <v>380</v>
      </c>
      <c r="M8" s="384" t="s">
        <v>291</v>
      </c>
      <c r="N8" s="404" t="s">
        <v>186</v>
      </c>
      <c r="O8" s="384" t="s">
        <v>379</v>
      </c>
      <c r="P8" s="404" t="s">
        <v>378</v>
      </c>
      <c r="Q8" s="410" t="s">
        <v>187</v>
      </c>
      <c r="R8" s="382" t="s">
        <v>291</v>
      </c>
      <c r="S8" s="382" t="s">
        <v>377</v>
      </c>
      <c r="T8" s="205" t="s">
        <v>8</v>
      </c>
      <c r="U8" s="213" t="s">
        <v>9</v>
      </c>
      <c r="V8" s="402"/>
    </row>
    <row r="9" spans="1:22" ht="18.75" customHeight="1">
      <c r="A9" s="204"/>
      <c r="B9" s="389"/>
      <c r="C9" s="383"/>
      <c r="D9" s="165" t="s">
        <v>7</v>
      </c>
      <c r="E9" s="165" t="s">
        <v>10</v>
      </c>
      <c r="F9" s="165" t="s">
        <v>11</v>
      </c>
      <c r="G9" s="165" t="s">
        <v>7</v>
      </c>
      <c r="H9" s="165" t="s">
        <v>10</v>
      </c>
      <c r="I9" s="165" t="s">
        <v>11</v>
      </c>
      <c r="J9" s="385"/>
      <c r="K9" s="407"/>
      <c r="L9" s="409"/>
      <c r="M9" s="385"/>
      <c r="N9" s="405"/>
      <c r="O9" s="385"/>
      <c r="P9" s="405"/>
      <c r="Q9" s="411"/>
      <c r="R9" s="383"/>
      <c r="S9" s="383"/>
      <c r="T9" s="206"/>
      <c r="U9" s="214"/>
      <c r="V9" s="403"/>
    </row>
    <row r="10" spans="1:22" ht="15" customHeight="1">
      <c r="A10" s="166"/>
      <c r="B10" s="167"/>
      <c r="C10" s="25"/>
      <c r="D10" s="29"/>
      <c r="E10" s="168"/>
      <c r="F10" s="168"/>
      <c r="G10" s="29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0"/>
      <c r="S10" s="169"/>
      <c r="T10" s="169"/>
      <c r="U10" s="167"/>
      <c r="V10" s="167"/>
    </row>
    <row r="11" spans="1:22" ht="15" customHeight="1">
      <c r="A11" s="160" t="s">
        <v>181</v>
      </c>
      <c r="B11" s="178">
        <f>SUM(B13:B33)</f>
        <v>77</v>
      </c>
      <c r="C11" s="178">
        <f>SUM(D11,G11)</f>
        <v>10454</v>
      </c>
      <c r="D11" s="178">
        <f>SUM(E11:F11)</f>
        <v>10453</v>
      </c>
      <c r="E11" s="178">
        <v>5388</v>
      </c>
      <c r="F11" s="178">
        <v>5065</v>
      </c>
      <c r="G11" s="179">
        <f>SUM(H11:I11)</f>
        <v>1</v>
      </c>
      <c r="H11" s="178">
        <f>SUM(H13:H33)</f>
        <v>1</v>
      </c>
      <c r="I11" s="179" t="s">
        <v>247</v>
      </c>
      <c r="J11" s="178">
        <f>SUM(K11:L11)</f>
        <v>1754994</v>
      </c>
      <c r="K11" s="178">
        <v>1713637</v>
      </c>
      <c r="L11" s="178">
        <v>41357</v>
      </c>
      <c r="M11" s="178">
        <f>SUM(N11:Q11)</f>
        <v>6418267</v>
      </c>
      <c r="N11" s="178">
        <v>5166060</v>
      </c>
      <c r="O11" s="178">
        <v>150079</v>
      </c>
      <c r="P11" s="178">
        <v>191508</v>
      </c>
      <c r="Q11" s="178">
        <v>910620</v>
      </c>
      <c r="R11" s="178">
        <f>SUM(S11:U11)</f>
        <v>10395560</v>
      </c>
      <c r="S11" s="178">
        <v>9032044</v>
      </c>
      <c r="T11" s="178">
        <v>1363516</v>
      </c>
      <c r="U11" s="179" t="s">
        <v>247</v>
      </c>
      <c r="V11" s="178">
        <f>SUM(V13:V33)</f>
        <v>116682</v>
      </c>
    </row>
    <row r="12" spans="1:22" ht="15" customHeight="1">
      <c r="A12" s="150"/>
      <c r="B12" s="168"/>
      <c r="C12" s="168"/>
      <c r="D12" s="167"/>
      <c r="E12" s="168"/>
      <c r="F12" s="168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9"/>
      <c r="S12" s="169"/>
      <c r="T12" s="169"/>
      <c r="U12" s="167"/>
      <c r="V12" s="167"/>
    </row>
    <row r="13" spans="1:22" ht="15" customHeight="1">
      <c r="A13" s="78" t="s">
        <v>19</v>
      </c>
      <c r="B13" s="168">
        <v>8</v>
      </c>
      <c r="C13" s="168">
        <f>SUM(D13,G13)</f>
        <v>1141</v>
      </c>
      <c r="D13" s="167">
        <f>SUM(E13:F13)</f>
        <v>1141</v>
      </c>
      <c r="E13" s="168">
        <v>644</v>
      </c>
      <c r="F13" s="168">
        <v>497</v>
      </c>
      <c r="G13" s="167" t="s">
        <v>247</v>
      </c>
      <c r="H13" s="167" t="s">
        <v>247</v>
      </c>
      <c r="I13" s="167" t="s">
        <v>247</v>
      </c>
      <c r="J13" s="167">
        <f>SUM(K13:L13)</f>
        <v>210699</v>
      </c>
      <c r="K13" s="167">
        <v>203464</v>
      </c>
      <c r="L13" s="167">
        <v>7235</v>
      </c>
      <c r="M13" s="167">
        <f>SUM(N13:Q13)</f>
        <v>676314</v>
      </c>
      <c r="N13" s="167">
        <v>649894</v>
      </c>
      <c r="O13" s="167">
        <v>12907</v>
      </c>
      <c r="P13" s="167">
        <v>10994</v>
      </c>
      <c r="Q13" s="167">
        <v>2519</v>
      </c>
      <c r="R13" s="169">
        <f>SUM(S13:U13)</f>
        <v>1501280</v>
      </c>
      <c r="S13" s="169">
        <v>1498970</v>
      </c>
      <c r="T13" s="169">
        <v>2310</v>
      </c>
      <c r="U13" s="167" t="s">
        <v>247</v>
      </c>
      <c r="V13" s="167">
        <v>116682</v>
      </c>
    </row>
    <row r="14" spans="1:22" ht="15" customHeight="1">
      <c r="A14" s="78" t="s">
        <v>182</v>
      </c>
      <c r="B14" s="168">
        <v>17</v>
      </c>
      <c r="C14" s="168">
        <f>SUM(D14,G14)</f>
        <v>2176</v>
      </c>
      <c r="D14" s="167">
        <f>SUM(E14:F14)</f>
        <v>2176</v>
      </c>
      <c r="E14" s="168">
        <v>921</v>
      </c>
      <c r="F14" s="168">
        <v>1255</v>
      </c>
      <c r="G14" s="167" t="s">
        <v>247</v>
      </c>
      <c r="H14" s="167" t="s">
        <v>247</v>
      </c>
      <c r="I14" s="167" t="s">
        <v>247</v>
      </c>
      <c r="J14" s="167">
        <f>SUM(K14:L14)</f>
        <v>342205</v>
      </c>
      <c r="K14" s="167">
        <v>327623</v>
      </c>
      <c r="L14" s="167">
        <v>14582</v>
      </c>
      <c r="M14" s="167">
        <f>SUM(N14:Q14)</f>
        <v>1809603</v>
      </c>
      <c r="N14" s="167">
        <v>1241007</v>
      </c>
      <c r="O14" s="167">
        <v>45583</v>
      </c>
      <c r="P14" s="167">
        <v>70522</v>
      </c>
      <c r="Q14" s="167">
        <v>452491</v>
      </c>
      <c r="R14" s="169">
        <f>SUM(S14:U14)</f>
        <v>2540596</v>
      </c>
      <c r="S14" s="169">
        <v>1594101</v>
      </c>
      <c r="T14" s="169">
        <v>946495</v>
      </c>
      <c r="U14" s="167" t="s">
        <v>247</v>
      </c>
      <c r="V14" s="167" t="s">
        <v>247</v>
      </c>
    </row>
    <row r="15" spans="1:22" ht="15" customHeight="1">
      <c r="A15" s="78" t="s">
        <v>179</v>
      </c>
      <c r="B15" s="168">
        <v>8</v>
      </c>
      <c r="C15" s="168">
        <f>SUM(D15,G15)</f>
        <v>1057</v>
      </c>
      <c r="D15" s="167">
        <f>SUM(E15:F15)</f>
        <v>1057</v>
      </c>
      <c r="E15" s="168">
        <v>202</v>
      </c>
      <c r="F15" s="168">
        <v>855</v>
      </c>
      <c r="G15" s="167" t="s">
        <v>247</v>
      </c>
      <c r="H15" s="167" t="s">
        <v>247</v>
      </c>
      <c r="I15" s="167" t="s">
        <v>247</v>
      </c>
      <c r="J15" s="167">
        <f>SUM(K15:L15)</f>
        <v>111738</v>
      </c>
      <c r="K15" s="167">
        <v>108641</v>
      </c>
      <c r="L15" s="167">
        <v>3097</v>
      </c>
      <c r="M15" s="167">
        <f>SUM(N15:Q15)</f>
        <v>101283</v>
      </c>
      <c r="N15" s="167">
        <v>60054</v>
      </c>
      <c r="O15" s="167">
        <v>3079</v>
      </c>
      <c r="P15" s="167">
        <v>2696</v>
      </c>
      <c r="Q15" s="167">
        <v>35454</v>
      </c>
      <c r="R15" s="169">
        <f>SUM(S15:U15)</f>
        <v>296419</v>
      </c>
      <c r="S15" s="169">
        <v>68069</v>
      </c>
      <c r="T15" s="169">
        <v>228350</v>
      </c>
      <c r="U15" s="167" t="s">
        <v>247</v>
      </c>
      <c r="V15" s="167" t="s">
        <v>247</v>
      </c>
    </row>
    <row r="16" spans="1:22" ht="15" customHeight="1">
      <c r="A16" s="78" t="s">
        <v>382</v>
      </c>
      <c r="B16" s="168">
        <v>1</v>
      </c>
      <c r="C16" s="167" t="s">
        <v>213</v>
      </c>
      <c r="D16" s="167" t="s">
        <v>213</v>
      </c>
      <c r="E16" s="167" t="s">
        <v>214</v>
      </c>
      <c r="F16" s="167" t="s">
        <v>214</v>
      </c>
      <c r="G16" s="167" t="s">
        <v>247</v>
      </c>
      <c r="H16" s="167" t="s">
        <v>247</v>
      </c>
      <c r="I16" s="167" t="s">
        <v>247</v>
      </c>
      <c r="J16" s="167" t="s">
        <v>214</v>
      </c>
      <c r="K16" s="167" t="s">
        <v>214</v>
      </c>
      <c r="L16" s="167" t="s">
        <v>214</v>
      </c>
      <c r="M16" s="167" t="s">
        <v>214</v>
      </c>
      <c r="N16" s="167" t="s">
        <v>214</v>
      </c>
      <c r="O16" s="167" t="s">
        <v>214</v>
      </c>
      <c r="P16" s="167" t="s">
        <v>214</v>
      </c>
      <c r="Q16" s="167" t="s">
        <v>214</v>
      </c>
      <c r="R16" s="167" t="s">
        <v>214</v>
      </c>
      <c r="S16" s="167" t="s">
        <v>214</v>
      </c>
      <c r="T16" s="167" t="s">
        <v>214</v>
      </c>
      <c r="U16" s="167" t="s">
        <v>247</v>
      </c>
      <c r="V16" s="167" t="s">
        <v>247</v>
      </c>
    </row>
    <row r="17" spans="1:22" ht="15" customHeight="1">
      <c r="A17" s="78" t="s">
        <v>383</v>
      </c>
      <c r="B17" s="167" t="s">
        <v>401</v>
      </c>
      <c r="C17" s="167" t="s">
        <v>247</v>
      </c>
      <c r="D17" s="167" t="s">
        <v>247</v>
      </c>
      <c r="E17" s="167" t="s">
        <v>247</v>
      </c>
      <c r="F17" s="167" t="s">
        <v>247</v>
      </c>
      <c r="G17" s="167" t="s">
        <v>247</v>
      </c>
      <c r="H17" s="167" t="s">
        <v>247</v>
      </c>
      <c r="I17" s="167" t="s">
        <v>247</v>
      </c>
      <c r="J17" s="167" t="s">
        <v>247</v>
      </c>
      <c r="K17" s="167" t="s">
        <v>247</v>
      </c>
      <c r="L17" s="167" t="s">
        <v>247</v>
      </c>
      <c r="M17" s="167" t="s">
        <v>247</v>
      </c>
      <c r="N17" s="167" t="s">
        <v>247</v>
      </c>
      <c r="O17" s="167" t="s">
        <v>247</v>
      </c>
      <c r="P17" s="167" t="s">
        <v>247</v>
      </c>
      <c r="Q17" s="167" t="s">
        <v>247</v>
      </c>
      <c r="R17" s="167" t="s">
        <v>247</v>
      </c>
      <c r="S17" s="167" t="s">
        <v>247</v>
      </c>
      <c r="T17" s="167" t="s">
        <v>247</v>
      </c>
      <c r="U17" s="167" t="s">
        <v>247</v>
      </c>
      <c r="V17" s="167" t="s">
        <v>247</v>
      </c>
    </row>
    <row r="18" spans="1:22" ht="15" customHeight="1">
      <c r="A18" s="78" t="s">
        <v>180</v>
      </c>
      <c r="B18" s="168">
        <v>2</v>
      </c>
      <c r="C18" s="167" t="s">
        <v>213</v>
      </c>
      <c r="D18" s="167" t="s">
        <v>213</v>
      </c>
      <c r="E18" s="167" t="s">
        <v>214</v>
      </c>
      <c r="F18" s="167" t="s">
        <v>214</v>
      </c>
      <c r="G18" s="167" t="s">
        <v>247</v>
      </c>
      <c r="H18" s="167" t="s">
        <v>247</v>
      </c>
      <c r="I18" s="167" t="s">
        <v>247</v>
      </c>
      <c r="J18" s="167" t="s">
        <v>214</v>
      </c>
      <c r="K18" s="167" t="s">
        <v>214</v>
      </c>
      <c r="L18" s="167" t="s">
        <v>214</v>
      </c>
      <c r="M18" s="167" t="s">
        <v>214</v>
      </c>
      <c r="N18" s="167" t="s">
        <v>214</v>
      </c>
      <c r="O18" s="167" t="s">
        <v>214</v>
      </c>
      <c r="P18" s="167" t="s">
        <v>214</v>
      </c>
      <c r="Q18" s="167" t="s">
        <v>214</v>
      </c>
      <c r="R18" s="167" t="s">
        <v>214</v>
      </c>
      <c r="S18" s="167" t="s">
        <v>214</v>
      </c>
      <c r="T18" s="167" t="s">
        <v>214</v>
      </c>
      <c r="U18" s="167" t="s">
        <v>247</v>
      </c>
      <c r="V18" s="167" t="s">
        <v>247</v>
      </c>
    </row>
    <row r="19" spans="1:22" ht="15" customHeight="1">
      <c r="A19" s="78" t="s">
        <v>370</v>
      </c>
      <c r="B19" s="167">
        <v>1</v>
      </c>
      <c r="C19" s="167" t="s">
        <v>213</v>
      </c>
      <c r="D19" s="167" t="s">
        <v>213</v>
      </c>
      <c r="E19" s="167" t="s">
        <v>214</v>
      </c>
      <c r="F19" s="167" t="s">
        <v>214</v>
      </c>
      <c r="G19" s="167" t="s">
        <v>247</v>
      </c>
      <c r="H19" s="167" t="s">
        <v>247</v>
      </c>
      <c r="I19" s="167" t="s">
        <v>247</v>
      </c>
      <c r="J19" s="167" t="s">
        <v>214</v>
      </c>
      <c r="K19" s="167" t="s">
        <v>214</v>
      </c>
      <c r="L19" s="167" t="s">
        <v>214</v>
      </c>
      <c r="M19" s="167" t="s">
        <v>214</v>
      </c>
      <c r="N19" s="167" t="s">
        <v>214</v>
      </c>
      <c r="O19" s="167" t="s">
        <v>214</v>
      </c>
      <c r="P19" s="167" t="s">
        <v>214</v>
      </c>
      <c r="Q19" s="167" t="s">
        <v>214</v>
      </c>
      <c r="R19" s="167" t="s">
        <v>214</v>
      </c>
      <c r="S19" s="167" t="s">
        <v>214</v>
      </c>
      <c r="T19" s="167" t="s">
        <v>214</v>
      </c>
      <c r="U19" s="167" t="s">
        <v>247</v>
      </c>
      <c r="V19" s="167" t="s">
        <v>247</v>
      </c>
    </row>
    <row r="20" spans="1:22" ht="15" customHeight="1">
      <c r="A20" s="78" t="s">
        <v>20</v>
      </c>
      <c r="B20" s="167">
        <v>2</v>
      </c>
      <c r="C20" s="167" t="s">
        <v>213</v>
      </c>
      <c r="D20" s="167" t="s">
        <v>213</v>
      </c>
      <c r="E20" s="167" t="s">
        <v>217</v>
      </c>
      <c r="F20" s="167" t="s">
        <v>217</v>
      </c>
      <c r="G20" s="167" t="s">
        <v>247</v>
      </c>
      <c r="H20" s="167" t="s">
        <v>247</v>
      </c>
      <c r="I20" s="167" t="s">
        <v>247</v>
      </c>
      <c r="J20" s="167" t="s">
        <v>214</v>
      </c>
      <c r="K20" s="167" t="s">
        <v>214</v>
      </c>
      <c r="L20" s="167" t="s">
        <v>214</v>
      </c>
      <c r="M20" s="167" t="s">
        <v>214</v>
      </c>
      <c r="N20" s="167" t="s">
        <v>214</v>
      </c>
      <c r="O20" s="167" t="s">
        <v>214</v>
      </c>
      <c r="P20" s="167" t="s">
        <v>214</v>
      </c>
      <c r="Q20" s="167" t="s">
        <v>214</v>
      </c>
      <c r="R20" s="167" t="s">
        <v>214</v>
      </c>
      <c r="S20" s="167" t="s">
        <v>214</v>
      </c>
      <c r="T20" s="167" t="s">
        <v>214</v>
      </c>
      <c r="U20" s="167" t="s">
        <v>247</v>
      </c>
      <c r="V20" s="167" t="s">
        <v>247</v>
      </c>
    </row>
    <row r="21" spans="1:22" ht="15" customHeight="1">
      <c r="A21" s="78" t="s">
        <v>183</v>
      </c>
      <c r="B21" s="167" t="s">
        <v>247</v>
      </c>
      <c r="C21" s="167" t="s">
        <v>247</v>
      </c>
      <c r="D21" s="167" t="s">
        <v>247</v>
      </c>
      <c r="E21" s="167" t="s">
        <v>247</v>
      </c>
      <c r="F21" s="167" t="s">
        <v>247</v>
      </c>
      <c r="G21" s="167" t="s">
        <v>247</v>
      </c>
      <c r="H21" s="167" t="s">
        <v>247</v>
      </c>
      <c r="I21" s="167" t="s">
        <v>247</v>
      </c>
      <c r="J21" s="167" t="s">
        <v>247</v>
      </c>
      <c r="K21" s="167" t="s">
        <v>247</v>
      </c>
      <c r="L21" s="167" t="s">
        <v>247</v>
      </c>
      <c r="M21" s="167" t="s">
        <v>247</v>
      </c>
      <c r="N21" s="167" t="s">
        <v>247</v>
      </c>
      <c r="O21" s="167" t="s">
        <v>247</v>
      </c>
      <c r="P21" s="167" t="s">
        <v>247</v>
      </c>
      <c r="Q21" s="167" t="s">
        <v>247</v>
      </c>
      <c r="R21" s="167" t="s">
        <v>247</v>
      </c>
      <c r="S21" s="167" t="s">
        <v>247</v>
      </c>
      <c r="T21" s="167" t="s">
        <v>247</v>
      </c>
      <c r="U21" s="167" t="s">
        <v>247</v>
      </c>
      <c r="V21" s="167" t="s">
        <v>247</v>
      </c>
    </row>
    <row r="22" spans="1:22" ht="15" customHeight="1">
      <c r="A22" s="78" t="s">
        <v>21</v>
      </c>
      <c r="B22" s="167" t="s">
        <v>247</v>
      </c>
      <c r="C22" s="167" t="s">
        <v>247</v>
      </c>
      <c r="D22" s="167" t="s">
        <v>247</v>
      </c>
      <c r="E22" s="167" t="s">
        <v>247</v>
      </c>
      <c r="F22" s="167" t="s">
        <v>247</v>
      </c>
      <c r="G22" s="167" t="s">
        <v>247</v>
      </c>
      <c r="H22" s="167" t="s">
        <v>247</v>
      </c>
      <c r="I22" s="167" t="s">
        <v>247</v>
      </c>
      <c r="J22" s="167" t="s">
        <v>247</v>
      </c>
      <c r="K22" s="167" t="s">
        <v>247</v>
      </c>
      <c r="L22" s="167" t="s">
        <v>247</v>
      </c>
      <c r="M22" s="167" t="s">
        <v>247</v>
      </c>
      <c r="N22" s="167" t="s">
        <v>247</v>
      </c>
      <c r="O22" s="167" t="s">
        <v>247</v>
      </c>
      <c r="P22" s="167" t="s">
        <v>247</v>
      </c>
      <c r="Q22" s="167" t="s">
        <v>247</v>
      </c>
      <c r="R22" s="167" t="s">
        <v>247</v>
      </c>
      <c r="S22" s="167" t="s">
        <v>247</v>
      </c>
      <c r="T22" s="167" t="s">
        <v>247</v>
      </c>
      <c r="U22" s="167" t="s">
        <v>247</v>
      </c>
      <c r="V22" s="167" t="s">
        <v>247</v>
      </c>
    </row>
    <row r="23" spans="1:22" ht="15" customHeight="1">
      <c r="A23" s="78" t="s">
        <v>194</v>
      </c>
      <c r="B23" s="167" t="s">
        <v>247</v>
      </c>
      <c r="C23" s="167" t="s">
        <v>247</v>
      </c>
      <c r="D23" s="167" t="s">
        <v>247</v>
      </c>
      <c r="E23" s="167" t="s">
        <v>247</v>
      </c>
      <c r="F23" s="167" t="s">
        <v>247</v>
      </c>
      <c r="G23" s="167" t="s">
        <v>247</v>
      </c>
      <c r="H23" s="167" t="s">
        <v>247</v>
      </c>
      <c r="I23" s="167" t="s">
        <v>247</v>
      </c>
      <c r="J23" s="167" t="s">
        <v>247</v>
      </c>
      <c r="K23" s="167" t="s">
        <v>247</v>
      </c>
      <c r="L23" s="167" t="s">
        <v>247</v>
      </c>
      <c r="M23" s="167" t="s">
        <v>247</v>
      </c>
      <c r="N23" s="167" t="s">
        <v>247</v>
      </c>
      <c r="O23" s="167" t="s">
        <v>247</v>
      </c>
      <c r="P23" s="167" t="s">
        <v>247</v>
      </c>
      <c r="Q23" s="167" t="s">
        <v>247</v>
      </c>
      <c r="R23" s="167" t="s">
        <v>247</v>
      </c>
      <c r="S23" s="167" t="s">
        <v>247</v>
      </c>
      <c r="T23" s="167" t="s">
        <v>247</v>
      </c>
      <c r="U23" s="167" t="s">
        <v>247</v>
      </c>
      <c r="V23" s="167" t="s">
        <v>247</v>
      </c>
    </row>
    <row r="24" spans="1:22" ht="15" customHeight="1">
      <c r="A24" s="78" t="s">
        <v>369</v>
      </c>
      <c r="B24" s="167">
        <v>4</v>
      </c>
      <c r="C24" s="167">
        <f aca="true" t="shared" si="0" ref="C24:C33">SUM(D24,G24)</f>
        <v>542</v>
      </c>
      <c r="D24" s="167">
        <f aca="true" t="shared" si="1" ref="D24:D33">SUM(E24:F24)</f>
        <v>542</v>
      </c>
      <c r="E24" s="167">
        <v>368</v>
      </c>
      <c r="F24" s="167">
        <v>174</v>
      </c>
      <c r="G24" s="167" t="s">
        <v>247</v>
      </c>
      <c r="H24" s="167" t="s">
        <v>247</v>
      </c>
      <c r="I24" s="167" t="s">
        <v>247</v>
      </c>
      <c r="J24" s="167">
        <f>SUM(K24:L24)</f>
        <v>98913</v>
      </c>
      <c r="K24" s="167">
        <v>96770</v>
      </c>
      <c r="L24" s="167">
        <v>2143</v>
      </c>
      <c r="M24" s="167">
        <f aca="true" t="shared" si="2" ref="M24:M33">SUM(N24:Q24)</f>
        <v>86986</v>
      </c>
      <c r="N24" s="167">
        <v>60948</v>
      </c>
      <c r="O24" s="167">
        <v>19932</v>
      </c>
      <c r="P24" s="167">
        <v>6095</v>
      </c>
      <c r="Q24" s="167">
        <v>11</v>
      </c>
      <c r="R24" s="170">
        <f aca="true" t="shared" si="3" ref="R24:R33">SUM(S24:U24)</f>
        <v>221209</v>
      </c>
      <c r="S24" s="170">
        <v>221209</v>
      </c>
      <c r="T24" s="170" t="s">
        <v>402</v>
      </c>
      <c r="U24" s="167" t="s">
        <v>247</v>
      </c>
      <c r="V24" s="167" t="s">
        <v>247</v>
      </c>
    </row>
    <row r="25" spans="1:22" ht="15" customHeight="1">
      <c r="A25" s="78" t="s">
        <v>12</v>
      </c>
      <c r="B25" s="168">
        <v>4</v>
      </c>
      <c r="C25" s="169">
        <f t="shared" si="0"/>
        <v>597</v>
      </c>
      <c r="D25" s="168">
        <f t="shared" si="1"/>
        <v>597</v>
      </c>
      <c r="E25" s="168">
        <v>519</v>
      </c>
      <c r="F25" s="168">
        <v>78</v>
      </c>
      <c r="G25" s="167" t="s">
        <v>247</v>
      </c>
      <c r="H25" s="167" t="s">
        <v>247</v>
      </c>
      <c r="I25" s="167" t="s">
        <v>247</v>
      </c>
      <c r="J25" s="167">
        <f>SUM(K25:L25)</f>
        <v>145123</v>
      </c>
      <c r="K25" s="167">
        <v>141573</v>
      </c>
      <c r="L25" s="167">
        <v>3550</v>
      </c>
      <c r="M25" s="167">
        <f t="shared" si="2"/>
        <v>442515</v>
      </c>
      <c r="N25" s="167">
        <v>377651</v>
      </c>
      <c r="O25" s="167">
        <v>19783</v>
      </c>
      <c r="P25" s="167">
        <v>25396</v>
      </c>
      <c r="Q25" s="167">
        <v>19685</v>
      </c>
      <c r="R25" s="170">
        <f t="shared" si="3"/>
        <v>728976</v>
      </c>
      <c r="S25" s="170">
        <v>728631</v>
      </c>
      <c r="T25" s="170">
        <v>345</v>
      </c>
      <c r="U25" s="167" t="s">
        <v>247</v>
      </c>
      <c r="V25" s="167" t="s">
        <v>247</v>
      </c>
    </row>
    <row r="26" spans="1:22" ht="15" customHeight="1">
      <c r="A26" s="78" t="s">
        <v>22</v>
      </c>
      <c r="B26" s="167" t="s">
        <v>247</v>
      </c>
      <c r="C26" s="167" t="s">
        <v>247</v>
      </c>
      <c r="D26" s="167" t="s">
        <v>247</v>
      </c>
      <c r="E26" s="167" t="s">
        <v>247</v>
      </c>
      <c r="F26" s="167" t="s">
        <v>247</v>
      </c>
      <c r="G26" s="167" t="s">
        <v>247</v>
      </c>
      <c r="H26" s="167" t="s">
        <v>247</v>
      </c>
      <c r="I26" s="167" t="s">
        <v>247</v>
      </c>
      <c r="J26" s="167" t="s">
        <v>247</v>
      </c>
      <c r="K26" s="167" t="s">
        <v>247</v>
      </c>
      <c r="L26" s="167" t="s">
        <v>247</v>
      </c>
      <c r="M26" s="167" t="s">
        <v>247</v>
      </c>
      <c r="N26" s="167" t="s">
        <v>247</v>
      </c>
      <c r="O26" s="167" t="s">
        <v>247</v>
      </c>
      <c r="P26" s="167" t="s">
        <v>247</v>
      </c>
      <c r="Q26" s="167" t="s">
        <v>247</v>
      </c>
      <c r="R26" s="167" t="s">
        <v>247</v>
      </c>
      <c r="S26" s="167" t="s">
        <v>247</v>
      </c>
      <c r="T26" s="167" t="s">
        <v>247</v>
      </c>
      <c r="U26" s="167" t="s">
        <v>247</v>
      </c>
      <c r="V26" s="167" t="s">
        <v>247</v>
      </c>
    </row>
    <row r="27" spans="1:22" ht="15" customHeight="1">
      <c r="A27" s="78" t="s">
        <v>32</v>
      </c>
      <c r="B27" s="168">
        <v>4</v>
      </c>
      <c r="C27" s="168">
        <f t="shared" si="0"/>
        <v>657</v>
      </c>
      <c r="D27" s="168">
        <f t="shared" si="1"/>
        <v>657</v>
      </c>
      <c r="E27" s="168">
        <v>492</v>
      </c>
      <c r="F27" s="168">
        <v>165</v>
      </c>
      <c r="G27" s="167" t="s">
        <v>247</v>
      </c>
      <c r="H27" s="167" t="s">
        <v>247</v>
      </c>
      <c r="I27" s="167" t="s">
        <v>247</v>
      </c>
      <c r="J27" s="167">
        <f>SUM(K27:L27)</f>
        <v>121801</v>
      </c>
      <c r="K27" s="167">
        <v>120032</v>
      </c>
      <c r="L27" s="167">
        <v>1769</v>
      </c>
      <c r="M27" s="167">
        <f t="shared" si="2"/>
        <v>288499</v>
      </c>
      <c r="N27" s="167">
        <v>176698</v>
      </c>
      <c r="O27" s="167">
        <v>2669</v>
      </c>
      <c r="P27" s="167">
        <v>5031</v>
      </c>
      <c r="Q27" s="167">
        <v>104101</v>
      </c>
      <c r="R27" s="169">
        <f t="shared" si="3"/>
        <v>543965</v>
      </c>
      <c r="S27" s="169">
        <v>509115</v>
      </c>
      <c r="T27" s="169">
        <v>34850</v>
      </c>
      <c r="U27" s="167" t="s">
        <v>247</v>
      </c>
      <c r="V27" s="167" t="s">
        <v>247</v>
      </c>
    </row>
    <row r="28" spans="1:22" ht="15" customHeight="1">
      <c r="A28" s="78" t="s">
        <v>23</v>
      </c>
      <c r="B28" s="168">
        <v>8</v>
      </c>
      <c r="C28" s="168">
        <f t="shared" si="0"/>
        <v>962</v>
      </c>
      <c r="D28" s="168">
        <f t="shared" si="1"/>
        <v>962</v>
      </c>
      <c r="E28" s="168">
        <v>780</v>
      </c>
      <c r="F28" s="168">
        <v>182</v>
      </c>
      <c r="G28" s="167" t="s">
        <v>247</v>
      </c>
      <c r="H28" s="167" t="s">
        <v>247</v>
      </c>
      <c r="I28" s="167" t="s">
        <v>247</v>
      </c>
      <c r="J28" s="167">
        <f>SUM(K28:L28)</f>
        <v>206906</v>
      </c>
      <c r="K28" s="167">
        <v>204913</v>
      </c>
      <c r="L28" s="167">
        <v>1993</v>
      </c>
      <c r="M28" s="167">
        <f t="shared" si="2"/>
        <v>435020</v>
      </c>
      <c r="N28" s="167">
        <v>305352</v>
      </c>
      <c r="O28" s="167">
        <v>8148</v>
      </c>
      <c r="P28" s="167">
        <v>10873</v>
      </c>
      <c r="Q28" s="167">
        <v>110647</v>
      </c>
      <c r="R28" s="169">
        <f t="shared" si="3"/>
        <v>797810</v>
      </c>
      <c r="S28" s="169">
        <v>774350</v>
      </c>
      <c r="T28" s="169">
        <v>23460</v>
      </c>
      <c r="U28" s="167" t="s">
        <v>247</v>
      </c>
      <c r="V28" s="167" t="s">
        <v>247</v>
      </c>
    </row>
    <row r="29" spans="1:22" ht="15" customHeight="1">
      <c r="A29" s="78" t="s">
        <v>24</v>
      </c>
      <c r="B29" s="168">
        <v>13</v>
      </c>
      <c r="C29" s="168">
        <f t="shared" si="0"/>
        <v>1816</v>
      </c>
      <c r="D29" s="168">
        <f t="shared" si="1"/>
        <v>1815</v>
      </c>
      <c r="E29" s="168">
        <v>416</v>
      </c>
      <c r="F29" s="168">
        <v>1399</v>
      </c>
      <c r="G29" s="168">
        <f>SUM(H29:I29)</f>
        <v>1</v>
      </c>
      <c r="H29" s="167">
        <v>1</v>
      </c>
      <c r="I29" s="167" t="s">
        <v>247</v>
      </c>
      <c r="J29" s="167">
        <f>SUM(K29:L29)</f>
        <v>218157</v>
      </c>
      <c r="K29" s="167">
        <v>214827</v>
      </c>
      <c r="L29" s="167">
        <v>3330</v>
      </c>
      <c r="M29" s="167">
        <f t="shared" si="2"/>
        <v>1265386</v>
      </c>
      <c r="N29" s="167">
        <v>1171018</v>
      </c>
      <c r="O29" s="167">
        <v>3343</v>
      </c>
      <c r="P29" s="167">
        <v>12296</v>
      </c>
      <c r="Q29" s="167">
        <v>78729</v>
      </c>
      <c r="R29" s="169">
        <f t="shared" si="3"/>
        <v>1684931</v>
      </c>
      <c r="S29" s="169">
        <v>1569770</v>
      </c>
      <c r="T29" s="169">
        <v>115161</v>
      </c>
      <c r="U29" s="167" t="s">
        <v>247</v>
      </c>
      <c r="V29" s="167" t="s">
        <v>247</v>
      </c>
    </row>
    <row r="30" spans="1:22" ht="15" customHeight="1">
      <c r="A30" s="78" t="s">
        <v>25</v>
      </c>
      <c r="B30" s="168">
        <v>2</v>
      </c>
      <c r="C30" s="167" t="s">
        <v>213</v>
      </c>
      <c r="D30" s="167" t="s">
        <v>213</v>
      </c>
      <c r="E30" s="167" t="s">
        <v>214</v>
      </c>
      <c r="F30" s="167" t="s">
        <v>214</v>
      </c>
      <c r="G30" s="167" t="s">
        <v>247</v>
      </c>
      <c r="H30" s="167" t="s">
        <v>247</v>
      </c>
      <c r="I30" s="167" t="s">
        <v>247</v>
      </c>
      <c r="J30" s="167" t="s">
        <v>214</v>
      </c>
      <c r="K30" s="167" t="s">
        <v>214</v>
      </c>
      <c r="L30" s="167" t="s">
        <v>214</v>
      </c>
      <c r="M30" s="167" t="s">
        <v>214</v>
      </c>
      <c r="N30" s="167" t="s">
        <v>214</v>
      </c>
      <c r="O30" s="167" t="s">
        <v>214</v>
      </c>
      <c r="P30" s="167" t="s">
        <v>214</v>
      </c>
      <c r="Q30" s="167" t="s">
        <v>214</v>
      </c>
      <c r="R30" s="167" t="s">
        <v>214</v>
      </c>
      <c r="S30" s="167" t="s">
        <v>214</v>
      </c>
      <c r="T30" s="167" t="s">
        <v>214</v>
      </c>
      <c r="U30" s="167" t="s">
        <v>247</v>
      </c>
      <c r="V30" s="167" t="s">
        <v>247</v>
      </c>
    </row>
    <row r="31" spans="1:22" ht="15" customHeight="1">
      <c r="A31" s="78" t="s">
        <v>26</v>
      </c>
      <c r="B31" s="167" t="s">
        <v>247</v>
      </c>
      <c r="C31" s="167" t="s">
        <v>247</v>
      </c>
      <c r="D31" s="167" t="s">
        <v>247</v>
      </c>
      <c r="E31" s="167" t="s">
        <v>247</v>
      </c>
      <c r="F31" s="167" t="s">
        <v>247</v>
      </c>
      <c r="G31" s="167" t="s">
        <v>247</v>
      </c>
      <c r="H31" s="167" t="s">
        <v>247</v>
      </c>
      <c r="I31" s="167" t="s">
        <v>247</v>
      </c>
      <c r="J31" s="167" t="s">
        <v>247</v>
      </c>
      <c r="K31" s="167" t="s">
        <v>247</v>
      </c>
      <c r="L31" s="167" t="s">
        <v>247</v>
      </c>
      <c r="M31" s="167" t="s">
        <v>247</v>
      </c>
      <c r="N31" s="167" t="s">
        <v>247</v>
      </c>
      <c r="O31" s="167" t="s">
        <v>247</v>
      </c>
      <c r="P31" s="167" t="s">
        <v>247</v>
      </c>
      <c r="Q31" s="167" t="s">
        <v>247</v>
      </c>
      <c r="R31" s="167" t="s">
        <v>247</v>
      </c>
      <c r="S31" s="167" t="s">
        <v>247</v>
      </c>
      <c r="T31" s="167" t="s">
        <v>247</v>
      </c>
      <c r="U31" s="167" t="s">
        <v>247</v>
      </c>
      <c r="V31" s="167" t="s">
        <v>247</v>
      </c>
    </row>
    <row r="32" spans="1:22" ht="15" customHeight="1">
      <c r="A32" s="78" t="s">
        <v>33</v>
      </c>
      <c r="B32" s="167" t="s">
        <v>247</v>
      </c>
      <c r="C32" s="167" t="s">
        <v>247</v>
      </c>
      <c r="D32" s="167" t="s">
        <v>247</v>
      </c>
      <c r="E32" s="167" t="s">
        <v>247</v>
      </c>
      <c r="F32" s="167" t="s">
        <v>247</v>
      </c>
      <c r="G32" s="167" t="s">
        <v>247</v>
      </c>
      <c r="H32" s="167" t="s">
        <v>247</v>
      </c>
      <c r="I32" s="167" t="s">
        <v>247</v>
      </c>
      <c r="J32" s="167" t="s">
        <v>247</v>
      </c>
      <c r="K32" s="167" t="s">
        <v>247</v>
      </c>
      <c r="L32" s="167" t="s">
        <v>247</v>
      </c>
      <c r="M32" s="167" t="s">
        <v>247</v>
      </c>
      <c r="N32" s="167" t="s">
        <v>247</v>
      </c>
      <c r="O32" s="167" t="s">
        <v>247</v>
      </c>
      <c r="P32" s="167" t="s">
        <v>247</v>
      </c>
      <c r="Q32" s="167" t="s">
        <v>247</v>
      </c>
      <c r="R32" s="167" t="s">
        <v>247</v>
      </c>
      <c r="S32" s="167" t="s">
        <v>247</v>
      </c>
      <c r="T32" s="167" t="s">
        <v>247</v>
      </c>
      <c r="U32" s="167" t="s">
        <v>247</v>
      </c>
      <c r="V32" s="167" t="s">
        <v>247</v>
      </c>
    </row>
    <row r="33" spans="1:22" ht="15" customHeight="1">
      <c r="A33" s="78" t="s">
        <v>141</v>
      </c>
      <c r="B33" s="172">
        <v>3</v>
      </c>
      <c r="C33" s="168">
        <f t="shared" si="0"/>
        <v>427</v>
      </c>
      <c r="D33" s="168">
        <f t="shared" si="1"/>
        <v>427</v>
      </c>
      <c r="E33" s="169">
        <v>257</v>
      </c>
      <c r="F33" s="169">
        <v>170</v>
      </c>
      <c r="G33" s="167" t="s">
        <v>247</v>
      </c>
      <c r="H33" s="167" t="s">
        <v>247</v>
      </c>
      <c r="I33" s="167" t="s">
        <v>247</v>
      </c>
      <c r="J33" s="170">
        <f>SUM(K33:L33)</f>
        <v>70188</v>
      </c>
      <c r="K33" s="170">
        <v>70072</v>
      </c>
      <c r="L33" s="170">
        <v>116</v>
      </c>
      <c r="M33" s="170">
        <f t="shared" si="2"/>
        <v>347074</v>
      </c>
      <c r="N33" s="170">
        <v>324548</v>
      </c>
      <c r="O33" s="170">
        <v>2263</v>
      </c>
      <c r="P33" s="170">
        <v>8831</v>
      </c>
      <c r="Q33" s="170">
        <v>11432</v>
      </c>
      <c r="R33" s="169">
        <f t="shared" si="3"/>
        <v>503901</v>
      </c>
      <c r="S33" s="169">
        <v>503901</v>
      </c>
      <c r="T33" s="170" t="s">
        <v>247</v>
      </c>
      <c r="U33" s="167" t="s">
        <v>247</v>
      </c>
      <c r="V33" s="167" t="s">
        <v>247</v>
      </c>
    </row>
    <row r="34" spans="1:22" ht="15" customHeight="1">
      <c r="A34" s="173"/>
      <c r="B34" s="174"/>
      <c r="C34" s="25"/>
      <c r="D34" s="29"/>
      <c r="E34" s="169"/>
      <c r="F34" s="169"/>
      <c r="G34" s="29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30"/>
      <c r="S34" s="174"/>
      <c r="T34" s="175"/>
      <c r="U34" s="175"/>
      <c r="V34" s="176"/>
    </row>
    <row r="35" spans="1:21" ht="15" customHeight="1">
      <c r="A35" s="85"/>
      <c r="B35" s="86"/>
      <c r="C35" s="177"/>
      <c r="D35" s="177"/>
      <c r="E35" s="177"/>
      <c r="F35" s="177"/>
      <c r="G35" s="177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177"/>
      <c r="S35" s="86"/>
      <c r="T35" s="86"/>
      <c r="U35" s="86"/>
    </row>
    <row r="36" spans="1:21" ht="1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ht="1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ht="1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4:7" ht="15" customHeight="1">
      <c r="D39" s="76"/>
      <c r="E39" s="76"/>
      <c r="F39" s="76"/>
      <c r="G39" s="76"/>
    </row>
    <row r="40" spans="1:22" ht="15" customHeight="1">
      <c r="A40" s="217" t="s">
        <v>400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</row>
    <row r="41" spans="21:22" ht="18.75" customHeight="1" thickBot="1">
      <c r="U41" s="164"/>
      <c r="V41" s="162" t="s">
        <v>390</v>
      </c>
    </row>
    <row r="42" spans="1:22" ht="18.75" customHeight="1">
      <c r="A42" s="202" t="s">
        <v>2</v>
      </c>
      <c r="B42" s="387" t="s">
        <v>3</v>
      </c>
      <c r="C42" s="390" t="s">
        <v>4</v>
      </c>
      <c r="D42" s="391"/>
      <c r="E42" s="391"/>
      <c r="F42" s="391"/>
      <c r="G42" s="391"/>
      <c r="H42" s="391"/>
      <c r="I42" s="392"/>
      <c r="J42" s="399" t="s">
        <v>391</v>
      </c>
      <c r="K42" s="400"/>
      <c r="L42" s="400"/>
      <c r="M42" s="396" t="s">
        <v>392</v>
      </c>
      <c r="N42" s="397"/>
      <c r="O42" s="397"/>
      <c r="P42" s="397"/>
      <c r="Q42" s="398"/>
      <c r="R42" s="393" t="s">
        <v>393</v>
      </c>
      <c r="S42" s="394"/>
      <c r="T42" s="394"/>
      <c r="U42" s="395"/>
      <c r="V42" s="401" t="s">
        <v>394</v>
      </c>
    </row>
    <row r="43" spans="1:22" ht="18.75" customHeight="1">
      <c r="A43" s="203"/>
      <c r="B43" s="388"/>
      <c r="C43" s="382" t="s">
        <v>381</v>
      </c>
      <c r="D43" s="379" t="s">
        <v>6</v>
      </c>
      <c r="E43" s="380"/>
      <c r="F43" s="381"/>
      <c r="G43" s="379" t="s">
        <v>184</v>
      </c>
      <c r="H43" s="380"/>
      <c r="I43" s="381"/>
      <c r="J43" s="384" t="s">
        <v>291</v>
      </c>
      <c r="K43" s="406" t="s">
        <v>185</v>
      </c>
      <c r="L43" s="408" t="s">
        <v>380</v>
      </c>
      <c r="M43" s="384" t="s">
        <v>291</v>
      </c>
      <c r="N43" s="404" t="s">
        <v>186</v>
      </c>
      <c r="O43" s="384" t="s">
        <v>379</v>
      </c>
      <c r="P43" s="404" t="s">
        <v>378</v>
      </c>
      <c r="Q43" s="410" t="s">
        <v>187</v>
      </c>
      <c r="R43" s="382" t="s">
        <v>291</v>
      </c>
      <c r="S43" s="382" t="s">
        <v>377</v>
      </c>
      <c r="T43" s="205" t="s">
        <v>8</v>
      </c>
      <c r="U43" s="213" t="s">
        <v>9</v>
      </c>
      <c r="V43" s="402"/>
    </row>
    <row r="44" spans="1:22" ht="18.75" customHeight="1">
      <c r="A44" s="204"/>
      <c r="B44" s="389"/>
      <c r="C44" s="383"/>
      <c r="D44" s="165" t="s">
        <v>7</v>
      </c>
      <c r="E44" s="165" t="s">
        <v>10</v>
      </c>
      <c r="F44" s="165" t="s">
        <v>11</v>
      </c>
      <c r="G44" s="165" t="s">
        <v>7</v>
      </c>
      <c r="H44" s="165" t="s">
        <v>10</v>
      </c>
      <c r="I44" s="165" t="s">
        <v>11</v>
      </c>
      <c r="J44" s="385"/>
      <c r="K44" s="407"/>
      <c r="L44" s="409"/>
      <c r="M44" s="385"/>
      <c r="N44" s="405"/>
      <c r="O44" s="385"/>
      <c r="P44" s="405"/>
      <c r="Q44" s="411"/>
      <c r="R44" s="383"/>
      <c r="S44" s="383"/>
      <c r="T44" s="206"/>
      <c r="U44" s="214"/>
      <c r="V44" s="403"/>
    </row>
    <row r="45" spans="1:22" ht="15" customHeight="1">
      <c r="A45" s="166"/>
      <c r="B45" s="167"/>
      <c r="C45" s="25"/>
      <c r="D45" s="29"/>
      <c r="E45" s="168"/>
      <c r="F45" s="168"/>
      <c r="G45" s="29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30"/>
      <c r="S45" s="169"/>
      <c r="T45" s="169"/>
      <c r="U45" s="167"/>
      <c r="V45" s="167"/>
    </row>
    <row r="46" spans="1:22" ht="15" customHeight="1">
      <c r="A46" s="160" t="s">
        <v>181</v>
      </c>
      <c r="B46" s="178">
        <f>SUM(B48:B68)</f>
        <v>26</v>
      </c>
      <c r="C46" s="179">
        <f>SUM(D46,G46)</f>
        <v>6165</v>
      </c>
      <c r="D46" s="179">
        <f>SUM(E46:F46)</f>
        <v>6165</v>
      </c>
      <c r="E46" s="179">
        <v>3352</v>
      </c>
      <c r="F46" s="179">
        <v>2813</v>
      </c>
      <c r="G46" s="179" t="s">
        <v>247</v>
      </c>
      <c r="H46" s="179" t="s">
        <v>247</v>
      </c>
      <c r="I46" s="179" t="s">
        <v>247</v>
      </c>
      <c r="J46" s="178">
        <f>SUM(K46:L46)</f>
        <v>1129654</v>
      </c>
      <c r="K46" s="178">
        <v>1109192</v>
      </c>
      <c r="L46" s="178">
        <v>20462</v>
      </c>
      <c r="M46" s="178">
        <f>SUM(N46:Q46)</f>
        <v>3245711</v>
      </c>
      <c r="N46" s="178">
        <v>2600600</v>
      </c>
      <c r="O46" s="178">
        <v>102589</v>
      </c>
      <c r="P46" s="178">
        <v>120525</v>
      </c>
      <c r="Q46" s="178">
        <v>421997</v>
      </c>
      <c r="R46" s="178">
        <f>SUM(S46:U46)</f>
        <v>5699146</v>
      </c>
      <c r="S46" s="178">
        <v>4541395</v>
      </c>
      <c r="T46" s="178">
        <v>1157751</v>
      </c>
      <c r="U46" s="179" t="s">
        <v>247</v>
      </c>
      <c r="V46" s="179" t="s">
        <v>247</v>
      </c>
    </row>
    <row r="47" spans="1:22" ht="15" customHeight="1">
      <c r="A47" s="150"/>
      <c r="B47" s="168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9"/>
      <c r="S47" s="169"/>
      <c r="T47" s="169"/>
      <c r="U47" s="167"/>
      <c r="V47" s="167"/>
    </row>
    <row r="48" spans="1:22" ht="15" customHeight="1">
      <c r="A48" s="78" t="s">
        <v>19</v>
      </c>
      <c r="B48" s="167" t="s">
        <v>247</v>
      </c>
      <c r="C48" s="167" t="s">
        <v>247</v>
      </c>
      <c r="D48" s="167" t="s">
        <v>247</v>
      </c>
      <c r="E48" s="167" t="s">
        <v>247</v>
      </c>
      <c r="F48" s="167" t="s">
        <v>247</v>
      </c>
      <c r="G48" s="167" t="s">
        <v>247</v>
      </c>
      <c r="H48" s="167" t="s">
        <v>247</v>
      </c>
      <c r="I48" s="167" t="s">
        <v>247</v>
      </c>
      <c r="J48" s="167" t="s">
        <v>247</v>
      </c>
      <c r="K48" s="167" t="s">
        <v>247</v>
      </c>
      <c r="L48" s="167" t="s">
        <v>247</v>
      </c>
      <c r="M48" s="167" t="s">
        <v>247</v>
      </c>
      <c r="N48" s="167" t="s">
        <v>247</v>
      </c>
      <c r="O48" s="167" t="s">
        <v>247</v>
      </c>
      <c r="P48" s="167" t="s">
        <v>247</v>
      </c>
      <c r="Q48" s="167" t="s">
        <v>247</v>
      </c>
      <c r="R48" s="167" t="s">
        <v>247</v>
      </c>
      <c r="S48" s="167" t="s">
        <v>247</v>
      </c>
      <c r="T48" s="167" t="s">
        <v>247</v>
      </c>
      <c r="U48" s="167" t="s">
        <v>247</v>
      </c>
      <c r="V48" s="167" t="s">
        <v>247</v>
      </c>
    </row>
    <row r="49" spans="1:22" ht="15" customHeight="1">
      <c r="A49" s="78" t="s">
        <v>182</v>
      </c>
      <c r="B49" s="168">
        <v>6</v>
      </c>
      <c r="C49" s="167">
        <f>SUM(D49,G49)</f>
        <v>4335</v>
      </c>
      <c r="D49" s="167">
        <f>SUM(E49:F49)</f>
        <v>4335</v>
      </c>
      <c r="E49" s="167">
        <v>1831</v>
      </c>
      <c r="F49" s="167">
        <v>2504</v>
      </c>
      <c r="G49" s="167" t="s">
        <v>247</v>
      </c>
      <c r="H49" s="167" t="s">
        <v>247</v>
      </c>
      <c r="I49" s="167" t="s">
        <v>247</v>
      </c>
      <c r="J49" s="167">
        <f>SUM(K49:L49)</f>
        <v>278631</v>
      </c>
      <c r="K49" s="167">
        <v>273595</v>
      </c>
      <c r="L49" s="167">
        <v>5036</v>
      </c>
      <c r="M49" s="167">
        <f>SUM(N49:Q49)</f>
        <v>770154</v>
      </c>
      <c r="N49" s="167">
        <v>636572</v>
      </c>
      <c r="O49" s="167">
        <v>77341</v>
      </c>
      <c r="P49" s="167">
        <v>34596</v>
      </c>
      <c r="Q49" s="167">
        <v>21645</v>
      </c>
      <c r="R49" s="169">
        <f>SUM(S49:U49)</f>
        <v>1398888</v>
      </c>
      <c r="S49" s="169">
        <v>506062</v>
      </c>
      <c r="T49" s="169">
        <v>892826</v>
      </c>
      <c r="U49" s="167" t="s">
        <v>247</v>
      </c>
      <c r="V49" s="167" t="s">
        <v>247</v>
      </c>
    </row>
    <row r="50" spans="1:22" ht="15" customHeight="1">
      <c r="A50" s="78" t="s">
        <v>179</v>
      </c>
      <c r="B50" s="168">
        <v>3</v>
      </c>
      <c r="C50" s="167">
        <f>SUM(D50,G50)</f>
        <v>1309</v>
      </c>
      <c r="D50" s="167">
        <f>SUM(E50:F50)</f>
        <v>1309</v>
      </c>
      <c r="E50" s="167">
        <v>213</v>
      </c>
      <c r="F50" s="167">
        <v>1096</v>
      </c>
      <c r="G50" s="167" t="s">
        <v>247</v>
      </c>
      <c r="H50" s="167" t="s">
        <v>247</v>
      </c>
      <c r="I50" s="167" t="s">
        <v>247</v>
      </c>
      <c r="J50" s="167">
        <f>SUM(K50:L50)</f>
        <v>109252</v>
      </c>
      <c r="K50" s="167">
        <v>106538</v>
      </c>
      <c r="L50" s="167">
        <v>2714</v>
      </c>
      <c r="M50" s="167">
        <f>SUM(N50:Q50)</f>
        <v>294396</v>
      </c>
      <c r="N50" s="167">
        <v>191301</v>
      </c>
      <c r="O50" s="167">
        <v>934</v>
      </c>
      <c r="P50" s="167">
        <v>2267</v>
      </c>
      <c r="Q50" s="167">
        <v>99894</v>
      </c>
      <c r="R50" s="169">
        <f>SUM(S50:U50)</f>
        <v>474392</v>
      </c>
      <c r="S50" s="169">
        <v>294028</v>
      </c>
      <c r="T50" s="169">
        <v>180364</v>
      </c>
      <c r="U50" s="167" t="s">
        <v>247</v>
      </c>
      <c r="V50" s="167" t="s">
        <v>247</v>
      </c>
    </row>
    <row r="51" spans="1:22" ht="15" customHeight="1">
      <c r="A51" s="78" t="s">
        <v>382</v>
      </c>
      <c r="B51" s="168">
        <v>1</v>
      </c>
      <c r="C51" s="167" t="s">
        <v>213</v>
      </c>
      <c r="D51" s="167" t="s">
        <v>213</v>
      </c>
      <c r="E51" s="167" t="s">
        <v>217</v>
      </c>
      <c r="F51" s="167" t="s">
        <v>217</v>
      </c>
      <c r="G51" s="167" t="s">
        <v>247</v>
      </c>
      <c r="H51" s="167" t="s">
        <v>247</v>
      </c>
      <c r="I51" s="167" t="s">
        <v>247</v>
      </c>
      <c r="J51" s="167" t="s">
        <v>217</v>
      </c>
      <c r="K51" s="167" t="s">
        <v>217</v>
      </c>
      <c r="L51" s="167" t="s">
        <v>217</v>
      </c>
      <c r="M51" s="167" t="s">
        <v>213</v>
      </c>
      <c r="N51" s="167" t="s">
        <v>217</v>
      </c>
      <c r="O51" s="167" t="s">
        <v>217</v>
      </c>
      <c r="P51" s="167" t="s">
        <v>217</v>
      </c>
      <c r="Q51" s="167" t="s">
        <v>217</v>
      </c>
      <c r="R51" s="170" t="s">
        <v>213</v>
      </c>
      <c r="S51" s="170" t="s">
        <v>217</v>
      </c>
      <c r="T51" s="167" t="s">
        <v>214</v>
      </c>
      <c r="U51" s="167" t="s">
        <v>247</v>
      </c>
      <c r="V51" s="167" t="s">
        <v>247</v>
      </c>
    </row>
    <row r="52" spans="1:22" ht="15" customHeight="1">
      <c r="A52" s="78" t="s">
        <v>383</v>
      </c>
      <c r="B52" s="168">
        <v>1</v>
      </c>
      <c r="C52" s="167" t="s">
        <v>213</v>
      </c>
      <c r="D52" s="167" t="s">
        <v>213</v>
      </c>
      <c r="E52" s="167" t="s">
        <v>214</v>
      </c>
      <c r="F52" s="167" t="s">
        <v>214</v>
      </c>
      <c r="G52" s="167" t="s">
        <v>247</v>
      </c>
      <c r="H52" s="167" t="s">
        <v>247</v>
      </c>
      <c r="I52" s="167" t="s">
        <v>247</v>
      </c>
      <c r="J52" s="167" t="s">
        <v>214</v>
      </c>
      <c r="K52" s="167" t="s">
        <v>214</v>
      </c>
      <c r="L52" s="167" t="s">
        <v>214</v>
      </c>
      <c r="M52" s="167" t="s">
        <v>214</v>
      </c>
      <c r="N52" s="167" t="s">
        <v>214</v>
      </c>
      <c r="O52" s="167" t="s">
        <v>214</v>
      </c>
      <c r="P52" s="167" t="s">
        <v>214</v>
      </c>
      <c r="Q52" s="167" t="s">
        <v>214</v>
      </c>
      <c r="R52" s="167" t="s">
        <v>214</v>
      </c>
      <c r="S52" s="167" t="s">
        <v>214</v>
      </c>
      <c r="T52" s="167" t="s">
        <v>214</v>
      </c>
      <c r="U52" s="167" t="s">
        <v>247</v>
      </c>
      <c r="V52" s="167" t="s">
        <v>247</v>
      </c>
    </row>
    <row r="53" spans="1:22" ht="15" customHeight="1">
      <c r="A53" s="78" t="s">
        <v>180</v>
      </c>
      <c r="B53" s="167" t="s">
        <v>247</v>
      </c>
      <c r="C53" s="167" t="s">
        <v>247</v>
      </c>
      <c r="D53" s="167" t="s">
        <v>247</v>
      </c>
      <c r="E53" s="167" t="s">
        <v>247</v>
      </c>
      <c r="F53" s="167" t="s">
        <v>247</v>
      </c>
      <c r="G53" s="167" t="s">
        <v>247</v>
      </c>
      <c r="H53" s="167" t="s">
        <v>247</v>
      </c>
      <c r="I53" s="167" t="s">
        <v>247</v>
      </c>
      <c r="J53" s="167" t="s">
        <v>247</v>
      </c>
      <c r="K53" s="167" t="s">
        <v>247</v>
      </c>
      <c r="L53" s="167" t="s">
        <v>247</v>
      </c>
      <c r="M53" s="167" t="s">
        <v>247</v>
      </c>
      <c r="N53" s="167" t="s">
        <v>247</v>
      </c>
      <c r="O53" s="167" t="s">
        <v>247</v>
      </c>
      <c r="P53" s="167" t="s">
        <v>247</v>
      </c>
      <c r="Q53" s="167" t="s">
        <v>247</v>
      </c>
      <c r="R53" s="167" t="s">
        <v>247</v>
      </c>
      <c r="S53" s="167" t="s">
        <v>247</v>
      </c>
      <c r="T53" s="167" t="s">
        <v>247</v>
      </c>
      <c r="U53" s="167" t="s">
        <v>247</v>
      </c>
      <c r="V53" s="167" t="s">
        <v>247</v>
      </c>
    </row>
    <row r="54" spans="1:22" ht="15" customHeight="1">
      <c r="A54" s="78" t="s">
        <v>370</v>
      </c>
      <c r="B54" s="167">
        <v>1</v>
      </c>
      <c r="C54" s="167" t="s">
        <v>213</v>
      </c>
      <c r="D54" s="167" t="s">
        <v>213</v>
      </c>
      <c r="E54" s="167" t="s">
        <v>214</v>
      </c>
      <c r="F54" s="167" t="s">
        <v>214</v>
      </c>
      <c r="G54" s="167" t="s">
        <v>247</v>
      </c>
      <c r="H54" s="167" t="s">
        <v>247</v>
      </c>
      <c r="I54" s="167" t="s">
        <v>247</v>
      </c>
      <c r="J54" s="167" t="s">
        <v>214</v>
      </c>
      <c r="K54" s="167" t="s">
        <v>214</v>
      </c>
      <c r="L54" s="167" t="s">
        <v>214</v>
      </c>
      <c r="M54" s="167" t="s">
        <v>214</v>
      </c>
      <c r="N54" s="167" t="s">
        <v>214</v>
      </c>
      <c r="O54" s="167" t="s">
        <v>214</v>
      </c>
      <c r="P54" s="167" t="s">
        <v>214</v>
      </c>
      <c r="Q54" s="167" t="s">
        <v>214</v>
      </c>
      <c r="R54" s="167" t="s">
        <v>214</v>
      </c>
      <c r="S54" s="167" t="s">
        <v>214</v>
      </c>
      <c r="T54" s="167" t="s">
        <v>214</v>
      </c>
      <c r="U54" s="167" t="s">
        <v>247</v>
      </c>
      <c r="V54" s="167" t="s">
        <v>247</v>
      </c>
    </row>
    <row r="55" spans="1:22" ht="15" customHeight="1">
      <c r="A55" s="78" t="s">
        <v>20</v>
      </c>
      <c r="B55" s="167">
        <v>1</v>
      </c>
      <c r="C55" s="167" t="s">
        <v>213</v>
      </c>
      <c r="D55" s="167" t="s">
        <v>213</v>
      </c>
      <c r="E55" s="167" t="s">
        <v>217</v>
      </c>
      <c r="F55" s="167" t="s">
        <v>217</v>
      </c>
      <c r="G55" s="167" t="s">
        <v>247</v>
      </c>
      <c r="H55" s="167" t="s">
        <v>247</v>
      </c>
      <c r="I55" s="167" t="s">
        <v>247</v>
      </c>
      <c r="J55" s="167" t="s">
        <v>217</v>
      </c>
      <c r="K55" s="167" t="s">
        <v>217</v>
      </c>
      <c r="L55" s="167" t="s">
        <v>217</v>
      </c>
      <c r="M55" s="167" t="s">
        <v>213</v>
      </c>
      <c r="N55" s="167" t="s">
        <v>217</v>
      </c>
      <c r="O55" s="167" t="s">
        <v>217</v>
      </c>
      <c r="P55" s="167" t="s">
        <v>217</v>
      </c>
      <c r="Q55" s="167" t="s">
        <v>217</v>
      </c>
      <c r="R55" s="170" t="s">
        <v>213</v>
      </c>
      <c r="S55" s="170" t="s">
        <v>217</v>
      </c>
      <c r="T55" s="170" t="s">
        <v>214</v>
      </c>
      <c r="U55" s="167" t="s">
        <v>247</v>
      </c>
      <c r="V55" s="167" t="s">
        <v>247</v>
      </c>
    </row>
    <row r="56" spans="1:22" ht="15" customHeight="1">
      <c r="A56" s="78" t="s">
        <v>183</v>
      </c>
      <c r="B56" s="167" t="s">
        <v>247</v>
      </c>
      <c r="C56" s="167" t="s">
        <v>247</v>
      </c>
      <c r="D56" s="167" t="s">
        <v>247</v>
      </c>
      <c r="E56" s="167" t="s">
        <v>247</v>
      </c>
      <c r="F56" s="167" t="s">
        <v>247</v>
      </c>
      <c r="G56" s="167" t="s">
        <v>247</v>
      </c>
      <c r="H56" s="167" t="s">
        <v>247</v>
      </c>
      <c r="I56" s="167" t="s">
        <v>247</v>
      </c>
      <c r="J56" s="167" t="s">
        <v>247</v>
      </c>
      <c r="K56" s="167" t="s">
        <v>247</v>
      </c>
      <c r="L56" s="167" t="s">
        <v>247</v>
      </c>
      <c r="M56" s="167" t="s">
        <v>247</v>
      </c>
      <c r="N56" s="167" t="s">
        <v>247</v>
      </c>
      <c r="O56" s="167" t="s">
        <v>247</v>
      </c>
      <c r="P56" s="167" t="s">
        <v>247</v>
      </c>
      <c r="Q56" s="167" t="s">
        <v>247</v>
      </c>
      <c r="R56" s="167" t="s">
        <v>247</v>
      </c>
      <c r="S56" s="167" t="s">
        <v>247</v>
      </c>
      <c r="T56" s="167" t="s">
        <v>247</v>
      </c>
      <c r="U56" s="167" t="s">
        <v>247</v>
      </c>
      <c r="V56" s="167" t="s">
        <v>247</v>
      </c>
    </row>
    <row r="57" spans="1:22" ht="15" customHeight="1">
      <c r="A57" s="78" t="s">
        <v>21</v>
      </c>
      <c r="B57" s="167" t="s">
        <v>247</v>
      </c>
      <c r="C57" s="167" t="s">
        <v>247</v>
      </c>
      <c r="D57" s="167" t="s">
        <v>247</v>
      </c>
      <c r="E57" s="167" t="s">
        <v>247</v>
      </c>
      <c r="F57" s="167" t="s">
        <v>247</v>
      </c>
      <c r="G57" s="167" t="s">
        <v>247</v>
      </c>
      <c r="H57" s="167" t="s">
        <v>247</v>
      </c>
      <c r="I57" s="167" t="s">
        <v>247</v>
      </c>
      <c r="J57" s="167" t="s">
        <v>247</v>
      </c>
      <c r="K57" s="167" t="s">
        <v>247</v>
      </c>
      <c r="L57" s="167" t="s">
        <v>247</v>
      </c>
      <c r="M57" s="167" t="s">
        <v>247</v>
      </c>
      <c r="N57" s="167" t="s">
        <v>247</v>
      </c>
      <c r="O57" s="167" t="s">
        <v>247</v>
      </c>
      <c r="P57" s="167" t="s">
        <v>247</v>
      </c>
      <c r="Q57" s="167" t="s">
        <v>247</v>
      </c>
      <c r="R57" s="167" t="s">
        <v>247</v>
      </c>
      <c r="S57" s="167" t="s">
        <v>247</v>
      </c>
      <c r="T57" s="167" t="s">
        <v>247</v>
      </c>
      <c r="U57" s="167" t="s">
        <v>247</v>
      </c>
      <c r="V57" s="167" t="s">
        <v>247</v>
      </c>
    </row>
    <row r="58" spans="1:22" ht="15" customHeight="1">
      <c r="A58" s="78" t="s">
        <v>194</v>
      </c>
      <c r="B58" s="167" t="s">
        <v>247</v>
      </c>
      <c r="C58" s="167" t="s">
        <v>247</v>
      </c>
      <c r="D58" s="167" t="s">
        <v>247</v>
      </c>
      <c r="E58" s="167" t="s">
        <v>247</v>
      </c>
      <c r="F58" s="167" t="s">
        <v>247</v>
      </c>
      <c r="G58" s="167" t="s">
        <v>247</v>
      </c>
      <c r="H58" s="167" t="s">
        <v>247</v>
      </c>
      <c r="I58" s="167" t="s">
        <v>247</v>
      </c>
      <c r="J58" s="167" t="s">
        <v>247</v>
      </c>
      <c r="K58" s="167" t="s">
        <v>247</v>
      </c>
      <c r="L58" s="167" t="s">
        <v>247</v>
      </c>
      <c r="M58" s="167" t="s">
        <v>247</v>
      </c>
      <c r="N58" s="167" t="s">
        <v>247</v>
      </c>
      <c r="O58" s="167" t="s">
        <v>247</v>
      </c>
      <c r="P58" s="167" t="s">
        <v>247</v>
      </c>
      <c r="Q58" s="167" t="s">
        <v>247</v>
      </c>
      <c r="R58" s="167" t="s">
        <v>247</v>
      </c>
      <c r="S58" s="167" t="s">
        <v>247</v>
      </c>
      <c r="T58" s="167" t="s">
        <v>247</v>
      </c>
      <c r="U58" s="167" t="s">
        <v>247</v>
      </c>
      <c r="V58" s="167" t="s">
        <v>247</v>
      </c>
    </row>
    <row r="59" spans="1:22" ht="15" customHeight="1">
      <c r="A59" s="78" t="s">
        <v>369</v>
      </c>
      <c r="B59" s="167">
        <v>1</v>
      </c>
      <c r="C59" s="167" t="s">
        <v>213</v>
      </c>
      <c r="D59" s="167" t="s">
        <v>213</v>
      </c>
      <c r="E59" s="167" t="s">
        <v>214</v>
      </c>
      <c r="F59" s="167" t="s">
        <v>214</v>
      </c>
      <c r="G59" s="167" t="s">
        <v>247</v>
      </c>
      <c r="H59" s="167" t="s">
        <v>247</v>
      </c>
      <c r="I59" s="167" t="s">
        <v>247</v>
      </c>
      <c r="J59" s="167" t="s">
        <v>214</v>
      </c>
      <c r="K59" s="167" t="s">
        <v>214</v>
      </c>
      <c r="L59" s="167" t="s">
        <v>214</v>
      </c>
      <c r="M59" s="167" t="s">
        <v>213</v>
      </c>
      <c r="N59" s="167" t="s">
        <v>214</v>
      </c>
      <c r="O59" s="167" t="s">
        <v>214</v>
      </c>
      <c r="P59" s="167" t="s">
        <v>214</v>
      </c>
      <c r="Q59" s="167" t="s">
        <v>214</v>
      </c>
      <c r="R59" s="170" t="s">
        <v>213</v>
      </c>
      <c r="S59" s="170" t="s">
        <v>214</v>
      </c>
      <c r="T59" s="170" t="s">
        <v>214</v>
      </c>
      <c r="U59" s="167" t="s">
        <v>247</v>
      </c>
      <c r="V59" s="167" t="s">
        <v>247</v>
      </c>
    </row>
    <row r="60" spans="1:22" ht="15" customHeight="1">
      <c r="A60" s="78" t="s">
        <v>12</v>
      </c>
      <c r="B60" s="167" t="s">
        <v>247</v>
      </c>
      <c r="C60" s="167" t="s">
        <v>247</v>
      </c>
      <c r="D60" s="167" t="s">
        <v>247</v>
      </c>
      <c r="E60" s="167" t="s">
        <v>247</v>
      </c>
      <c r="F60" s="167" t="s">
        <v>247</v>
      </c>
      <c r="G60" s="167" t="s">
        <v>247</v>
      </c>
      <c r="H60" s="167" t="s">
        <v>247</v>
      </c>
      <c r="I60" s="167" t="s">
        <v>247</v>
      </c>
      <c r="J60" s="167" t="s">
        <v>247</v>
      </c>
      <c r="K60" s="167" t="s">
        <v>247</v>
      </c>
      <c r="L60" s="167" t="s">
        <v>247</v>
      </c>
      <c r="M60" s="167" t="s">
        <v>247</v>
      </c>
      <c r="N60" s="167" t="s">
        <v>247</v>
      </c>
      <c r="O60" s="167" t="s">
        <v>247</v>
      </c>
      <c r="P60" s="167" t="s">
        <v>247</v>
      </c>
      <c r="Q60" s="167" t="s">
        <v>247</v>
      </c>
      <c r="R60" s="167" t="s">
        <v>247</v>
      </c>
      <c r="S60" s="167" t="s">
        <v>247</v>
      </c>
      <c r="T60" s="167" t="s">
        <v>247</v>
      </c>
      <c r="U60" s="167" t="s">
        <v>247</v>
      </c>
      <c r="V60" s="167" t="s">
        <v>247</v>
      </c>
    </row>
    <row r="61" spans="1:22" ht="15" customHeight="1">
      <c r="A61" s="78" t="s">
        <v>22</v>
      </c>
      <c r="B61" s="167" t="s">
        <v>247</v>
      </c>
      <c r="C61" s="167" t="s">
        <v>247</v>
      </c>
      <c r="D61" s="167" t="s">
        <v>247</v>
      </c>
      <c r="E61" s="167" t="s">
        <v>247</v>
      </c>
      <c r="F61" s="167" t="s">
        <v>247</v>
      </c>
      <c r="G61" s="167" t="s">
        <v>247</v>
      </c>
      <c r="H61" s="167" t="s">
        <v>247</v>
      </c>
      <c r="I61" s="167" t="s">
        <v>247</v>
      </c>
      <c r="J61" s="167" t="s">
        <v>247</v>
      </c>
      <c r="K61" s="167" t="s">
        <v>247</v>
      </c>
      <c r="L61" s="167" t="s">
        <v>247</v>
      </c>
      <c r="M61" s="167" t="s">
        <v>247</v>
      </c>
      <c r="N61" s="167" t="s">
        <v>247</v>
      </c>
      <c r="O61" s="167" t="s">
        <v>247</v>
      </c>
      <c r="P61" s="167" t="s">
        <v>247</v>
      </c>
      <c r="Q61" s="167" t="s">
        <v>247</v>
      </c>
      <c r="R61" s="167" t="s">
        <v>247</v>
      </c>
      <c r="S61" s="167" t="s">
        <v>247</v>
      </c>
      <c r="T61" s="167" t="s">
        <v>247</v>
      </c>
      <c r="U61" s="167" t="s">
        <v>247</v>
      </c>
      <c r="V61" s="167" t="s">
        <v>247</v>
      </c>
    </row>
    <row r="62" spans="1:22" ht="15" customHeight="1">
      <c r="A62" s="78" t="s">
        <v>32</v>
      </c>
      <c r="B62" s="168">
        <v>1</v>
      </c>
      <c r="C62" s="167" t="s">
        <v>213</v>
      </c>
      <c r="D62" s="167" t="s">
        <v>213</v>
      </c>
      <c r="E62" s="167" t="s">
        <v>214</v>
      </c>
      <c r="F62" s="167" t="s">
        <v>214</v>
      </c>
      <c r="G62" s="167" t="s">
        <v>247</v>
      </c>
      <c r="H62" s="167" t="s">
        <v>247</v>
      </c>
      <c r="I62" s="167" t="s">
        <v>247</v>
      </c>
      <c r="J62" s="167" t="s">
        <v>214</v>
      </c>
      <c r="K62" s="167" t="s">
        <v>214</v>
      </c>
      <c r="L62" s="167" t="s">
        <v>214</v>
      </c>
      <c r="M62" s="167" t="s">
        <v>214</v>
      </c>
      <c r="N62" s="167" t="s">
        <v>214</v>
      </c>
      <c r="O62" s="167" t="s">
        <v>214</v>
      </c>
      <c r="P62" s="167" t="s">
        <v>214</v>
      </c>
      <c r="Q62" s="167" t="s">
        <v>214</v>
      </c>
      <c r="R62" s="167" t="s">
        <v>214</v>
      </c>
      <c r="S62" s="167" t="s">
        <v>214</v>
      </c>
      <c r="T62" s="167" t="s">
        <v>214</v>
      </c>
      <c r="U62" s="167" t="s">
        <v>247</v>
      </c>
      <c r="V62" s="167" t="s">
        <v>247</v>
      </c>
    </row>
    <row r="63" spans="1:22" ht="15" customHeight="1">
      <c r="A63" s="78" t="s">
        <v>23</v>
      </c>
      <c r="B63" s="168">
        <v>3</v>
      </c>
      <c r="C63" s="167">
        <f>SUM(D63,G63)</f>
        <v>648</v>
      </c>
      <c r="D63" s="167">
        <f>SUM(E63:F63)</f>
        <v>648</v>
      </c>
      <c r="E63" s="167">
        <v>512</v>
      </c>
      <c r="F63" s="167">
        <v>136</v>
      </c>
      <c r="G63" s="167" t="s">
        <v>247</v>
      </c>
      <c r="H63" s="167" t="s">
        <v>247</v>
      </c>
      <c r="I63" s="167" t="s">
        <v>247</v>
      </c>
      <c r="J63" s="167">
        <f>SUM(K63:L63)</f>
        <v>116505</v>
      </c>
      <c r="K63" s="167">
        <v>115434</v>
      </c>
      <c r="L63" s="167">
        <v>1071</v>
      </c>
      <c r="M63" s="167">
        <f>SUM(N63:Q63)</f>
        <v>249193</v>
      </c>
      <c r="N63" s="167">
        <v>177042</v>
      </c>
      <c r="O63" s="167">
        <v>1783</v>
      </c>
      <c r="P63" s="167">
        <v>9307</v>
      </c>
      <c r="Q63" s="167">
        <v>61061</v>
      </c>
      <c r="R63" s="169">
        <f>SUM(S63:U63)</f>
        <v>535340</v>
      </c>
      <c r="S63" s="169">
        <v>459756</v>
      </c>
      <c r="T63" s="169">
        <v>75584</v>
      </c>
      <c r="U63" s="167" t="s">
        <v>247</v>
      </c>
      <c r="V63" s="167" t="s">
        <v>247</v>
      </c>
    </row>
    <row r="64" spans="1:22" ht="15" customHeight="1">
      <c r="A64" s="78" t="s">
        <v>24</v>
      </c>
      <c r="B64" s="168">
        <v>7</v>
      </c>
      <c r="C64" s="167">
        <f>SUM(D64,G64)</f>
        <v>1633</v>
      </c>
      <c r="D64" s="167">
        <f>SUM(E64:F64)</f>
        <v>1633</v>
      </c>
      <c r="E64" s="167">
        <v>586</v>
      </c>
      <c r="F64" s="167">
        <v>1047</v>
      </c>
      <c r="G64" s="167" t="s">
        <v>247</v>
      </c>
      <c r="H64" s="167" t="s">
        <v>247</v>
      </c>
      <c r="I64" s="167" t="s">
        <v>247</v>
      </c>
      <c r="J64" s="167">
        <f>SUM(K64:L64)</f>
        <v>239943</v>
      </c>
      <c r="K64" s="167">
        <v>237239</v>
      </c>
      <c r="L64" s="167">
        <v>2704</v>
      </c>
      <c r="M64" s="167">
        <f>SUM(N64:Q64)</f>
        <v>964998</v>
      </c>
      <c r="N64" s="167">
        <v>762038</v>
      </c>
      <c r="O64" s="167">
        <v>1866</v>
      </c>
      <c r="P64" s="167">
        <v>5432</v>
      </c>
      <c r="Q64" s="167">
        <v>195662</v>
      </c>
      <c r="R64" s="169">
        <f>SUM(S64:U64)</f>
        <v>1526326</v>
      </c>
      <c r="S64" s="169">
        <v>1517349</v>
      </c>
      <c r="T64" s="169">
        <v>8977</v>
      </c>
      <c r="U64" s="167" t="s">
        <v>247</v>
      </c>
      <c r="V64" s="167" t="s">
        <v>247</v>
      </c>
    </row>
    <row r="65" spans="1:22" ht="15" customHeight="1">
      <c r="A65" s="78" t="s">
        <v>25</v>
      </c>
      <c r="B65" s="167" t="s">
        <v>247</v>
      </c>
      <c r="C65" s="167" t="s">
        <v>247</v>
      </c>
      <c r="D65" s="167" t="s">
        <v>247</v>
      </c>
      <c r="E65" s="167" t="s">
        <v>247</v>
      </c>
      <c r="F65" s="167" t="s">
        <v>247</v>
      </c>
      <c r="G65" s="167" t="s">
        <v>247</v>
      </c>
      <c r="H65" s="167" t="s">
        <v>247</v>
      </c>
      <c r="I65" s="167" t="s">
        <v>247</v>
      </c>
      <c r="J65" s="167" t="s">
        <v>247</v>
      </c>
      <c r="K65" s="167" t="s">
        <v>247</v>
      </c>
      <c r="L65" s="167" t="s">
        <v>247</v>
      </c>
      <c r="M65" s="167" t="s">
        <v>247</v>
      </c>
      <c r="N65" s="167" t="s">
        <v>247</v>
      </c>
      <c r="O65" s="167" t="s">
        <v>247</v>
      </c>
      <c r="P65" s="167" t="s">
        <v>247</v>
      </c>
      <c r="Q65" s="167" t="s">
        <v>247</v>
      </c>
      <c r="R65" s="167" t="s">
        <v>247</v>
      </c>
      <c r="S65" s="167" t="s">
        <v>247</v>
      </c>
      <c r="T65" s="167" t="s">
        <v>247</v>
      </c>
      <c r="U65" s="167" t="s">
        <v>247</v>
      </c>
      <c r="V65" s="167" t="s">
        <v>247</v>
      </c>
    </row>
    <row r="66" spans="1:22" ht="15" customHeight="1">
      <c r="A66" s="78" t="s">
        <v>26</v>
      </c>
      <c r="B66" s="167" t="s">
        <v>247</v>
      </c>
      <c r="C66" s="167" t="s">
        <v>247</v>
      </c>
      <c r="D66" s="167" t="s">
        <v>247</v>
      </c>
      <c r="E66" s="167" t="s">
        <v>247</v>
      </c>
      <c r="F66" s="167" t="s">
        <v>247</v>
      </c>
      <c r="G66" s="167" t="s">
        <v>247</v>
      </c>
      <c r="H66" s="167" t="s">
        <v>247</v>
      </c>
      <c r="I66" s="167" t="s">
        <v>247</v>
      </c>
      <c r="J66" s="167" t="s">
        <v>247</v>
      </c>
      <c r="K66" s="167" t="s">
        <v>247</v>
      </c>
      <c r="L66" s="167" t="s">
        <v>247</v>
      </c>
      <c r="M66" s="167" t="s">
        <v>247</v>
      </c>
      <c r="N66" s="167" t="s">
        <v>247</v>
      </c>
      <c r="O66" s="167" t="s">
        <v>247</v>
      </c>
      <c r="P66" s="167" t="s">
        <v>247</v>
      </c>
      <c r="Q66" s="167" t="s">
        <v>247</v>
      </c>
      <c r="R66" s="167" t="s">
        <v>247</v>
      </c>
      <c r="S66" s="167" t="s">
        <v>247</v>
      </c>
      <c r="T66" s="167" t="s">
        <v>247</v>
      </c>
      <c r="U66" s="167" t="s">
        <v>247</v>
      </c>
      <c r="V66" s="167" t="s">
        <v>247</v>
      </c>
    </row>
    <row r="67" spans="1:22" ht="15" customHeight="1">
      <c r="A67" s="78" t="s">
        <v>33</v>
      </c>
      <c r="B67" s="167" t="s">
        <v>247</v>
      </c>
      <c r="C67" s="167" t="s">
        <v>247</v>
      </c>
      <c r="D67" s="167" t="s">
        <v>247</v>
      </c>
      <c r="E67" s="167" t="s">
        <v>247</v>
      </c>
      <c r="F67" s="167" t="s">
        <v>247</v>
      </c>
      <c r="G67" s="167" t="s">
        <v>247</v>
      </c>
      <c r="H67" s="167" t="s">
        <v>247</v>
      </c>
      <c r="I67" s="167" t="s">
        <v>247</v>
      </c>
      <c r="J67" s="167" t="s">
        <v>247</v>
      </c>
      <c r="K67" s="167" t="s">
        <v>247</v>
      </c>
      <c r="L67" s="167" t="s">
        <v>247</v>
      </c>
      <c r="M67" s="167" t="s">
        <v>247</v>
      </c>
      <c r="N67" s="167" t="s">
        <v>247</v>
      </c>
      <c r="O67" s="167" t="s">
        <v>247</v>
      </c>
      <c r="P67" s="167" t="s">
        <v>247</v>
      </c>
      <c r="Q67" s="167" t="s">
        <v>247</v>
      </c>
      <c r="R67" s="167" t="s">
        <v>247</v>
      </c>
      <c r="S67" s="167" t="s">
        <v>247</v>
      </c>
      <c r="T67" s="167" t="s">
        <v>247</v>
      </c>
      <c r="U67" s="167" t="s">
        <v>247</v>
      </c>
      <c r="V67" s="167" t="s">
        <v>247</v>
      </c>
    </row>
    <row r="68" spans="1:22" ht="15" customHeight="1">
      <c r="A68" s="78" t="s">
        <v>141</v>
      </c>
      <c r="B68" s="172">
        <v>1</v>
      </c>
      <c r="C68" s="167" t="s">
        <v>213</v>
      </c>
      <c r="D68" s="167" t="s">
        <v>213</v>
      </c>
      <c r="E68" s="167" t="s">
        <v>214</v>
      </c>
      <c r="F68" s="167" t="s">
        <v>214</v>
      </c>
      <c r="G68" s="167" t="s">
        <v>247</v>
      </c>
      <c r="H68" s="167" t="s">
        <v>247</v>
      </c>
      <c r="I68" s="167" t="s">
        <v>247</v>
      </c>
      <c r="J68" s="167" t="s">
        <v>214</v>
      </c>
      <c r="K68" s="167" t="s">
        <v>214</v>
      </c>
      <c r="L68" s="167" t="s">
        <v>214</v>
      </c>
      <c r="M68" s="167" t="s">
        <v>214</v>
      </c>
      <c r="N68" s="167" t="s">
        <v>214</v>
      </c>
      <c r="O68" s="167" t="s">
        <v>214</v>
      </c>
      <c r="P68" s="167" t="s">
        <v>214</v>
      </c>
      <c r="Q68" s="167" t="s">
        <v>214</v>
      </c>
      <c r="R68" s="167" t="s">
        <v>214</v>
      </c>
      <c r="S68" s="167" t="s">
        <v>214</v>
      </c>
      <c r="T68" s="170" t="s">
        <v>247</v>
      </c>
      <c r="U68" s="167" t="s">
        <v>247</v>
      </c>
      <c r="V68" s="167" t="s">
        <v>247</v>
      </c>
    </row>
    <row r="69" spans="1:22" ht="15" customHeight="1">
      <c r="A69" s="173"/>
      <c r="B69" s="174"/>
      <c r="C69" s="25"/>
      <c r="D69" s="29"/>
      <c r="E69" s="169"/>
      <c r="F69" s="169"/>
      <c r="G69" s="29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30"/>
      <c r="S69" s="174"/>
      <c r="T69" s="175"/>
      <c r="U69" s="175"/>
      <c r="V69" s="176"/>
    </row>
    <row r="70" spans="1:21" ht="15" customHeight="1">
      <c r="A70" s="85"/>
      <c r="B70" s="86"/>
      <c r="C70" s="177"/>
      <c r="D70" s="177"/>
      <c r="E70" s="177"/>
      <c r="F70" s="177"/>
      <c r="G70" s="177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77"/>
      <c r="S70" s="86"/>
      <c r="T70" s="86"/>
      <c r="U70" s="86"/>
    </row>
  </sheetData>
  <sheetProtection/>
  <mergeCells count="47">
    <mergeCell ref="A3:V3"/>
    <mergeCell ref="A5:V5"/>
    <mergeCell ref="O8:O9"/>
    <mergeCell ref="P8:P9"/>
    <mergeCell ref="A7:A9"/>
    <mergeCell ref="B7:B9"/>
    <mergeCell ref="C7:I7"/>
    <mergeCell ref="R7:U7"/>
    <mergeCell ref="C8:C9"/>
    <mergeCell ref="T8:T9"/>
    <mergeCell ref="M7:Q7"/>
    <mergeCell ref="D8:F8"/>
    <mergeCell ref="J7:L7"/>
    <mergeCell ref="J8:J9"/>
    <mergeCell ref="K8:K9"/>
    <mergeCell ref="L8:L9"/>
    <mergeCell ref="Q8:Q9"/>
    <mergeCell ref="O43:O44"/>
    <mergeCell ref="P43:P44"/>
    <mergeCell ref="Q43:Q44"/>
    <mergeCell ref="V7:V9"/>
    <mergeCell ref="U8:U9"/>
    <mergeCell ref="G8:I8"/>
    <mergeCell ref="R8:R9"/>
    <mergeCell ref="S8:S9"/>
    <mergeCell ref="M8:M9"/>
    <mergeCell ref="N8:N9"/>
    <mergeCell ref="J43:J44"/>
    <mergeCell ref="K43:K44"/>
    <mergeCell ref="L43:L44"/>
    <mergeCell ref="M43:M44"/>
    <mergeCell ref="N43:N44"/>
    <mergeCell ref="A42:A44"/>
    <mergeCell ref="B42:B44"/>
    <mergeCell ref="C42:I42"/>
    <mergeCell ref="J42:L42"/>
    <mergeCell ref="M42:Q42"/>
    <mergeCell ref="A40:V40"/>
    <mergeCell ref="R43:R44"/>
    <mergeCell ref="S43:S44"/>
    <mergeCell ref="T43:T44"/>
    <mergeCell ref="U43:U44"/>
    <mergeCell ref="R42:U42"/>
    <mergeCell ref="V42:V44"/>
    <mergeCell ref="C43:C44"/>
    <mergeCell ref="D43:F43"/>
    <mergeCell ref="G43:I43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PageLayoutView="0" workbookViewId="0" topLeftCell="A49">
      <selection activeCell="A71" sqref="A71"/>
    </sheetView>
  </sheetViews>
  <sheetFormatPr defaultColWidth="8.796875" defaultRowHeight="15"/>
  <cols>
    <col min="1" max="1" width="31.8984375" style="0" customWidth="1"/>
    <col min="2" max="2" width="5.59765625" style="0" customWidth="1"/>
    <col min="3" max="3" width="10.09765625" style="0" customWidth="1"/>
    <col min="4" max="5" width="9.09765625" style="0" customWidth="1"/>
    <col min="6" max="6" width="8.09765625" style="0" customWidth="1"/>
    <col min="7" max="9" width="3.09765625" style="0" customWidth="1"/>
    <col min="10" max="11" width="12.59765625" style="0" customWidth="1"/>
    <col min="12" max="12" width="9.8984375" style="0" customWidth="1"/>
    <col min="13" max="13" width="4.59765625" style="0" customWidth="1"/>
    <col min="14" max="14" width="9.09765625" style="0" customWidth="1"/>
    <col min="15" max="15" width="4.59765625" style="0" customWidth="1"/>
    <col min="17" max="17" width="3.59765625" style="0" customWidth="1"/>
    <col min="18" max="18" width="10" style="0" bestFit="1" customWidth="1"/>
    <col min="19" max="19" width="3.59765625" style="0" customWidth="1"/>
    <col min="20" max="20" width="10" style="0" bestFit="1" customWidth="1"/>
    <col min="21" max="21" width="3.59765625" style="0" customWidth="1"/>
    <col min="22" max="22" width="9.8984375" style="0" customWidth="1"/>
    <col min="23" max="23" width="3.59765625" style="0" customWidth="1"/>
    <col min="24" max="24" width="9.8984375" style="0" customWidth="1"/>
    <col min="25" max="25" width="13.59765625" style="0" customWidth="1"/>
    <col min="26" max="26" width="12.59765625" style="0" customWidth="1"/>
  </cols>
  <sheetData>
    <row r="1" spans="1:28" s="10" customFormat="1" ht="15" customHeight="1">
      <c r="A1" s="7" t="s">
        <v>405</v>
      </c>
      <c r="AB1" s="9" t="s">
        <v>406</v>
      </c>
    </row>
    <row r="2" spans="1:27" s="3" customFormat="1" ht="1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8" s="3" customFormat="1" ht="15" customHeight="1">
      <c r="A3" s="217" t="s">
        <v>403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</row>
    <row r="4" spans="1:27" s="3" customFormat="1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8" s="3" customFormat="1" ht="15" customHeight="1">
      <c r="A5" s="217" t="s">
        <v>404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</row>
    <row r="6" spans="27:28" s="3" customFormat="1" ht="18" customHeight="1" thickBot="1">
      <c r="AA6" s="18"/>
      <c r="AB6" s="162" t="s">
        <v>390</v>
      </c>
    </row>
    <row r="7" spans="1:28" s="3" customFormat="1" ht="18.75" customHeight="1">
      <c r="A7" s="202" t="s">
        <v>2</v>
      </c>
      <c r="B7" s="417" t="s">
        <v>3</v>
      </c>
      <c r="C7" s="420" t="s">
        <v>4</v>
      </c>
      <c r="D7" s="421"/>
      <c r="E7" s="421"/>
      <c r="F7" s="421"/>
      <c r="G7" s="421"/>
      <c r="H7" s="421"/>
      <c r="I7" s="422"/>
      <c r="J7" s="399" t="s">
        <v>391</v>
      </c>
      <c r="K7" s="423"/>
      <c r="L7" s="424"/>
      <c r="M7" s="396" t="s">
        <v>392</v>
      </c>
      <c r="N7" s="479"/>
      <c r="O7" s="479"/>
      <c r="P7" s="479"/>
      <c r="Q7" s="479"/>
      <c r="R7" s="479"/>
      <c r="S7" s="479"/>
      <c r="T7" s="479"/>
      <c r="U7" s="479"/>
      <c r="V7" s="480"/>
      <c r="W7" s="393" t="s">
        <v>393</v>
      </c>
      <c r="X7" s="427"/>
      <c r="Y7" s="427"/>
      <c r="Z7" s="427"/>
      <c r="AA7" s="428"/>
      <c r="AB7" s="401" t="s">
        <v>410</v>
      </c>
    </row>
    <row r="8" spans="1:28" s="3" customFormat="1" ht="18.75" customHeight="1">
      <c r="A8" s="203"/>
      <c r="B8" s="418"/>
      <c r="C8" s="438" t="s">
        <v>5</v>
      </c>
      <c r="D8" s="440" t="s">
        <v>6</v>
      </c>
      <c r="E8" s="441"/>
      <c r="F8" s="442"/>
      <c r="G8" s="443" t="s">
        <v>200</v>
      </c>
      <c r="H8" s="444"/>
      <c r="I8" s="445"/>
      <c r="J8" s="384" t="s">
        <v>291</v>
      </c>
      <c r="K8" s="425" t="s">
        <v>185</v>
      </c>
      <c r="L8" s="384" t="s">
        <v>407</v>
      </c>
      <c r="M8" s="413" t="s">
        <v>291</v>
      </c>
      <c r="N8" s="414"/>
      <c r="O8" s="425" t="s">
        <v>186</v>
      </c>
      <c r="P8" s="481"/>
      <c r="Q8" s="492" t="s">
        <v>408</v>
      </c>
      <c r="R8" s="481"/>
      <c r="S8" s="492" t="s">
        <v>378</v>
      </c>
      <c r="T8" s="481"/>
      <c r="U8" s="425" t="s">
        <v>202</v>
      </c>
      <c r="V8" s="481"/>
      <c r="W8" s="413" t="s">
        <v>291</v>
      </c>
      <c r="X8" s="414"/>
      <c r="Y8" s="205" t="s">
        <v>409</v>
      </c>
      <c r="Z8" s="448" t="s">
        <v>8</v>
      </c>
      <c r="AA8" s="213" t="s">
        <v>9</v>
      </c>
      <c r="AB8" s="436"/>
    </row>
    <row r="9" spans="1:28" s="3" customFormat="1" ht="18.75" customHeight="1">
      <c r="A9" s="204"/>
      <c r="B9" s="419"/>
      <c r="C9" s="439"/>
      <c r="D9" s="19" t="s">
        <v>7</v>
      </c>
      <c r="E9" s="19" t="s">
        <v>10</v>
      </c>
      <c r="F9" s="19" t="s">
        <v>11</v>
      </c>
      <c r="G9" s="19" t="s">
        <v>7</v>
      </c>
      <c r="H9" s="19" t="s">
        <v>10</v>
      </c>
      <c r="I9" s="19" t="s">
        <v>11</v>
      </c>
      <c r="J9" s="446"/>
      <c r="K9" s="426"/>
      <c r="L9" s="446"/>
      <c r="M9" s="415"/>
      <c r="N9" s="416"/>
      <c r="O9" s="482"/>
      <c r="P9" s="483"/>
      <c r="Q9" s="482"/>
      <c r="R9" s="483"/>
      <c r="S9" s="482"/>
      <c r="T9" s="483"/>
      <c r="U9" s="482"/>
      <c r="V9" s="483"/>
      <c r="W9" s="415"/>
      <c r="X9" s="416"/>
      <c r="Y9" s="447"/>
      <c r="Z9" s="449"/>
      <c r="AA9" s="412"/>
      <c r="AB9" s="437"/>
    </row>
    <row r="10" spans="1:28" s="3" customFormat="1" ht="15" customHeight="1">
      <c r="A10" s="166"/>
      <c r="B10" s="11"/>
      <c r="C10" s="25"/>
      <c r="D10" s="29"/>
      <c r="E10" s="12"/>
      <c r="F10" s="12"/>
      <c r="G10" s="29"/>
      <c r="H10" s="11"/>
      <c r="I10" s="11"/>
      <c r="J10" s="11"/>
      <c r="K10" s="58"/>
      <c r="L10" s="11"/>
      <c r="M10" s="453"/>
      <c r="N10" s="454"/>
      <c r="O10" s="453"/>
      <c r="P10" s="454"/>
      <c r="Q10" s="453"/>
      <c r="R10" s="454"/>
      <c r="S10" s="453"/>
      <c r="T10" s="454"/>
      <c r="U10" s="453"/>
      <c r="V10" s="454"/>
      <c r="W10" s="453"/>
      <c r="X10" s="454"/>
      <c r="Y10" s="17"/>
      <c r="Z10" s="17"/>
      <c r="AA10" s="11"/>
      <c r="AB10" s="11"/>
    </row>
    <row r="11" spans="1:28" s="3" customFormat="1" ht="15" customHeight="1">
      <c r="A11" s="160" t="s">
        <v>181</v>
      </c>
      <c r="B11" s="178">
        <f>SUM(B13:B33)</f>
        <v>26</v>
      </c>
      <c r="C11" s="178">
        <f>SUM(D11,G11)</f>
        <v>20130</v>
      </c>
      <c r="D11" s="178">
        <f>SUM(E11:F11)</f>
        <v>20130</v>
      </c>
      <c r="E11" s="178">
        <v>14563</v>
      </c>
      <c r="F11" s="178">
        <v>5567</v>
      </c>
      <c r="G11" s="179" t="s">
        <v>247</v>
      </c>
      <c r="H11" s="179" t="s">
        <v>247</v>
      </c>
      <c r="I11" s="179" t="s">
        <v>247</v>
      </c>
      <c r="J11" s="181">
        <f>SUM(K11:L11)</f>
        <v>5057650</v>
      </c>
      <c r="K11" s="178">
        <v>4841052</v>
      </c>
      <c r="L11" s="178">
        <v>216598</v>
      </c>
      <c r="M11" s="452">
        <f>SUM(O11:V11)</f>
        <v>15563257</v>
      </c>
      <c r="N11" s="351">
        <f>SUM(O11:R11)</f>
        <v>12304706</v>
      </c>
      <c r="O11" s="452">
        <v>12041219</v>
      </c>
      <c r="P11" s="351"/>
      <c r="Q11" s="452">
        <v>263487</v>
      </c>
      <c r="R11" s="351"/>
      <c r="S11" s="452">
        <v>399062</v>
      </c>
      <c r="T11" s="351"/>
      <c r="U11" s="452">
        <v>2859489</v>
      </c>
      <c r="V11" s="351"/>
      <c r="W11" s="493">
        <f>SUM(Y11:AA11)</f>
        <v>27155598</v>
      </c>
      <c r="X11" s="494">
        <f>SUM(Y11:AA11)</f>
        <v>27155598</v>
      </c>
      <c r="Y11" s="178">
        <v>24017567</v>
      </c>
      <c r="Z11" s="178">
        <v>3090612</v>
      </c>
      <c r="AA11" s="178">
        <v>47419</v>
      </c>
      <c r="AB11" s="179" t="s">
        <v>247</v>
      </c>
    </row>
    <row r="12" spans="1:28" s="3" customFormat="1" ht="15" customHeight="1">
      <c r="A12" s="184"/>
      <c r="B12" s="168"/>
      <c r="C12" s="168"/>
      <c r="D12" s="167"/>
      <c r="E12" s="168"/>
      <c r="F12" s="168"/>
      <c r="G12" s="167"/>
      <c r="H12" s="167"/>
      <c r="I12" s="167"/>
      <c r="J12" s="167"/>
      <c r="K12" s="180"/>
      <c r="L12" s="167"/>
      <c r="M12" s="455"/>
      <c r="N12" s="355"/>
      <c r="O12" s="455"/>
      <c r="P12" s="355"/>
      <c r="Q12" s="455"/>
      <c r="R12" s="355"/>
      <c r="S12" s="455"/>
      <c r="T12" s="355"/>
      <c r="U12" s="455"/>
      <c r="V12" s="355"/>
      <c r="W12" s="455"/>
      <c r="X12" s="355"/>
      <c r="Y12" s="169"/>
      <c r="Z12" s="169"/>
      <c r="AA12" s="167"/>
      <c r="AB12" s="167"/>
    </row>
    <row r="13" spans="1:28" s="3" customFormat="1" ht="15" customHeight="1">
      <c r="A13" s="78" t="s">
        <v>19</v>
      </c>
      <c r="B13" s="168">
        <v>1</v>
      </c>
      <c r="C13" s="167" t="s">
        <v>213</v>
      </c>
      <c r="D13" s="167" t="s">
        <v>213</v>
      </c>
      <c r="E13" s="167" t="s">
        <v>217</v>
      </c>
      <c r="F13" s="167" t="s">
        <v>217</v>
      </c>
      <c r="G13" s="167" t="s">
        <v>247</v>
      </c>
      <c r="H13" s="167" t="s">
        <v>247</v>
      </c>
      <c r="I13" s="167" t="s">
        <v>247</v>
      </c>
      <c r="J13" s="167" t="s">
        <v>217</v>
      </c>
      <c r="K13" s="167" t="s">
        <v>217</v>
      </c>
      <c r="L13" s="167" t="s">
        <v>217</v>
      </c>
      <c r="M13" s="484" t="s">
        <v>218</v>
      </c>
      <c r="N13" s="376">
        <f>SUM(O13:R13)</f>
        <v>0</v>
      </c>
      <c r="O13" s="484" t="s">
        <v>220</v>
      </c>
      <c r="P13" s="484"/>
      <c r="Q13" s="484" t="s">
        <v>220</v>
      </c>
      <c r="R13" s="484"/>
      <c r="S13" s="484" t="s">
        <v>220</v>
      </c>
      <c r="T13" s="484"/>
      <c r="U13" s="484" t="s">
        <v>220</v>
      </c>
      <c r="V13" s="484"/>
      <c r="W13" s="484" t="s">
        <v>217</v>
      </c>
      <c r="X13" s="376">
        <f>SUM(Y13:AA13)</f>
        <v>0</v>
      </c>
      <c r="Y13" s="170" t="s">
        <v>217</v>
      </c>
      <c r="Z13" s="170" t="s">
        <v>217</v>
      </c>
      <c r="AA13" s="167" t="s">
        <v>217</v>
      </c>
      <c r="AB13" s="167" t="s">
        <v>247</v>
      </c>
    </row>
    <row r="14" spans="1:28" s="3" customFormat="1" ht="15" customHeight="1">
      <c r="A14" s="78" t="s">
        <v>182</v>
      </c>
      <c r="B14" s="168">
        <v>13</v>
      </c>
      <c r="C14" s="167">
        <f>SUM(D14,G14)</f>
        <v>6632</v>
      </c>
      <c r="D14" s="167">
        <f>SUM(E14:F14)</f>
        <v>6632</v>
      </c>
      <c r="E14" s="167">
        <v>3678</v>
      </c>
      <c r="F14" s="167">
        <v>2954</v>
      </c>
      <c r="G14" s="167" t="s">
        <v>247</v>
      </c>
      <c r="H14" s="167" t="s">
        <v>247</v>
      </c>
      <c r="I14" s="167" t="s">
        <v>247</v>
      </c>
      <c r="J14" s="167">
        <f>SUM(K14:L14)</f>
        <v>28455</v>
      </c>
      <c r="K14" s="167" t="s">
        <v>247</v>
      </c>
      <c r="L14" s="167">
        <v>28455</v>
      </c>
      <c r="M14" s="484">
        <f>SUM(O14:V14)</f>
        <v>5125472</v>
      </c>
      <c r="N14" s="376">
        <f>SUM(O14:R14)</f>
        <v>4562576</v>
      </c>
      <c r="O14" s="484">
        <v>4357357</v>
      </c>
      <c r="P14" s="484"/>
      <c r="Q14" s="484">
        <v>205219</v>
      </c>
      <c r="R14" s="484"/>
      <c r="S14" s="484">
        <v>196017</v>
      </c>
      <c r="T14" s="484"/>
      <c r="U14" s="484">
        <v>366879</v>
      </c>
      <c r="V14" s="484"/>
      <c r="W14" s="484">
        <f>SUM(Y14:AA14)</f>
        <v>8190709</v>
      </c>
      <c r="X14" s="376">
        <f>SUM(Y14:AA14)</f>
        <v>8190709</v>
      </c>
      <c r="Y14" s="170">
        <v>5217566</v>
      </c>
      <c r="Z14" s="170">
        <v>2973143</v>
      </c>
      <c r="AA14" s="167" t="s">
        <v>247</v>
      </c>
      <c r="AB14" s="167" t="s">
        <v>247</v>
      </c>
    </row>
    <row r="15" spans="1:28" s="3" customFormat="1" ht="15" customHeight="1">
      <c r="A15" s="78" t="s">
        <v>179</v>
      </c>
      <c r="B15" s="167" t="s">
        <v>411</v>
      </c>
      <c r="C15" s="167" t="s">
        <v>247</v>
      </c>
      <c r="D15" s="167" t="s">
        <v>247</v>
      </c>
      <c r="E15" s="167" t="s">
        <v>247</v>
      </c>
      <c r="F15" s="167" t="s">
        <v>247</v>
      </c>
      <c r="G15" s="167" t="s">
        <v>247</v>
      </c>
      <c r="H15" s="167" t="s">
        <v>247</v>
      </c>
      <c r="I15" s="167" t="s">
        <v>247</v>
      </c>
      <c r="J15" s="167" t="s">
        <v>247</v>
      </c>
      <c r="K15" s="167" t="s">
        <v>247</v>
      </c>
      <c r="L15" s="167" t="s">
        <v>247</v>
      </c>
      <c r="M15" s="167" t="s">
        <v>371</v>
      </c>
      <c r="N15" s="167" t="s">
        <v>247</v>
      </c>
      <c r="O15" s="167" t="s">
        <v>371</v>
      </c>
      <c r="P15" s="167" t="s">
        <v>247</v>
      </c>
      <c r="Q15" s="167" t="s">
        <v>371</v>
      </c>
      <c r="R15" s="167" t="s">
        <v>247</v>
      </c>
      <c r="S15" s="167" t="s">
        <v>371</v>
      </c>
      <c r="T15" s="167" t="s">
        <v>247</v>
      </c>
      <c r="U15" s="167" t="s">
        <v>371</v>
      </c>
      <c r="V15" s="167" t="s">
        <v>247</v>
      </c>
      <c r="W15" s="167" t="s">
        <v>371</v>
      </c>
      <c r="X15" s="167" t="s">
        <v>247</v>
      </c>
      <c r="Y15" s="167" t="s">
        <v>247</v>
      </c>
      <c r="Z15" s="167" t="s">
        <v>247</v>
      </c>
      <c r="AA15" s="167" t="s">
        <v>247</v>
      </c>
      <c r="AB15" s="167" t="s">
        <v>247</v>
      </c>
    </row>
    <row r="16" spans="1:28" s="3" customFormat="1" ht="15" customHeight="1">
      <c r="A16" s="78" t="s">
        <v>382</v>
      </c>
      <c r="B16" s="167" t="s">
        <v>247</v>
      </c>
      <c r="C16" s="167" t="s">
        <v>247</v>
      </c>
      <c r="D16" s="167" t="s">
        <v>247</v>
      </c>
      <c r="E16" s="167" t="s">
        <v>247</v>
      </c>
      <c r="F16" s="167" t="s">
        <v>247</v>
      </c>
      <c r="G16" s="167" t="s">
        <v>247</v>
      </c>
      <c r="H16" s="167" t="s">
        <v>247</v>
      </c>
      <c r="I16" s="167" t="s">
        <v>247</v>
      </c>
      <c r="J16" s="167" t="s">
        <v>247</v>
      </c>
      <c r="K16" s="167" t="s">
        <v>247</v>
      </c>
      <c r="L16" s="167" t="s">
        <v>247</v>
      </c>
      <c r="M16" s="167" t="s">
        <v>371</v>
      </c>
      <c r="N16" s="167" t="s">
        <v>247</v>
      </c>
      <c r="O16" s="167" t="s">
        <v>371</v>
      </c>
      <c r="P16" s="167" t="s">
        <v>247</v>
      </c>
      <c r="Q16" s="167" t="s">
        <v>371</v>
      </c>
      <c r="R16" s="167" t="s">
        <v>247</v>
      </c>
      <c r="S16" s="167" t="s">
        <v>371</v>
      </c>
      <c r="T16" s="167" t="s">
        <v>247</v>
      </c>
      <c r="U16" s="167" t="s">
        <v>371</v>
      </c>
      <c r="V16" s="167" t="s">
        <v>247</v>
      </c>
      <c r="W16" s="167" t="s">
        <v>371</v>
      </c>
      <c r="X16" s="167" t="s">
        <v>247</v>
      </c>
      <c r="Y16" s="167" t="s">
        <v>247</v>
      </c>
      <c r="Z16" s="167" t="s">
        <v>247</v>
      </c>
      <c r="AA16" s="167" t="s">
        <v>247</v>
      </c>
      <c r="AB16" s="167" t="s">
        <v>247</v>
      </c>
    </row>
    <row r="17" spans="1:28" s="3" customFormat="1" ht="15" customHeight="1">
      <c r="A17" s="78" t="s">
        <v>383</v>
      </c>
      <c r="B17" s="167" t="s">
        <v>247</v>
      </c>
      <c r="C17" s="167" t="s">
        <v>247</v>
      </c>
      <c r="D17" s="167" t="s">
        <v>247</v>
      </c>
      <c r="E17" s="167" t="s">
        <v>247</v>
      </c>
      <c r="F17" s="167" t="s">
        <v>247</v>
      </c>
      <c r="G17" s="167" t="s">
        <v>247</v>
      </c>
      <c r="H17" s="167" t="s">
        <v>247</v>
      </c>
      <c r="I17" s="167" t="s">
        <v>247</v>
      </c>
      <c r="J17" s="167" t="s">
        <v>247</v>
      </c>
      <c r="K17" s="167" t="s">
        <v>247</v>
      </c>
      <c r="L17" s="167" t="s">
        <v>247</v>
      </c>
      <c r="M17" s="167" t="s">
        <v>371</v>
      </c>
      <c r="N17" s="167" t="s">
        <v>247</v>
      </c>
      <c r="O17" s="167" t="s">
        <v>371</v>
      </c>
      <c r="P17" s="167" t="s">
        <v>247</v>
      </c>
      <c r="Q17" s="167" t="s">
        <v>371</v>
      </c>
      <c r="R17" s="167" t="s">
        <v>247</v>
      </c>
      <c r="S17" s="167" t="s">
        <v>371</v>
      </c>
      <c r="T17" s="167" t="s">
        <v>247</v>
      </c>
      <c r="U17" s="167" t="s">
        <v>371</v>
      </c>
      <c r="V17" s="167" t="s">
        <v>247</v>
      </c>
      <c r="W17" s="167" t="s">
        <v>371</v>
      </c>
      <c r="X17" s="167" t="s">
        <v>247</v>
      </c>
      <c r="Y17" s="167" t="s">
        <v>247</v>
      </c>
      <c r="Z17" s="167" t="s">
        <v>247</v>
      </c>
      <c r="AA17" s="167" t="s">
        <v>247</v>
      </c>
      <c r="AB17" s="167" t="s">
        <v>247</v>
      </c>
    </row>
    <row r="18" spans="1:28" s="3" customFormat="1" ht="15" customHeight="1">
      <c r="A18" s="78" t="s">
        <v>180</v>
      </c>
      <c r="B18" s="167" t="s">
        <v>247</v>
      </c>
      <c r="C18" s="167" t="s">
        <v>247</v>
      </c>
      <c r="D18" s="167" t="s">
        <v>247</v>
      </c>
      <c r="E18" s="167" t="s">
        <v>247</v>
      </c>
      <c r="F18" s="167" t="s">
        <v>247</v>
      </c>
      <c r="G18" s="167" t="s">
        <v>247</v>
      </c>
      <c r="H18" s="167" t="s">
        <v>247</v>
      </c>
      <c r="I18" s="167" t="s">
        <v>247</v>
      </c>
      <c r="J18" s="167" t="s">
        <v>247</v>
      </c>
      <c r="K18" s="167" t="s">
        <v>247</v>
      </c>
      <c r="L18" s="167" t="s">
        <v>247</v>
      </c>
      <c r="M18" s="167" t="s">
        <v>371</v>
      </c>
      <c r="N18" s="167" t="s">
        <v>247</v>
      </c>
      <c r="O18" s="167" t="s">
        <v>371</v>
      </c>
      <c r="P18" s="167" t="s">
        <v>247</v>
      </c>
      <c r="Q18" s="167" t="s">
        <v>371</v>
      </c>
      <c r="R18" s="167" t="s">
        <v>247</v>
      </c>
      <c r="S18" s="167" t="s">
        <v>371</v>
      </c>
      <c r="T18" s="167" t="s">
        <v>247</v>
      </c>
      <c r="U18" s="167" t="s">
        <v>371</v>
      </c>
      <c r="V18" s="167" t="s">
        <v>247</v>
      </c>
      <c r="W18" s="167" t="s">
        <v>371</v>
      </c>
      <c r="X18" s="167" t="s">
        <v>247</v>
      </c>
      <c r="Y18" s="167" t="s">
        <v>247</v>
      </c>
      <c r="Z18" s="167" t="s">
        <v>247</v>
      </c>
      <c r="AA18" s="167" t="s">
        <v>247</v>
      </c>
      <c r="AB18" s="167" t="s">
        <v>247</v>
      </c>
    </row>
    <row r="19" spans="1:28" s="3" customFormat="1" ht="15" customHeight="1">
      <c r="A19" s="78" t="s">
        <v>370</v>
      </c>
      <c r="B19" s="167">
        <v>1</v>
      </c>
      <c r="C19" s="167" t="s">
        <v>213</v>
      </c>
      <c r="D19" s="167" t="s">
        <v>213</v>
      </c>
      <c r="E19" s="167" t="s">
        <v>217</v>
      </c>
      <c r="F19" s="167" t="s">
        <v>217</v>
      </c>
      <c r="G19" s="167" t="s">
        <v>247</v>
      </c>
      <c r="H19" s="167" t="s">
        <v>247</v>
      </c>
      <c r="I19" s="167" t="s">
        <v>247</v>
      </c>
      <c r="J19" s="167" t="s">
        <v>217</v>
      </c>
      <c r="K19" s="167" t="s">
        <v>217</v>
      </c>
      <c r="L19" s="167" t="s">
        <v>217</v>
      </c>
      <c r="M19" s="484" t="s">
        <v>218</v>
      </c>
      <c r="N19" s="376">
        <f>SUM(O19:R19)</f>
        <v>0</v>
      </c>
      <c r="O19" s="484" t="s">
        <v>220</v>
      </c>
      <c r="P19" s="484"/>
      <c r="Q19" s="484" t="s">
        <v>220</v>
      </c>
      <c r="R19" s="484"/>
      <c r="S19" s="484" t="s">
        <v>220</v>
      </c>
      <c r="T19" s="484"/>
      <c r="U19" s="484" t="s">
        <v>220</v>
      </c>
      <c r="V19" s="484"/>
      <c r="W19" s="484" t="s">
        <v>221</v>
      </c>
      <c r="X19" s="376">
        <f>SUM(Y19:AA19)</f>
        <v>0</v>
      </c>
      <c r="Y19" s="170" t="s">
        <v>217</v>
      </c>
      <c r="Z19" s="170" t="s">
        <v>217</v>
      </c>
      <c r="AA19" s="167" t="s">
        <v>217</v>
      </c>
      <c r="AB19" s="167" t="s">
        <v>247</v>
      </c>
    </row>
    <row r="20" spans="1:28" s="3" customFormat="1" ht="15" customHeight="1">
      <c r="A20" s="78" t="s">
        <v>20</v>
      </c>
      <c r="B20" s="167" t="s">
        <v>411</v>
      </c>
      <c r="C20" s="167" t="s">
        <v>247</v>
      </c>
      <c r="D20" s="167" t="s">
        <v>247</v>
      </c>
      <c r="E20" s="167" t="s">
        <v>247</v>
      </c>
      <c r="F20" s="167" t="s">
        <v>247</v>
      </c>
      <c r="G20" s="167" t="s">
        <v>247</v>
      </c>
      <c r="H20" s="167" t="s">
        <v>247</v>
      </c>
      <c r="I20" s="167" t="s">
        <v>247</v>
      </c>
      <c r="J20" s="167" t="s">
        <v>247</v>
      </c>
      <c r="K20" s="167" t="s">
        <v>247</v>
      </c>
      <c r="L20" s="167" t="s">
        <v>247</v>
      </c>
      <c r="M20" s="167" t="s">
        <v>371</v>
      </c>
      <c r="N20" s="167" t="s">
        <v>247</v>
      </c>
      <c r="O20" s="167" t="s">
        <v>371</v>
      </c>
      <c r="P20" s="167" t="s">
        <v>247</v>
      </c>
      <c r="Q20" s="167" t="s">
        <v>371</v>
      </c>
      <c r="R20" s="167" t="s">
        <v>247</v>
      </c>
      <c r="S20" s="167" t="s">
        <v>371</v>
      </c>
      <c r="T20" s="167" t="s">
        <v>247</v>
      </c>
      <c r="U20" s="167" t="s">
        <v>371</v>
      </c>
      <c r="V20" s="167" t="s">
        <v>247</v>
      </c>
      <c r="W20" s="167" t="s">
        <v>371</v>
      </c>
      <c r="X20" s="167" t="s">
        <v>247</v>
      </c>
      <c r="Y20" s="167" t="s">
        <v>247</v>
      </c>
      <c r="Z20" s="167" t="s">
        <v>247</v>
      </c>
      <c r="AA20" s="167" t="s">
        <v>247</v>
      </c>
      <c r="AB20" s="167" t="s">
        <v>247</v>
      </c>
    </row>
    <row r="21" spans="1:28" s="3" customFormat="1" ht="15" customHeight="1">
      <c r="A21" s="78" t="s">
        <v>183</v>
      </c>
      <c r="B21" s="167" t="s">
        <v>247</v>
      </c>
      <c r="C21" s="167" t="s">
        <v>247</v>
      </c>
      <c r="D21" s="167" t="s">
        <v>247</v>
      </c>
      <c r="E21" s="167" t="s">
        <v>247</v>
      </c>
      <c r="F21" s="167" t="s">
        <v>247</v>
      </c>
      <c r="G21" s="167" t="s">
        <v>247</v>
      </c>
      <c r="H21" s="167" t="s">
        <v>247</v>
      </c>
      <c r="I21" s="167" t="s">
        <v>247</v>
      </c>
      <c r="J21" s="167" t="s">
        <v>247</v>
      </c>
      <c r="K21" s="167" t="s">
        <v>247</v>
      </c>
      <c r="L21" s="167" t="s">
        <v>247</v>
      </c>
      <c r="M21" s="167" t="s">
        <v>371</v>
      </c>
      <c r="N21" s="167" t="s">
        <v>247</v>
      </c>
      <c r="O21" s="167" t="s">
        <v>371</v>
      </c>
      <c r="P21" s="167" t="s">
        <v>247</v>
      </c>
      <c r="Q21" s="167" t="s">
        <v>371</v>
      </c>
      <c r="R21" s="167" t="s">
        <v>247</v>
      </c>
      <c r="S21" s="167" t="s">
        <v>371</v>
      </c>
      <c r="T21" s="167" t="s">
        <v>247</v>
      </c>
      <c r="U21" s="167" t="s">
        <v>371</v>
      </c>
      <c r="V21" s="167" t="s">
        <v>247</v>
      </c>
      <c r="W21" s="167" t="s">
        <v>371</v>
      </c>
      <c r="X21" s="167" t="s">
        <v>247</v>
      </c>
      <c r="Y21" s="167" t="s">
        <v>247</v>
      </c>
      <c r="Z21" s="167" t="s">
        <v>247</v>
      </c>
      <c r="AA21" s="167" t="s">
        <v>247</v>
      </c>
      <c r="AB21" s="167" t="s">
        <v>247</v>
      </c>
    </row>
    <row r="22" spans="1:28" s="3" customFormat="1" ht="15" customHeight="1">
      <c r="A22" s="78" t="s">
        <v>21</v>
      </c>
      <c r="B22" s="167" t="s">
        <v>247</v>
      </c>
      <c r="C22" s="167" t="s">
        <v>247</v>
      </c>
      <c r="D22" s="167" t="s">
        <v>247</v>
      </c>
      <c r="E22" s="167" t="s">
        <v>247</v>
      </c>
      <c r="F22" s="167" t="s">
        <v>247</v>
      </c>
      <c r="G22" s="167" t="s">
        <v>247</v>
      </c>
      <c r="H22" s="167" t="s">
        <v>247</v>
      </c>
      <c r="I22" s="167" t="s">
        <v>247</v>
      </c>
      <c r="J22" s="167" t="s">
        <v>247</v>
      </c>
      <c r="K22" s="167" t="s">
        <v>247</v>
      </c>
      <c r="L22" s="167" t="s">
        <v>247</v>
      </c>
      <c r="M22" s="167" t="s">
        <v>371</v>
      </c>
      <c r="N22" s="167" t="s">
        <v>247</v>
      </c>
      <c r="O22" s="167" t="s">
        <v>371</v>
      </c>
      <c r="P22" s="167" t="s">
        <v>247</v>
      </c>
      <c r="Q22" s="167" t="s">
        <v>371</v>
      </c>
      <c r="R22" s="167" t="s">
        <v>247</v>
      </c>
      <c r="S22" s="167" t="s">
        <v>371</v>
      </c>
      <c r="T22" s="167" t="s">
        <v>247</v>
      </c>
      <c r="U22" s="167" t="s">
        <v>371</v>
      </c>
      <c r="V22" s="167" t="s">
        <v>247</v>
      </c>
      <c r="W22" s="167" t="s">
        <v>371</v>
      </c>
      <c r="X22" s="167" t="s">
        <v>247</v>
      </c>
      <c r="Y22" s="167" t="s">
        <v>247</v>
      </c>
      <c r="Z22" s="167" t="s">
        <v>247</v>
      </c>
      <c r="AA22" s="167" t="s">
        <v>247</v>
      </c>
      <c r="AB22" s="167" t="s">
        <v>247</v>
      </c>
    </row>
    <row r="23" spans="1:28" s="3" customFormat="1" ht="15" customHeight="1">
      <c r="A23" s="78" t="s">
        <v>194</v>
      </c>
      <c r="B23" s="167" t="s">
        <v>247</v>
      </c>
      <c r="C23" s="167" t="s">
        <v>247</v>
      </c>
      <c r="D23" s="167" t="s">
        <v>247</v>
      </c>
      <c r="E23" s="167" t="s">
        <v>247</v>
      </c>
      <c r="F23" s="167" t="s">
        <v>247</v>
      </c>
      <c r="G23" s="167" t="s">
        <v>247</v>
      </c>
      <c r="H23" s="167" t="s">
        <v>247</v>
      </c>
      <c r="I23" s="167" t="s">
        <v>247</v>
      </c>
      <c r="J23" s="167" t="s">
        <v>247</v>
      </c>
      <c r="K23" s="167" t="s">
        <v>247</v>
      </c>
      <c r="L23" s="167" t="s">
        <v>247</v>
      </c>
      <c r="M23" s="167" t="s">
        <v>371</v>
      </c>
      <c r="N23" s="167" t="s">
        <v>247</v>
      </c>
      <c r="O23" s="167" t="s">
        <v>371</v>
      </c>
      <c r="P23" s="167" t="s">
        <v>247</v>
      </c>
      <c r="Q23" s="167" t="s">
        <v>371</v>
      </c>
      <c r="R23" s="167" t="s">
        <v>247</v>
      </c>
      <c r="S23" s="167" t="s">
        <v>371</v>
      </c>
      <c r="T23" s="167" t="s">
        <v>247</v>
      </c>
      <c r="U23" s="167" t="s">
        <v>371</v>
      </c>
      <c r="V23" s="167" t="s">
        <v>247</v>
      </c>
      <c r="W23" s="167" t="s">
        <v>371</v>
      </c>
      <c r="X23" s="167" t="s">
        <v>247</v>
      </c>
      <c r="Y23" s="167" t="s">
        <v>247</v>
      </c>
      <c r="Z23" s="167" t="s">
        <v>247</v>
      </c>
      <c r="AA23" s="167" t="s">
        <v>247</v>
      </c>
      <c r="AB23" s="167" t="s">
        <v>247</v>
      </c>
    </row>
    <row r="24" spans="1:28" s="3" customFormat="1" ht="15" customHeight="1">
      <c r="A24" s="78" t="s">
        <v>369</v>
      </c>
      <c r="B24" s="167">
        <v>1</v>
      </c>
      <c r="C24" s="167" t="s">
        <v>213</v>
      </c>
      <c r="D24" s="167" t="s">
        <v>213</v>
      </c>
      <c r="E24" s="167" t="s">
        <v>217</v>
      </c>
      <c r="F24" s="167" t="s">
        <v>217</v>
      </c>
      <c r="G24" s="167" t="s">
        <v>247</v>
      </c>
      <c r="H24" s="167" t="s">
        <v>247</v>
      </c>
      <c r="I24" s="167" t="s">
        <v>247</v>
      </c>
      <c r="J24" s="167" t="s">
        <v>217</v>
      </c>
      <c r="K24" s="167" t="s">
        <v>217</v>
      </c>
      <c r="L24" s="167" t="s">
        <v>217</v>
      </c>
      <c r="M24" s="484" t="s">
        <v>218</v>
      </c>
      <c r="N24" s="376">
        <f>SUM(O24:R24)</f>
        <v>0</v>
      </c>
      <c r="O24" s="484" t="s">
        <v>220</v>
      </c>
      <c r="P24" s="484"/>
      <c r="Q24" s="484" t="s">
        <v>220</v>
      </c>
      <c r="R24" s="484"/>
      <c r="S24" s="484" t="s">
        <v>220</v>
      </c>
      <c r="T24" s="484"/>
      <c r="U24" s="484" t="s">
        <v>220</v>
      </c>
      <c r="V24" s="484"/>
      <c r="W24" s="484" t="s">
        <v>221</v>
      </c>
      <c r="X24" s="376">
        <f>SUM(Y24:AA24)</f>
        <v>0</v>
      </c>
      <c r="Y24" s="170" t="s">
        <v>217</v>
      </c>
      <c r="Z24" s="170" t="s">
        <v>217</v>
      </c>
      <c r="AA24" s="167" t="s">
        <v>217</v>
      </c>
      <c r="AB24" s="167" t="s">
        <v>247</v>
      </c>
    </row>
    <row r="25" spans="1:28" s="3" customFormat="1" ht="15" customHeight="1">
      <c r="A25" s="78" t="s">
        <v>12</v>
      </c>
      <c r="B25" s="167" t="s">
        <v>247</v>
      </c>
      <c r="C25" s="167" t="s">
        <v>247</v>
      </c>
      <c r="D25" s="167" t="s">
        <v>247</v>
      </c>
      <c r="E25" s="167" t="s">
        <v>247</v>
      </c>
      <c r="F25" s="167" t="s">
        <v>247</v>
      </c>
      <c r="G25" s="167" t="s">
        <v>247</v>
      </c>
      <c r="H25" s="167" t="s">
        <v>247</v>
      </c>
      <c r="I25" s="167" t="s">
        <v>247</v>
      </c>
      <c r="J25" s="167" t="s">
        <v>247</v>
      </c>
      <c r="K25" s="167" t="s">
        <v>247</v>
      </c>
      <c r="L25" s="167" t="s">
        <v>247</v>
      </c>
      <c r="M25" s="167" t="s">
        <v>371</v>
      </c>
      <c r="N25" s="167" t="s">
        <v>247</v>
      </c>
      <c r="O25" s="167" t="s">
        <v>371</v>
      </c>
      <c r="P25" s="167" t="s">
        <v>247</v>
      </c>
      <c r="Q25" s="167" t="s">
        <v>371</v>
      </c>
      <c r="R25" s="167" t="s">
        <v>247</v>
      </c>
      <c r="S25" s="167" t="s">
        <v>371</v>
      </c>
      <c r="T25" s="167" t="s">
        <v>247</v>
      </c>
      <c r="U25" s="167" t="s">
        <v>371</v>
      </c>
      <c r="V25" s="167" t="s">
        <v>247</v>
      </c>
      <c r="W25" s="167" t="s">
        <v>371</v>
      </c>
      <c r="X25" s="167" t="s">
        <v>247</v>
      </c>
      <c r="Y25" s="167" t="s">
        <v>247</v>
      </c>
      <c r="Z25" s="167" t="s">
        <v>247</v>
      </c>
      <c r="AA25" s="167" t="s">
        <v>247</v>
      </c>
      <c r="AB25" s="167" t="s">
        <v>247</v>
      </c>
    </row>
    <row r="26" spans="1:28" s="3" customFormat="1" ht="15" customHeight="1">
      <c r="A26" s="78" t="s">
        <v>22</v>
      </c>
      <c r="B26" s="167" t="s">
        <v>247</v>
      </c>
      <c r="C26" s="167" t="s">
        <v>247</v>
      </c>
      <c r="D26" s="167" t="s">
        <v>247</v>
      </c>
      <c r="E26" s="167" t="s">
        <v>247</v>
      </c>
      <c r="F26" s="167" t="s">
        <v>247</v>
      </c>
      <c r="G26" s="167" t="s">
        <v>247</v>
      </c>
      <c r="H26" s="167" t="s">
        <v>247</v>
      </c>
      <c r="I26" s="167" t="s">
        <v>247</v>
      </c>
      <c r="J26" s="167" t="s">
        <v>247</v>
      </c>
      <c r="K26" s="167" t="s">
        <v>247</v>
      </c>
      <c r="L26" s="167" t="s">
        <v>247</v>
      </c>
      <c r="M26" s="167" t="s">
        <v>371</v>
      </c>
      <c r="N26" s="167" t="s">
        <v>247</v>
      </c>
      <c r="O26" s="167" t="s">
        <v>371</v>
      </c>
      <c r="P26" s="167" t="s">
        <v>247</v>
      </c>
      <c r="Q26" s="167" t="s">
        <v>371</v>
      </c>
      <c r="R26" s="167" t="s">
        <v>247</v>
      </c>
      <c r="S26" s="167" t="s">
        <v>371</v>
      </c>
      <c r="T26" s="167" t="s">
        <v>247</v>
      </c>
      <c r="U26" s="167" t="s">
        <v>371</v>
      </c>
      <c r="V26" s="167" t="s">
        <v>247</v>
      </c>
      <c r="W26" s="167" t="s">
        <v>371</v>
      </c>
      <c r="X26" s="167" t="s">
        <v>247</v>
      </c>
      <c r="Y26" s="167" t="s">
        <v>247</v>
      </c>
      <c r="Z26" s="167" t="s">
        <v>247</v>
      </c>
      <c r="AA26" s="167" t="s">
        <v>247</v>
      </c>
      <c r="AB26" s="167" t="s">
        <v>247</v>
      </c>
    </row>
    <row r="27" spans="1:28" s="3" customFormat="1" ht="15" customHeight="1">
      <c r="A27" s="78" t="s">
        <v>32</v>
      </c>
      <c r="B27" s="167" t="s">
        <v>247</v>
      </c>
      <c r="C27" s="167" t="s">
        <v>247</v>
      </c>
      <c r="D27" s="167" t="s">
        <v>247</v>
      </c>
      <c r="E27" s="167" t="s">
        <v>247</v>
      </c>
      <c r="F27" s="167" t="s">
        <v>247</v>
      </c>
      <c r="G27" s="167" t="s">
        <v>247</v>
      </c>
      <c r="H27" s="167" t="s">
        <v>247</v>
      </c>
      <c r="I27" s="167" t="s">
        <v>247</v>
      </c>
      <c r="J27" s="167" t="s">
        <v>247</v>
      </c>
      <c r="K27" s="167" t="s">
        <v>247</v>
      </c>
      <c r="L27" s="167" t="s">
        <v>247</v>
      </c>
      <c r="M27" s="167" t="s">
        <v>371</v>
      </c>
      <c r="N27" s="167" t="s">
        <v>247</v>
      </c>
      <c r="O27" s="167" t="s">
        <v>371</v>
      </c>
      <c r="P27" s="167" t="s">
        <v>247</v>
      </c>
      <c r="Q27" s="167" t="s">
        <v>371</v>
      </c>
      <c r="R27" s="167" t="s">
        <v>247</v>
      </c>
      <c r="S27" s="167" t="s">
        <v>371</v>
      </c>
      <c r="T27" s="167" t="s">
        <v>247</v>
      </c>
      <c r="U27" s="167" t="s">
        <v>371</v>
      </c>
      <c r="V27" s="167" t="s">
        <v>247</v>
      </c>
      <c r="W27" s="167" t="s">
        <v>371</v>
      </c>
      <c r="X27" s="167" t="s">
        <v>247</v>
      </c>
      <c r="Y27" s="167" t="s">
        <v>247</v>
      </c>
      <c r="Z27" s="167" t="s">
        <v>247</v>
      </c>
      <c r="AA27" s="167" t="s">
        <v>247</v>
      </c>
      <c r="AB27" s="167" t="s">
        <v>247</v>
      </c>
    </row>
    <row r="28" spans="1:28" s="3" customFormat="1" ht="15" customHeight="1">
      <c r="A28" s="78" t="s">
        <v>23</v>
      </c>
      <c r="B28" s="168">
        <v>6</v>
      </c>
      <c r="C28" s="167">
        <f>SUM(D28,G28)</f>
        <v>9687</v>
      </c>
      <c r="D28" s="167">
        <f>SUM(E28:F28)</f>
        <v>9687</v>
      </c>
      <c r="E28" s="167">
        <v>8796</v>
      </c>
      <c r="F28" s="167">
        <v>891</v>
      </c>
      <c r="G28" s="167" t="s">
        <v>247</v>
      </c>
      <c r="H28" s="167" t="s">
        <v>247</v>
      </c>
      <c r="I28" s="167" t="s">
        <v>247</v>
      </c>
      <c r="J28" s="167">
        <f>SUM(K28:L28)</f>
        <v>2943540</v>
      </c>
      <c r="K28" s="167">
        <v>2768803</v>
      </c>
      <c r="L28" s="167">
        <v>174737</v>
      </c>
      <c r="M28" s="484">
        <f>SUM(O28:V28)</f>
        <v>8666943</v>
      </c>
      <c r="N28" s="376">
        <f>SUM(O28:R28)</f>
        <v>6082021</v>
      </c>
      <c r="O28" s="484">
        <v>6053693</v>
      </c>
      <c r="P28" s="484"/>
      <c r="Q28" s="484">
        <v>28328</v>
      </c>
      <c r="R28" s="484"/>
      <c r="S28" s="484">
        <v>184976</v>
      </c>
      <c r="T28" s="484"/>
      <c r="U28" s="484">
        <v>2399946</v>
      </c>
      <c r="V28" s="484"/>
      <c r="W28" s="484">
        <f>SUM(Y28:AA28)</f>
        <v>15447486</v>
      </c>
      <c r="X28" s="376">
        <f>SUM(Y28:AA28)</f>
        <v>15447486</v>
      </c>
      <c r="Y28" s="170">
        <v>15447486</v>
      </c>
      <c r="Z28" s="167" t="s">
        <v>247</v>
      </c>
      <c r="AA28" s="167" t="s">
        <v>247</v>
      </c>
      <c r="AB28" s="167" t="s">
        <v>247</v>
      </c>
    </row>
    <row r="29" spans="1:28" s="3" customFormat="1" ht="15" customHeight="1">
      <c r="A29" s="78" t="s">
        <v>24</v>
      </c>
      <c r="B29" s="168">
        <v>3</v>
      </c>
      <c r="C29" s="167">
        <f>SUM(D29,G29)</f>
        <v>1346</v>
      </c>
      <c r="D29" s="167">
        <f>SUM(E29:F29)</f>
        <v>1346</v>
      </c>
      <c r="E29" s="167">
        <v>532</v>
      </c>
      <c r="F29" s="167">
        <v>814</v>
      </c>
      <c r="G29" s="167" t="s">
        <v>247</v>
      </c>
      <c r="H29" s="167" t="s">
        <v>247</v>
      </c>
      <c r="I29" s="167" t="s">
        <v>247</v>
      </c>
      <c r="J29" s="167">
        <f>SUM(K29:L29)</f>
        <v>207931</v>
      </c>
      <c r="K29" s="167">
        <v>205471</v>
      </c>
      <c r="L29" s="167">
        <v>2460</v>
      </c>
      <c r="M29" s="484">
        <f>SUM(O29:V29)</f>
        <v>429267</v>
      </c>
      <c r="N29" s="376">
        <f>SUM(O29:R29)</f>
        <v>376577</v>
      </c>
      <c r="O29" s="484">
        <v>372784</v>
      </c>
      <c r="P29" s="484"/>
      <c r="Q29" s="484">
        <v>3793</v>
      </c>
      <c r="R29" s="484"/>
      <c r="S29" s="484">
        <v>1885</v>
      </c>
      <c r="T29" s="484"/>
      <c r="U29" s="484">
        <v>50805</v>
      </c>
      <c r="V29" s="484"/>
      <c r="W29" s="484">
        <f>SUM(Y29:AA29)</f>
        <v>891556</v>
      </c>
      <c r="X29" s="376">
        <f>SUM(Y29:AA29)</f>
        <v>891556</v>
      </c>
      <c r="Y29" s="170">
        <v>774087</v>
      </c>
      <c r="Z29" s="170">
        <v>117469</v>
      </c>
      <c r="AA29" s="167" t="s">
        <v>247</v>
      </c>
      <c r="AB29" s="167" t="s">
        <v>247</v>
      </c>
    </row>
    <row r="30" spans="1:28" s="3" customFormat="1" ht="15" customHeight="1">
      <c r="A30" s="78" t="s">
        <v>25</v>
      </c>
      <c r="B30" s="168">
        <v>1</v>
      </c>
      <c r="C30" s="167" t="s">
        <v>213</v>
      </c>
      <c r="D30" s="167" t="s">
        <v>213</v>
      </c>
      <c r="E30" s="167" t="s">
        <v>217</v>
      </c>
      <c r="F30" s="167" t="s">
        <v>217</v>
      </c>
      <c r="G30" s="167" t="s">
        <v>247</v>
      </c>
      <c r="H30" s="167" t="s">
        <v>247</v>
      </c>
      <c r="I30" s="167" t="s">
        <v>247</v>
      </c>
      <c r="J30" s="167" t="s">
        <v>217</v>
      </c>
      <c r="K30" s="167" t="s">
        <v>217</v>
      </c>
      <c r="L30" s="167" t="s">
        <v>217</v>
      </c>
      <c r="M30" s="484" t="s">
        <v>218</v>
      </c>
      <c r="N30" s="376">
        <f>SUM(O30:R30)</f>
        <v>0</v>
      </c>
      <c r="O30" s="484" t="s">
        <v>220</v>
      </c>
      <c r="P30" s="484"/>
      <c r="Q30" s="484" t="s">
        <v>220</v>
      </c>
      <c r="R30" s="484"/>
      <c r="S30" s="484" t="s">
        <v>220</v>
      </c>
      <c r="T30" s="484"/>
      <c r="U30" s="484" t="s">
        <v>220</v>
      </c>
      <c r="V30" s="484"/>
      <c r="W30" s="484" t="s">
        <v>221</v>
      </c>
      <c r="X30" s="376">
        <f>SUM(Y30:AA30)</f>
        <v>0</v>
      </c>
      <c r="Y30" s="170" t="s">
        <v>217</v>
      </c>
      <c r="Z30" s="167" t="s">
        <v>217</v>
      </c>
      <c r="AA30" s="72" t="s">
        <v>217</v>
      </c>
      <c r="AB30" s="167" t="s">
        <v>247</v>
      </c>
    </row>
    <row r="31" spans="1:28" s="3" customFormat="1" ht="15" customHeight="1">
      <c r="A31" s="78" t="s">
        <v>26</v>
      </c>
      <c r="B31" s="167" t="s">
        <v>247</v>
      </c>
      <c r="C31" s="167" t="s">
        <v>247</v>
      </c>
      <c r="D31" s="167" t="s">
        <v>247</v>
      </c>
      <c r="E31" s="167" t="s">
        <v>247</v>
      </c>
      <c r="F31" s="167" t="s">
        <v>247</v>
      </c>
      <c r="G31" s="167" t="s">
        <v>247</v>
      </c>
      <c r="H31" s="167" t="s">
        <v>247</v>
      </c>
      <c r="I31" s="167" t="s">
        <v>247</v>
      </c>
      <c r="J31" s="167" t="s">
        <v>247</v>
      </c>
      <c r="K31" s="167" t="s">
        <v>247</v>
      </c>
      <c r="L31" s="167" t="s">
        <v>247</v>
      </c>
      <c r="M31" s="167" t="s">
        <v>371</v>
      </c>
      <c r="N31" s="167" t="s">
        <v>247</v>
      </c>
      <c r="O31" s="167" t="s">
        <v>371</v>
      </c>
      <c r="P31" s="167" t="s">
        <v>247</v>
      </c>
      <c r="Q31" s="167" t="s">
        <v>371</v>
      </c>
      <c r="R31" s="167" t="s">
        <v>247</v>
      </c>
      <c r="S31" s="167" t="s">
        <v>371</v>
      </c>
      <c r="T31" s="167" t="s">
        <v>247</v>
      </c>
      <c r="U31" s="167" t="s">
        <v>371</v>
      </c>
      <c r="V31" s="167" t="s">
        <v>247</v>
      </c>
      <c r="W31" s="167" t="s">
        <v>371</v>
      </c>
      <c r="X31" s="167" t="s">
        <v>247</v>
      </c>
      <c r="Y31" s="167" t="s">
        <v>247</v>
      </c>
      <c r="Z31" s="167" t="s">
        <v>247</v>
      </c>
      <c r="AA31" s="167" t="s">
        <v>247</v>
      </c>
      <c r="AB31" s="167" t="s">
        <v>247</v>
      </c>
    </row>
    <row r="32" spans="1:28" s="3" customFormat="1" ht="15" customHeight="1">
      <c r="A32" s="78" t="s">
        <v>33</v>
      </c>
      <c r="B32" s="167" t="s">
        <v>247</v>
      </c>
      <c r="C32" s="167" t="s">
        <v>247</v>
      </c>
      <c r="D32" s="167" t="s">
        <v>247</v>
      </c>
      <c r="E32" s="167" t="s">
        <v>247</v>
      </c>
      <c r="F32" s="167" t="s">
        <v>247</v>
      </c>
      <c r="G32" s="167" t="s">
        <v>247</v>
      </c>
      <c r="H32" s="167" t="s">
        <v>247</v>
      </c>
      <c r="I32" s="167" t="s">
        <v>247</v>
      </c>
      <c r="J32" s="167" t="s">
        <v>247</v>
      </c>
      <c r="K32" s="167" t="s">
        <v>247</v>
      </c>
      <c r="L32" s="167" t="s">
        <v>247</v>
      </c>
      <c r="M32" s="167" t="s">
        <v>371</v>
      </c>
      <c r="N32" s="167" t="s">
        <v>247</v>
      </c>
      <c r="O32" s="167" t="s">
        <v>371</v>
      </c>
      <c r="P32" s="167" t="s">
        <v>247</v>
      </c>
      <c r="Q32" s="167" t="s">
        <v>371</v>
      </c>
      <c r="R32" s="167" t="s">
        <v>247</v>
      </c>
      <c r="S32" s="167" t="s">
        <v>371</v>
      </c>
      <c r="T32" s="167" t="s">
        <v>247</v>
      </c>
      <c r="U32" s="167" t="s">
        <v>371</v>
      </c>
      <c r="V32" s="167" t="s">
        <v>247</v>
      </c>
      <c r="W32" s="167" t="s">
        <v>371</v>
      </c>
      <c r="X32" s="167" t="s">
        <v>247</v>
      </c>
      <c r="Y32" s="167" t="s">
        <v>247</v>
      </c>
      <c r="Z32" s="167" t="s">
        <v>247</v>
      </c>
      <c r="AA32" s="167" t="s">
        <v>247</v>
      </c>
      <c r="AB32" s="167" t="s">
        <v>247</v>
      </c>
    </row>
    <row r="33" spans="1:28" s="3" customFormat="1" ht="15" customHeight="1">
      <c r="A33" s="78" t="s">
        <v>141</v>
      </c>
      <c r="B33" s="167" t="s">
        <v>247</v>
      </c>
      <c r="C33" s="167" t="s">
        <v>247</v>
      </c>
      <c r="D33" s="167" t="s">
        <v>247</v>
      </c>
      <c r="E33" s="167" t="s">
        <v>247</v>
      </c>
      <c r="F33" s="167" t="s">
        <v>247</v>
      </c>
      <c r="G33" s="167" t="s">
        <v>247</v>
      </c>
      <c r="H33" s="167" t="s">
        <v>247</v>
      </c>
      <c r="I33" s="167" t="s">
        <v>247</v>
      </c>
      <c r="J33" s="167" t="s">
        <v>247</v>
      </c>
      <c r="K33" s="167" t="s">
        <v>247</v>
      </c>
      <c r="L33" s="167" t="s">
        <v>247</v>
      </c>
      <c r="M33" s="167" t="s">
        <v>371</v>
      </c>
      <c r="N33" s="167" t="s">
        <v>247</v>
      </c>
      <c r="O33" s="167" t="s">
        <v>371</v>
      </c>
      <c r="P33" s="167" t="s">
        <v>247</v>
      </c>
      <c r="Q33" s="167" t="s">
        <v>371</v>
      </c>
      <c r="R33" s="167" t="s">
        <v>247</v>
      </c>
      <c r="S33" s="167" t="s">
        <v>371</v>
      </c>
      <c r="T33" s="167" t="s">
        <v>247</v>
      </c>
      <c r="U33" s="167" t="s">
        <v>371</v>
      </c>
      <c r="V33" s="167" t="s">
        <v>247</v>
      </c>
      <c r="W33" s="167" t="s">
        <v>371</v>
      </c>
      <c r="X33" s="167" t="s">
        <v>247</v>
      </c>
      <c r="Y33" s="167" t="s">
        <v>247</v>
      </c>
      <c r="Z33" s="167" t="s">
        <v>247</v>
      </c>
      <c r="AA33" s="167" t="s">
        <v>247</v>
      </c>
      <c r="AB33" s="167" t="s">
        <v>247</v>
      </c>
    </row>
    <row r="34" spans="1:28" s="3" customFormat="1" ht="15" customHeight="1">
      <c r="A34" s="173"/>
      <c r="B34" s="174"/>
      <c r="C34" s="168"/>
      <c r="D34" s="167"/>
      <c r="E34" s="169"/>
      <c r="F34" s="169"/>
      <c r="G34" s="167"/>
      <c r="H34" s="175"/>
      <c r="I34" s="175"/>
      <c r="J34" s="175"/>
      <c r="K34" s="180"/>
      <c r="L34" s="175"/>
      <c r="M34" s="455"/>
      <c r="N34" s="355"/>
      <c r="O34" s="455"/>
      <c r="P34" s="355"/>
      <c r="Q34" s="455"/>
      <c r="R34" s="355"/>
      <c r="S34" s="455"/>
      <c r="T34" s="355"/>
      <c r="U34" s="455"/>
      <c r="V34" s="355"/>
      <c r="W34" s="455"/>
      <c r="X34" s="355"/>
      <c r="Y34" s="174"/>
      <c r="Z34" s="175"/>
      <c r="AA34" s="175"/>
      <c r="AB34" s="176"/>
    </row>
    <row r="35" spans="1:27" s="3" customFormat="1" ht="15" customHeight="1">
      <c r="A35" s="6"/>
      <c r="B35" s="5"/>
      <c r="C35" s="24"/>
      <c r="D35" s="24"/>
      <c r="E35" s="24"/>
      <c r="F35" s="24"/>
      <c r="G35" s="24"/>
      <c r="H35" s="5"/>
      <c r="I35" s="5"/>
      <c r="J35" s="5"/>
      <c r="K35" s="24"/>
      <c r="L35" s="5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5"/>
      <c r="Z35" s="5"/>
      <c r="AA35" s="5"/>
    </row>
    <row r="36" spans="1:27" s="3" customFormat="1" ht="1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5" customHeight="1"/>
    <row r="38" spans="1:27" s="3" customFormat="1" ht="15" customHeight="1">
      <c r="A38" s="217" t="s">
        <v>412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20"/>
      <c r="AA38" s="20"/>
    </row>
    <row r="39" spans="25:27" s="3" customFormat="1" ht="18" customHeight="1" thickBot="1">
      <c r="Y39" s="183" t="s">
        <v>371</v>
      </c>
      <c r="AA39" s="18"/>
    </row>
    <row r="40" spans="1:25" ht="15" customHeight="1">
      <c r="A40" s="457" t="s">
        <v>413</v>
      </c>
      <c r="B40" s="460" t="s">
        <v>3</v>
      </c>
      <c r="C40" s="466" t="s">
        <v>417</v>
      </c>
      <c r="D40" s="467"/>
      <c r="E40" s="467"/>
      <c r="F40" s="467"/>
      <c r="G40" s="467"/>
      <c r="H40" s="467"/>
      <c r="I40" s="467"/>
      <c r="J40" s="467"/>
      <c r="K40" s="467"/>
      <c r="L40" s="466" t="s">
        <v>420</v>
      </c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</row>
    <row r="41" spans="1:25" ht="15" customHeight="1">
      <c r="A41" s="458"/>
      <c r="B41" s="461"/>
      <c r="C41" s="429" t="s">
        <v>416</v>
      </c>
      <c r="D41" s="430"/>
      <c r="E41" s="430"/>
      <c r="F41" s="430"/>
      <c r="G41" s="430"/>
      <c r="H41" s="430"/>
      <c r="I41" s="430"/>
      <c r="J41" s="430"/>
      <c r="K41" s="433" t="s">
        <v>414</v>
      </c>
      <c r="L41" s="488" t="s">
        <v>18</v>
      </c>
      <c r="M41" s="489"/>
      <c r="N41" s="429" t="s">
        <v>201</v>
      </c>
      <c r="O41" s="414"/>
      <c r="P41" s="429" t="s">
        <v>203</v>
      </c>
      <c r="Q41" s="414"/>
      <c r="R41" s="429" t="s">
        <v>204</v>
      </c>
      <c r="S41" s="414"/>
      <c r="T41" s="429" t="s">
        <v>205</v>
      </c>
      <c r="U41" s="414"/>
      <c r="V41" s="429" t="s">
        <v>206</v>
      </c>
      <c r="W41" s="414"/>
      <c r="X41" s="496" t="s">
        <v>207</v>
      </c>
      <c r="Y41" s="497"/>
    </row>
    <row r="42" spans="1:25" ht="15" customHeight="1">
      <c r="A42" s="458"/>
      <c r="B42" s="461"/>
      <c r="C42" s="431"/>
      <c r="D42" s="432"/>
      <c r="E42" s="432"/>
      <c r="F42" s="432"/>
      <c r="G42" s="432"/>
      <c r="H42" s="432"/>
      <c r="I42" s="432"/>
      <c r="J42" s="432"/>
      <c r="K42" s="434"/>
      <c r="L42" s="490"/>
      <c r="M42" s="491"/>
      <c r="N42" s="426"/>
      <c r="O42" s="416"/>
      <c r="P42" s="426"/>
      <c r="Q42" s="416"/>
      <c r="R42" s="426"/>
      <c r="S42" s="416"/>
      <c r="T42" s="426"/>
      <c r="U42" s="416"/>
      <c r="V42" s="426"/>
      <c r="W42" s="416"/>
      <c r="X42" s="426"/>
      <c r="Y42" s="498"/>
    </row>
    <row r="43" spans="1:25" ht="15" customHeight="1">
      <c r="A43" s="458"/>
      <c r="B43" s="462"/>
      <c r="C43" s="438" t="s">
        <v>197</v>
      </c>
      <c r="D43" s="464" t="s">
        <v>195</v>
      </c>
      <c r="E43" s="450" t="s">
        <v>198</v>
      </c>
      <c r="F43" s="477" t="s">
        <v>199</v>
      </c>
      <c r="G43" s="414"/>
      <c r="H43" s="470" t="s">
        <v>16</v>
      </c>
      <c r="I43" s="471"/>
      <c r="J43" s="475" t="s">
        <v>415</v>
      </c>
      <c r="K43" s="434"/>
      <c r="L43" s="485" t="s">
        <v>418</v>
      </c>
      <c r="M43" s="486" t="s">
        <v>196</v>
      </c>
      <c r="N43" s="485" t="s">
        <v>419</v>
      </c>
      <c r="O43" s="486" t="s">
        <v>196</v>
      </c>
      <c r="P43" s="485" t="s">
        <v>419</v>
      </c>
      <c r="Q43" s="486" t="s">
        <v>196</v>
      </c>
      <c r="R43" s="485" t="s">
        <v>418</v>
      </c>
      <c r="S43" s="486" t="s">
        <v>196</v>
      </c>
      <c r="T43" s="485" t="s">
        <v>418</v>
      </c>
      <c r="U43" s="486" t="s">
        <v>196</v>
      </c>
      <c r="V43" s="485" t="s">
        <v>418</v>
      </c>
      <c r="W43" s="486" t="s">
        <v>196</v>
      </c>
      <c r="X43" s="485" t="s">
        <v>418</v>
      </c>
      <c r="Y43" s="499" t="s">
        <v>414</v>
      </c>
    </row>
    <row r="44" spans="1:25" ht="15" customHeight="1">
      <c r="A44" s="459"/>
      <c r="B44" s="463"/>
      <c r="C44" s="439"/>
      <c r="D44" s="465"/>
      <c r="E44" s="451"/>
      <c r="F44" s="478"/>
      <c r="G44" s="416"/>
      <c r="H44" s="472"/>
      <c r="I44" s="473"/>
      <c r="J44" s="476"/>
      <c r="K44" s="435"/>
      <c r="L44" s="465"/>
      <c r="M44" s="487"/>
      <c r="N44" s="465"/>
      <c r="O44" s="487"/>
      <c r="P44" s="465"/>
      <c r="Q44" s="487"/>
      <c r="R44" s="465"/>
      <c r="S44" s="487"/>
      <c r="T44" s="465"/>
      <c r="U44" s="487"/>
      <c r="V44" s="465"/>
      <c r="W44" s="487"/>
      <c r="X44" s="465"/>
      <c r="Y44" s="500"/>
    </row>
    <row r="45" spans="1:25" ht="15" customHeight="1">
      <c r="A45" s="4"/>
      <c r="B45" s="11"/>
      <c r="C45" s="25"/>
      <c r="D45" s="29"/>
      <c r="E45" s="12"/>
      <c r="F45" s="453"/>
      <c r="G45" s="454"/>
      <c r="H45" s="453"/>
      <c r="I45" s="45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5" customHeight="1">
      <c r="A46" s="160" t="s">
        <v>181</v>
      </c>
      <c r="B46" s="178">
        <f>SUM(B48:B68)</f>
        <v>566</v>
      </c>
      <c r="C46" s="178">
        <f>SUM(D46:J46)</f>
        <v>484167</v>
      </c>
      <c r="D46" s="178">
        <f>SUM(D48:D68)</f>
        <v>41274</v>
      </c>
      <c r="E46" s="178">
        <f>SUM(E48:E68)</f>
        <v>42091</v>
      </c>
      <c r="F46" s="452">
        <f>SUM(F48:G68)</f>
        <v>358480</v>
      </c>
      <c r="G46" s="351"/>
      <c r="H46" s="452">
        <f>SUM(H48:I68)</f>
        <v>732</v>
      </c>
      <c r="I46" s="351"/>
      <c r="J46" s="178">
        <f>SUM(J48:J68)</f>
        <v>41590</v>
      </c>
      <c r="K46" s="179" t="s">
        <v>247</v>
      </c>
      <c r="L46" s="178">
        <f aca="true" t="shared" si="0" ref="L46:X46">SUM(L48:L68)</f>
        <v>484167</v>
      </c>
      <c r="M46" s="179" t="s">
        <v>247</v>
      </c>
      <c r="N46" s="178">
        <f t="shared" si="0"/>
        <v>16941</v>
      </c>
      <c r="O46" s="179" t="s">
        <v>247</v>
      </c>
      <c r="P46" s="178">
        <f t="shared" si="0"/>
        <v>38284</v>
      </c>
      <c r="Q46" s="179" t="s">
        <v>247</v>
      </c>
      <c r="R46" s="178">
        <f t="shared" si="0"/>
        <v>137217</v>
      </c>
      <c r="S46" s="179" t="s">
        <v>247</v>
      </c>
      <c r="T46" s="178">
        <f t="shared" si="0"/>
        <v>108555</v>
      </c>
      <c r="U46" s="179" t="s">
        <v>247</v>
      </c>
      <c r="V46" s="178">
        <f t="shared" si="0"/>
        <v>140961</v>
      </c>
      <c r="W46" s="179" t="s">
        <v>247</v>
      </c>
      <c r="X46" s="178">
        <f t="shared" si="0"/>
        <v>42209</v>
      </c>
      <c r="Y46" s="179" t="s">
        <v>247</v>
      </c>
    </row>
    <row r="47" spans="1:25" ht="15" customHeight="1">
      <c r="A47" s="150"/>
      <c r="B47" s="168"/>
      <c r="C47" s="168"/>
      <c r="D47" s="167"/>
      <c r="E47" s="168"/>
      <c r="F47" s="455"/>
      <c r="G47" s="355"/>
      <c r="H47" s="455"/>
      <c r="I47" s="355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</row>
    <row r="48" spans="1:25" ht="15" customHeight="1">
      <c r="A48" s="78" t="s">
        <v>19</v>
      </c>
      <c r="B48" s="168">
        <v>50</v>
      </c>
      <c r="C48" s="168">
        <f aca="true" t="shared" si="1" ref="C48:C68">SUM(D48:J48)</f>
        <v>39214</v>
      </c>
      <c r="D48" s="168">
        <v>1555</v>
      </c>
      <c r="E48" s="168">
        <v>1</v>
      </c>
      <c r="F48" s="456">
        <v>37655</v>
      </c>
      <c r="G48" s="456"/>
      <c r="H48" s="474" t="s">
        <v>247</v>
      </c>
      <c r="I48" s="474"/>
      <c r="J48" s="168">
        <v>3</v>
      </c>
      <c r="K48" s="167" t="s">
        <v>247</v>
      </c>
      <c r="L48" s="168">
        <f>SUM(N48,P48,R48,T48,V48,X48,)</f>
        <v>39214</v>
      </c>
      <c r="M48" s="167" t="s">
        <v>247</v>
      </c>
      <c r="N48" s="168">
        <v>1840</v>
      </c>
      <c r="O48" s="167" t="s">
        <v>247</v>
      </c>
      <c r="P48" s="168">
        <v>5749</v>
      </c>
      <c r="Q48" s="167" t="s">
        <v>247</v>
      </c>
      <c r="R48" s="168">
        <v>9839</v>
      </c>
      <c r="S48" s="167" t="s">
        <v>247</v>
      </c>
      <c r="T48" s="168">
        <v>18424</v>
      </c>
      <c r="U48" s="167" t="s">
        <v>247</v>
      </c>
      <c r="V48" s="168">
        <v>524</v>
      </c>
      <c r="W48" s="167" t="s">
        <v>247</v>
      </c>
      <c r="X48" s="168">
        <v>2838</v>
      </c>
      <c r="Y48" s="167" t="s">
        <v>247</v>
      </c>
    </row>
    <row r="49" spans="1:25" ht="15" customHeight="1">
      <c r="A49" s="78" t="s">
        <v>182</v>
      </c>
      <c r="B49" s="168">
        <v>167</v>
      </c>
      <c r="C49" s="168">
        <f t="shared" si="1"/>
        <v>256952</v>
      </c>
      <c r="D49" s="168">
        <v>8129</v>
      </c>
      <c r="E49" s="168">
        <v>30823</v>
      </c>
      <c r="F49" s="456">
        <v>206506</v>
      </c>
      <c r="G49" s="456"/>
      <c r="H49" s="456">
        <v>41</v>
      </c>
      <c r="I49" s="456"/>
      <c r="J49" s="168">
        <v>11453</v>
      </c>
      <c r="K49" s="167" t="s">
        <v>247</v>
      </c>
      <c r="L49" s="168">
        <f aca="true" t="shared" si="2" ref="L49:L68">SUM(N49,P49,R49,T49,V49,X49,)</f>
        <v>256952</v>
      </c>
      <c r="M49" s="167" t="s">
        <v>247</v>
      </c>
      <c r="N49" s="168">
        <v>12362</v>
      </c>
      <c r="O49" s="167" t="s">
        <v>247</v>
      </c>
      <c r="P49" s="168">
        <v>5001</v>
      </c>
      <c r="Q49" s="167" t="s">
        <v>247</v>
      </c>
      <c r="R49" s="168">
        <v>70833</v>
      </c>
      <c r="S49" s="167" t="s">
        <v>247</v>
      </c>
      <c r="T49" s="168">
        <v>31193</v>
      </c>
      <c r="U49" s="167" t="s">
        <v>247</v>
      </c>
      <c r="V49" s="168">
        <v>119882</v>
      </c>
      <c r="W49" s="167" t="s">
        <v>247</v>
      </c>
      <c r="X49" s="168">
        <v>17681</v>
      </c>
      <c r="Y49" s="167" t="s">
        <v>247</v>
      </c>
    </row>
    <row r="50" spans="1:25" ht="15" customHeight="1">
      <c r="A50" s="78" t="s">
        <v>179</v>
      </c>
      <c r="B50" s="168">
        <v>57</v>
      </c>
      <c r="C50" s="168">
        <f t="shared" si="1"/>
        <v>1177</v>
      </c>
      <c r="D50" s="168">
        <v>743</v>
      </c>
      <c r="E50" s="167" t="s">
        <v>247</v>
      </c>
      <c r="F50" s="456">
        <v>397</v>
      </c>
      <c r="G50" s="456"/>
      <c r="H50" s="456">
        <v>37</v>
      </c>
      <c r="I50" s="456"/>
      <c r="J50" s="167" t="s">
        <v>247</v>
      </c>
      <c r="K50" s="167" t="s">
        <v>247</v>
      </c>
      <c r="L50" s="168">
        <f t="shared" si="2"/>
        <v>1177</v>
      </c>
      <c r="M50" s="167" t="s">
        <v>247</v>
      </c>
      <c r="N50" s="168">
        <v>142</v>
      </c>
      <c r="O50" s="167" t="s">
        <v>247</v>
      </c>
      <c r="P50" s="167" t="s">
        <v>247</v>
      </c>
      <c r="Q50" s="167" t="s">
        <v>247</v>
      </c>
      <c r="R50" s="168">
        <v>2</v>
      </c>
      <c r="S50" s="167" t="s">
        <v>247</v>
      </c>
      <c r="T50" s="168">
        <v>305</v>
      </c>
      <c r="U50" s="167" t="s">
        <v>247</v>
      </c>
      <c r="V50" s="168">
        <v>150</v>
      </c>
      <c r="W50" s="167" t="s">
        <v>247</v>
      </c>
      <c r="X50" s="168">
        <v>578</v>
      </c>
      <c r="Y50" s="167" t="s">
        <v>247</v>
      </c>
    </row>
    <row r="51" spans="1:25" ht="15" customHeight="1">
      <c r="A51" s="78" t="s">
        <v>382</v>
      </c>
      <c r="B51" s="168">
        <v>8</v>
      </c>
      <c r="C51" s="168">
        <f t="shared" si="1"/>
        <v>648</v>
      </c>
      <c r="D51" s="168">
        <v>579</v>
      </c>
      <c r="E51" s="167" t="s">
        <v>247</v>
      </c>
      <c r="F51" s="456">
        <v>69</v>
      </c>
      <c r="G51" s="456"/>
      <c r="H51" s="474" t="s">
        <v>247</v>
      </c>
      <c r="I51" s="474"/>
      <c r="J51" s="167" t="s">
        <v>247</v>
      </c>
      <c r="K51" s="167" t="s">
        <v>247</v>
      </c>
      <c r="L51" s="168">
        <f t="shared" si="2"/>
        <v>648</v>
      </c>
      <c r="M51" s="167" t="s">
        <v>247</v>
      </c>
      <c r="N51" s="168">
        <v>133</v>
      </c>
      <c r="O51" s="167" t="s">
        <v>247</v>
      </c>
      <c r="P51" s="168">
        <v>3</v>
      </c>
      <c r="Q51" s="167" t="s">
        <v>247</v>
      </c>
      <c r="R51" s="168">
        <v>363</v>
      </c>
      <c r="S51" s="167" t="s">
        <v>247</v>
      </c>
      <c r="T51" s="167" t="s">
        <v>247</v>
      </c>
      <c r="U51" s="167" t="s">
        <v>247</v>
      </c>
      <c r="V51" s="167" t="s">
        <v>247</v>
      </c>
      <c r="W51" s="167" t="s">
        <v>247</v>
      </c>
      <c r="X51" s="168">
        <v>149</v>
      </c>
      <c r="Y51" s="167" t="s">
        <v>247</v>
      </c>
    </row>
    <row r="52" spans="1:25" ht="15" customHeight="1">
      <c r="A52" s="78" t="s">
        <v>383</v>
      </c>
      <c r="B52" s="168">
        <v>8</v>
      </c>
      <c r="C52" s="168">
        <f t="shared" si="1"/>
        <v>252</v>
      </c>
      <c r="D52" s="168">
        <v>113</v>
      </c>
      <c r="E52" s="168">
        <v>47</v>
      </c>
      <c r="F52" s="456">
        <v>92</v>
      </c>
      <c r="G52" s="456"/>
      <c r="H52" s="474" t="s">
        <v>247</v>
      </c>
      <c r="I52" s="474"/>
      <c r="J52" s="167" t="s">
        <v>247</v>
      </c>
      <c r="K52" s="167" t="s">
        <v>247</v>
      </c>
      <c r="L52" s="168">
        <f t="shared" si="2"/>
        <v>252</v>
      </c>
      <c r="M52" s="167" t="s">
        <v>247</v>
      </c>
      <c r="N52" s="168">
        <v>47</v>
      </c>
      <c r="O52" s="167" t="s">
        <v>247</v>
      </c>
      <c r="P52" s="167" t="s">
        <v>247</v>
      </c>
      <c r="Q52" s="167" t="s">
        <v>247</v>
      </c>
      <c r="R52" s="168">
        <v>60</v>
      </c>
      <c r="S52" s="167" t="s">
        <v>247</v>
      </c>
      <c r="T52" s="168">
        <v>81</v>
      </c>
      <c r="U52" s="167" t="s">
        <v>247</v>
      </c>
      <c r="V52" s="167" t="s">
        <v>247</v>
      </c>
      <c r="W52" s="167" t="s">
        <v>247</v>
      </c>
      <c r="X52" s="168">
        <v>64</v>
      </c>
      <c r="Y52" s="167" t="s">
        <v>247</v>
      </c>
    </row>
    <row r="53" spans="1:25" ht="15" customHeight="1">
      <c r="A53" s="78" t="s">
        <v>180</v>
      </c>
      <c r="B53" s="168">
        <v>11</v>
      </c>
      <c r="C53" s="168">
        <f t="shared" si="1"/>
        <v>59537</v>
      </c>
      <c r="D53" s="168">
        <v>13</v>
      </c>
      <c r="E53" s="167" t="s">
        <v>247</v>
      </c>
      <c r="F53" s="456">
        <v>49834</v>
      </c>
      <c r="G53" s="456"/>
      <c r="H53" s="456">
        <v>200</v>
      </c>
      <c r="I53" s="456"/>
      <c r="J53" s="168">
        <v>9490</v>
      </c>
      <c r="K53" s="167" t="s">
        <v>247</v>
      </c>
      <c r="L53" s="168">
        <f t="shared" si="2"/>
        <v>59537</v>
      </c>
      <c r="M53" s="167" t="s">
        <v>247</v>
      </c>
      <c r="N53" s="168">
        <v>825</v>
      </c>
      <c r="O53" s="167" t="s">
        <v>247</v>
      </c>
      <c r="P53" s="168">
        <v>25100</v>
      </c>
      <c r="Q53" s="167" t="s">
        <v>247</v>
      </c>
      <c r="R53" s="168">
        <v>33108</v>
      </c>
      <c r="S53" s="167" t="s">
        <v>247</v>
      </c>
      <c r="T53" s="168">
        <v>310</v>
      </c>
      <c r="U53" s="167" t="s">
        <v>247</v>
      </c>
      <c r="V53" s="167" t="s">
        <v>247</v>
      </c>
      <c r="W53" s="167" t="s">
        <v>247</v>
      </c>
      <c r="X53" s="168">
        <v>194</v>
      </c>
      <c r="Y53" s="167" t="s">
        <v>247</v>
      </c>
    </row>
    <row r="54" spans="1:25" ht="15" customHeight="1">
      <c r="A54" s="78" t="s">
        <v>370</v>
      </c>
      <c r="B54" s="167">
        <v>19</v>
      </c>
      <c r="C54" s="167">
        <f t="shared" si="1"/>
        <v>1467</v>
      </c>
      <c r="D54" s="168">
        <v>450</v>
      </c>
      <c r="E54" s="167">
        <v>150</v>
      </c>
      <c r="F54" s="456">
        <v>867</v>
      </c>
      <c r="G54" s="456"/>
      <c r="H54" s="474" t="s">
        <v>247</v>
      </c>
      <c r="I54" s="474"/>
      <c r="J54" s="167" t="s">
        <v>247</v>
      </c>
      <c r="K54" s="167" t="s">
        <v>247</v>
      </c>
      <c r="L54" s="168">
        <f t="shared" si="2"/>
        <v>1467</v>
      </c>
      <c r="M54" s="167" t="s">
        <v>247</v>
      </c>
      <c r="N54" s="167">
        <v>231</v>
      </c>
      <c r="O54" s="167" t="s">
        <v>247</v>
      </c>
      <c r="P54" s="167" t="s">
        <v>247</v>
      </c>
      <c r="Q54" s="167" t="s">
        <v>247</v>
      </c>
      <c r="R54" s="167">
        <v>209</v>
      </c>
      <c r="S54" s="167" t="s">
        <v>247</v>
      </c>
      <c r="T54" s="167">
        <v>215</v>
      </c>
      <c r="U54" s="167" t="s">
        <v>247</v>
      </c>
      <c r="V54" s="167">
        <v>373</v>
      </c>
      <c r="W54" s="167" t="s">
        <v>247</v>
      </c>
      <c r="X54" s="167">
        <v>439</v>
      </c>
      <c r="Y54" s="167" t="s">
        <v>247</v>
      </c>
    </row>
    <row r="55" spans="1:25" ht="15" customHeight="1">
      <c r="A55" s="78" t="s">
        <v>20</v>
      </c>
      <c r="B55" s="167">
        <v>5</v>
      </c>
      <c r="C55" s="167">
        <f t="shared" si="1"/>
        <v>30072</v>
      </c>
      <c r="D55" s="168">
        <v>16930</v>
      </c>
      <c r="E55" s="167" t="s">
        <v>247</v>
      </c>
      <c r="F55" s="456">
        <v>6170</v>
      </c>
      <c r="G55" s="456"/>
      <c r="H55" s="456">
        <v>230</v>
      </c>
      <c r="I55" s="456"/>
      <c r="J55" s="167">
        <v>6742</v>
      </c>
      <c r="K55" s="167" t="s">
        <v>247</v>
      </c>
      <c r="L55" s="168">
        <f t="shared" si="2"/>
        <v>30072</v>
      </c>
      <c r="M55" s="167" t="s">
        <v>247</v>
      </c>
      <c r="N55" s="167">
        <v>162</v>
      </c>
      <c r="O55" s="167" t="s">
        <v>247</v>
      </c>
      <c r="P55" s="167">
        <v>335</v>
      </c>
      <c r="Q55" s="167" t="s">
        <v>247</v>
      </c>
      <c r="R55" s="167">
        <v>458</v>
      </c>
      <c r="S55" s="167" t="s">
        <v>247</v>
      </c>
      <c r="T55" s="167">
        <v>12003</v>
      </c>
      <c r="U55" s="167" t="s">
        <v>247</v>
      </c>
      <c r="V55" s="167">
        <v>11125</v>
      </c>
      <c r="W55" s="167" t="s">
        <v>247</v>
      </c>
      <c r="X55" s="167">
        <v>5989</v>
      </c>
      <c r="Y55" s="167" t="s">
        <v>247</v>
      </c>
    </row>
    <row r="56" spans="1:25" ht="15" customHeight="1">
      <c r="A56" s="78" t="s">
        <v>183</v>
      </c>
      <c r="B56" s="167" t="s">
        <v>247</v>
      </c>
      <c r="C56" s="167" t="s">
        <v>247</v>
      </c>
      <c r="D56" s="167" t="s">
        <v>247</v>
      </c>
      <c r="E56" s="167" t="s">
        <v>247</v>
      </c>
      <c r="F56" s="167" t="s">
        <v>371</v>
      </c>
      <c r="G56" s="167" t="s">
        <v>247</v>
      </c>
      <c r="H56" s="474" t="s">
        <v>247</v>
      </c>
      <c r="I56" s="474"/>
      <c r="J56" s="167" t="s">
        <v>247</v>
      </c>
      <c r="K56" s="167" t="s">
        <v>247</v>
      </c>
      <c r="L56" s="167" t="s">
        <v>247</v>
      </c>
      <c r="M56" s="167" t="s">
        <v>247</v>
      </c>
      <c r="N56" s="167" t="s">
        <v>247</v>
      </c>
      <c r="O56" s="167" t="s">
        <v>247</v>
      </c>
      <c r="P56" s="167" t="s">
        <v>247</v>
      </c>
      <c r="Q56" s="167" t="s">
        <v>247</v>
      </c>
      <c r="R56" s="167" t="s">
        <v>247</v>
      </c>
      <c r="S56" s="167" t="s">
        <v>247</v>
      </c>
      <c r="T56" s="167" t="s">
        <v>247</v>
      </c>
      <c r="U56" s="167" t="s">
        <v>247</v>
      </c>
      <c r="V56" s="167" t="s">
        <v>247</v>
      </c>
      <c r="W56" s="167" t="s">
        <v>247</v>
      </c>
      <c r="X56" s="167" t="s">
        <v>247</v>
      </c>
      <c r="Y56" s="167" t="s">
        <v>247</v>
      </c>
    </row>
    <row r="57" spans="1:25" ht="15" customHeight="1">
      <c r="A57" s="78" t="s">
        <v>21</v>
      </c>
      <c r="B57" s="167" t="s">
        <v>247</v>
      </c>
      <c r="C57" s="167" t="s">
        <v>247</v>
      </c>
      <c r="D57" s="167" t="s">
        <v>247</v>
      </c>
      <c r="E57" s="167" t="s">
        <v>247</v>
      </c>
      <c r="F57" s="167" t="s">
        <v>371</v>
      </c>
      <c r="G57" s="167" t="s">
        <v>247</v>
      </c>
      <c r="H57" s="474" t="s">
        <v>247</v>
      </c>
      <c r="I57" s="474"/>
      <c r="J57" s="167" t="s">
        <v>247</v>
      </c>
      <c r="K57" s="167" t="s">
        <v>247</v>
      </c>
      <c r="L57" s="167" t="s">
        <v>247</v>
      </c>
      <c r="M57" s="167" t="s">
        <v>247</v>
      </c>
      <c r="N57" s="167" t="s">
        <v>247</v>
      </c>
      <c r="O57" s="167" t="s">
        <v>247</v>
      </c>
      <c r="P57" s="167" t="s">
        <v>247</v>
      </c>
      <c r="Q57" s="167" t="s">
        <v>247</v>
      </c>
      <c r="R57" s="167" t="s">
        <v>247</v>
      </c>
      <c r="S57" s="167" t="s">
        <v>247</v>
      </c>
      <c r="T57" s="167" t="s">
        <v>247</v>
      </c>
      <c r="U57" s="167" t="s">
        <v>247</v>
      </c>
      <c r="V57" s="167" t="s">
        <v>247</v>
      </c>
      <c r="W57" s="167" t="s">
        <v>247</v>
      </c>
      <c r="X57" s="167" t="s">
        <v>247</v>
      </c>
      <c r="Y57" s="167" t="s">
        <v>247</v>
      </c>
    </row>
    <row r="58" spans="1:25" ht="15" customHeight="1">
      <c r="A58" s="78" t="s">
        <v>194</v>
      </c>
      <c r="B58" s="167" t="s">
        <v>247</v>
      </c>
      <c r="C58" s="167" t="s">
        <v>247</v>
      </c>
      <c r="D58" s="167" t="s">
        <v>247</v>
      </c>
      <c r="E58" s="167" t="s">
        <v>247</v>
      </c>
      <c r="F58" s="167" t="s">
        <v>371</v>
      </c>
      <c r="G58" s="167" t="s">
        <v>247</v>
      </c>
      <c r="H58" s="474" t="s">
        <v>247</v>
      </c>
      <c r="I58" s="474"/>
      <c r="J58" s="167" t="s">
        <v>247</v>
      </c>
      <c r="K58" s="167" t="s">
        <v>247</v>
      </c>
      <c r="L58" s="167" t="s">
        <v>247</v>
      </c>
      <c r="M58" s="167" t="s">
        <v>247</v>
      </c>
      <c r="N58" s="167" t="s">
        <v>247</v>
      </c>
      <c r="O58" s="167" t="s">
        <v>247</v>
      </c>
      <c r="P58" s="167" t="s">
        <v>247</v>
      </c>
      <c r="Q58" s="167" t="s">
        <v>247</v>
      </c>
      <c r="R58" s="167" t="s">
        <v>247</v>
      </c>
      <c r="S58" s="167" t="s">
        <v>247</v>
      </c>
      <c r="T58" s="167" t="s">
        <v>247</v>
      </c>
      <c r="U58" s="167" t="s">
        <v>247</v>
      </c>
      <c r="V58" s="167" t="s">
        <v>247</v>
      </c>
      <c r="W58" s="167" t="s">
        <v>247</v>
      </c>
      <c r="X58" s="167" t="s">
        <v>247</v>
      </c>
      <c r="Y58" s="167" t="s">
        <v>247</v>
      </c>
    </row>
    <row r="59" spans="1:25" ht="15" customHeight="1">
      <c r="A59" s="78" t="s">
        <v>369</v>
      </c>
      <c r="B59" s="167">
        <v>35</v>
      </c>
      <c r="C59" s="167">
        <f t="shared" si="1"/>
        <v>24887</v>
      </c>
      <c r="D59" s="168">
        <v>983</v>
      </c>
      <c r="E59" s="167">
        <v>90</v>
      </c>
      <c r="F59" s="456">
        <v>22804</v>
      </c>
      <c r="G59" s="456"/>
      <c r="H59" s="456">
        <v>21</v>
      </c>
      <c r="I59" s="456"/>
      <c r="J59" s="167">
        <v>989</v>
      </c>
      <c r="K59" s="167" t="s">
        <v>247</v>
      </c>
      <c r="L59" s="168">
        <f t="shared" si="2"/>
        <v>24887</v>
      </c>
      <c r="M59" s="167" t="s">
        <v>247</v>
      </c>
      <c r="N59" s="167">
        <v>203</v>
      </c>
      <c r="O59" s="167" t="s">
        <v>247</v>
      </c>
      <c r="P59" s="167">
        <v>1483</v>
      </c>
      <c r="Q59" s="167" t="s">
        <v>247</v>
      </c>
      <c r="R59" s="167">
        <v>2215</v>
      </c>
      <c r="S59" s="167" t="s">
        <v>247</v>
      </c>
      <c r="T59" s="167">
        <v>19200</v>
      </c>
      <c r="U59" s="167" t="s">
        <v>247</v>
      </c>
      <c r="V59" s="167">
        <v>516</v>
      </c>
      <c r="W59" s="167" t="s">
        <v>247</v>
      </c>
      <c r="X59" s="167">
        <v>1270</v>
      </c>
      <c r="Y59" s="167" t="s">
        <v>247</v>
      </c>
    </row>
    <row r="60" spans="1:25" ht="15" customHeight="1">
      <c r="A60" s="78" t="s">
        <v>12</v>
      </c>
      <c r="B60" s="168">
        <v>14</v>
      </c>
      <c r="C60" s="169">
        <f t="shared" si="1"/>
        <v>5140</v>
      </c>
      <c r="D60" s="168">
        <v>261</v>
      </c>
      <c r="E60" s="167" t="s">
        <v>247</v>
      </c>
      <c r="F60" s="456">
        <v>4281</v>
      </c>
      <c r="G60" s="456"/>
      <c r="H60" s="474" t="s">
        <v>247</v>
      </c>
      <c r="I60" s="474"/>
      <c r="J60" s="168">
        <v>598</v>
      </c>
      <c r="K60" s="167" t="s">
        <v>247</v>
      </c>
      <c r="L60" s="168">
        <f t="shared" si="2"/>
        <v>5140</v>
      </c>
      <c r="M60" s="167" t="s">
        <v>247</v>
      </c>
      <c r="N60" s="168">
        <v>112</v>
      </c>
      <c r="O60" s="167" t="s">
        <v>247</v>
      </c>
      <c r="P60" s="168">
        <v>110</v>
      </c>
      <c r="Q60" s="167" t="s">
        <v>247</v>
      </c>
      <c r="R60" s="168">
        <v>636</v>
      </c>
      <c r="S60" s="167" t="s">
        <v>247</v>
      </c>
      <c r="T60" s="168">
        <v>3420</v>
      </c>
      <c r="U60" s="167" t="s">
        <v>247</v>
      </c>
      <c r="V60" s="167" t="s">
        <v>247</v>
      </c>
      <c r="W60" s="167" t="s">
        <v>247</v>
      </c>
      <c r="X60" s="168">
        <v>862</v>
      </c>
      <c r="Y60" s="167" t="s">
        <v>247</v>
      </c>
    </row>
    <row r="61" spans="1:25" ht="15" customHeight="1">
      <c r="A61" s="78" t="s">
        <v>22</v>
      </c>
      <c r="B61" s="167" t="s">
        <v>247</v>
      </c>
      <c r="C61" s="167" t="s">
        <v>247</v>
      </c>
      <c r="D61" s="167" t="s">
        <v>247</v>
      </c>
      <c r="E61" s="167" t="s">
        <v>247</v>
      </c>
      <c r="F61" s="167" t="s">
        <v>371</v>
      </c>
      <c r="G61" s="167" t="s">
        <v>247</v>
      </c>
      <c r="H61" s="474" t="s">
        <v>247</v>
      </c>
      <c r="I61" s="474"/>
      <c r="J61" s="167" t="s">
        <v>247</v>
      </c>
      <c r="K61" s="167" t="s">
        <v>247</v>
      </c>
      <c r="L61" s="167" t="s">
        <v>247</v>
      </c>
      <c r="M61" s="167" t="s">
        <v>247</v>
      </c>
      <c r="N61" s="167" t="s">
        <v>247</v>
      </c>
      <c r="O61" s="167" t="s">
        <v>247</v>
      </c>
      <c r="P61" s="167" t="s">
        <v>247</v>
      </c>
      <c r="Q61" s="167" t="s">
        <v>247</v>
      </c>
      <c r="R61" s="167" t="s">
        <v>247</v>
      </c>
      <c r="S61" s="167" t="s">
        <v>247</v>
      </c>
      <c r="T61" s="167" t="s">
        <v>247</v>
      </c>
      <c r="U61" s="167" t="s">
        <v>247</v>
      </c>
      <c r="V61" s="167" t="s">
        <v>247</v>
      </c>
      <c r="W61" s="167" t="s">
        <v>247</v>
      </c>
      <c r="X61" s="167" t="s">
        <v>247</v>
      </c>
      <c r="Y61" s="167" t="s">
        <v>247</v>
      </c>
    </row>
    <row r="62" spans="1:25" ht="15" customHeight="1">
      <c r="A62" s="78" t="s">
        <v>32</v>
      </c>
      <c r="B62" s="168">
        <v>18</v>
      </c>
      <c r="C62" s="168">
        <f t="shared" si="1"/>
        <v>6366</v>
      </c>
      <c r="D62" s="168">
        <v>1977</v>
      </c>
      <c r="E62" s="168">
        <v>2230</v>
      </c>
      <c r="F62" s="456">
        <v>2149</v>
      </c>
      <c r="G62" s="456"/>
      <c r="H62" s="474" t="s">
        <v>247</v>
      </c>
      <c r="I62" s="474"/>
      <c r="J62" s="168">
        <v>10</v>
      </c>
      <c r="K62" s="167" t="s">
        <v>247</v>
      </c>
      <c r="L62" s="168">
        <f t="shared" si="2"/>
        <v>6366</v>
      </c>
      <c r="M62" s="167" t="s">
        <v>247</v>
      </c>
      <c r="N62" s="168">
        <v>122</v>
      </c>
      <c r="O62" s="167" t="s">
        <v>247</v>
      </c>
      <c r="P62" s="168">
        <v>2</v>
      </c>
      <c r="Q62" s="167" t="s">
        <v>247</v>
      </c>
      <c r="R62" s="168">
        <v>902</v>
      </c>
      <c r="S62" s="167" t="s">
        <v>247</v>
      </c>
      <c r="T62" s="168">
        <v>2947</v>
      </c>
      <c r="U62" s="167" t="s">
        <v>247</v>
      </c>
      <c r="V62" s="168">
        <v>311</v>
      </c>
      <c r="W62" s="167" t="s">
        <v>247</v>
      </c>
      <c r="X62" s="168">
        <v>2082</v>
      </c>
      <c r="Y62" s="167" t="s">
        <v>247</v>
      </c>
    </row>
    <row r="63" spans="1:25" ht="15" customHeight="1">
      <c r="A63" s="78" t="s">
        <v>23</v>
      </c>
      <c r="B63" s="168">
        <v>84</v>
      </c>
      <c r="C63" s="168">
        <f t="shared" si="1"/>
        <v>45091</v>
      </c>
      <c r="D63" s="168">
        <v>6234</v>
      </c>
      <c r="E63" s="168">
        <v>7975</v>
      </c>
      <c r="F63" s="456">
        <v>19145</v>
      </c>
      <c r="G63" s="456"/>
      <c r="H63" s="456">
        <v>27</v>
      </c>
      <c r="I63" s="456"/>
      <c r="J63" s="168">
        <v>11710</v>
      </c>
      <c r="K63" s="167" t="s">
        <v>247</v>
      </c>
      <c r="L63" s="168">
        <f t="shared" si="2"/>
        <v>45091</v>
      </c>
      <c r="M63" s="167" t="s">
        <v>247</v>
      </c>
      <c r="N63" s="168">
        <v>351</v>
      </c>
      <c r="O63" s="167" t="s">
        <v>247</v>
      </c>
      <c r="P63" s="168">
        <v>291</v>
      </c>
      <c r="Q63" s="167" t="s">
        <v>247</v>
      </c>
      <c r="R63" s="168">
        <v>13720</v>
      </c>
      <c r="S63" s="167" t="s">
        <v>247</v>
      </c>
      <c r="T63" s="168">
        <v>16288</v>
      </c>
      <c r="U63" s="167" t="s">
        <v>247</v>
      </c>
      <c r="V63" s="168">
        <v>6345</v>
      </c>
      <c r="W63" s="167" t="s">
        <v>247</v>
      </c>
      <c r="X63" s="168">
        <v>8096</v>
      </c>
      <c r="Y63" s="167" t="s">
        <v>247</v>
      </c>
    </row>
    <row r="64" spans="1:25" ht="15" customHeight="1">
      <c r="A64" s="78" t="s">
        <v>24</v>
      </c>
      <c r="B64" s="168">
        <v>56</v>
      </c>
      <c r="C64" s="168">
        <f t="shared" si="1"/>
        <v>4918</v>
      </c>
      <c r="D64" s="168">
        <v>1470</v>
      </c>
      <c r="E64" s="168">
        <v>25</v>
      </c>
      <c r="F64" s="456">
        <v>3163</v>
      </c>
      <c r="G64" s="456"/>
      <c r="H64" s="456">
        <v>176</v>
      </c>
      <c r="I64" s="456"/>
      <c r="J64" s="168">
        <v>84</v>
      </c>
      <c r="K64" s="167" t="s">
        <v>247</v>
      </c>
      <c r="L64" s="168">
        <f t="shared" si="2"/>
        <v>4918</v>
      </c>
      <c r="M64" s="167" t="s">
        <v>247</v>
      </c>
      <c r="N64" s="168">
        <v>67</v>
      </c>
      <c r="O64" s="167" t="s">
        <v>247</v>
      </c>
      <c r="P64" s="167" t="s">
        <v>247</v>
      </c>
      <c r="Q64" s="167" t="s">
        <v>247</v>
      </c>
      <c r="R64" s="168">
        <v>1993</v>
      </c>
      <c r="S64" s="167" t="s">
        <v>247</v>
      </c>
      <c r="T64" s="168">
        <v>591</v>
      </c>
      <c r="U64" s="167" t="s">
        <v>247</v>
      </c>
      <c r="V64" s="168">
        <v>1517</v>
      </c>
      <c r="W64" s="167" t="s">
        <v>247</v>
      </c>
      <c r="X64" s="168">
        <v>750</v>
      </c>
      <c r="Y64" s="167" t="s">
        <v>247</v>
      </c>
    </row>
    <row r="65" spans="1:25" ht="15" customHeight="1">
      <c r="A65" s="78" t="s">
        <v>25</v>
      </c>
      <c r="B65" s="168">
        <v>15</v>
      </c>
      <c r="C65" s="168">
        <f t="shared" si="1"/>
        <v>3291</v>
      </c>
      <c r="D65" s="168">
        <v>592</v>
      </c>
      <c r="E65" s="168">
        <v>750</v>
      </c>
      <c r="F65" s="456">
        <v>1819</v>
      </c>
      <c r="G65" s="456"/>
      <c r="H65" s="474" t="s">
        <v>247</v>
      </c>
      <c r="I65" s="474"/>
      <c r="J65" s="168">
        <v>130</v>
      </c>
      <c r="K65" s="167" t="s">
        <v>247</v>
      </c>
      <c r="L65" s="168">
        <f t="shared" si="2"/>
        <v>3291</v>
      </c>
      <c r="M65" s="167" t="s">
        <v>247</v>
      </c>
      <c r="N65" s="168">
        <v>257</v>
      </c>
      <c r="O65" s="167" t="s">
        <v>247</v>
      </c>
      <c r="P65" s="167" t="s">
        <v>247</v>
      </c>
      <c r="Q65" s="167" t="s">
        <v>247</v>
      </c>
      <c r="R65" s="168">
        <v>2001</v>
      </c>
      <c r="S65" s="167" t="s">
        <v>247</v>
      </c>
      <c r="T65" s="168">
        <v>492</v>
      </c>
      <c r="U65" s="167" t="s">
        <v>247</v>
      </c>
      <c r="V65" s="168">
        <v>100</v>
      </c>
      <c r="W65" s="167" t="s">
        <v>247</v>
      </c>
      <c r="X65" s="168">
        <v>441</v>
      </c>
      <c r="Y65" s="167" t="s">
        <v>247</v>
      </c>
    </row>
    <row r="66" spans="1:25" ht="15" customHeight="1">
      <c r="A66" s="78" t="s">
        <v>26</v>
      </c>
      <c r="B66" s="167" t="s">
        <v>247</v>
      </c>
      <c r="C66" s="167" t="s">
        <v>247</v>
      </c>
      <c r="D66" s="167" t="s">
        <v>247</v>
      </c>
      <c r="E66" s="167" t="s">
        <v>247</v>
      </c>
      <c r="F66" s="167" t="s">
        <v>371</v>
      </c>
      <c r="G66" s="167" t="s">
        <v>247</v>
      </c>
      <c r="H66" s="474" t="s">
        <v>247</v>
      </c>
      <c r="I66" s="474"/>
      <c r="J66" s="167" t="s">
        <v>247</v>
      </c>
      <c r="K66" s="167" t="s">
        <v>247</v>
      </c>
      <c r="L66" s="167" t="s">
        <v>247</v>
      </c>
      <c r="M66" s="167" t="s">
        <v>247</v>
      </c>
      <c r="N66" s="167" t="s">
        <v>247</v>
      </c>
      <c r="O66" s="167" t="s">
        <v>247</v>
      </c>
      <c r="P66" s="167" t="s">
        <v>247</v>
      </c>
      <c r="Q66" s="167" t="s">
        <v>247</v>
      </c>
      <c r="R66" s="167" t="s">
        <v>247</v>
      </c>
      <c r="S66" s="167" t="s">
        <v>247</v>
      </c>
      <c r="T66" s="167" t="s">
        <v>247</v>
      </c>
      <c r="U66" s="167" t="s">
        <v>247</v>
      </c>
      <c r="V66" s="167" t="s">
        <v>247</v>
      </c>
      <c r="W66" s="167" t="s">
        <v>247</v>
      </c>
      <c r="X66" s="167" t="s">
        <v>247</v>
      </c>
      <c r="Y66" s="167" t="s">
        <v>247</v>
      </c>
    </row>
    <row r="67" spans="1:25" ht="15" customHeight="1">
      <c r="A67" s="78" t="s">
        <v>33</v>
      </c>
      <c r="B67" s="167" t="s">
        <v>247</v>
      </c>
      <c r="C67" s="167" t="s">
        <v>247</v>
      </c>
      <c r="D67" s="167" t="s">
        <v>247</v>
      </c>
      <c r="E67" s="167" t="s">
        <v>247</v>
      </c>
      <c r="F67" s="167" t="s">
        <v>371</v>
      </c>
      <c r="G67" s="167" t="s">
        <v>247</v>
      </c>
      <c r="H67" s="474" t="s">
        <v>247</v>
      </c>
      <c r="I67" s="474"/>
      <c r="J67" s="167" t="s">
        <v>247</v>
      </c>
      <c r="K67" s="167" t="s">
        <v>247</v>
      </c>
      <c r="L67" s="167" t="s">
        <v>247</v>
      </c>
      <c r="M67" s="167" t="s">
        <v>247</v>
      </c>
      <c r="N67" s="167" t="s">
        <v>247</v>
      </c>
      <c r="O67" s="167" t="s">
        <v>247</v>
      </c>
      <c r="P67" s="167" t="s">
        <v>247</v>
      </c>
      <c r="Q67" s="167" t="s">
        <v>247</v>
      </c>
      <c r="R67" s="167" t="s">
        <v>247</v>
      </c>
      <c r="S67" s="167" t="s">
        <v>247</v>
      </c>
      <c r="T67" s="167" t="s">
        <v>247</v>
      </c>
      <c r="U67" s="167" t="s">
        <v>247</v>
      </c>
      <c r="V67" s="167" t="s">
        <v>247</v>
      </c>
      <c r="W67" s="167" t="s">
        <v>247</v>
      </c>
      <c r="X67" s="167" t="s">
        <v>247</v>
      </c>
      <c r="Y67" s="167" t="s">
        <v>247</v>
      </c>
    </row>
    <row r="68" spans="1:25" ht="15" customHeight="1">
      <c r="A68" s="78" t="s">
        <v>141</v>
      </c>
      <c r="B68" s="172">
        <v>19</v>
      </c>
      <c r="C68" s="168">
        <f t="shared" si="1"/>
        <v>5155</v>
      </c>
      <c r="D68" s="168">
        <v>1245</v>
      </c>
      <c r="E68" s="167" t="s">
        <v>247</v>
      </c>
      <c r="F68" s="456">
        <v>3529</v>
      </c>
      <c r="G68" s="456"/>
      <c r="H68" s="474" t="s">
        <v>247</v>
      </c>
      <c r="I68" s="474"/>
      <c r="J68" s="169">
        <v>381</v>
      </c>
      <c r="K68" s="167" t="s">
        <v>247</v>
      </c>
      <c r="L68" s="168">
        <f t="shared" si="2"/>
        <v>5155</v>
      </c>
      <c r="M68" s="167" t="s">
        <v>247</v>
      </c>
      <c r="N68" s="169">
        <v>87</v>
      </c>
      <c r="O68" s="167" t="s">
        <v>247</v>
      </c>
      <c r="P68" s="169">
        <v>210</v>
      </c>
      <c r="Q68" s="167" t="s">
        <v>247</v>
      </c>
      <c r="R68" s="169">
        <v>878</v>
      </c>
      <c r="S68" s="167" t="s">
        <v>247</v>
      </c>
      <c r="T68" s="169">
        <v>3086</v>
      </c>
      <c r="U68" s="167" t="s">
        <v>247</v>
      </c>
      <c r="V68" s="169">
        <v>118</v>
      </c>
      <c r="W68" s="167" t="s">
        <v>247</v>
      </c>
      <c r="X68" s="169">
        <v>776</v>
      </c>
      <c r="Y68" s="167" t="s">
        <v>247</v>
      </c>
    </row>
    <row r="69" spans="1:25" ht="15" customHeight="1">
      <c r="A69" s="173"/>
      <c r="B69" s="15"/>
      <c r="C69" s="25"/>
      <c r="D69" s="29"/>
      <c r="E69" s="17"/>
      <c r="F69" s="468"/>
      <c r="G69" s="469"/>
      <c r="H69" s="468"/>
      <c r="I69" s="46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5" customHeight="1">
      <c r="A70" s="85" t="s">
        <v>421</v>
      </c>
      <c r="B70" s="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ht="15" customHeight="1">
      <c r="A71" s="73" t="s">
        <v>422</v>
      </c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168">
    <mergeCell ref="A3:AB3"/>
    <mergeCell ref="A5:AB5"/>
    <mergeCell ref="A38:Y38"/>
    <mergeCell ref="X41:Y42"/>
    <mergeCell ref="X43:X44"/>
    <mergeCell ref="Y43:Y44"/>
    <mergeCell ref="L40:Y40"/>
    <mergeCell ref="T41:U42"/>
    <mergeCell ref="T43:T44"/>
    <mergeCell ref="U43:U44"/>
    <mergeCell ref="Q43:Q44"/>
    <mergeCell ref="R41:S42"/>
    <mergeCell ref="W34:X34"/>
    <mergeCell ref="V41:W42"/>
    <mergeCell ref="W43:W44"/>
    <mergeCell ref="Q34:R34"/>
    <mergeCell ref="W30:X30"/>
    <mergeCell ref="V43:V44"/>
    <mergeCell ref="M43:M44"/>
    <mergeCell ref="W24:X24"/>
    <mergeCell ref="W28:X28"/>
    <mergeCell ref="W29:X29"/>
    <mergeCell ref="R43:R44"/>
    <mergeCell ref="S43:S44"/>
    <mergeCell ref="U24:V24"/>
    <mergeCell ref="U28:V28"/>
    <mergeCell ref="W19:X19"/>
    <mergeCell ref="S34:T34"/>
    <mergeCell ref="W10:X10"/>
    <mergeCell ref="W11:X11"/>
    <mergeCell ref="W12:X12"/>
    <mergeCell ref="W13:X13"/>
    <mergeCell ref="W14:X14"/>
    <mergeCell ref="U29:V29"/>
    <mergeCell ref="U30:V30"/>
    <mergeCell ref="U34:V34"/>
    <mergeCell ref="S28:T28"/>
    <mergeCell ref="S29:T29"/>
    <mergeCell ref="S30:T30"/>
    <mergeCell ref="U11:V11"/>
    <mergeCell ref="U12:V12"/>
    <mergeCell ref="U13:V13"/>
    <mergeCell ref="U14:V14"/>
    <mergeCell ref="S24:T24"/>
    <mergeCell ref="S19:T19"/>
    <mergeCell ref="S10:T10"/>
    <mergeCell ref="S11:T11"/>
    <mergeCell ref="S12:T12"/>
    <mergeCell ref="S13:T13"/>
    <mergeCell ref="S14:T14"/>
    <mergeCell ref="U19:V19"/>
    <mergeCell ref="Q29:R29"/>
    <mergeCell ref="Q30:R30"/>
    <mergeCell ref="Q24:R24"/>
    <mergeCell ref="Q19:R19"/>
    <mergeCell ref="P43:P44"/>
    <mergeCell ref="O34:P34"/>
    <mergeCell ref="O28:P28"/>
    <mergeCell ref="O29:P29"/>
    <mergeCell ref="O30:P30"/>
    <mergeCell ref="P41:Q42"/>
    <mergeCell ref="Q10:R10"/>
    <mergeCell ref="Q11:R11"/>
    <mergeCell ref="Q12:R12"/>
    <mergeCell ref="Q13:R13"/>
    <mergeCell ref="Q14:R14"/>
    <mergeCell ref="Q28:R28"/>
    <mergeCell ref="O24:P24"/>
    <mergeCell ref="O19:P19"/>
    <mergeCell ref="O8:P9"/>
    <mergeCell ref="O10:P10"/>
    <mergeCell ref="O11:P11"/>
    <mergeCell ref="O12:P12"/>
    <mergeCell ref="O13:P13"/>
    <mergeCell ref="O14:P14"/>
    <mergeCell ref="M34:N34"/>
    <mergeCell ref="M28:N28"/>
    <mergeCell ref="M29:N29"/>
    <mergeCell ref="M30:N30"/>
    <mergeCell ref="N43:N44"/>
    <mergeCell ref="N41:O42"/>
    <mergeCell ref="O43:O44"/>
    <mergeCell ref="L41:M42"/>
    <mergeCell ref="L43:L44"/>
    <mergeCell ref="M24:N24"/>
    <mergeCell ref="M19:N19"/>
    <mergeCell ref="M11:N11"/>
    <mergeCell ref="M12:N12"/>
    <mergeCell ref="M13:N13"/>
    <mergeCell ref="M14:N14"/>
    <mergeCell ref="H61:I61"/>
    <mergeCell ref="H62:I62"/>
    <mergeCell ref="H63:I63"/>
    <mergeCell ref="H64:I64"/>
    <mergeCell ref="F43:G44"/>
    <mergeCell ref="M7:V7"/>
    <mergeCell ref="M8:N9"/>
    <mergeCell ref="M10:N10"/>
    <mergeCell ref="U8:V9"/>
    <mergeCell ref="U10:V10"/>
    <mergeCell ref="H57:I57"/>
    <mergeCell ref="H58:I58"/>
    <mergeCell ref="H59:I59"/>
    <mergeCell ref="H60:I60"/>
    <mergeCell ref="H69:I69"/>
    <mergeCell ref="J43:J44"/>
    <mergeCell ref="H65:I65"/>
    <mergeCell ref="H66:I66"/>
    <mergeCell ref="H67:I67"/>
    <mergeCell ref="H68:I68"/>
    <mergeCell ref="H51:I51"/>
    <mergeCell ref="H52:I52"/>
    <mergeCell ref="H53:I53"/>
    <mergeCell ref="H54:I54"/>
    <mergeCell ref="H55:I55"/>
    <mergeCell ref="H56:I56"/>
    <mergeCell ref="F68:G68"/>
    <mergeCell ref="F69:G69"/>
    <mergeCell ref="H43:I44"/>
    <mergeCell ref="H45:I45"/>
    <mergeCell ref="H46:I46"/>
    <mergeCell ref="H47:I47"/>
    <mergeCell ref="H48:I48"/>
    <mergeCell ref="H49:I49"/>
    <mergeCell ref="H50:I50"/>
    <mergeCell ref="F62:G62"/>
    <mergeCell ref="F63:G63"/>
    <mergeCell ref="F64:G64"/>
    <mergeCell ref="F65:G65"/>
    <mergeCell ref="F55:G55"/>
    <mergeCell ref="F59:G59"/>
    <mergeCell ref="F60:G60"/>
    <mergeCell ref="F49:G49"/>
    <mergeCell ref="F50:G50"/>
    <mergeCell ref="F51:G51"/>
    <mergeCell ref="F52:G52"/>
    <mergeCell ref="F53:G53"/>
    <mergeCell ref="F54:G54"/>
    <mergeCell ref="E43:E44"/>
    <mergeCell ref="F46:G46"/>
    <mergeCell ref="F45:G45"/>
    <mergeCell ref="F47:G47"/>
    <mergeCell ref="F48:G48"/>
    <mergeCell ref="A40:A44"/>
    <mergeCell ref="B40:B44"/>
    <mergeCell ref="C43:C44"/>
    <mergeCell ref="D43:D44"/>
    <mergeCell ref="C40:K40"/>
    <mergeCell ref="C41:J42"/>
    <mergeCell ref="K41:K44"/>
    <mergeCell ref="AB7:AB9"/>
    <mergeCell ref="C8:C9"/>
    <mergeCell ref="D8:F8"/>
    <mergeCell ref="G8:I8"/>
    <mergeCell ref="J8:J9"/>
    <mergeCell ref="L8:L9"/>
    <mergeCell ref="Y8:Y9"/>
    <mergeCell ref="Z8:Z9"/>
    <mergeCell ref="AA8:AA9"/>
    <mergeCell ref="W8:X9"/>
    <mergeCell ref="A7:A9"/>
    <mergeCell ref="B7:B9"/>
    <mergeCell ref="C7:I7"/>
    <mergeCell ref="J7:L7"/>
    <mergeCell ref="K8:K9"/>
    <mergeCell ref="W7:AA7"/>
    <mergeCell ref="Q8:R9"/>
    <mergeCell ref="S8:T9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2015-09-03T00:48:31Z</cp:lastPrinted>
  <dcterms:created xsi:type="dcterms:W3CDTF">1997-12-02T04:49:28Z</dcterms:created>
  <dcterms:modified xsi:type="dcterms:W3CDTF">2015-09-03T04:24:43Z</dcterms:modified>
  <cp:category/>
  <cp:version/>
  <cp:contentType/>
  <cp:contentStatus/>
</cp:coreProperties>
</file>