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tabRatio="654" activeTab="1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'114'!$A$1:$W$58</definedName>
    <definedName name="_xlnm.Print_Area" localSheetId="1">'116'!$A$1:$R$65</definedName>
    <definedName name="_xlnm.Print_Area" localSheetId="2">'118'!$A$1:$S$62</definedName>
    <definedName name="_xlnm.Print_Area" localSheetId="3">'120'!$A$1:$O$63</definedName>
    <definedName name="_xlnm.Print_Area" localSheetId="4">'122'!$A$1:$AA$67</definedName>
    <definedName name="_xlnm.Print_Area" localSheetId="5">'124'!$A$1:$Q$56</definedName>
    <definedName name="_xlnm.Print_Area" localSheetId="6">'126'!$A$1:$Q$56</definedName>
    <definedName name="_xlnm.Print_Area" localSheetId="7">'128'!$A$1:$Q$64</definedName>
    <definedName name="_xlnm.Print_Area" localSheetId="8">'130'!$A$1:$R$71</definedName>
    <definedName name="_xlnm.Print_Area" localSheetId="9">'132'!$A$1:$R$64</definedName>
    <definedName name="_xlnm.Print_Area" localSheetId="10">'134'!$A$1:$O$66</definedName>
    <definedName name="_xlnm.Print_Area" localSheetId="11">'136'!$A$1:$W$62</definedName>
  </definedNames>
  <calcPr fullCalcOnLoad="1"/>
</workbook>
</file>

<file path=xl/sharedStrings.xml><?xml version="1.0" encoding="utf-8"?>
<sst xmlns="http://schemas.openxmlformats.org/spreadsheetml/2006/main" count="2259" uniqueCount="562">
  <si>
    <t>年次及び月次</t>
  </si>
  <si>
    <t>ウ エ イ ト</t>
  </si>
  <si>
    <t>事業所数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</si>
  <si>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</si>
  <si>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</si>
  <si>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</si>
  <si>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</si>
  <si>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</si>
  <si>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</si>
  <si>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</si>
  <si>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</si>
  <si>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　１人～　３人</t>
  </si>
  <si>
    <t>　４人～　９人</t>
  </si>
  <si>
    <t>１０人～１９人</t>
  </si>
  <si>
    <t>２０人～２９人</t>
  </si>
  <si>
    <t>３０人　以　上</t>
  </si>
  <si>
    <t>繊維工業</t>
  </si>
  <si>
    <t>　４人～　９人</t>
  </si>
  <si>
    <t>３０人　以　上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</si>
  <si>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</si>
  <si>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</si>
  <si>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</si>
  <si>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</si>
  <si>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</si>
  <si>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</si>
  <si>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鉄鋼業</t>
  </si>
  <si>
    <t>事 業 所 数</t>
  </si>
  <si>
    <t>常　　用　　労　　働　　者</t>
  </si>
  <si>
    <t>家　　族　　従　　業　　者</t>
  </si>
  <si>
    <t>産　　　　業　　　　別</t>
  </si>
  <si>
    <t>従業者数（人）</t>
  </si>
  <si>
    <t>産　　　　業　　　　別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</si>
  <si>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</si>
  <si>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</si>
  <si>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</si>
  <si>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</si>
  <si>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</si>
  <si>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</si>
  <si>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t>合　　　　　　　計</t>
  </si>
  <si>
    <t>総合計</t>
  </si>
  <si>
    <r>
      <t>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</si>
  <si>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r>
      <t>冷 却 用</t>
    </r>
    <r>
      <rPr>
        <sz val="12"/>
        <rFont val="ＭＳ 明朝"/>
        <family val="1"/>
      </rPr>
      <t xml:space="preserve"> 水</t>
    </r>
  </si>
  <si>
    <t>純</t>
  </si>
  <si>
    <t>その他</t>
  </si>
  <si>
    <t>ポリエステル</t>
  </si>
  <si>
    <t>計</t>
  </si>
  <si>
    <t>食料品製造業</t>
  </si>
  <si>
    <t>木材・木製品製造業</t>
  </si>
  <si>
    <t>家具・装備品製造業</t>
  </si>
  <si>
    <t>出 荷 額</t>
  </si>
  <si>
    <t>出版・印刷・同関連産業</t>
  </si>
  <si>
    <t>化学工業</t>
  </si>
  <si>
    <t>石油製品・　　　　　　石炭製品製造業</t>
  </si>
  <si>
    <t>ゴム製品製造業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</si>
  <si>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</si>
  <si>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</si>
  <si>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</si>
  <si>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</si>
  <si>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</si>
  <si>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</si>
  <si>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</si>
  <si>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</si>
  <si>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木材・木製品製造業</t>
  </si>
  <si>
    <t>パルプ・紙・紙加工品製造業</t>
  </si>
  <si>
    <t>石油製品・石炭製品製造業</t>
  </si>
  <si>
    <t>非鉄金属製造業</t>
  </si>
  <si>
    <t>金属製品製造業</t>
  </si>
  <si>
    <t>武器製造業</t>
  </si>
  <si>
    <t>その他の製造業</t>
  </si>
  <si>
    <t>綿織物</t>
  </si>
  <si>
    <t>羽二重類</t>
  </si>
  <si>
    <t>クレープ類</t>
  </si>
  <si>
    <t>その他の後練</t>
  </si>
  <si>
    <t>（後染）</t>
  </si>
  <si>
    <t>（先染）</t>
  </si>
  <si>
    <t>ちりめん類</t>
  </si>
  <si>
    <t>（後染）</t>
  </si>
  <si>
    <t>絹織物</t>
  </si>
  <si>
    <t>アセテート織物</t>
  </si>
  <si>
    <t>人平・塩瀬</t>
  </si>
  <si>
    <t>合計</t>
  </si>
  <si>
    <t>タフタ</t>
  </si>
  <si>
    <t>ビニロン</t>
  </si>
  <si>
    <t>ナイロン</t>
  </si>
  <si>
    <t>長繊維</t>
  </si>
  <si>
    <t>合成繊維織物</t>
  </si>
  <si>
    <t>ポプリン・ブロード</t>
  </si>
  <si>
    <t>その他の服地</t>
  </si>
  <si>
    <t>短繊維</t>
  </si>
  <si>
    <t>サージ・キャバジン</t>
  </si>
  <si>
    <t>トワイン</t>
  </si>
  <si>
    <t>コード</t>
  </si>
  <si>
    <t>準備機械</t>
  </si>
  <si>
    <t>チェーン　　　　（ｋｇ）</t>
  </si>
  <si>
    <t>銑鉄鋳物　　　　（ｔ）</t>
  </si>
  <si>
    <t>陶磁器　　　　　（ｋｇ）</t>
  </si>
  <si>
    <t>なめしがわ・同製品・毛皮製造業</t>
  </si>
  <si>
    <t>前年対比</t>
  </si>
  <si>
    <t>構成比（％）</t>
  </si>
  <si>
    <t>従業者数</t>
  </si>
  <si>
    <t>124　鉱工業</t>
  </si>
  <si>
    <t>規　模　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</si>
  <si>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</si>
  <si>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</si>
  <si>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</si>
  <si>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</si>
  <si>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</si>
  <si>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</si>
  <si>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</si>
  <si>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</si>
  <si>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出 荷 額</t>
  </si>
  <si>
    <t>　１人～　３人</t>
  </si>
  <si>
    <t>　４人～　９人</t>
  </si>
  <si>
    <t>鉱工業　135</t>
  </si>
  <si>
    <t>３０人　以　上</t>
  </si>
  <si>
    <t>　１人～　３人</t>
  </si>
  <si>
    <t>　４人～　９人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</si>
  <si>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</si>
  <si>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</si>
  <si>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</si>
  <si>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</si>
  <si>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</si>
  <si>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</si>
  <si>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</si>
  <si>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</si>
  <si>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事業所数</t>
  </si>
  <si>
    <t>製造品出荷額等</t>
  </si>
  <si>
    <t>従業者数（人）</t>
  </si>
  <si>
    <t>300人以上</t>
  </si>
  <si>
    <t>構成比</t>
  </si>
  <si>
    <t>付　　加　価値率</t>
  </si>
  <si>
    <t>鉱山名</t>
  </si>
  <si>
    <t>鉱業権者</t>
  </si>
  <si>
    <t>所在地</t>
  </si>
  <si>
    <t>従業員数（人）</t>
  </si>
  <si>
    <t>服部</t>
  </si>
  <si>
    <t>河合</t>
  </si>
  <si>
    <t>手取</t>
  </si>
  <si>
    <t>古花坂</t>
  </si>
  <si>
    <t>クリカラ</t>
  </si>
  <si>
    <t>ろう石、長石</t>
  </si>
  <si>
    <t>ろう石、けい石、長石</t>
  </si>
  <si>
    <t>服部鉱業㈱</t>
  </si>
  <si>
    <t>河合鉱山㈱</t>
  </si>
  <si>
    <t>㈱常崎鉱業所</t>
  </si>
  <si>
    <t>倶利伽羅開発㈱</t>
  </si>
  <si>
    <t>能美郡辰口町</t>
  </si>
  <si>
    <t>石川郡鳥越村</t>
  </si>
  <si>
    <t>珪藻土の種類</t>
  </si>
  <si>
    <t>分布範囲</t>
  </si>
  <si>
    <t>（ｋ㎡）</t>
  </si>
  <si>
    <t>最大</t>
  </si>
  <si>
    <t>平均</t>
  </si>
  <si>
    <t>海面上</t>
  </si>
  <si>
    <t>0～50ｍ</t>
  </si>
  <si>
    <t>50ｍ以深</t>
  </si>
  <si>
    <t>和倉珪藻土</t>
  </si>
  <si>
    <t>（海成）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</si>
  <si>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</si>
  <si>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</si>
  <si>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</si>
  <si>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</si>
  <si>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</si>
  <si>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</si>
  <si>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</si>
  <si>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</si>
  <si>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</si>
  <si>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</si>
  <si>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</si>
  <si>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</si>
  <si>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</si>
  <si>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</si>
  <si>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</si>
  <si>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</si>
  <si>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</si>
  <si>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</si>
  <si>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</si>
  <si>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</si>
  <si>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</si>
  <si>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</si>
  <si>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</si>
  <si>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</si>
  <si>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</si>
  <si>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</si>
  <si>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</si>
  <si>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</si>
  <si>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</si>
  <si>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</si>
  <si>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</si>
  <si>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〃</t>
  </si>
  <si>
    <t>公社輸入</t>
  </si>
  <si>
    <t>自己輸入</t>
  </si>
  <si>
    <t>単位</t>
  </si>
  <si>
    <t>石川県計</t>
  </si>
  <si>
    <t>福井県計</t>
  </si>
  <si>
    <t>富山県計</t>
  </si>
  <si>
    <t>a</t>
  </si>
  <si>
    <r>
      <t>k</t>
    </r>
    <r>
      <rPr>
        <sz val="12"/>
        <rFont val="ＭＳ 明朝"/>
        <family val="1"/>
      </rPr>
      <t>g</t>
    </r>
  </si>
  <si>
    <t>千円</t>
  </si>
  <si>
    <t>千本</t>
  </si>
  <si>
    <t>kg</t>
  </si>
  <si>
    <t>t</t>
  </si>
  <si>
    <t xml:space="preserve"> </t>
  </si>
  <si>
    <t>　</t>
  </si>
  <si>
    <t>工　業</t>
  </si>
  <si>
    <t>一般機械</t>
  </si>
  <si>
    <t>電気機械</t>
  </si>
  <si>
    <t>輸送機械</t>
  </si>
  <si>
    <t>精密機械</t>
  </si>
  <si>
    <t>パルプ・</t>
  </si>
  <si>
    <t>紙・紙加</t>
  </si>
  <si>
    <t>工品工業</t>
  </si>
  <si>
    <t>繊維工業</t>
  </si>
  <si>
    <t>プラスチック製品工業</t>
  </si>
  <si>
    <t>製品工業</t>
  </si>
  <si>
    <t>麻　織　物</t>
  </si>
  <si>
    <t>キュプラ（ベンベルグ）織物</t>
  </si>
  <si>
    <t>短　繊　維</t>
  </si>
  <si>
    <t>長　繊　維</t>
  </si>
  <si>
    <t>広　　幅</t>
  </si>
  <si>
    <t>小　　幅</t>
  </si>
  <si>
    <t>ボイラー用水</t>
  </si>
  <si>
    <t>けい石、長石</t>
  </si>
  <si>
    <t>小松市花坂町</t>
  </si>
  <si>
    <t>合成繊維織物</t>
  </si>
  <si>
    <t>　１人～　３人</t>
  </si>
  <si>
    <t>　４人～　９人</t>
  </si>
  <si>
    <t>３０人　以　上</t>
  </si>
  <si>
    <t>　１人～　３人</t>
  </si>
  <si>
    <t>金属製品製造業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</si>
  <si>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</si>
  <si>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</si>
  <si>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</si>
  <si>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</si>
  <si>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</si>
  <si>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</si>
  <si>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武器製造業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</si>
  <si>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</si>
  <si>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</si>
  <si>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</si>
  <si>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</si>
  <si>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</si>
  <si>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</si>
  <si>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</si>
  <si>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</si>
  <si>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</si>
  <si>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</si>
  <si>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</si>
  <si>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</si>
  <si>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</si>
  <si>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</si>
  <si>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</si>
  <si>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</si>
  <si>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</si>
  <si>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</si>
  <si>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</si>
  <si>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</si>
  <si>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</si>
  <si>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>　１人～　３人</t>
  </si>
  <si>
    <t>　４人～　９人</t>
  </si>
  <si>
    <t>３０人　以　上</t>
  </si>
  <si>
    <t xml:space="preserve"> </t>
  </si>
  <si>
    <t>葉巻、パイプたばこ</t>
  </si>
  <si>
    <t>窯業土石</t>
  </si>
  <si>
    <t>石油石炭</t>
  </si>
  <si>
    <t>ハイライト</t>
  </si>
  <si>
    <t>セブンスター</t>
  </si>
  <si>
    <t>チェリー</t>
  </si>
  <si>
    <t>マイルドセブン</t>
  </si>
  <si>
    <t>たばこ製造</t>
  </si>
  <si>
    <t>輸入たばこ</t>
  </si>
  <si>
    <r>
      <t>10本当たり単価　　　　　　　　　　　（円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銭）</t>
    </r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</si>
  <si>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</si>
  <si>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</si>
  <si>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</si>
  <si>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</si>
  <si>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</si>
  <si>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</si>
  <si>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</si>
  <si>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</si>
  <si>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</si>
  <si>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</si>
  <si>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</si>
  <si>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その他の製造業</t>
  </si>
  <si>
    <t>田畑</t>
  </si>
  <si>
    <t>宅地</t>
  </si>
  <si>
    <t>山林・原野</t>
  </si>
  <si>
    <t>埋立地</t>
  </si>
  <si>
    <r>
      <t>原料用</t>
    </r>
    <r>
      <rPr>
        <sz val="12"/>
        <rFont val="ＭＳ 明朝"/>
        <family val="1"/>
      </rPr>
      <t>水</t>
    </r>
  </si>
  <si>
    <r>
      <t>1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</si>
  <si>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</si>
  <si>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</si>
  <si>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</si>
  <si>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t>マリーナ</t>
  </si>
  <si>
    <t>シャー</t>
  </si>
  <si>
    <t>ポリプロピレン</t>
  </si>
  <si>
    <t>金沢市大桑町</t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</si>
  <si>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</si>
  <si>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t>人絹織物</t>
  </si>
  <si>
    <t>原 材 料　　　使用額等</t>
  </si>
  <si>
    <t>製　　造　　品　　出　　荷　　額　　等</t>
  </si>
  <si>
    <t>内　　国　　　　消費税額</t>
  </si>
  <si>
    <t>原 材 料　　　　　使用額等</t>
  </si>
  <si>
    <t>現金給与　　　　　総　　額</t>
  </si>
  <si>
    <t>用地取得面積</t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</si>
  <si>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</si>
  <si>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昭和53年1月</t>
  </si>
  <si>
    <t>機械工業</t>
  </si>
  <si>
    <r>
      <t>製造品出荷額等(万円</t>
    </r>
    <r>
      <rPr>
        <sz val="12"/>
        <rFont val="ＭＳ 明朝"/>
        <family val="1"/>
      </rPr>
      <t>) 1)</t>
    </r>
  </si>
  <si>
    <t>従業者数（人）</t>
  </si>
  <si>
    <t>製造品出荷額等（万円）</t>
  </si>
  <si>
    <t>生産額（万円）</t>
  </si>
  <si>
    <t>付加価値額（万円）</t>
  </si>
  <si>
    <t>その他（飲料用水雑用水を含む）</t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</si>
  <si>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</si>
  <si>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年1月</t>
    </r>
  </si>
  <si>
    <t>中入綿</t>
  </si>
  <si>
    <t>ふとん綿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</si>
  <si>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</si>
  <si>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昭和49年平均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</si>
  <si>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</si>
  <si>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</si>
  <si>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</si>
  <si>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年1月</t>
    </r>
  </si>
  <si>
    <t>資料　石川県統計調査課「鉱工業生産統計」による。</t>
  </si>
  <si>
    <t>鉱業総合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</si>
  <si>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</si>
  <si>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</si>
  <si>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年1月</t>
    </r>
  </si>
  <si>
    <t>毛　織　物</t>
  </si>
  <si>
    <t>細幅織物</t>
  </si>
  <si>
    <t>組ひも</t>
  </si>
  <si>
    <t>綿魚網</t>
  </si>
  <si>
    <t>合成繊維魚網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</si>
  <si>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</si>
  <si>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産業、規模別事業所数、従業者数、現金給与総額、原材料使用額等、製造品出荷額等及び内国消費税額</t>
    </r>
    <r>
      <rPr>
        <sz val="12"/>
        <rFont val="ＭＳ 明朝"/>
        <family val="1"/>
      </rPr>
      <t>（つづき）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</si>
  <si>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年生産量（トン）</t>
    </r>
  </si>
  <si>
    <t>資料　石川県統計調査課「工業統計」による。</t>
  </si>
  <si>
    <t>資料　石川県統計調査課「工業統計」による。</t>
  </si>
  <si>
    <t>資料　石川県統計調査課「鉱工業生産統計」による。</t>
  </si>
  <si>
    <t>小売人数（人）</t>
  </si>
  <si>
    <t>x</t>
  </si>
  <si>
    <t>x</t>
  </si>
  <si>
    <t>x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</si>
  <si>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年平均</t>
    </r>
  </si>
  <si>
    <t>８　　鉱　　　　　　　　　　工　　　　　　　　　　業</t>
  </si>
  <si>
    <t>49　　業　　　種　　　別　　　鉱　　　工　　　業　　　生　　　産　　　指　　　数　（昭和49～53年）</t>
  </si>
  <si>
    <r>
      <t>　　（昭和5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年＝100）</t>
    </r>
  </si>
  <si>
    <r>
      <t>鉄 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</si>
  <si>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非　鉄</t>
  </si>
  <si>
    <t>金　属</t>
  </si>
  <si>
    <t>製　品</t>
  </si>
  <si>
    <t>総　　合</t>
  </si>
  <si>
    <t>化　　学</t>
  </si>
  <si>
    <t>工　　業</t>
  </si>
  <si>
    <t>木　　材</t>
  </si>
  <si>
    <r>
      <t>木 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</si>
  <si>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>食 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</si>
  <si>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>た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</si>
  <si>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</si>
  <si>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</si>
  <si>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t>114　鉱工業</t>
  </si>
  <si>
    <t>鉱工業　115</t>
  </si>
  <si>
    <t xml:space="preserve"> </t>
  </si>
  <si>
    <t>製造工業</t>
  </si>
  <si>
    <t>鉱 工 業</t>
  </si>
  <si>
    <t>非 金 属</t>
  </si>
  <si>
    <t>鉱　　業</t>
  </si>
  <si>
    <t>116　鉱工業</t>
  </si>
  <si>
    <t>鉱工業　117</t>
  </si>
  <si>
    <t>x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</si>
  <si>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</si>
  <si>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月　平　均</t>
  </si>
  <si>
    <t>（１）　　織　　　　　　　　　　　　　　　　　　　　物</t>
  </si>
  <si>
    <t>総　　計</t>
  </si>
  <si>
    <t>年 次 及 び　　　　月　　   次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</si>
  <si>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次</t>
    </r>
  </si>
  <si>
    <t>合　　計</t>
  </si>
  <si>
    <t>交　　織</t>
  </si>
  <si>
    <t>朱　　子</t>
  </si>
  <si>
    <t>広　　　　　　　幅</t>
  </si>
  <si>
    <t>小　　幅</t>
  </si>
  <si>
    <t>（単位　平方メートル）</t>
  </si>
  <si>
    <t>織　　　　　　　　　　　　　　　　　　　　物　（つづき）</t>
  </si>
  <si>
    <t>交　　織</t>
  </si>
  <si>
    <t>小　　　幅</t>
  </si>
  <si>
    <r>
      <t>絹 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</si>
  <si>
    <t>先　　練</t>
  </si>
  <si>
    <t>50　　製　　品　　別　　工　　業　　生　　産　　動　　態　（昭和51～53年）</t>
  </si>
  <si>
    <t>－</t>
  </si>
  <si>
    <t>　　　　　　　　　　　　　（単位　平方メートル）</t>
  </si>
  <si>
    <t>118　鉱工業</t>
  </si>
  <si>
    <t>鉱工業　119</t>
  </si>
  <si>
    <t>織　　　　　　　　　　　　　　　　　　　　物　（つづき）</t>
  </si>
  <si>
    <t>　　　　　（単位＝平方メートル）</t>
  </si>
  <si>
    <r>
      <t>合　　　</t>
    </r>
    <r>
      <rPr>
        <sz val="12"/>
        <rFont val="ＭＳ 明朝"/>
        <family val="1"/>
      </rPr>
      <t>計</t>
    </r>
  </si>
  <si>
    <t>小　計</t>
  </si>
  <si>
    <t>（単位　平方メートル）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</si>
  <si>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</si>
  <si>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小　　計</t>
  </si>
  <si>
    <r>
      <t>ポ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>エ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テ</t>
    </r>
    <r>
      <rPr>
        <sz val="12"/>
        <rFont val="ＭＳ 明朝"/>
        <family val="1"/>
      </rPr>
      <t>ル</t>
    </r>
  </si>
  <si>
    <r>
      <t>そ　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他</t>
    </r>
  </si>
  <si>
    <r>
      <t>ナ 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</t>
    </r>
  </si>
  <si>
    <r>
      <t>ア 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ル</t>
    </r>
  </si>
  <si>
    <t xml:space="preserve"> </t>
  </si>
  <si>
    <t>鉱工業　121</t>
  </si>
  <si>
    <t>120　鉱工業</t>
  </si>
  <si>
    <t>（２）　　そ　の　他　の　繊　維　製　品　、　繊　維　機　械　、　雑　貨　等</t>
  </si>
  <si>
    <t>x</t>
  </si>
  <si>
    <t>x</t>
  </si>
  <si>
    <t>x</t>
  </si>
  <si>
    <t>x</t>
  </si>
  <si>
    <t>x</t>
  </si>
  <si>
    <t>染　　色　　　　　　　　　（千㎡）</t>
  </si>
  <si>
    <t>服　　類</t>
  </si>
  <si>
    <t>中衣、下着、　　寝　具　類</t>
  </si>
  <si>
    <t>縫　　製　　品　（点）</t>
  </si>
  <si>
    <t>漁　　　　　網　（㎏）</t>
  </si>
  <si>
    <t>雑繊維製品　（㎏）</t>
  </si>
  <si>
    <t>そ　の　他　の　繊　維　製　品　、　繊　維　機　械　、　雑　貨　等　（つづき）</t>
  </si>
  <si>
    <t>織　　機</t>
  </si>
  <si>
    <t>麻　　　　　　　綱　（ｋｇ）</t>
  </si>
  <si>
    <t>製　　　　　綿　（ｋｇ）</t>
  </si>
  <si>
    <t>繊維機械　（台）</t>
  </si>
  <si>
    <t>ロープ</t>
  </si>
  <si>
    <t>122　鉱工業</t>
  </si>
  <si>
    <t>鉱工業　123</t>
  </si>
  <si>
    <r>
      <t>（１）　　産業別事業所数、従業者数、出荷額等及びその構成比（全事業所）（昭和</t>
    </r>
    <r>
      <rPr>
        <sz val="12"/>
        <rFont val="ＭＳ 明朝"/>
        <family val="1"/>
      </rPr>
      <t>53年</t>
    </r>
    <r>
      <rPr>
        <sz val="12"/>
        <rFont val="ＭＳ 明朝"/>
        <family val="1"/>
      </rPr>
      <t>）</t>
    </r>
  </si>
  <si>
    <t>実　　数</t>
  </si>
  <si>
    <t>実　　数（人）</t>
  </si>
  <si>
    <t>実　数（万円）</t>
  </si>
  <si>
    <t>x</t>
  </si>
  <si>
    <t>x</t>
  </si>
  <si>
    <t>51　　製　　　　　　　　　　　　造　　　　　　　　　　　　業　（昭和53年）</t>
  </si>
  <si>
    <t>総数</t>
  </si>
  <si>
    <t>家具・装備品製造業</t>
  </si>
  <si>
    <t>総数</t>
  </si>
  <si>
    <r>
      <t>（２）　　規模別事業所数、従業者数、出荷額等及びその構成比（全事業所）（昭和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年）</t>
    </r>
  </si>
  <si>
    <t>規　　模　　別</t>
  </si>
  <si>
    <t>（従業者９人以下の事業所）</t>
  </si>
  <si>
    <t>（従業者10人以上の事業所）</t>
  </si>
  <si>
    <t>10～19人</t>
  </si>
  <si>
    <t>20～29</t>
  </si>
  <si>
    <t>30～49</t>
  </si>
  <si>
    <t>50～99</t>
  </si>
  <si>
    <t>100～199</t>
  </si>
  <si>
    <t>200～299</t>
  </si>
  <si>
    <r>
      <t>（３）　　産業別事業所数、従業者数、出荷額等の累年比較（全事業所）（昭和5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年）</t>
    </r>
  </si>
  <si>
    <r>
      <t>5</t>
    </r>
    <r>
      <rPr>
        <sz val="12"/>
        <rFont val="ＭＳ 明朝"/>
        <family val="1"/>
      </rPr>
      <t>2　</t>
    </r>
    <r>
      <rPr>
        <sz val="12"/>
        <rFont val="ＭＳ 明朝"/>
        <family val="1"/>
      </rPr>
      <t>年</t>
    </r>
  </si>
  <si>
    <t>53　年</t>
  </si>
  <si>
    <r>
      <t>52　</t>
    </r>
    <r>
      <rPr>
        <sz val="12"/>
        <rFont val="ＭＳ 明朝"/>
        <family val="1"/>
      </rPr>
      <t>年</t>
    </r>
  </si>
  <si>
    <t>x</t>
  </si>
  <si>
    <t>x</t>
  </si>
  <si>
    <t>x</t>
  </si>
  <si>
    <t>生　　産　　額　(万円）　2)</t>
  </si>
  <si>
    <t>家具・装備品製造業</t>
  </si>
  <si>
    <t>昭和53年12月31日現在で実施した「昭和53年工業統計調査」の結果による。事業所数、従業者数は年末現在を、その他のものは1ヵ年の累計額を示す。</t>
  </si>
  <si>
    <t>注　1)2)の製造品出荷額等と生産額との関係：生産額＝製造品出荷額等＋（製造品当年末在庫額－同当年初在庫額）＋（半製品及び仕掛品当年末額－同当年初額）</t>
  </si>
  <si>
    <t>鉱工業　125</t>
  </si>
  <si>
    <t>（４）　　産業、規模別事業所数、従業者数、現金給与総額、原材料使用額等、製造品出荷額等及び内国消費税額</t>
  </si>
  <si>
    <t>（単位　金額万円）</t>
  </si>
  <si>
    <t>規　模　別</t>
  </si>
  <si>
    <t>衣　　　　　　　服・　その他の繊維製品製造業</t>
  </si>
  <si>
    <t>パ　　ル　　プ・　　　　　　紙・紙加工品製造業</t>
  </si>
  <si>
    <t>産　　業　　別</t>
  </si>
  <si>
    <t>従　　　　　業　　　　　者　　　　　数　　　（人）</t>
  </si>
  <si>
    <t>現金給与　　　総　　額</t>
  </si>
  <si>
    <t>126　鉱工業</t>
  </si>
  <si>
    <t>鉱工業　127</t>
  </si>
  <si>
    <t>なめしがわ・同製品・　毛皮製造業</t>
  </si>
  <si>
    <t>x</t>
  </si>
  <si>
    <t>x</t>
  </si>
  <si>
    <t>x</t>
  </si>
  <si>
    <t>x</t>
  </si>
  <si>
    <t>x</t>
  </si>
  <si>
    <t>鉱工業　129</t>
  </si>
  <si>
    <t>128　鉱工業</t>
  </si>
  <si>
    <t>x</t>
  </si>
  <si>
    <t>x</t>
  </si>
  <si>
    <t>x</t>
  </si>
  <si>
    <t>x</t>
  </si>
  <si>
    <t>x</t>
  </si>
  <si>
    <t>x</t>
  </si>
  <si>
    <t>x</t>
  </si>
  <si>
    <t>x</t>
  </si>
  <si>
    <t>x</t>
  </si>
  <si>
    <t>130　鉱工業</t>
  </si>
  <si>
    <t>鉱工業　131</t>
  </si>
  <si>
    <t>従　　　　　業　　　　　者　　　　　数　　　（人）</t>
  </si>
  <si>
    <t>従　　　　　　　業　　　　　　　者　　　　　　　数　　　（人）</t>
  </si>
  <si>
    <t>合　　計</t>
  </si>
  <si>
    <t>市　　郡　　別</t>
  </si>
  <si>
    <t>総　合　計</t>
  </si>
  <si>
    <t>計</t>
  </si>
  <si>
    <t>（５）　　市郡、規模別事業所数、従業者数、現金給与総額、原材料使用額等、製造品出荷額等及び内国消費税額</t>
  </si>
  <si>
    <t>市郡、規模別事業所数、従業者数、現金給与総額、原材料使用額等、製造品出荷額等及び内国消費税額（つづき）</t>
  </si>
  <si>
    <t>鉱工業　133</t>
  </si>
  <si>
    <t>132　鉱工業</t>
  </si>
  <si>
    <t>x</t>
  </si>
  <si>
    <t>－</t>
  </si>
  <si>
    <t>製 造 品
出荷額等
（万円）</t>
  </si>
  <si>
    <t>134　鉱工業</t>
  </si>
  <si>
    <t>合　　　　　　　　　　　計</t>
  </si>
  <si>
    <r>
      <t xml:space="preserve">事 業 </t>
    </r>
    <r>
      <rPr>
        <sz val="12"/>
        <rFont val="ＭＳ 明朝"/>
        <family val="1"/>
      </rPr>
      <t>所　　敷地面積</t>
    </r>
  </si>
  <si>
    <r>
      <t xml:space="preserve">事 業 </t>
    </r>
    <r>
      <rPr>
        <sz val="12"/>
        <rFont val="ＭＳ 明朝"/>
        <family val="1"/>
      </rPr>
      <t>所　　　建築面積</t>
    </r>
  </si>
  <si>
    <t>事業所延　　　建築面積</t>
  </si>
  <si>
    <t>（６）　　産業別事業所数、従業者数、製造品出荷額等、事業所敷地面積、建築面積及び用地取得面積　（従業者３０人以上の事業所）</t>
  </si>
  <si>
    <r>
      <t>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</si>
  <si>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事 業 所 数</t>
  </si>
  <si>
    <t>水　　　　　　　源　　　　　　　別　　　（　淡　　水　）</t>
  </si>
  <si>
    <r>
      <t>地表水・　　伏 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</si>
  <si>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t>用　　　　　　　途　　　　　　　別　　　（　淡　　水　）</t>
  </si>
  <si>
    <t>製品処理用水及び洗じょう用水</t>
  </si>
  <si>
    <t>用地取得　のあった　事業所数</t>
  </si>
  <si>
    <r>
      <t xml:space="preserve">（７）　　産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途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　（従業者30人以上の事業所）</t>
    </r>
  </si>
  <si>
    <t>（単位　立方メートル／日）</t>
  </si>
  <si>
    <r>
      <t>資料　石川県商工課調「昭和5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年度石川県商工要覧」による。</t>
    </r>
  </si>
  <si>
    <t>･･･</t>
  </si>
  <si>
    <t>…</t>
  </si>
  <si>
    <t>注　1） 洪積層におおわれた部分および沿岸の一部を含む。</t>
  </si>
  <si>
    <t>　　3） 地表より採堀可能な範囲での厚さを示す場合もある。</t>
  </si>
  <si>
    <r>
      <t>2）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うすい洪積層におおわれた部分を含む。</t>
    </r>
  </si>
  <si>
    <r>
      <t>4）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一部海面下を含めた場合もある。</t>
    </r>
  </si>
  <si>
    <t>層　厚（ｍ）</t>
  </si>
  <si>
    <t>陸上露出面積</t>
  </si>
  <si>
    <t>地　　区</t>
  </si>
  <si>
    <t>総　　　　　　　　　　計</t>
  </si>
  <si>
    <r>
      <t>　体　　　　　積　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㎥）</t>
    </r>
  </si>
  <si>
    <t>石川県九谷窯元協組</t>
  </si>
  <si>
    <t>鉱　　種</t>
  </si>
  <si>
    <t>（２）　　能 登 半 島 に お け る 珪 藻 泥 岩 の 地 区 別 推 定 埋 蔵 量</t>
  </si>
  <si>
    <t>（１）　　稼　　動　　鉱　　山　　一　　覧　　表　（昭和53年12月31日現在）</t>
  </si>
  <si>
    <t>136　鉱工業</t>
  </si>
  <si>
    <t>鉱工業　137</t>
  </si>
  <si>
    <t>（１）　　葉たばこ収納、たばこ製造、製造たばこ売渡、塩収納、売渡額　（昭和49～53年度）</t>
  </si>
  <si>
    <t>事　　　　　　　　　　項</t>
  </si>
  <si>
    <t>数　　　 量</t>
  </si>
  <si>
    <r>
      <t>製造</t>
    </r>
    <r>
      <rPr>
        <sz val="12"/>
        <rFont val="ＭＳ 明朝"/>
        <family val="1"/>
      </rPr>
      <t>た</t>
    </r>
    <r>
      <rPr>
        <sz val="12"/>
        <rFont val="ＭＳ 明朝"/>
        <family val="1"/>
      </rPr>
      <t>ば</t>
    </r>
    <r>
      <rPr>
        <sz val="12"/>
        <rFont val="ＭＳ 明朝"/>
        <family val="1"/>
      </rPr>
      <t>こ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>渡</t>
    </r>
  </si>
  <si>
    <t>塩　　　　買　　　　入</t>
  </si>
  <si>
    <t>塩　　輸　　入</t>
  </si>
  <si>
    <t>塩　　　　売　　　　渡</t>
  </si>
  <si>
    <t>（２）　　た　ば　こ　販　売　関　係　現　勢　表　（昭和53年度）</t>
  </si>
  <si>
    <t>金　　　　沢</t>
  </si>
  <si>
    <t>小　　　　松</t>
  </si>
  <si>
    <t>加　　　　賀</t>
  </si>
  <si>
    <t>七　　　　尾</t>
  </si>
  <si>
    <t>羽　　　　咋</t>
  </si>
  <si>
    <t>輪　　　　島</t>
  </si>
  <si>
    <t>珠　　　　洲</t>
  </si>
  <si>
    <t>合　　　　計</t>
  </si>
  <si>
    <r>
      <t>資料　日本専売公社金沢地方局総務部庶務課調「昭和5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年度事業統計」による。</t>
    </r>
  </si>
  <si>
    <t>人口１人当たり月間消費</t>
  </si>
  <si>
    <t>支所名</t>
  </si>
  <si>
    <t>数　量（千本）</t>
  </si>
  <si>
    <t>金　額（千円）</t>
  </si>
  <si>
    <t>数　量（本）</t>
  </si>
  <si>
    <t>金　額（円）</t>
  </si>
  <si>
    <t>注１　合計欄は北陸三県分の合計又は平均である。</t>
  </si>
  <si>
    <t>　２　数量は葉巻、パイプたばこ、輸入たばこを除く。</t>
  </si>
  <si>
    <t>52　　鉱　　　　　　　　　　　　　　　業</t>
  </si>
  <si>
    <t>53　　専　　　　　　　売　　　　　　　品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</si>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</sst>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.0;[Red]#,##0.0"/>
    <numFmt numFmtId="222" formatCode="#,##0;[Red]#,##0"/>
  </numFmts>
  <fonts count="6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2"/>
      <color indexed="60"/>
      <name val="ＭＳ 明朝"/>
      <family val="1"/>
    </font>
    <font>
      <vertAlign val="superscript"/>
      <sz val="12"/>
      <name val="ＭＳ 明朝"/>
      <family val="1"/>
    </font>
    <font>
      <sz val="12"/>
      <color indexed="60"/>
      <name val="ＭＳ ゴシック"/>
      <family val="3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61" fillId="32" borderId="0" applyNumberFormat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5" fontId="0" fillId="0" borderId="12" xfId="0" applyNumberFormat="1" applyFont="1" applyFill="1" applyBorder="1" applyAlignment="1" applyProtection="1">
      <alignment vertical="center"/>
      <protection/>
    </xf>
    <xf numFmtId="205" fontId="0" fillId="0" borderId="12" xfId="0" applyNumberFormat="1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horizontal="center" vertical="center"/>
      <protection/>
    </xf>
    <xf numFmtId="207" fontId="13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27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212" fontId="13" fillId="0" borderId="0" xfId="42" applyNumberFormat="1" applyFont="1" applyFill="1" applyAlignment="1" applyProtection="1">
      <alignment horizontal="left" vertical="center"/>
      <protection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21" xfId="0" applyNumberFormat="1" applyFont="1" applyFill="1" applyBorder="1" applyAlignment="1">
      <alignment horizontal="right" vertical="center"/>
    </xf>
    <xf numFmtId="212" fontId="0" fillId="0" borderId="26" xfId="0" applyNumberFormat="1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21" xfId="0" applyNumberFormat="1" applyFont="1" applyFill="1" applyBorder="1" applyAlignment="1">
      <alignment horizontal="left" vertical="center"/>
    </xf>
    <xf numFmtId="212" fontId="0" fillId="0" borderId="0" xfId="0" applyNumberFormat="1" applyFont="1" applyFill="1" applyAlignment="1">
      <alignment horizontal="left" vertical="top"/>
    </xf>
    <xf numFmtId="212" fontId="0" fillId="0" borderId="0" xfId="0" applyNumberFormat="1" applyFont="1" applyFill="1" applyBorder="1" applyAlignment="1">
      <alignment horizontal="distributed" vertical="center"/>
    </xf>
    <xf numFmtId="212" fontId="11" fillId="0" borderId="0" xfId="0" applyNumberFormat="1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 applyProtection="1">
      <alignment vertical="center"/>
      <protection/>
    </xf>
    <xf numFmtId="212" fontId="0" fillId="0" borderId="30" xfId="0" applyNumberFormat="1" applyFont="1" applyFill="1" applyBorder="1" applyAlignment="1">
      <alignment horizontal="distributed" vertical="center" wrapText="1"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vertical="center"/>
    </xf>
    <xf numFmtId="38" fontId="11" fillId="0" borderId="21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>
      <alignment vertical="center"/>
    </xf>
    <xf numFmtId="207" fontId="0" fillId="0" borderId="0" xfId="42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33" xfId="42" applyNumberFormat="1" applyFont="1" applyFill="1" applyBorder="1" applyAlignment="1" applyProtection="1">
      <alignment vertical="center"/>
      <protection/>
    </xf>
    <xf numFmtId="38" fontId="0" fillId="0" borderId="18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203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40" fontId="0" fillId="0" borderId="0" xfId="49" applyNumberFormat="1" applyFont="1" applyFill="1" applyAlignment="1">
      <alignment vertical="center"/>
    </xf>
    <xf numFmtId="40" fontId="0" fillId="0" borderId="21" xfId="0" applyNumberFormat="1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219" fontId="0" fillId="0" borderId="0" xfId="0" applyNumberFormat="1" applyFont="1" applyFill="1" applyAlignment="1">
      <alignment vertical="center"/>
    </xf>
    <xf numFmtId="219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distributed"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40" fontId="0" fillId="0" borderId="0" xfId="49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8" fontId="0" fillId="0" borderId="43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203" fontId="0" fillId="0" borderId="0" xfId="49" applyNumberFormat="1" applyFont="1" applyFill="1" applyAlignment="1" applyProtection="1">
      <alignment vertical="center"/>
      <protection/>
    </xf>
    <xf numFmtId="207" fontId="26" fillId="0" borderId="12" xfId="0" applyNumberFormat="1" applyFont="1" applyBorder="1" applyAlignment="1">
      <alignment horizontal="distributed" vertical="center"/>
    </xf>
    <xf numFmtId="207" fontId="14" fillId="0" borderId="0" xfId="0" applyNumberFormat="1" applyFont="1" applyFill="1" applyAlignment="1" applyProtection="1">
      <alignment vertical="center"/>
      <protection/>
    </xf>
    <xf numFmtId="221" fontId="0" fillId="0" borderId="0" xfId="0" applyNumberFormat="1" applyFont="1" applyFill="1" applyAlignment="1" applyProtection="1">
      <alignment vertical="center"/>
      <protection/>
    </xf>
    <xf numFmtId="221" fontId="0" fillId="0" borderId="0" xfId="0" applyNumberFormat="1" applyFont="1" applyFill="1" applyAlignment="1" applyProtection="1">
      <alignment horizontal="right" vertical="center"/>
      <protection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vertical="center"/>
    </xf>
    <xf numFmtId="222" fontId="11" fillId="0" borderId="0" xfId="0" applyNumberFormat="1" applyFont="1" applyFill="1" applyAlignment="1">
      <alignment horizontal="right" vertical="center"/>
    </xf>
    <xf numFmtId="222" fontId="11" fillId="0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Border="1" applyAlignment="1">
      <alignment horizontal="right" vertical="center"/>
    </xf>
    <xf numFmtId="222" fontId="14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212" fontId="0" fillId="0" borderId="26" xfId="0" applyNumberFormat="1" applyFill="1" applyBorder="1" applyAlignment="1">
      <alignment horizontal="distributed" vertical="center"/>
    </xf>
    <xf numFmtId="212" fontId="0" fillId="0" borderId="0" xfId="0" applyNumberFormat="1" applyFill="1" applyAlignment="1">
      <alignment horizontal="right" vertical="center"/>
    </xf>
    <xf numFmtId="212" fontId="0" fillId="0" borderId="26" xfId="0" applyNumberFormat="1" applyFill="1" applyBorder="1" applyAlignment="1">
      <alignment horizontal="distributed" vertical="center" wrapText="1"/>
    </xf>
    <xf numFmtId="212" fontId="0" fillId="0" borderId="30" xfId="0" applyNumberFormat="1" applyFill="1" applyBorder="1" applyAlignment="1">
      <alignment horizontal="distributed" vertical="center" wrapText="1"/>
    </xf>
    <xf numFmtId="222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222" fontId="0" fillId="0" borderId="0" xfId="0" applyNumberFormat="1" applyFill="1" applyAlignment="1">
      <alignment horizontal="right" vertical="center"/>
    </xf>
    <xf numFmtId="222" fontId="0" fillId="0" borderId="0" xfId="0" applyNumberForma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212" fontId="0" fillId="0" borderId="0" xfId="0" applyNumberFormat="1" applyFill="1" applyAlignment="1">
      <alignment vertical="center"/>
    </xf>
    <xf numFmtId="222" fontId="0" fillId="0" borderId="0" xfId="49" applyNumberFormat="1" applyFont="1" applyFill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222" fontId="0" fillId="0" borderId="0" xfId="0" applyNumberFormat="1" applyFont="1" applyFill="1" applyAlignment="1">
      <alignment horizontal="left" vertical="center"/>
    </xf>
    <xf numFmtId="222" fontId="0" fillId="0" borderId="0" xfId="0" applyNumberFormat="1" applyFont="1" applyFill="1" applyBorder="1" applyAlignment="1">
      <alignment horizontal="left" vertical="center"/>
    </xf>
    <xf numFmtId="222" fontId="14" fillId="0" borderId="0" xfId="49" applyNumberFormat="1" applyFont="1" applyFill="1" applyAlignment="1">
      <alignment horizontal="right" vertical="center"/>
    </xf>
    <xf numFmtId="212" fontId="0" fillId="0" borderId="26" xfId="0" applyNumberFormat="1" applyFont="1" applyFill="1" applyBorder="1" applyAlignment="1">
      <alignment horizontal="center" vertical="center" shrinkToFit="1"/>
    </xf>
    <xf numFmtId="38" fontId="0" fillId="0" borderId="44" xfId="0" applyNumberFormat="1" applyFont="1" applyFill="1" applyBorder="1" applyAlignment="1">
      <alignment horizontal="distributed" vertical="center" wrapText="1"/>
    </xf>
    <xf numFmtId="38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207" fontId="0" fillId="0" borderId="0" xfId="0" applyNumberFormat="1" applyFont="1" applyFill="1" applyAlignment="1">
      <alignment vertical="center"/>
    </xf>
    <xf numFmtId="207" fontId="0" fillId="0" borderId="0" xfId="0" applyNumberFormat="1" applyFont="1" applyFill="1" applyAlignment="1">
      <alignment horizontal="right" vertical="center"/>
    </xf>
    <xf numFmtId="207" fontId="0" fillId="0" borderId="21" xfId="0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Border="1" applyAlignment="1">
      <alignment vertical="center"/>
    </xf>
    <xf numFmtId="221" fontId="0" fillId="0" borderId="0" xfId="0" applyNumberFormat="1" applyFont="1" applyFill="1" applyBorder="1" applyAlignment="1">
      <alignment horizontal="right" vertical="center"/>
    </xf>
    <xf numFmtId="221" fontId="0" fillId="0" borderId="21" xfId="0" applyNumberFormat="1" applyFont="1" applyFill="1" applyBorder="1" applyAlignment="1">
      <alignment vertical="center"/>
    </xf>
    <xf numFmtId="207" fontId="14" fillId="0" borderId="0" xfId="0" applyNumberFormat="1" applyFont="1" applyFill="1" applyAlignment="1">
      <alignment vertical="center"/>
    </xf>
    <xf numFmtId="221" fontId="14" fillId="0" borderId="0" xfId="0" applyNumberFormat="1" applyFont="1" applyFill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25" xfId="0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222" fontId="1" fillId="0" borderId="0" xfId="0" applyNumberFormat="1" applyFont="1" applyFill="1" applyBorder="1" applyAlignment="1" applyProtection="1">
      <alignment horizontal="right" vertical="center"/>
      <protection/>
    </xf>
    <xf numFmtId="222" fontId="0" fillId="0" borderId="0" xfId="0" applyNumberFormat="1" applyFont="1" applyFill="1" applyAlignment="1" applyProtection="1">
      <alignment vertical="center"/>
      <protection/>
    </xf>
    <xf numFmtId="222" fontId="0" fillId="0" borderId="0" xfId="0" applyNumberFormat="1" applyFont="1" applyFill="1" applyAlignment="1" applyProtection="1">
      <alignment horizontal="right" vertical="center"/>
      <protection/>
    </xf>
    <xf numFmtId="222" fontId="0" fillId="0" borderId="0" xfId="0" applyNumberFormat="1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 applyProtection="1">
      <alignment horizontal="right" vertical="center"/>
      <protection/>
    </xf>
    <xf numFmtId="222" fontId="0" fillId="0" borderId="0" xfId="49" applyNumberFormat="1" applyFont="1" applyFill="1" applyAlignment="1">
      <alignment vertical="center"/>
    </xf>
    <xf numFmtId="222" fontId="0" fillId="0" borderId="0" xfId="0" applyNumberFormat="1" applyFont="1" applyFill="1" applyAlignment="1">
      <alignment vertical="center"/>
    </xf>
    <xf numFmtId="222" fontId="0" fillId="0" borderId="35" xfId="0" applyNumberFormat="1" applyFont="1" applyFill="1" applyBorder="1" applyAlignment="1" applyProtection="1">
      <alignment vertical="center"/>
      <protection/>
    </xf>
    <xf numFmtId="222" fontId="0" fillId="0" borderId="21" xfId="0" applyNumberFormat="1" applyFont="1" applyFill="1" applyBorder="1" applyAlignment="1" applyProtection="1">
      <alignment horizontal="center" vertical="center"/>
      <protection/>
    </xf>
    <xf numFmtId="222" fontId="0" fillId="0" borderId="21" xfId="0" applyNumberFormat="1" applyFont="1" applyFill="1" applyBorder="1" applyAlignment="1">
      <alignment vertical="center"/>
    </xf>
    <xf numFmtId="222" fontId="14" fillId="0" borderId="0" xfId="0" applyNumberFormat="1" applyFont="1" applyFill="1" applyBorder="1" applyAlignment="1" applyProtection="1">
      <alignment vertical="center"/>
      <protection/>
    </xf>
    <xf numFmtId="222" fontId="14" fillId="0" borderId="0" xfId="0" applyNumberFormat="1" applyFont="1" applyFill="1" applyAlignment="1" applyProtection="1">
      <alignment vertical="center"/>
      <protection/>
    </xf>
    <xf numFmtId="222" fontId="14" fillId="0" borderId="0" xfId="0" applyNumberFormat="1" applyFont="1" applyFill="1" applyBorder="1" applyAlignment="1" applyProtection="1">
      <alignment horizontal="right" vertical="center"/>
      <protection/>
    </xf>
    <xf numFmtId="222" fontId="14" fillId="0" borderId="0" xfId="0" applyNumberFormat="1" applyFont="1" applyFill="1" applyAlignment="1" applyProtection="1">
      <alignment horizontal="right" vertical="center"/>
      <protection/>
    </xf>
    <xf numFmtId="222" fontId="0" fillId="0" borderId="0" xfId="0" applyNumberFormat="1" applyFill="1" applyAlignment="1" applyProtection="1">
      <alignment horizontal="right" vertical="center"/>
      <protection/>
    </xf>
    <xf numFmtId="222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14" fillId="0" borderId="4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37" fontId="0" fillId="0" borderId="32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14" fillId="0" borderId="32" xfId="0" applyNumberFormat="1" applyFont="1" applyBorder="1" applyAlignment="1" applyProtection="1">
      <alignment horizontal="right"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37" fontId="14" fillId="0" borderId="47" xfId="0" applyNumberFormat="1" applyFont="1" applyBorder="1" applyAlignment="1" applyProtection="1">
      <alignment horizontal="right" vertical="center"/>
      <protection/>
    </xf>
    <xf numFmtId="37" fontId="14" fillId="0" borderId="18" xfId="0" applyNumberFormat="1" applyFont="1" applyBorder="1" applyAlignment="1" applyProtection="1">
      <alignment horizontal="right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0" fillId="0" borderId="3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35" xfId="0" applyNumberFormat="1" applyBorder="1" applyAlignment="1" applyProtection="1">
      <alignment horizontal="right" vertical="center"/>
      <protection/>
    </xf>
    <xf numFmtId="37" fontId="0" fillId="0" borderId="45" xfId="0" applyNumberFormat="1" applyFont="1" applyBorder="1" applyAlignment="1" applyProtection="1">
      <alignment horizontal="right" vertical="center"/>
      <protection/>
    </xf>
    <xf numFmtId="37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1" xfId="0" applyNumberFormat="1" applyBorder="1" applyAlignment="1" applyProtection="1">
      <alignment horizontal="right" vertical="center"/>
      <protection/>
    </xf>
    <xf numFmtId="37" fontId="14" fillId="0" borderId="35" xfId="0" applyNumberFormat="1" applyFont="1" applyFill="1" applyBorder="1" applyAlignment="1" applyProtection="1">
      <alignment vertical="center"/>
      <protection/>
    </xf>
    <xf numFmtId="37" fontId="14" fillId="0" borderId="48" xfId="0" applyNumberFormat="1" applyFont="1" applyBorder="1" applyAlignment="1" applyProtection="1">
      <alignment horizontal="right" vertical="center"/>
      <protection/>
    </xf>
    <xf numFmtId="37" fontId="15" fillId="0" borderId="0" xfId="0" applyNumberFormat="1" applyFont="1" applyBorder="1" applyAlignment="1" applyProtection="1">
      <alignment horizontal="right" vertical="center"/>
      <protection/>
    </xf>
    <xf numFmtId="37" fontId="12" fillId="0" borderId="35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212" fontId="0" fillId="0" borderId="0" xfId="0" applyNumberFormat="1" applyFill="1" applyAlignment="1">
      <alignment horizontal="center" vertical="center"/>
    </xf>
    <xf numFmtId="212" fontId="0" fillId="0" borderId="0" xfId="0" applyNumberFormat="1" applyFont="1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12" fontId="0" fillId="0" borderId="29" xfId="0" applyNumberFormat="1" applyFill="1" applyBorder="1" applyAlignment="1">
      <alignment horizontal="distributed" vertical="center" wrapText="1"/>
    </xf>
    <xf numFmtId="212" fontId="0" fillId="0" borderId="49" xfId="0" applyNumberFormat="1" applyFont="1" applyFill="1" applyBorder="1" applyAlignment="1">
      <alignment horizontal="distributed" vertical="center" wrapText="1"/>
    </xf>
    <xf numFmtId="212" fontId="0" fillId="0" borderId="50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212" fontId="0" fillId="0" borderId="30" xfId="0" applyNumberFormat="1" applyFont="1" applyFill="1" applyBorder="1" applyAlignment="1">
      <alignment horizontal="distributed" vertical="center" wrapText="1"/>
    </xf>
    <xf numFmtId="212" fontId="0" fillId="0" borderId="34" xfId="0" applyNumberFormat="1" applyFont="1" applyFill="1" applyBorder="1" applyAlignment="1">
      <alignment horizontal="distributed" vertical="center" wrapText="1"/>
    </xf>
    <xf numFmtId="212" fontId="0" fillId="0" borderId="27" xfId="0" applyNumberFormat="1" applyFont="1" applyFill="1" applyBorder="1" applyAlignment="1">
      <alignment horizontal="distributed" vertical="center" wrapText="1"/>
    </xf>
    <xf numFmtId="212" fontId="0" fillId="0" borderId="26" xfId="0" applyNumberForma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212" fontId="0" fillId="0" borderId="51" xfId="0" applyNumberFormat="1" applyFont="1" applyFill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212" fontId="0" fillId="0" borderId="29" xfId="0" applyNumberFormat="1" applyFont="1" applyFill="1" applyBorder="1" applyAlignment="1">
      <alignment horizontal="distributed" vertical="center" wrapText="1"/>
    </xf>
    <xf numFmtId="212" fontId="0" fillId="0" borderId="51" xfId="0" applyNumberFormat="1" applyFill="1" applyBorder="1" applyAlignment="1">
      <alignment horizontal="distributed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12" fontId="0" fillId="0" borderId="29" xfId="0" applyNumberFormat="1" applyFill="1" applyBorder="1" applyAlignment="1">
      <alignment horizontal="distributed" vertical="center"/>
    </xf>
    <xf numFmtId="212" fontId="0" fillId="0" borderId="49" xfId="0" applyNumberFormat="1" applyFont="1" applyFill="1" applyBorder="1" applyAlignment="1">
      <alignment horizontal="distributed" vertical="center"/>
    </xf>
    <xf numFmtId="212" fontId="0" fillId="0" borderId="50" xfId="0" applyNumberFormat="1" applyFont="1" applyFill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26" xfId="0" applyNumberFormat="1" applyFill="1" applyBorder="1" applyAlignment="1">
      <alignment horizontal="distributed" vertical="center"/>
    </xf>
    <xf numFmtId="212" fontId="0" fillId="0" borderId="44" xfId="0" applyNumberFormat="1" applyFont="1" applyFill="1" applyBorder="1" applyAlignment="1">
      <alignment horizontal="distributed" vertical="center"/>
    </xf>
    <xf numFmtId="212" fontId="0" fillId="0" borderId="53" xfId="0" applyNumberFormat="1" applyFont="1" applyFill="1" applyBorder="1" applyAlignment="1">
      <alignment horizontal="distributed" vertical="center"/>
    </xf>
    <xf numFmtId="212" fontId="0" fillId="0" borderId="52" xfId="0" applyNumberFormat="1" applyFont="1" applyFill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212" fontId="0" fillId="0" borderId="44" xfId="0" applyNumberFormat="1" applyFont="1" applyFill="1" applyBorder="1" applyAlignment="1">
      <alignment horizontal="distributed" vertical="center" wrapText="1"/>
    </xf>
    <xf numFmtId="0" fontId="0" fillId="0" borderId="53" xfId="0" applyBorder="1" applyAlignment="1">
      <alignment horizontal="distributed"/>
    </xf>
    <xf numFmtId="0" fontId="0" fillId="0" borderId="52" xfId="0" applyBorder="1" applyAlignment="1">
      <alignment horizontal="distributed"/>
    </xf>
    <xf numFmtId="212" fontId="0" fillId="0" borderId="54" xfId="0" applyNumberFormat="1" applyFill="1" applyBorder="1" applyAlignment="1">
      <alignment horizontal="distributed" vertical="center"/>
    </xf>
    <xf numFmtId="212" fontId="0" fillId="0" borderId="32" xfId="0" applyNumberFormat="1" applyFont="1" applyFill="1" applyBorder="1" applyAlignment="1">
      <alignment horizontal="distributed" vertical="center"/>
    </xf>
    <xf numFmtId="212" fontId="0" fillId="0" borderId="20" xfId="0" applyNumberFormat="1" applyFont="1" applyFill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212" fontId="0" fillId="0" borderId="29" xfId="0" applyNumberFormat="1" applyFont="1" applyFill="1" applyBorder="1" applyAlignment="1">
      <alignment horizontal="distributed" vertical="center"/>
    </xf>
    <xf numFmtId="212" fontId="0" fillId="0" borderId="44" xfId="0" applyNumberFormat="1" applyFont="1" applyFill="1" applyBorder="1" applyAlignment="1">
      <alignment horizontal="distributed" vertical="distributed"/>
    </xf>
    <xf numFmtId="212" fontId="0" fillId="0" borderId="53" xfId="0" applyNumberFormat="1" applyFont="1" applyFill="1" applyBorder="1" applyAlignment="1">
      <alignment horizontal="distributed" vertical="distributed"/>
    </xf>
    <xf numFmtId="0" fontId="0" fillId="0" borderId="27" xfId="0" applyBorder="1" applyAlignment="1">
      <alignment/>
    </xf>
    <xf numFmtId="212" fontId="0" fillId="0" borderId="54" xfId="0" applyNumberFormat="1" applyFont="1" applyFill="1" applyBorder="1" applyAlignment="1">
      <alignment horizontal="distributed" vertical="center" wrapText="1"/>
    </xf>
    <xf numFmtId="0" fontId="0" fillId="0" borderId="20" xfId="0" applyBorder="1" applyAlignment="1">
      <alignment/>
    </xf>
    <xf numFmtId="212" fontId="0" fillId="0" borderId="30" xfId="0" applyNumberFormat="1" applyFill="1" applyBorder="1" applyAlignment="1">
      <alignment horizontal="distributed" vertical="center" wrapText="1"/>
    </xf>
    <xf numFmtId="212" fontId="0" fillId="0" borderId="30" xfId="0" applyNumberFormat="1" applyFill="1" applyBorder="1" applyAlignment="1">
      <alignment horizontal="distributed" vertical="center"/>
    </xf>
    <xf numFmtId="0" fontId="0" fillId="0" borderId="34" xfId="0" applyBorder="1" applyAlignment="1">
      <alignment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12" fontId="0" fillId="0" borderId="30" xfId="0" applyNumberFormat="1" applyFill="1" applyBorder="1" applyAlignment="1">
      <alignment horizontal="center" vertical="center"/>
    </xf>
    <xf numFmtId="212" fontId="0" fillId="0" borderId="27" xfId="0" applyNumberFormat="1" applyFont="1" applyFill="1" applyBorder="1" applyAlignment="1">
      <alignment horizontal="center" vertical="center"/>
    </xf>
    <xf numFmtId="212" fontId="0" fillId="0" borderId="30" xfId="0" applyNumberFormat="1" applyFont="1" applyFill="1" applyBorder="1" applyAlignment="1">
      <alignment horizontal="center" vertical="center"/>
    </xf>
    <xf numFmtId="212" fontId="0" fillId="0" borderId="44" xfId="0" applyNumberFormat="1" applyFill="1" applyBorder="1" applyAlignment="1">
      <alignment horizontal="distributed" vertical="distributed"/>
    </xf>
    <xf numFmtId="212" fontId="0" fillId="0" borderId="29" xfId="0" applyNumberFormat="1" applyFill="1" applyBorder="1" applyAlignment="1">
      <alignment horizontal="distributed" vertical="distributed"/>
    </xf>
    <xf numFmtId="212" fontId="0" fillId="0" borderId="49" xfId="0" applyNumberFormat="1" applyFont="1" applyFill="1" applyBorder="1" applyAlignment="1">
      <alignment horizontal="distributed" vertical="distributed"/>
    </xf>
    <xf numFmtId="212" fontId="0" fillId="0" borderId="50" xfId="0" applyNumberFormat="1" applyFont="1" applyFill="1" applyBorder="1" applyAlignment="1">
      <alignment horizontal="distributed" vertical="distributed"/>
    </xf>
    <xf numFmtId="212" fontId="0" fillId="0" borderId="54" xfId="0" applyNumberFormat="1" applyFill="1" applyBorder="1" applyAlignment="1">
      <alignment horizontal="center" vertical="center"/>
    </xf>
    <xf numFmtId="212" fontId="0" fillId="0" borderId="20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44" xfId="0" applyNumberFormat="1" applyFill="1" applyBorder="1" applyAlignment="1">
      <alignment horizontal="distributed" vertical="center" wrapText="1"/>
    </xf>
    <xf numFmtId="212" fontId="0" fillId="0" borderId="53" xfId="0" applyNumberFormat="1" applyFont="1" applyFill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212" fontId="0" fillId="0" borderId="31" xfId="0" applyNumberFormat="1" applyFont="1" applyFill="1" applyBorder="1" applyAlignment="1">
      <alignment horizontal="distributed" vertical="center" wrapText="1"/>
    </xf>
    <xf numFmtId="212" fontId="0" fillId="0" borderId="31" xfId="0" applyNumberFormat="1" applyFill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212" fontId="0" fillId="0" borderId="54" xfId="0" applyNumberFormat="1" applyFill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212" fontId="0" fillId="0" borderId="3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52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5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27" xfId="0" applyNumberFormat="1" applyFont="1" applyFill="1" applyBorder="1" applyAlignment="1">
      <alignment horizontal="distributed" vertical="center"/>
    </xf>
    <xf numFmtId="38" fontId="0" fillId="0" borderId="27" xfId="0" applyNumberForma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38" fontId="0" fillId="0" borderId="43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19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203" fontId="0" fillId="0" borderId="21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horizontal="distributed" vertical="center"/>
    </xf>
    <xf numFmtId="38" fontId="14" fillId="0" borderId="19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center" vertical="center" shrinkToFit="1"/>
    </xf>
    <xf numFmtId="38" fontId="0" fillId="0" borderId="19" xfId="0" applyNumberFormat="1" applyFont="1" applyFill="1" applyBorder="1" applyAlignment="1">
      <alignment horizontal="center" vertical="center" shrinkToFit="1"/>
    </xf>
    <xf numFmtId="203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203" fontId="14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0" fillId="0" borderId="35" xfId="0" applyNumberFormat="1" applyFont="1" applyFill="1" applyBorder="1" applyAlignment="1">
      <alignment vertical="center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26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38" fontId="0" fillId="0" borderId="29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14" fillId="0" borderId="3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221" fontId="14" fillId="0" borderId="0" xfId="0" applyNumberFormat="1" applyFont="1" applyFill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21" fontId="0" fillId="0" borderId="21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63" xfId="49" applyFont="1" applyFill="1" applyBorder="1" applyAlignment="1" applyProtection="1">
      <alignment horizontal="center" vertical="center" wrapText="1"/>
      <protection/>
    </xf>
    <xf numFmtId="38" fontId="0" fillId="0" borderId="64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65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66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38" fontId="0" fillId="0" borderId="66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67" xfId="49" applyFont="1" applyFill="1" applyBorder="1" applyAlignment="1" applyProtection="1">
      <alignment horizontal="center" vertical="center"/>
      <protection/>
    </xf>
    <xf numFmtId="38" fontId="0" fillId="0" borderId="63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distributed" vertical="center" wrapText="1"/>
      <protection/>
    </xf>
    <xf numFmtId="0" fontId="0" fillId="0" borderId="71" xfId="0" applyFont="1" applyFill="1" applyBorder="1" applyAlignment="1" applyProtection="1">
      <alignment horizontal="distributed" vertical="center" wrapText="1"/>
      <protection/>
    </xf>
    <xf numFmtId="0" fontId="0" fillId="0" borderId="72" xfId="0" applyFont="1" applyFill="1" applyBorder="1" applyAlignment="1" applyProtection="1">
      <alignment horizontal="distributed" vertical="center"/>
      <protection/>
    </xf>
    <xf numFmtId="0" fontId="0" fillId="0" borderId="73" xfId="0" applyFont="1" applyFill="1" applyBorder="1" applyAlignment="1" applyProtection="1">
      <alignment horizontal="distributed" vertical="center"/>
      <protection/>
    </xf>
    <xf numFmtId="38" fontId="0" fillId="0" borderId="40" xfId="49" applyFont="1" applyFill="1" applyBorder="1" applyAlignment="1" applyProtection="1">
      <alignment horizontal="center" vertical="center" wrapText="1"/>
      <protection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wrapText="1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Fill="1" applyAlignment="1">
      <alignment horizontal="distributed" vertical="top" textRotation="255"/>
    </xf>
    <xf numFmtId="0" fontId="0" fillId="0" borderId="21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 textRotation="255"/>
    </xf>
    <xf numFmtId="0" fontId="0" fillId="0" borderId="2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38" fontId="17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distributed" vertical="center"/>
    </xf>
    <xf numFmtId="203" fontId="0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distributed" vertical="center"/>
    </xf>
    <xf numFmtId="0" fontId="0" fillId="0" borderId="5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38" fontId="14" fillId="0" borderId="0" xfId="49" applyFont="1" applyFill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40" fontId="14" fillId="0" borderId="0" xfId="49" applyNumberFormat="1" applyFont="1" applyFill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3" fontId="0" fillId="0" borderId="0" xfId="49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29</xdr:row>
      <xdr:rowOff>0</xdr:rowOff>
    </xdr:from>
    <xdr:to>
      <xdr:col>2</xdr:col>
      <xdr:colOff>247650</xdr:colOff>
      <xdr:row>38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1962150" y="6905625"/>
          <a:ext cx="304800" cy="2324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942975</xdr:colOff>
      <xdr:row>40</xdr:row>
      <xdr:rowOff>104775</xdr:rowOff>
    </xdr:from>
    <xdr:to>
      <xdr:col>2</xdr:col>
      <xdr:colOff>38100</xdr:colOff>
      <xdr:row>42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952625" y="96297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914400</xdr:colOff>
      <xdr:row>45</xdr:row>
      <xdr:rowOff>38100</xdr:rowOff>
    </xdr:from>
    <xdr:to>
      <xdr:col>1</xdr:col>
      <xdr:colOff>1000125</xdr:colOff>
      <xdr:row>47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924050" y="10753725"/>
          <a:ext cx="85725" cy="447675"/>
        </a:xfrm>
        <a:prstGeom prst="leftBrace">
          <a:avLst>
            <a:gd name="adj" fmla="val -44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49</xdr:row>
      <xdr:rowOff>76200</xdr:rowOff>
    </xdr:from>
    <xdr:to>
      <xdr:col>2</xdr:col>
      <xdr:colOff>28575</xdr:colOff>
      <xdr:row>51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1876425" y="11744325"/>
          <a:ext cx="171450" cy="561975"/>
        </a:xfrm>
        <a:prstGeom prst="leftBrace">
          <a:avLst>
            <a:gd name="adj1" fmla="val -44277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762000</xdr:colOff>
      <xdr:row>16</xdr:row>
      <xdr:rowOff>104775</xdr:rowOff>
    </xdr:from>
    <xdr:to>
      <xdr:col>15</xdr:col>
      <xdr:colOff>19050</xdr:colOff>
      <xdr:row>22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5268575" y="3914775"/>
          <a:ext cx="180975" cy="1485900"/>
        </a:xfrm>
        <a:prstGeom prst="leftBrace">
          <a:avLst>
            <a:gd name="adj" fmla="val -32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23</xdr:row>
      <xdr:rowOff>38100</xdr:rowOff>
    </xdr:from>
    <xdr:to>
      <xdr:col>15</xdr:col>
      <xdr:colOff>1314450</xdr:colOff>
      <xdr:row>24</xdr:row>
      <xdr:rowOff>161925</xdr:rowOff>
    </xdr:to>
    <xdr:sp>
      <xdr:nvSpPr>
        <xdr:cNvPr id="6" name="AutoShape 11"/>
        <xdr:cNvSpPr>
          <a:spLocks/>
        </xdr:cNvSpPr>
      </xdr:nvSpPr>
      <xdr:spPr>
        <a:xfrm>
          <a:off x="16659225" y="55149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27</xdr:row>
      <xdr:rowOff>9525</xdr:rowOff>
    </xdr:from>
    <xdr:to>
      <xdr:col>15</xdr:col>
      <xdr:colOff>1257300</xdr:colOff>
      <xdr:row>29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16621125" y="6438900"/>
          <a:ext cx="76200" cy="485775"/>
        </a:xfrm>
        <a:prstGeom prst="leftBrace">
          <a:avLst>
            <a:gd name="adj" fmla="val -33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1200150</xdr:colOff>
      <xdr:row>8</xdr:row>
      <xdr:rowOff>66675</xdr:rowOff>
    </xdr:from>
    <xdr:to>
      <xdr:col>15</xdr:col>
      <xdr:colOff>1285875</xdr:colOff>
      <xdr:row>10</xdr:row>
      <xdr:rowOff>161925</xdr:rowOff>
    </xdr:to>
    <xdr:sp>
      <xdr:nvSpPr>
        <xdr:cNvPr id="8" name="AutoShape 13"/>
        <xdr:cNvSpPr>
          <a:spLocks/>
        </xdr:cNvSpPr>
      </xdr:nvSpPr>
      <xdr:spPr>
        <a:xfrm>
          <a:off x="16630650" y="197167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1181100</xdr:colOff>
      <xdr:row>16</xdr:row>
      <xdr:rowOff>76200</xdr:rowOff>
    </xdr:from>
    <xdr:to>
      <xdr:col>15</xdr:col>
      <xdr:colOff>1276350</xdr:colOff>
      <xdr:row>19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16611600" y="3886200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11</xdr:row>
      <xdr:rowOff>76200</xdr:rowOff>
    </xdr:from>
    <xdr:to>
      <xdr:col>16</xdr:col>
      <xdr:colOff>0</xdr:colOff>
      <xdr:row>16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6621125" y="2695575"/>
          <a:ext cx="142875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819150</xdr:colOff>
      <xdr:row>25</xdr:row>
      <xdr:rowOff>9525</xdr:rowOff>
    </xdr:from>
    <xdr:to>
      <xdr:col>15</xdr:col>
      <xdr:colOff>76200</xdr:colOff>
      <xdr:row>27</xdr:row>
      <xdr:rowOff>19050</xdr:rowOff>
    </xdr:to>
    <xdr:sp>
      <xdr:nvSpPr>
        <xdr:cNvPr id="11" name="AutoShape 18"/>
        <xdr:cNvSpPr>
          <a:spLocks/>
        </xdr:cNvSpPr>
      </xdr:nvSpPr>
      <xdr:spPr>
        <a:xfrm>
          <a:off x="15325725" y="5962650"/>
          <a:ext cx="180975" cy="485775"/>
        </a:xfrm>
        <a:prstGeom prst="leftBrace">
          <a:avLst>
            <a:gd name="adj" fmla="val -36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1" sqref="A1"/>
    </sheetView>
  </sheetViews>
  <sheetFormatPr defaultColWidth="10.59765625" defaultRowHeight="20.25" customHeight="1"/>
  <cols>
    <col min="1" max="1" width="17.3984375" style="11" customWidth="1"/>
    <col min="2" max="12" width="10.09765625" style="11" customWidth="1"/>
    <col min="13" max="13" width="10.59765625" style="11" customWidth="1"/>
    <col min="14" max="19" width="10.09765625" style="11" customWidth="1"/>
    <col min="20" max="21" width="10.59765625" style="11" customWidth="1"/>
    <col min="22" max="22" width="12.69921875" style="11" customWidth="1"/>
    <col min="23" max="16384" width="10.59765625" style="11" customWidth="1"/>
  </cols>
  <sheetData>
    <row r="1" spans="1:23" s="16" customFormat="1" ht="20.25" customHeight="1">
      <c r="A1" s="15" t="s">
        <v>361</v>
      </c>
      <c r="C1" s="56"/>
      <c r="S1" s="17"/>
      <c r="W1" s="17" t="s">
        <v>362</v>
      </c>
    </row>
    <row r="2" spans="1:23" s="16" customFormat="1" ht="20.25" customHeight="1">
      <c r="A2" s="15"/>
      <c r="C2" s="56"/>
      <c r="S2" s="17"/>
      <c r="W2" s="17"/>
    </row>
    <row r="3" spans="1:23" s="2" customFormat="1" ht="20.25" customHeight="1">
      <c r="A3" s="378" t="s">
        <v>345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1:23" s="2" customFormat="1" ht="20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s="3" customFormat="1" ht="20.25" customHeight="1">
      <c r="A5" s="379" t="s">
        <v>346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</row>
    <row r="6" spans="1:22" s="3" customFormat="1" ht="20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V6" s="212" t="s">
        <v>347</v>
      </c>
    </row>
    <row r="7" spans="1:23" s="3" customFormat="1" ht="20.25" customHeight="1">
      <c r="A7" s="367" t="s">
        <v>0</v>
      </c>
      <c r="B7" s="219" t="s">
        <v>363</v>
      </c>
      <c r="C7" s="382" t="s">
        <v>325</v>
      </c>
      <c r="D7" s="219" t="s">
        <v>363</v>
      </c>
      <c r="E7" s="219" t="s">
        <v>363</v>
      </c>
      <c r="F7" s="385" t="s">
        <v>348</v>
      </c>
      <c r="G7" s="156"/>
      <c r="H7" s="158" t="s">
        <v>203</v>
      </c>
      <c r="I7" s="358" t="s">
        <v>307</v>
      </c>
      <c r="J7" s="359"/>
      <c r="K7" s="359"/>
      <c r="L7" s="359"/>
      <c r="M7" s="360"/>
      <c r="N7" s="158"/>
      <c r="O7" s="159"/>
      <c r="P7" s="158"/>
      <c r="Q7" s="158"/>
      <c r="R7" s="158"/>
      <c r="S7" s="158"/>
      <c r="T7" s="158"/>
      <c r="U7" s="159"/>
      <c r="V7" s="7"/>
      <c r="W7" s="6"/>
    </row>
    <row r="8" spans="1:23" s="3" customFormat="1" ht="20.25" customHeight="1">
      <c r="A8" s="368"/>
      <c r="B8" s="160" t="s">
        <v>365</v>
      </c>
      <c r="C8" s="383"/>
      <c r="D8" s="160" t="s">
        <v>366</v>
      </c>
      <c r="E8" s="160" t="s">
        <v>364</v>
      </c>
      <c r="F8" s="383"/>
      <c r="G8" s="190" t="s">
        <v>349</v>
      </c>
      <c r="H8" s="190" t="s">
        <v>350</v>
      </c>
      <c r="I8" s="361"/>
      <c r="J8" s="362"/>
      <c r="K8" s="362"/>
      <c r="L8" s="362"/>
      <c r="M8" s="363"/>
      <c r="N8" s="187" t="s">
        <v>263</v>
      </c>
      <c r="O8" s="213" t="s">
        <v>353</v>
      </c>
      <c r="P8" s="187" t="s">
        <v>264</v>
      </c>
      <c r="Q8" s="187" t="s">
        <v>209</v>
      </c>
      <c r="R8" s="19"/>
      <c r="S8" s="215" t="s">
        <v>355</v>
      </c>
      <c r="T8" s="215" t="s">
        <v>357</v>
      </c>
      <c r="U8" s="217" t="s">
        <v>359</v>
      </c>
      <c r="V8" s="164"/>
      <c r="W8" s="165"/>
    </row>
    <row r="9" spans="1:23" s="1" customFormat="1" ht="20.25" customHeight="1">
      <c r="A9" s="368"/>
      <c r="B9" s="196"/>
      <c r="C9" s="383"/>
      <c r="D9" s="196"/>
      <c r="E9" s="196"/>
      <c r="F9" s="383"/>
      <c r="G9" s="190" t="s">
        <v>350</v>
      </c>
      <c r="H9" s="190" t="s">
        <v>351</v>
      </c>
      <c r="I9" s="364" t="s">
        <v>352</v>
      </c>
      <c r="J9" s="377" t="s">
        <v>205</v>
      </c>
      <c r="K9" s="371" t="s">
        <v>206</v>
      </c>
      <c r="L9" s="377" t="s">
        <v>207</v>
      </c>
      <c r="M9" s="374" t="s">
        <v>208</v>
      </c>
      <c r="N9" s="19"/>
      <c r="O9" s="163"/>
      <c r="P9" s="162"/>
      <c r="Q9" s="162" t="s">
        <v>210</v>
      </c>
      <c r="R9" s="160" t="s">
        <v>212</v>
      </c>
      <c r="S9" s="216" t="s">
        <v>356</v>
      </c>
      <c r="T9" s="215" t="s">
        <v>358</v>
      </c>
      <c r="U9" s="162"/>
      <c r="V9" s="380" t="s">
        <v>213</v>
      </c>
      <c r="W9" s="218" t="s">
        <v>360</v>
      </c>
    </row>
    <row r="10" spans="1:23" s="1" customFormat="1" ht="20.25" customHeight="1">
      <c r="A10" s="369"/>
      <c r="B10" s="160" t="s">
        <v>352</v>
      </c>
      <c r="C10" s="383"/>
      <c r="D10" s="160" t="s">
        <v>367</v>
      </c>
      <c r="E10" s="160" t="s">
        <v>352</v>
      </c>
      <c r="F10" s="383"/>
      <c r="G10" s="190" t="s">
        <v>204</v>
      </c>
      <c r="H10" s="190" t="s">
        <v>204</v>
      </c>
      <c r="I10" s="365"/>
      <c r="J10" s="365"/>
      <c r="K10" s="372"/>
      <c r="L10" s="386"/>
      <c r="M10" s="375"/>
      <c r="N10" s="19" t="s">
        <v>214</v>
      </c>
      <c r="O10" s="214" t="s">
        <v>354</v>
      </c>
      <c r="P10" s="144" t="s">
        <v>214</v>
      </c>
      <c r="Q10" s="144" t="s">
        <v>211</v>
      </c>
      <c r="R10" s="160"/>
      <c r="S10" s="215" t="s">
        <v>354</v>
      </c>
      <c r="T10" s="215" t="s">
        <v>354</v>
      </c>
      <c r="U10" s="215" t="s">
        <v>354</v>
      </c>
      <c r="V10" s="381"/>
      <c r="W10" s="146" t="s">
        <v>214</v>
      </c>
    </row>
    <row r="11" spans="1:23" s="1" customFormat="1" ht="20.25" customHeight="1">
      <c r="A11" s="370"/>
      <c r="B11" s="197"/>
      <c r="C11" s="384"/>
      <c r="D11" s="197"/>
      <c r="E11" s="197"/>
      <c r="F11" s="384"/>
      <c r="G11" s="157"/>
      <c r="H11" s="143"/>
      <c r="I11" s="366"/>
      <c r="J11" s="366"/>
      <c r="K11" s="373"/>
      <c r="L11" s="387"/>
      <c r="M11" s="376"/>
      <c r="N11" s="20"/>
      <c r="O11" s="147"/>
      <c r="P11" s="145"/>
      <c r="Q11" s="145"/>
      <c r="R11" s="161"/>
      <c r="S11" s="145"/>
      <c r="T11" s="145"/>
      <c r="U11" s="145"/>
      <c r="V11" s="145"/>
      <c r="W11" s="147"/>
    </row>
    <row r="12" spans="1:23" s="1" customFormat="1" ht="20.25" customHeight="1">
      <c r="A12" s="10" t="s">
        <v>1</v>
      </c>
      <c r="B12" s="205">
        <v>10000</v>
      </c>
      <c r="C12" s="205">
        <v>5.5</v>
      </c>
      <c r="D12" s="205">
        <v>5.5</v>
      </c>
      <c r="E12" s="205">
        <v>9994.5</v>
      </c>
      <c r="F12" s="205">
        <v>226.9</v>
      </c>
      <c r="G12" s="205">
        <v>17.9</v>
      </c>
      <c r="H12" s="205">
        <v>461.5</v>
      </c>
      <c r="I12" s="205">
        <v>3568.9</v>
      </c>
      <c r="J12" s="205">
        <v>2977.8</v>
      </c>
      <c r="K12" s="205">
        <v>314.8</v>
      </c>
      <c r="L12" s="205">
        <v>273.5</v>
      </c>
      <c r="M12" s="205">
        <v>2.8</v>
      </c>
      <c r="N12" s="205">
        <v>610.9</v>
      </c>
      <c r="O12" s="205">
        <v>77.6</v>
      </c>
      <c r="P12" s="205">
        <v>21.7</v>
      </c>
      <c r="Q12" s="205">
        <v>177.2</v>
      </c>
      <c r="R12" s="205">
        <v>2953.3</v>
      </c>
      <c r="S12" s="205">
        <v>355.9</v>
      </c>
      <c r="T12" s="151">
        <v>1106.3</v>
      </c>
      <c r="U12" s="151">
        <v>416.4</v>
      </c>
      <c r="V12" s="151">
        <v>203.8</v>
      </c>
      <c r="W12" s="151">
        <v>212.6</v>
      </c>
    </row>
    <row r="13" spans="1:23" s="1" customFormat="1" ht="20.25" customHeight="1">
      <c r="A13" s="7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U13" s="167"/>
      <c r="V13" s="167"/>
      <c r="W13" s="167"/>
    </row>
    <row r="14" spans="1:24" s="1" customFormat="1" ht="20.25" customHeight="1">
      <c r="A14" s="202" t="s">
        <v>319</v>
      </c>
      <c r="B14" s="208">
        <v>121.4</v>
      </c>
      <c r="C14" s="208">
        <v>131.6</v>
      </c>
      <c r="D14" s="208">
        <v>131.6</v>
      </c>
      <c r="E14" s="208">
        <v>121.4</v>
      </c>
      <c r="F14" s="208">
        <v>137.8</v>
      </c>
      <c r="G14" s="208">
        <v>145.7</v>
      </c>
      <c r="H14" s="208">
        <v>145.7</v>
      </c>
      <c r="I14" s="208">
        <v>147.8</v>
      </c>
      <c r="J14" s="208">
        <v>154.2</v>
      </c>
      <c r="K14" s="208">
        <v>101.3</v>
      </c>
      <c r="L14" s="208">
        <v>132.3</v>
      </c>
      <c r="M14" s="208">
        <v>97.5</v>
      </c>
      <c r="N14" s="209">
        <v>114.1</v>
      </c>
      <c r="O14" s="209">
        <v>121.1</v>
      </c>
      <c r="P14" s="209">
        <v>148.7</v>
      </c>
      <c r="Q14" s="209">
        <v>111.9</v>
      </c>
      <c r="R14" s="209">
        <v>101</v>
      </c>
      <c r="S14" s="209">
        <v>88.7</v>
      </c>
      <c r="T14" s="210">
        <v>97.8</v>
      </c>
      <c r="U14" s="210">
        <v>107.2</v>
      </c>
      <c r="V14" s="210">
        <v>119</v>
      </c>
      <c r="W14" s="210">
        <v>95.9</v>
      </c>
      <c r="X14" s="11"/>
    </row>
    <row r="15" spans="1:24" s="1" customFormat="1" ht="20.25" customHeight="1">
      <c r="A15" s="203" t="s">
        <v>320</v>
      </c>
      <c r="B15" s="208">
        <v>100</v>
      </c>
      <c r="C15" s="208">
        <v>100</v>
      </c>
      <c r="D15" s="208">
        <v>100</v>
      </c>
      <c r="E15" s="208">
        <v>100</v>
      </c>
      <c r="F15" s="208">
        <v>100</v>
      </c>
      <c r="G15" s="208">
        <v>100</v>
      </c>
      <c r="H15" s="208">
        <v>100</v>
      </c>
      <c r="I15" s="208">
        <v>100</v>
      </c>
      <c r="J15" s="208">
        <v>100</v>
      </c>
      <c r="K15" s="208">
        <v>100</v>
      </c>
      <c r="L15" s="208">
        <v>100</v>
      </c>
      <c r="M15" s="208">
        <v>100</v>
      </c>
      <c r="N15" s="209">
        <v>100</v>
      </c>
      <c r="O15" s="209">
        <v>100</v>
      </c>
      <c r="P15" s="209">
        <v>100</v>
      </c>
      <c r="Q15" s="209">
        <v>100</v>
      </c>
      <c r="R15" s="209">
        <v>100</v>
      </c>
      <c r="S15" s="209">
        <v>100</v>
      </c>
      <c r="T15" s="210">
        <v>100</v>
      </c>
      <c r="U15" s="210">
        <v>100</v>
      </c>
      <c r="V15" s="210">
        <v>100</v>
      </c>
      <c r="W15" s="210">
        <v>100</v>
      </c>
      <c r="X15" s="11"/>
    </row>
    <row r="16" spans="1:24" s="1" customFormat="1" ht="20.25" customHeight="1">
      <c r="A16" s="203" t="s">
        <v>321</v>
      </c>
      <c r="B16" s="211">
        <f>AVERAGE(B20:B31)</f>
        <v>106.57499999999999</v>
      </c>
      <c r="C16" s="211">
        <f aca="true" t="shared" si="0" ref="C16:W16">AVERAGE(C20:C31)</f>
        <v>106.25833333333334</v>
      </c>
      <c r="D16" s="211">
        <f t="shared" si="0"/>
        <v>106.25833333333334</v>
      </c>
      <c r="E16" s="211">
        <f t="shared" si="0"/>
        <v>106.59166666666664</v>
      </c>
      <c r="F16" s="211">
        <f t="shared" si="0"/>
        <v>107.90000000000002</v>
      </c>
      <c r="G16" s="211">
        <f t="shared" si="0"/>
        <v>122.74166666666667</v>
      </c>
      <c r="H16" s="211">
        <f t="shared" si="0"/>
        <v>110.30833333333332</v>
      </c>
      <c r="I16" s="211">
        <f t="shared" si="0"/>
        <v>104.34166666666665</v>
      </c>
      <c r="J16" s="211">
        <f t="shared" si="0"/>
        <v>101.48333333333333</v>
      </c>
      <c r="K16" s="211">
        <f t="shared" si="0"/>
        <v>123.3</v>
      </c>
      <c r="L16" s="211">
        <f t="shared" si="0"/>
        <v>113.78333333333335</v>
      </c>
      <c r="M16" s="211">
        <f t="shared" si="0"/>
        <v>125.94166666666666</v>
      </c>
      <c r="N16" s="211">
        <f t="shared" si="0"/>
        <v>105.45833333333331</v>
      </c>
      <c r="O16" s="211">
        <f t="shared" si="0"/>
        <v>116.78333333333335</v>
      </c>
      <c r="P16" s="211">
        <f t="shared" si="0"/>
        <v>99.50833333333334</v>
      </c>
      <c r="Q16" s="211">
        <f t="shared" si="0"/>
        <v>112.72499999999998</v>
      </c>
      <c r="R16" s="211">
        <f t="shared" si="0"/>
        <v>110.25833333333334</v>
      </c>
      <c r="S16" s="211">
        <f t="shared" si="0"/>
        <v>105.74166666666667</v>
      </c>
      <c r="T16" s="211">
        <f t="shared" si="0"/>
        <v>98.25</v>
      </c>
      <c r="U16" s="211">
        <f t="shared" si="0"/>
        <v>114.77499999999999</v>
      </c>
      <c r="V16" s="211">
        <f t="shared" si="0"/>
        <v>129.6833333333333</v>
      </c>
      <c r="W16" s="211">
        <f t="shared" si="0"/>
        <v>100.44999999999999</v>
      </c>
      <c r="X16" s="11"/>
    </row>
    <row r="17" spans="1:24" s="1" customFormat="1" ht="20.25" customHeight="1">
      <c r="A17" s="203" t="s">
        <v>322</v>
      </c>
      <c r="B17" s="208">
        <f>AVERAGE(B33:B44)</f>
        <v>112.25</v>
      </c>
      <c r="C17" s="208">
        <f aca="true" t="shared" si="1" ref="C17:W17">AVERAGE(C33:C44)</f>
        <v>112.91666666666667</v>
      </c>
      <c r="D17" s="208">
        <f t="shared" si="1"/>
        <v>112.91666666666667</v>
      </c>
      <c r="E17" s="208">
        <f t="shared" si="1"/>
        <v>112.25</v>
      </c>
      <c r="F17" s="208">
        <f t="shared" si="1"/>
        <v>117.49166666666666</v>
      </c>
      <c r="G17" s="208">
        <f t="shared" si="1"/>
        <v>153.70833333333331</v>
      </c>
      <c r="H17" s="208">
        <f t="shared" si="1"/>
        <v>121.71666666666665</v>
      </c>
      <c r="I17" s="208">
        <f t="shared" si="1"/>
        <v>110.73333333333333</v>
      </c>
      <c r="J17" s="208">
        <f t="shared" si="1"/>
        <v>108.64999999999998</v>
      </c>
      <c r="K17" s="208">
        <f t="shared" si="1"/>
        <v>114.00833333333331</v>
      </c>
      <c r="L17" s="208">
        <f t="shared" si="1"/>
        <v>130.33333333333331</v>
      </c>
      <c r="M17" s="208">
        <f t="shared" si="1"/>
        <v>134.20833333333331</v>
      </c>
      <c r="N17" s="208">
        <f t="shared" si="1"/>
        <v>105.67500000000001</v>
      </c>
      <c r="O17" s="208">
        <f t="shared" si="1"/>
        <v>136.09166666666667</v>
      </c>
      <c r="P17" s="208">
        <f t="shared" si="1"/>
        <v>115.68333333333334</v>
      </c>
      <c r="Q17" s="208">
        <f t="shared" si="1"/>
        <v>124.67500000000003</v>
      </c>
      <c r="R17" s="208">
        <f t="shared" si="1"/>
        <v>113.79999999999997</v>
      </c>
      <c r="S17" s="208">
        <f t="shared" si="1"/>
        <v>115.51666666666667</v>
      </c>
      <c r="T17" s="208">
        <f t="shared" si="1"/>
        <v>105.88333333333333</v>
      </c>
      <c r="U17" s="208">
        <f t="shared" si="1"/>
        <v>113.425</v>
      </c>
      <c r="V17" s="208">
        <f t="shared" si="1"/>
        <v>114.375</v>
      </c>
      <c r="W17" s="208">
        <f t="shared" si="1"/>
        <v>112.49166666666666</v>
      </c>
      <c r="X17" s="11"/>
    </row>
    <row r="18" spans="1:23" ht="20.25" customHeight="1">
      <c r="A18" s="206" t="s">
        <v>344</v>
      </c>
      <c r="B18" s="207">
        <f>AVERAGE(B46:B57)</f>
        <v>120.09166666666668</v>
      </c>
      <c r="C18" s="207">
        <f aca="true" t="shared" si="2" ref="C18:W18">AVERAGE(C46:C57)</f>
        <v>114.21666666666668</v>
      </c>
      <c r="D18" s="207">
        <f t="shared" si="2"/>
        <v>114.21666666666668</v>
      </c>
      <c r="E18" s="207">
        <f t="shared" si="2"/>
        <v>120.07500000000003</v>
      </c>
      <c r="F18" s="207">
        <f t="shared" si="2"/>
        <v>136.31666666666663</v>
      </c>
      <c r="G18" s="207">
        <f t="shared" si="2"/>
        <v>242.20000000000002</v>
      </c>
      <c r="H18" s="207">
        <f t="shared" si="2"/>
        <v>113.99166666666667</v>
      </c>
      <c r="I18" s="207">
        <f t="shared" si="2"/>
        <v>125.08333333333333</v>
      </c>
      <c r="J18" s="207">
        <f t="shared" si="2"/>
        <v>124.625</v>
      </c>
      <c r="K18" s="207">
        <f t="shared" si="2"/>
        <v>122.98333333333335</v>
      </c>
      <c r="L18" s="207">
        <f t="shared" si="2"/>
        <v>132.36666666666667</v>
      </c>
      <c r="M18" s="207">
        <f t="shared" si="2"/>
        <v>128.50000000000003</v>
      </c>
      <c r="N18" s="207">
        <f t="shared" si="2"/>
        <v>108.64166666666667</v>
      </c>
      <c r="O18" s="207">
        <f t="shared" si="2"/>
        <v>284.9583333333333</v>
      </c>
      <c r="P18" s="207">
        <f t="shared" si="2"/>
        <v>140.69166666666666</v>
      </c>
      <c r="Q18" s="207">
        <f t="shared" si="2"/>
        <v>133.89166666666665</v>
      </c>
      <c r="R18" s="207">
        <f t="shared" si="2"/>
        <v>115.35000000000001</v>
      </c>
      <c r="S18" s="207">
        <f t="shared" si="2"/>
        <v>109.80833333333332</v>
      </c>
      <c r="T18" s="207">
        <f t="shared" si="2"/>
        <v>105.03333333333335</v>
      </c>
      <c r="U18" s="207">
        <f t="shared" si="2"/>
        <v>131.3</v>
      </c>
      <c r="V18" s="207">
        <f t="shared" si="2"/>
        <v>122.97499999999998</v>
      </c>
      <c r="W18" s="207">
        <f t="shared" si="2"/>
        <v>139.29166666666669</v>
      </c>
    </row>
    <row r="19" spans="1:23" ht="20.25" customHeight="1">
      <c r="A19" s="9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55"/>
      <c r="O19" s="55"/>
      <c r="P19" s="55"/>
      <c r="Q19" s="55"/>
      <c r="R19" s="55"/>
      <c r="S19" s="55"/>
      <c r="T19" s="166"/>
      <c r="U19" s="166"/>
      <c r="W19" s="166"/>
    </row>
    <row r="20" spans="1:23" ht="20.25" customHeight="1">
      <c r="A20" s="202" t="s">
        <v>323</v>
      </c>
      <c r="B20" s="123">
        <v>87.5</v>
      </c>
      <c r="C20" s="123">
        <v>20.2</v>
      </c>
      <c r="D20" s="123">
        <v>20.2</v>
      </c>
      <c r="E20" s="123">
        <v>87.6</v>
      </c>
      <c r="F20" s="123">
        <v>91.5</v>
      </c>
      <c r="G20" s="123">
        <v>91.4</v>
      </c>
      <c r="H20" s="123">
        <v>89.8</v>
      </c>
      <c r="I20" s="123">
        <v>81.8</v>
      </c>
      <c r="J20" s="123">
        <v>77.6</v>
      </c>
      <c r="K20" s="123">
        <v>105.2</v>
      </c>
      <c r="L20" s="123">
        <v>100.9</v>
      </c>
      <c r="M20" s="123">
        <v>109</v>
      </c>
      <c r="N20" s="123">
        <v>73.1</v>
      </c>
      <c r="O20" s="166">
        <v>98.7</v>
      </c>
      <c r="P20" s="123">
        <v>3</v>
      </c>
      <c r="Q20" s="123">
        <v>97.1</v>
      </c>
      <c r="R20" s="123">
        <v>106.6</v>
      </c>
      <c r="S20" s="123">
        <v>69.5</v>
      </c>
      <c r="T20" s="166">
        <v>70.1</v>
      </c>
      <c r="U20" s="166">
        <v>78.6</v>
      </c>
      <c r="V20" s="166">
        <v>113.9</v>
      </c>
      <c r="W20" s="166">
        <v>44.8</v>
      </c>
    </row>
    <row r="21" spans="1:23" ht="20.25" customHeight="1">
      <c r="A21" s="203" t="s">
        <v>272</v>
      </c>
      <c r="B21" s="123">
        <v>94.8</v>
      </c>
      <c r="C21" s="123">
        <v>57.1</v>
      </c>
      <c r="D21" s="123">
        <v>57.1</v>
      </c>
      <c r="E21" s="123">
        <v>94.8</v>
      </c>
      <c r="F21" s="123">
        <v>87.5</v>
      </c>
      <c r="G21" s="123">
        <v>89.4</v>
      </c>
      <c r="H21" s="123">
        <v>93.6</v>
      </c>
      <c r="I21" s="123">
        <v>88.5</v>
      </c>
      <c r="J21" s="123">
        <v>84.7</v>
      </c>
      <c r="K21" s="123">
        <v>107.9</v>
      </c>
      <c r="L21" s="123">
        <v>107.3</v>
      </c>
      <c r="M21" s="123">
        <v>136.7</v>
      </c>
      <c r="N21" s="123">
        <v>87.7</v>
      </c>
      <c r="O21" s="166">
        <v>99.5</v>
      </c>
      <c r="P21" s="123">
        <v>28.8</v>
      </c>
      <c r="Q21" s="123">
        <v>101.1</v>
      </c>
      <c r="R21" s="123">
        <v>111</v>
      </c>
      <c r="S21" s="123">
        <v>106.4</v>
      </c>
      <c r="T21" s="166">
        <v>77.5</v>
      </c>
      <c r="U21" s="166">
        <v>86.2</v>
      </c>
      <c r="V21" s="166">
        <v>125</v>
      </c>
      <c r="W21" s="166">
        <v>48.9</v>
      </c>
    </row>
    <row r="22" spans="1:23" ht="20.25" customHeight="1">
      <c r="A22" s="203" t="s">
        <v>273</v>
      </c>
      <c r="B22" s="123">
        <v>107.5</v>
      </c>
      <c r="C22" s="123">
        <v>23.7</v>
      </c>
      <c r="D22" s="123">
        <v>23.7</v>
      </c>
      <c r="E22" s="123">
        <v>107.6</v>
      </c>
      <c r="F22" s="123">
        <v>94.6</v>
      </c>
      <c r="G22" s="123">
        <v>121.8</v>
      </c>
      <c r="H22" s="123">
        <v>97.2</v>
      </c>
      <c r="I22" s="123">
        <v>107.3</v>
      </c>
      <c r="J22" s="123">
        <v>104.4</v>
      </c>
      <c r="K22" s="123">
        <v>110.1</v>
      </c>
      <c r="L22" s="123">
        <v>136.1</v>
      </c>
      <c r="M22" s="123">
        <v>161.9</v>
      </c>
      <c r="N22" s="123">
        <v>110.2</v>
      </c>
      <c r="O22" s="166">
        <v>128.6</v>
      </c>
      <c r="P22" s="123">
        <v>146.3</v>
      </c>
      <c r="Q22" s="123">
        <v>110.4</v>
      </c>
      <c r="R22" s="123">
        <v>115.8</v>
      </c>
      <c r="S22" s="123">
        <v>87.9</v>
      </c>
      <c r="T22" s="166">
        <v>97.1</v>
      </c>
      <c r="U22" s="166">
        <v>103.1</v>
      </c>
      <c r="V22" s="166">
        <v>131.8</v>
      </c>
      <c r="W22" s="166">
        <v>75.5</v>
      </c>
    </row>
    <row r="23" spans="1:23" ht="20.25" customHeight="1">
      <c r="A23" s="203" t="s">
        <v>274</v>
      </c>
      <c r="B23" s="123">
        <v>105.3</v>
      </c>
      <c r="C23" s="123">
        <v>128.1</v>
      </c>
      <c r="D23" s="123">
        <v>128.1</v>
      </c>
      <c r="E23" s="123">
        <v>105.3</v>
      </c>
      <c r="F23" s="123">
        <v>102.8</v>
      </c>
      <c r="G23" s="123">
        <v>138.4</v>
      </c>
      <c r="H23" s="123">
        <v>99.7</v>
      </c>
      <c r="I23" s="123">
        <v>101.7</v>
      </c>
      <c r="J23" s="123">
        <v>96.9</v>
      </c>
      <c r="K23" s="123">
        <v>130.4</v>
      </c>
      <c r="L23" s="123">
        <v>121.6</v>
      </c>
      <c r="M23" s="123">
        <v>121</v>
      </c>
      <c r="N23" s="123">
        <v>103.8</v>
      </c>
      <c r="O23" s="166">
        <v>102.6</v>
      </c>
      <c r="P23" s="123">
        <v>98.4</v>
      </c>
      <c r="Q23" s="123">
        <v>111.9</v>
      </c>
      <c r="R23" s="123">
        <v>113.6</v>
      </c>
      <c r="S23" s="123">
        <v>87.5</v>
      </c>
      <c r="T23" s="166">
        <v>102.1</v>
      </c>
      <c r="U23" s="166">
        <v>107.5</v>
      </c>
      <c r="V23" s="166">
        <v>132.4</v>
      </c>
      <c r="W23" s="166">
        <v>83.6</v>
      </c>
    </row>
    <row r="24" spans="1:23" ht="20.25" customHeight="1">
      <c r="A24" s="203" t="s">
        <v>275</v>
      </c>
      <c r="B24" s="123">
        <v>104.2</v>
      </c>
      <c r="C24" s="123">
        <v>116.6</v>
      </c>
      <c r="D24" s="123">
        <v>116.6</v>
      </c>
      <c r="E24" s="123">
        <v>104.2</v>
      </c>
      <c r="F24" s="123">
        <v>104.8</v>
      </c>
      <c r="G24" s="123">
        <v>122.8</v>
      </c>
      <c r="H24" s="123">
        <v>124.7</v>
      </c>
      <c r="I24" s="123">
        <v>98.9</v>
      </c>
      <c r="J24" s="123">
        <v>96.1</v>
      </c>
      <c r="K24" s="123">
        <v>117.3</v>
      </c>
      <c r="L24" s="123">
        <v>107.9</v>
      </c>
      <c r="M24" s="123">
        <v>134.6</v>
      </c>
      <c r="N24" s="123">
        <v>100.2</v>
      </c>
      <c r="O24" s="166">
        <v>106.3</v>
      </c>
      <c r="P24" s="123">
        <v>63.6</v>
      </c>
      <c r="Q24" s="123">
        <v>110.4</v>
      </c>
      <c r="R24" s="123">
        <v>109.6</v>
      </c>
      <c r="S24" s="123">
        <v>116</v>
      </c>
      <c r="T24" s="166">
        <v>94.5</v>
      </c>
      <c r="U24" s="166">
        <v>107.5</v>
      </c>
      <c r="V24" s="166">
        <v>134.5</v>
      </c>
      <c r="W24" s="166">
        <v>81.5</v>
      </c>
    </row>
    <row r="25" spans="1:23" ht="20.25" customHeight="1">
      <c r="A25" s="203" t="s">
        <v>276</v>
      </c>
      <c r="B25" s="123">
        <v>110.3</v>
      </c>
      <c r="C25" s="123">
        <v>104.2</v>
      </c>
      <c r="D25" s="123">
        <v>104.2</v>
      </c>
      <c r="E25" s="123">
        <v>110.3</v>
      </c>
      <c r="F25" s="123">
        <v>117.6</v>
      </c>
      <c r="G25" s="123">
        <v>146.4</v>
      </c>
      <c r="H25" s="123">
        <v>112.8</v>
      </c>
      <c r="I25" s="123">
        <v>113.4</v>
      </c>
      <c r="J25" s="123">
        <v>112.3</v>
      </c>
      <c r="K25" s="123">
        <v>131.3</v>
      </c>
      <c r="L25" s="123">
        <v>105.1</v>
      </c>
      <c r="M25" s="123">
        <v>121.5</v>
      </c>
      <c r="N25" s="123">
        <v>115.9</v>
      </c>
      <c r="O25" s="166">
        <v>115.2</v>
      </c>
      <c r="P25" s="123">
        <v>105.1</v>
      </c>
      <c r="Q25" s="123">
        <v>116.4</v>
      </c>
      <c r="R25" s="123">
        <v>112.3</v>
      </c>
      <c r="S25" s="123">
        <v>72.7</v>
      </c>
      <c r="T25" s="166">
        <v>101.2</v>
      </c>
      <c r="U25" s="166">
        <v>106.5</v>
      </c>
      <c r="V25" s="166">
        <v>136.5</v>
      </c>
      <c r="W25" s="166">
        <v>77.7</v>
      </c>
    </row>
    <row r="26" spans="1:23" ht="20.25" customHeight="1">
      <c r="A26" s="203" t="s">
        <v>277</v>
      </c>
      <c r="B26" s="123">
        <v>112.3</v>
      </c>
      <c r="C26" s="123">
        <v>112.3</v>
      </c>
      <c r="D26" s="123">
        <v>112.3</v>
      </c>
      <c r="E26" s="123">
        <v>112.3</v>
      </c>
      <c r="F26" s="123">
        <v>116.2</v>
      </c>
      <c r="G26" s="123">
        <v>139.5</v>
      </c>
      <c r="H26" s="123">
        <v>126.8</v>
      </c>
      <c r="I26" s="123">
        <v>107.9</v>
      </c>
      <c r="J26" s="123">
        <v>103.8</v>
      </c>
      <c r="K26" s="123">
        <v>132.6</v>
      </c>
      <c r="L26" s="123">
        <v>123.5</v>
      </c>
      <c r="M26" s="123">
        <v>116.3</v>
      </c>
      <c r="N26" s="123">
        <v>118</v>
      </c>
      <c r="O26" s="166">
        <v>118.2</v>
      </c>
      <c r="P26" s="123">
        <v>112.8</v>
      </c>
      <c r="Q26" s="123">
        <v>120.7</v>
      </c>
      <c r="R26" s="123">
        <v>114.7</v>
      </c>
      <c r="S26" s="123">
        <v>129.3</v>
      </c>
      <c r="T26" s="166">
        <v>106.1</v>
      </c>
      <c r="U26" s="166">
        <v>104</v>
      </c>
      <c r="V26" s="166">
        <v>137</v>
      </c>
      <c r="W26" s="166">
        <v>72.4</v>
      </c>
    </row>
    <row r="27" spans="1:23" ht="20.25" customHeight="1">
      <c r="A27" s="203" t="s">
        <v>278</v>
      </c>
      <c r="B27" s="123">
        <v>104.1</v>
      </c>
      <c r="C27" s="123">
        <v>103.9</v>
      </c>
      <c r="D27" s="123">
        <v>103.9</v>
      </c>
      <c r="E27" s="123">
        <v>104.1</v>
      </c>
      <c r="F27" s="123">
        <v>114.9</v>
      </c>
      <c r="G27" s="123">
        <v>127.6</v>
      </c>
      <c r="H27" s="123">
        <v>116.8</v>
      </c>
      <c r="I27" s="123">
        <v>101.5</v>
      </c>
      <c r="J27" s="123">
        <v>99.2</v>
      </c>
      <c r="K27" s="123">
        <v>121.2</v>
      </c>
      <c r="L27" s="123">
        <v>103.7</v>
      </c>
      <c r="M27" s="11">
        <v>121.3</v>
      </c>
      <c r="N27" s="123">
        <v>106.3</v>
      </c>
      <c r="O27" s="166">
        <v>114.5</v>
      </c>
      <c r="P27" s="123">
        <v>99.1</v>
      </c>
      <c r="Q27" s="123">
        <v>109.2</v>
      </c>
      <c r="R27" s="123">
        <v>108.1</v>
      </c>
      <c r="S27" s="123">
        <v>117.3</v>
      </c>
      <c r="T27" s="166">
        <v>85.5</v>
      </c>
      <c r="U27" s="166">
        <v>107.1</v>
      </c>
      <c r="V27" s="166">
        <v>137.4</v>
      </c>
      <c r="W27" s="166">
        <v>78</v>
      </c>
    </row>
    <row r="28" spans="1:23" ht="20.25" customHeight="1">
      <c r="A28" s="203" t="s">
        <v>279</v>
      </c>
      <c r="B28" s="123">
        <v>112.8</v>
      </c>
      <c r="C28" s="123">
        <v>145.7</v>
      </c>
      <c r="D28" s="123">
        <v>145.7</v>
      </c>
      <c r="E28" s="123">
        <v>112.8</v>
      </c>
      <c r="F28" s="123">
        <v>121.9</v>
      </c>
      <c r="G28" s="123">
        <v>110.2</v>
      </c>
      <c r="H28" s="123">
        <v>127</v>
      </c>
      <c r="I28" s="123">
        <v>116.8</v>
      </c>
      <c r="J28" s="123">
        <v>114.9</v>
      </c>
      <c r="K28" s="123">
        <v>132.2</v>
      </c>
      <c r="L28" s="123">
        <v>120</v>
      </c>
      <c r="M28" s="123">
        <v>135.8</v>
      </c>
      <c r="N28" s="123">
        <v>108.9</v>
      </c>
      <c r="O28" s="166">
        <v>112.9</v>
      </c>
      <c r="P28" s="123">
        <v>156.9</v>
      </c>
      <c r="Q28" s="123">
        <v>118.9</v>
      </c>
      <c r="R28" s="123">
        <v>110.1</v>
      </c>
      <c r="S28" s="123">
        <v>112.2</v>
      </c>
      <c r="T28" s="166">
        <v>97.1</v>
      </c>
      <c r="U28" s="166">
        <v>119.3</v>
      </c>
      <c r="V28" s="166">
        <v>141.1</v>
      </c>
      <c r="W28" s="166">
        <v>98.4</v>
      </c>
    </row>
    <row r="29" spans="1:23" ht="20.25" customHeight="1">
      <c r="A29" s="203" t="s">
        <v>280</v>
      </c>
      <c r="B29" s="123">
        <v>113.7</v>
      </c>
      <c r="C29" s="123">
        <v>140.1</v>
      </c>
      <c r="D29" s="123">
        <v>140.1</v>
      </c>
      <c r="E29" s="123">
        <v>113.7</v>
      </c>
      <c r="F29" s="123">
        <v>119.5</v>
      </c>
      <c r="G29" s="123">
        <v>106.2</v>
      </c>
      <c r="H29" s="123">
        <v>117.5</v>
      </c>
      <c r="I29" s="123">
        <v>116.5</v>
      </c>
      <c r="J29" s="123">
        <v>115.3</v>
      </c>
      <c r="K29" s="123">
        <v>133.6</v>
      </c>
      <c r="L29" s="123">
        <v>110.4</v>
      </c>
      <c r="M29" s="123">
        <v>122.8</v>
      </c>
      <c r="N29" s="123">
        <v>114.8</v>
      </c>
      <c r="O29" s="11">
        <v>139.9</v>
      </c>
      <c r="P29" s="123">
        <v>115.9</v>
      </c>
      <c r="Q29" s="123">
        <v>124.2</v>
      </c>
      <c r="R29" s="123">
        <v>107.6</v>
      </c>
      <c r="S29" s="123">
        <v>126.4</v>
      </c>
      <c r="T29" s="166">
        <v>102.4</v>
      </c>
      <c r="U29" s="166">
        <v>134.7</v>
      </c>
      <c r="V29" s="166">
        <v>137.8</v>
      </c>
      <c r="W29" s="166">
        <v>131.8</v>
      </c>
    </row>
    <row r="30" spans="1:23" ht="20.25" customHeight="1">
      <c r="A30" s="203" t="s">
        <v>281</v>
      </c>
      <c r="B30" s="123">
        <v>114.1</v>
      </c>
      <c r="C30" s="123">
        <v>176.5</v>
      </c>
      <c r="D30" s="123">
        <v>176.5</v>
      </c>
      <c r="E30" s="123">
        <v>114.1</v>
      </c>
      <c r="F30" s="123">
        <v>113.9</v>
      </c>
      <c r="G30" s="123">
        <v>140.7</v>
      </c>
      <c r="H30" s="123">
        <v>116.7</v>
      </c>
      <c r="I30" s="123">
        <v>112.6</v>
      </c>
      <c r="J30" s="123">
        <v>110.1</v>
      </c>
      <c r="K30" s="123">
        <v>134.8</v>
      </c>
      <c r="L30" s="123">
        <v>114.7</v>
      </c>
      <c r="M30" s="123">
        <v>101</v>
      </c>
      <c r="N30" s="123">
        <v>116.8</v>
      </c>
      <c r="O30" s="11">
        <v>134.3</v>
      </c>
      <c r="P30" s="123">
        <v>142</v>
      </c>
      <c r="Q30" s="123">
        <v>118.1</v>
      </c>
      <c r="R30" s="123">
        <v>106.2</v>
      </c>
      <c r="S30" s="123">
        <v>124.8</v>
      </c>
      <c r="T30" s="166">
        <v>110.2</v>
      </c>
      <c r="U30" s="166">
        <v>170</v>
      </c>
      <c r="V30" s="166">
        <v>116.6</v>
      </c>
      <c r="W30" s="166">
        <v>221.1</v>
      </c>
    </row>
    <row r="31" spans="1:23" ht="20.25" customHeight="1">
      <c r="A31" s="203" t="s">
        <v>282</v>
      </c>
      <c r="B31" s="123">
        <v>112.3</v>
      </c>
      <c r="C31" s="123">
        <v>146.7</v>
      </c>
      <c r="D31" s="123">
        <v>146.7</v>
      </c>
      <c r="E31" s="123">
        <v>112.3</v>
      </c>
      <c r="F31" s="123">
        <v>109.6</v>
      </c>
      <c r="G31" s="123">
        <v>138.5</v>
      </c>
      <c r="H31" s="123">
        <v>101.1</v>
      </c>
      <c r="I31" s="123">
        <v>105.2</v>
      </c>
      <c r="J31" s="123">
        <v>102.5</v>
      </c>
      <c r="K31" s="123">
        <v>123</v>
      </c>
      <c r="L31" s="123">
        <v>114.2</v>
      </c>
      <c r="M31" s="123">
        <v>129.4</v>
      </c>
      <c r="N31" s="123">
        <v>109.8</v>
      </c>
      <c r="O31" s="11">
        <v>130.7</v>
      </c>
      <c r="P31" s="123">
        <v>122.2</v>
      </c>
      <c r="Q31" s="123">
        <v>114.3</v>
      </c>
      <c r="R31" s="123">
        <v>107.5</v>
      </c>
      <c r="S31" s="123">
        <v>118.9</v>
      </c>
      <c r="T31" s="11">
        <v>135.2</v>
      </c>
      <c r="U31" s="166">
        <v>152.8</v>
      </c>
      <c r="V31" s="166">
        <v>112.2</v>
      </c>
      <c r="W31" s="166">
        <v>191.7</v>
      </c>
    </row>
    <row r="32" spans="1:23" ht="20.25" customHeight="1">
      <c r="A32" s="5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24"/>
      <c r="M32" s="124"/>
      <c r="N32" s="124"/>
      <c r="O32" s="124"/>
      <c r="P32" s="124"/>
      <c r="Q32" s="124"/>
      <c r="R32" s="124"/>
      <c r="S32" s="124"/>
      <c r="U32" s="166"/>
      <c r="V32" s="166"/>
      <c r="W32" s="166"/>
    </row>
    <row r="33" spans="1:23" ht="20.25" customHeight="1">
      <c r="A33" s="202" t="s">
        <v>315</v>
      </c>
      <c r="B33" s="123">
        <v>96.3</v>
      </c>
      <c r="C33" s="123">
        <v>28.9</v>
      </c>
      <c r="D33" s="123">
        <v>28.9</v>
      </c>
      <c r="E33" s="123">
        <v>96.4</v>
      </c>
      <c r="F33" s="123">
        <v>112.1</v>
      </c>
      <c r="G33" s="123">
        <v>111.1</v>
      </c>
      <c r="H33" s="123">
        <v>110.3</v>
      </c>
      <c r="I33" s="123">
        <v>94.8</v>
      </c>
      <c r="J33" s="123">
        <v>92.6</v>
      </c>
      <c r="K33" s="123">
        <v>108.8</v>
      </c>
      <c r="L33" s="123">
        <v>112.8</v>
      </c>
      <c r="M33" s="123">
        <v>124.1</v>
      </c>
      <c r="N33" s="123">
        <v>79.4</v>
      </c>
      <c r="O33" s="123">
        <v>129.2</v>
      </c>
      <c r="P33" s="123">
        <v>1.7</v>
      </c>
      <c r="Q33" s="123">
        <v>104.6</v>
      </c>
      <c r="R33" s="123">
        <v>106.4</v>
      </c>
      <c r="S33" s="123">
        <v>89.4</v>
      </c>
      <c r="T33" s="210">
        <v>75.4</v>
      </c>
      <c r="U33" s="166">
        <v>96.6</v>
      </c>
      <c r="V33" s="166">
        <v>114.2</v>
      </c>
      <c r="W33" s="166">
        <v>79.8</v>
      </c>
    </row>
    <row r="34" spans="1:23" ht="20.25" customHeight="1">
      <c r="A34" s="203" t="s">
        <v>272</v>
      </c>
      <c r="B34" s="123">
        <v>103.6</v>
      </c>
      <c r="C34" s="123">
        <v>35.9</v>
      </c>
      <c r="D34" s="123">
        <v>35.9</v>
      </c>
      <c r="E34" s="123">
        <v>103.6</v>
      </c>
      <c r="F34" s="123">
        <v>105.7</v>
      </c>
      <c r="G34" s="123">
        <v>121.9</v>
      </c>
      <c r="H34" s="123">
        <v>107</v>
      </c>
      <c r="I34" s="123">
        <v>108.7</v>
      </c>
      <c r="J34" s="123">
        <v>109.3</v>
      </c>
      <c r="K34" s="123">
        <v>116.2</v>
      </c>
      <c r="L34" s="123">
        <v>93.1</v>
      </c>
      <c r="M34" s="123">
        <v>117.4</v>
      </c>
      <c r="N34" s="123">
        <v>83.9</v>
      </c>
      <c r="O34" s="123">
        <v>116.5</v>
      </c>
      <c r="P34" s="123">
        <v>2.4</v>
      </c>
      <c r="Q34" s="123">
        <v>114</v>
      </c>
      <c r="R34" s="123">
        <v>111.8</v>
      </c>
      <c r="S34" s="123">
        <v>91.3</v>
      </c>
      <c r="T34" s="210">
        <v>84.5</v>
      </c>
      <c r="U34" s="166">
        <v>84.6</v>
      </c>
      <c r="V34" s="166">
        <v>104.9</v>
      </c>
      <c r="W34" s="166">
        <v>65.2</v>
      </c>
    </row>
    <row r="35" spans="1:23" ht="20.25" customHeight="1">
      <c r="A35" s="203" t="s">
        <v>273</v>
      </c>
      <c r="B35" s="123">
        <v>115.9</v>
      </c>
      <c r="C35" s="123">
        <v>61.8</v>
      </c>
      <c r="D35" s="123">
        <v>61.8</v>
      </c>
      <c r="E35" s="123">
        <v>115.9</v>
      </c>
      <c r="F35" s="123">
        <v>122.3</v>
      </c>
      <c r="G35" s="123">
        <v>131.8</v>
      </c>
      <c r="H35" s="123">
        <v>120.1</v>
      </c>
      <c r="I35" s="123">
        <v>118.8</v>
      </c>
      <c r="J35" s="123">
        <v>116.9</v>
      </c>
      <c r="K35" s="123">
        <v>107.4</v>
      </c>
      <c r="L35" s="123">
        <v>152.3</v>
      </c>
      <c r="M35" s="123">
        <v>144.6</v>
      </c>
      <c r="N35" s="123">
        <v>102.3</v>
      </c>
      <c r="O35" s="123">
        <v>139.3</v>
      </c>
      <c r="P35" s="123">
        <v>124.7</v>
      </c>
      <c r="Q35" s="123">
        <v>126.2</v>
      </c>
      <c r="R35" s="123">
        <v>115.5</v>
      </c>
      <c r="S35" s="123">
        <v>124.7</v>
      </c>
      <c r="T35" s="210">
        <v>110.8</v>
      </c>
      <c r="U35" s="166">
        <v>103.2</v>
      </c>
      <c r="V35" s="166">
        <v>118.5</v>
      </c>
      <c r="W35" s="166">
        <v>88.5</v>
      </c>
    </row>
    <row r="36" spans="1:23" ht="20.25" customHeight="1">
      <c r="A36" s="203" t="s">
        <v>274</v>
      </c>
      <c r="B36" s="123">
        <v>110.9</v>
      </c>
      <c r="C36" s="123">
        <v>104.7</v>
      </c>
      <c r="D36" s="123">
        <v>104.7</v>
      </c>
      <c r="E36" s="123">
        <v>110.9</v>
      </c>
      <c r="F36" s="123">
        <v>117.2</v>
      </c>
      <c r="G36" s="123">
        <v>139.6</v>
      </c>
      <c r="H36" s="123">
        <v>108.9</v>
      </c>
      <c r="I36" s="123">
        <v>106.7</v>
      </c>
      <c r="J36" s="123">
        <v>103.2</v>
      </c>
      <c r="K36" s="123">
        <v>113.5</v>
      </c>
      <c r="L36" s="123">
        <v>136.3</v>
      </c>
      <c r="M36" s="123">
        <v>139.7</v>
      </c>
      <c r="N36" s="123">
        <v>107.7</v>
      </c>
      <c r="O36" s="123">
        <v>128</v>
      </c>
      <c r="P36" s="123">
        <v>168.3</v>
      </c>
      <c r="Q36" s="123">
        <v>118.5</v>
      </c>
      <c r="R36" s="123">
        <v>116.8</v>
      </c>
      <c r="S36" s="123">
        <v>123.2</v>
      </c>
      <c r="T36" s="210">
        <v>107.6</v>
      </c>
      <c r="U36" s="166">
        <v>97.7</v>
      </c>
      <c r="V36" s="166">
        <v>105.3</v>
      </c>
      <c r="W36" s="166">
        <v>90.4</v>
      </c>
    </row>
    <row r="37" spans="1:23" ht="20.25" customHeight="1">
      <c r="A37" s="203" t="s">
        <v>275</v>
      </c>
      <c r="B37" s="123">
        <v>108.9</v>
      </c>
      <c r="C37" s="123">
        <v>119.9</v>
      </c>
      <c r="D37" s="123">
        <v>119.9</v>
      </c>
      <c r="E37" s="123">
        <v>108.9</v>
      </c>
      <c r="F37" s="123">
        <v>115.2</v>
      </c>
      <c r="G37" s="123">
        <v>148.4</v>
      </c>
      <c r="H37" s="123">
        <v>110</v>
      </c>
      <c r="I37" s="123">
        <v>104.2</v>
      </c>
      <c r="J37" s="123">
        <v>102.6</v>
      </c>
      <c r="K37" s="123">
        <v>103</v>
      </c>
      <c r="L37" s="123">
        <v>122.8</v>
      </c>
      <c r="M37" s="123">
        <v>131.3</v>
      </c>
      <c r="N37" s="123">
        <v>101.6</v>
      </c>
      <c r="O37" s="123">
        <v>126.1</v>
      </c>
      <c r="P37" s="123">
        <v>100.8</v>
      </c>
      <c r="Q37" s="123">
        <v>120.4</v>
      </c>
      <c r="R37" s="123">
        <v>114.8</v>
      </c>
      <c r="S37" s="123">
        <v>119.9</v>
      </c>
      <c r="T37" s="210">
        <v>104.9</v>
      </c>
      <c r="U37" s="166">
        <v>105.1</v>
      </c>
      <c r="V37" s="166">
        <v>119.8</v>
      </c>
      <c r="W37" s="166">
        <v>90.9</v>
      </c>
    </row>
    <row r="38" spans="1:23" ht="20.25" customHeight="1">
      <c r="A38" s="203" t="s">
        <v>276</v>
      </c>
      <c r="B38" s="123">
        <v>115.5</v>
      </c>
      <c r="C38" s="123">
        <v>132.1</v>
      </c>
      <c r="D38" s="123">
        <v>132.1</v>
      </c>
      <c r="E38" s="123">
        <v>115.5</v>
      </c>
      <c r="F38" s="123">
        <v>110</v>
      </c>
      <c r="G38" s="123">
        <v>195.4</v>
      </c>
      <c r="H38" s="123">
        <v>145.4</v>
      </c>
      <c r="I38" s="123">
        <v>115.6</v>
      </c>
      <c r="J38" s="123">
        <v>113.4</v>
      </c>
      <c r="K38" s="123">
        <v>122.3</v>
      </c>
      <c r="L38" s="123">
        <v>131.6</v>
      </c>
      <c r="M38" s="123">
        <v>141.6</v>
      </c>
      <c r="N38" s="123">
        <v>113.7</v>
      </c>
      <c r="O38" s="123">
        <v>124.5</v>
      </c>
      <c r="P38" s="123">
        <v>115.4</v>
      </c>
      <c r="Q38" s="123">
        <v>130.5</v>
      </c>
      <c r="R38" s="123">
        <v>109.6</v>
      </c>
      <c r="S38" s="123">
        <v>117</v>
      </c>
      <c r="T38" s="210">
        <v>122</v>
      </c>
      <c r="U38" s="166">
        <v>99.9</v>
      </c>
      <c r="V38" s="166">
        <v>120.1</v>
      </c>
      <c r="W38" s="166">
        <v>80.5</v>
      </c>
    </row>
    <row r="39" spans="1:23" ht="20.25" customHeight="1">
      <c r="A39" s="203" t="s">
        <v>277</v>
      </c>
      <c r="B39" s="123">
        <v>113.5</v>
      </c>
      <c r="C39" s="123">
        <v>134.9</v>
      </c>
      <c r="D39" s="123">
        <v>134.9</v>
      </c>
      <c r="E39" s="123">
        <v>113.5</v>
      </c>
      <c r="F39" s="123">
        <v>117.8</v>
      </c>
      <c r="G39" s="123">
        <v>153.5</v>
      </c>
      <c r="H39" s="123">
        <v>121.8</v>
      </c>
      <c r="I39" s="123">
        <v>113</v>
      </c>
      <c r="J39" s="123">
        <v>109.8</v>
      </c>
      <c r="K39" s="123">
        <v>125.3</v>
      </c>
      <c r="L39" s="123">
        <v>134</v>
      </c>
      <c r="M39" s="123">
        <v>174.4</v>
      </c>
      <c r="N39" s="123">
        <v>117.6</v>
      </c>
      <c r="O39" s="123">
        <v>105.8</v>
      </c>
      <c r="P39" s="123">
        <v>180.4</v>
      </c>
      <c r="Q39" s="123">
        <v>139.7</v>
      </c>
      <c r="R39" s="123">
        <v>115.5</v>
      </c>
      <c r="S39" s="123">
        <v>125.1</v>
      </c>
      <c r="T39" s="210">
        <v>100.8</v>
      </c>
      <c r="U39" s="166">
        <v>95</v>
      </c>
      <c r="V39" s="166">
        <v>117</v>
      </c>
      <c r="W39" s="166">
        <v>73.9</v>
      </c>
    </row>
    <row r="40" spans="1:23" ht="20.25" customHeight="1">
      <c r="A40" s="203" t="s">
        <v>278</v>
      </c>
      <c r="B40" s="123">
        <v>109.9</v>
      </c>
      <c r="C40" s="123">
        <v>118.6</v>
      </c>
      <c r="D40" s="123">
        <v>118.6</v>
      </c>
      <c r="E40" s="123">
        <v>109.8</v>
      </c>
      <c r="F40" s="11">
        <v>117.6</v>
      </c>
      <c r="G40" s="123">
        <v>128.9</v>
      </c>
      <c r="H40" s="123">
        <v>119.4</v>
      </c>
      <c r="I40" s="123">
        <v>109.9</v>
      </c>
      <c r="J40" s="123">
        <v>108.3</v>
      </c>
      <c r="K40" s="123">
        <v>112.3</v>
      </c>
      <c r="L40" s="123">
        <v>123.8</v>
      </c>
      <c r="M40" s="123">
        <v>166.6</v>
      </c>
      <c r="N40" s="123">
        <v>102.1</v>
      </c>
      <c r="O40" s="123">
        <v>115</v>
      </c>
      <c r="P40" s="123">
        <v>147.6</v>
      </c>
      <c r="Q40" s="123">
        <v>126.6</v>
      </c>
      <c r="R40" s="123">
        <v>110.9</v>
      </c>
      <c r="S40" s="123">
        <v>124.9</v>
      </c>
      <c r="T40" s="210">
        <v>102</v>
      </c>
      <c r="U40" s="166">
        <v>96.1</v>
      </c>
      <c r="V40" s="166">
        <v>113.9</v>
      </c>
      <c r="W40" s="166">
        <v>79</v>
      </c>
    </row>
    <row r="41" spans="1:23" ht="20.25" customHeight="1">
      <c r="A41" s="203" t="s">
        <v>279</v>
      </c>
      <c r="B41" s="123">
        <v>114.6</v>
      </c>
      <c r="C41" s="123">
        <v>134.7</v>
      </c>
      <c r="D41" s="123">
        <v>134.7</v>
      </c>
      <c r="E41" s="123">
        <v>114.6</v>
      </c>
      <c r="F41" s="123">
        <v>130.2</v>
      </c>
      <c r="G41" s="123">
        <v>144.6</v>
      </c>
      <c r="H41" s="123">
        <v>122.5</v>
      </c>
      <c r="I41" s="123">
        <v>114.8</v>
      </c>
      <c r="J41" s="123">
        <v>112.4</v>
      </c>
      <c r="K41" s="123">
        <v>110</v>
      </c>
      <c r="L41" s="123">
        <v>145.7</v>
      </c>
      <c r="M41" s="123">
        <v>127.5</v>
      </c>
      <c r="N41" s="123">
        <v>109.4</v>
      </c>
      <c r="O41" s="123">
        <v>110</v>
      </c>
      <c r="P41" s="123">
        <v>109.5</v>
      </c>
      <c r="Q41" s="123">
        <v>133.1</v>
      </c>
      <c r="R41" s="123">
        <v>115.4</v>
      </c>
      <c r="S41" s="123">
        <v>118.8</v>
      </c>
      <c r="T41" s="210">
        <v>105.9</v>
      </c>
      <c r="U41" s="166">
        <v>109.2</v>
      </c>
      <c r="V41" s="166">
        <v>108.1</v>
      </c>
      <c r="W41" s="166">
        <v>110.3</v>
      </c>
    </row>
    <row r="42" spans="1:23" ht="20.25" customHeight="1">
      <c r="A42" s="203" t="s">
        <v>280</v>
      </c>
      <c r="B42" s="123">
        <v>117.5</v>
      </c>
      <c r="C42" s="11">
        <v>141.4</v>
      </c>
      <c r="D42" s="123">
        <v>141.4</v>
      </c>
      <c r="E42" s="123">
        <v>117.5</v>
      </c>
      <c r="F42" s="123">
        <v>119.8</v>
      </c>
      <c r="G42" s="123">
        <v>176.2</v>
      </c>
      <c r="H42" s="123">
        <v>134.8</v>
      </c>
      <c r="I42" s="123">
        <v>116.2</v>
      </c>
      <c r="J42" s="123">
        <v>114.6</v>
      </c>
      <c r="K42" s="123">
        <v>114.2</v>
      </c>
      <c r="L42" s="123">
        <v>136.2</v>
      </c>
      <c r="M42" s="123">
        <v>127.8</v>
      </c>
      <c r="N42" s="123">
        <v>116.2</v>
      </c>
      <c r="O42" s="123">
        <v>126.5</v>
      </c>
      <c r="P42" s="123">
        <v>149.4</v>
      </c>
      <c r="Q42" s="123">
        <v>128.7</v>
      </c>
      <c r="R42" s="123">
        <v>116.5</v>
      </c>
      <c r="S42" s="123">
        <v>120.4</v>
      </c>
      <c r="T42" s="210">
        <v>105.6</v>
      </c>
      <c r="U42" s="166">
        <v>136.5</v>
      </c>
      <c r="V42" s="166">
        <v>117.9</v>
      </c>
      <c r="W42" s="166">
        <v>154.2</v>
      </c>
    </row>
    <row r="43" spans="1:23" ht="20.25" customHeight="1">
      <c r="A43" s="203" t="s">
        <v>281</v>
      </c>
      <c r="B43" s="123">
        <v>121</v>
      </c>
      <c r="C43" s="123">
        <v>185.1</v>
      </c>
      <c r="D43" s="123">
        <v>185.1</v>
      </c>
      <c r="E43" s="123">
        <v>121</v>
      </c>
      <c r="F43" s="123">
        <v>123.4</v>
      </c>
      <c r="G43" s="123">
        <v>222</v>
      </c>
      <c r="H43" s="123">
        <v>125.7</v>
      </c>
      <c r="I43" s="123">
        <v>119.6</v>
      </c>
      <c r="J43" s="123">
        <v>118.2</v>
      </c>
      <c r="K43" s="123">
        <v>113.1</v>
      </c>
      <c r="L43" s="123">
        <v>143.6</v>
      </c>
      <c r="M43" s="123">
        <v>97</v>
      </c>
      <c r="N43" s="123">
        <v>120.2</v>
      </c>
      <c r="O43" s="123">
        <v>135.9</v>
      </c>
      <c r="P43" s="123">
        <v>174.8</v>
      </c>
      <c r="Q43" s="123">
        <v>128.9</v>
      </c>
      <c r="R43" s="123">
        <v>116.1</v>
      </c>
      <c r="S43" s="123">
        <v>112.8</v>
      </c>
      <c r="T43" s="210">
        <v>113.4</v>
      </c>
      <c r="U43" s="166">
        <v>175.1</v>
      </c>
      <c r="V43" s="166">
        <v>113.3</v>
      </c>
      <c r="W43" s="166">
        <v>234.4</v>
      </c>
    </row>
    <row r="44" spans="1:23" ht="20.25" customHeight="1">
      <c r="A44" s="203" t="s">
        <v>282</v>
      </c>
      <c r="B44" s="123">
        <v>119.4</v>
      </c>
      <c r="C44" s="123">
        <v>157</v>
      </c>
      <c r="D44" s="123">
        <v>157</v>
      </c>
      <c r="E44" s="123">
        <v>119.4</v>
      </c>
      <c r="F44" s="123">
        <v>118.6</v>
      </c>
      <c r="G44" s="123">
        <v>171.1</v>
      </c>
      <c r="H44" s="123">
        <v>134.7</v>
      </c>
      <c r="I44" s="123">
        <v>106.5</v>
      </c>
      <c r="J44" s="123">
        <v>102.5</v>
      </c>
      <c r="K44" s="123">
        <v>122</v>
      </c>
      <c r="L44" s="123">
        <v>131.8</v>
      </c>
      <c r="M44" s="123">
        <v>118.5</v>
      </c>
      <c r="N44" s="123">
        <v>114</v>
      </c>
      <c r="O44" s="123">
        <v>276.3</v>
      </c>
      <c r="P44" s="123">
        <v>113.2</v>
      </c>
      <c r="Q44" s="123">
        <v>124.9</v>
      </c>
      <c r="R44" s="123">
        <v>116.3</v>
      </c>
      <c r="S44" s="123">
        <v>118.7</v>
      </c>
      <c r="T44" s="210">
        <v>137.7</v>
      </c>
      <c r="U44" s="166">
        <v>162.1</v>
      </c>
      <c r="V44" s="166">
        <v>119.5</v>
      </c>
      <c r="W44" s="166">
        <v>202.8</v>
      </c>
    </row>
    <row r="45" spans="1:23" ht="20.25" customHeight="1">
      <c r="A45" s="5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4"/>
      <c r="M45" s="124"/>
      <c r="N45" s="124"/>
      <c r="O45" s="124"/>
      <c r="P45" s="124"/>
      <c r="Q45" s="124"/>
      <c r="R45" s="124"/>
      <c r="S45" s="124"/>
      <c r="T45" s="210"/>
      <c r="U45" s="166"/>
      <c r="V45" s="166"/>
      <c r="W45" s="166"/>
    </row>
    <row r="46" spans="1:23" ht="20.25" customHeight="1">
      <c r="A46" s="202" t="s">
        <v>306</v>
      </c>
      <c r="B46" s="125">
        <v>103.7</v>
      </c>
      <c r="C46" s="125">
        <v>47</v>
      </c>
      <c r="D46" s="125">
        <v>47</v>
      </c>
      <c r="E46" s="125">
        <v>103.7</v>
      </c>
      <c r="F46" s="125">
        <v>120.1</v>
      </c>
      <c r="G46" s="125">
        <v>166.4</v>
      </c>
      <c r="H46" s="125">
        <v>121.5</v>
      </c>
      <c r="I46" s="125">
        <v>103.1</v>
      </c>
      <c r="J46" s="125">
        <v>100.5</v>
      </c>
      <c r="K46" s="125">
        <v>111.4</v>
      </c>
      <c r="L46" s="125">
        <v>122.4</v>
      </c>
      <c r="M46" s="125">
        <v>104.5</v>
      </c>
      <c r="N46" s="125">
        <v>81.7</v>
      </c>
      <c r="O46" s="125">
        <v>316.7</v>
      </c>
      <c r="P46" s="125">
        <v>9.6</v>
      </c>
      <c r="Q46" s="125">
        <v>113.7</v>
      </c>
      <c r="R46" s="125">
        <v>110.2</v>
      </c>
      <c r="S46" s="125">
        <v>106</v>
      </c>
      <c r="T46" s="210">
        <v>80.2</v>
      </c>
      <c r="U46" s="166">
        <v>85</v>
      </c>
      <c r="V46" s="166">
        <v>115.7</v>
      </c>
      <c r="W46" s="166">
        <v>55.6</v>
      </c>
    </row>
    <row r="47" spans="1:23" ht="20.25" customHeight="1">
      <c r="A47" s="203" t="s">
        <v>272</v>
      </c>
      <c r="B47" s="125">
        <v>110.4</v>
      </c>
      <c r="C47" s="125">
        <v>55.9</v>
      </c>
      <c r="D47" s="125">
        <v>55.9</v>
      </c>
      <c r="E47" s="125">
        <v>110.4</v>
      </c>
      <c r="F47" s="125">
        <v>126.6</v>
      </c>
      <c r="G47" s="125">
        <v>175.1</v>
      </c>
      <c r="H47" s="125">
        <v>117.6</v>
      </c>
      <c r="I47" s="125">
        <v>110.9</v>
      </c>
      <c r="J47" s="125">
        <v>109.2</v>
      </c>
      <c r="K47" s="125">
        <v>111</v>
      </c>
      <c r="L47" s="125">
        <v>128.7</v>
      </c>
      <c r="M47" s="125">
        <v>96.4</v>
      </c>
      <c r="N47" s="125">
        <v>90</v>
      </c>
      <c r="O47" s="125">
        <v>313.1</v>
      </c>
      <c r="P47" s="125">
        <v>9.8</v>
      </c>
      <c r="Q47" s="125">
        <v>120.7</v>
      </c>
      <c r="R47" s="125">
        <v>114.8</v>
      </c>
      <c r="S47" s="125">
        <v>111.5</v>
      </c>
      <c r="T47" s="210">
        <v>92</v>
      </c>
      <c r="U47" s="166">
        <v>97.2</v>
      </c>
      <c r="V47" s="166">
        <v>116.9</v>
      </c>
      <c r="W47" s="166">
        <v>78.4</v>
      </c>
    </row>
    <row r="48" spans="1:23" ht="20.25" customHeight="1">
      <c r="A48" s="203" t="s">
        <v>273</v>
      </c>
      <c r="B48" s="125">
        <v>121.1</v>
      </c>
      <c r="C48" s="125">
        <v>81.6</v>
      </c>
      <c r="D48" s="125">
        <v>81.6</v>
      </c>
      <c r="E48" s="125">
        <v>121.1</v>
      </c>
      <c r="F48" s="125">
        <v>135.7</v>
      </c>
      <c r="G48" s="125">
        <v>239.2</v>
      </c>
      <c r="H48" s="125">
        <v>121.6</v>
      </c>
      <c r="I48" s="125">
        <v>126.3</v>
      </c>
      <c r="J48" s="125">
        <v>124.6</v>
      </c>
      <c r="K48" s="125">
        <v>119.1</v>
      </c>
      <c r="L48" s="125">
        <v>152.5</v>
      </c>
      <c r="M48" s="125">
        <v>132</v>
      </c>
      <c r="N48" s="125">
        <v>108.9</v>
      </c>
      <c r="O48" s="125">
        <v>370</v>
      </c>
      <c r="P48" s="125">
        <v>173.2</v>
      </c>
      <c r="Q48" s="125">
        <v>130.7</v>
      </c>
      <c r="R48" s="125">
        <v>116.7</v>
      </c>
      <c r="S48" s="125">
        <v>117.4</v>
      </c>
      <c r="T48" s="210">
        <v>102.1</v>
      </c>
      <c r="U48" s="166">
        <v>113.8</v>
      </c>
      <c r="V48" s="166">
        <v>114.7</v>
      </c>
      <c r="W48" s="166">
        <v>113</v>
      </c>
    </row>
    <row r="49" spans="1:23" ht="20.25" customHeight="1">
      <c r="A49" s="203" t="s">
        <v>274</v>
      </c>
      <c r="B49" s="125">
        <v>120.1</v>
      </c>
      <c r="C49" s="125">
        <v>114.8</v>
      </c>
      <c r="D49" s="125">
        <v>114.8</v>
      </c>
      <c r="E49" s="125">
        <v>120.1</v>
      </c>
      <c r="F49" s="125">
        <v>130.2</v>
      </c>
      <c r="G49" s="125">
        <v>213.5</v>
      </c>
      <c r="H49" s="125">
        <v>108.1</v>
      </c>
      <c r="I49" s="125">
        <v>123.7</v>
      </c>
      <c r="J49" s="125">
        <v>122.8</v>
      </c>
      <c r="K49" s="125">
        <v>125.9</v>
      </c>
      <c r="L49" s="125">
        <v>131</v>
      </c>
      <c r="M49" s="125">
        <v>111.8</v>
      </c>
      <c r="N49" s="125">
        <v>111.5</v>
      </c>
      <c r="O49" s="125">
        <v>368.7</v>
      </c>
      <c r="P49" s="125">
        <v>202.7</v>
      </c>
      <c r="Q49" s="125">
        <v>124.7</v>
      </c>
      <c r="R49" s="125">
        <v>117.9</v>
      </c>
      <c r="S49" s="125">
        <v>108.2</v>
      </c>
      <c r="T49" s="210">
        <v>102.6</v>
      </c>
      <c r="U49" s="166">
        <v>124</v>
      </c>
      <c r="V49" s="166">
        <v>134.8</v>
      </c>
      <c r="W49" s="166">
        <v>113.6</v>
      </c>
    </row>
    <row r="50" spans="1:23" ht="20.25" customHeight="1">
      <c r="A50" s="203" t="s">
        <v>275</v>
      </c>
      <c r="B50" s="125">
        <v>118.5</v>
      </c>
      <c r="C50" s="125">
        <v>119.8</v>
      </c>
      <c r="D50" s="125">
        <v>119.8</v>
      </c>
      <c r="E50" s="125">
        <v>118.5</v>
      </c>
      <c r="F50" s="125">
        <v>130.1</v>
      </c>
      <c r="G50" s="125">
        <v>260.5</v>
      </c>
      <c r="H50" s="125">
        <v>118.2</v>
      </c>
      <c r="I50" s="125">
        <v>123.8</v>
      </c>
      <c r="J50" s="125">
        <v>124.3</v>
      </c>
      <c r="K50" s="125">
        <v>112.5</v>
      </c>
      <c r="L50" s="125">
        <v>130.8</v>
      </c>
      <c r="M50" s="125">
        <v>127.5</v>
      </c>
      <c r="N50" s="125">
        <v>101.7</v>
      </c>
      <c r="O50" s="125">
        <v>280.6</v>
      </c>
      <c r="P50" s="125">
        <v>125.7</v>
      </c>
      <c r="Q50" s="125">
        <v>132.3</v>
      </c>
      <c r="R50" s="125">
        <v>115.2</v>
      </c>
      <c r="S50" s="125">
        <v>111.1</v>
      </c>
      <c r="T50" s="210">
        <v>102.9</v>
      </c>
      <c r="U50" s="166">
        <v>120.6</v>
      </c>
      <c r="V50" s="166">
        <v>128.5</v>
      </c>
      <c r="W50" s="166">
        <v>113.1</v>
      </c>
    </row>
    <row r="51" spans="1:23" ht="20.25" customHeight="1">
      <c r="A51" s="203" t="s">
        <v>276</v>
      </c>
      <c r="B51" s="125">
        <v>124.3</v>
      </c>
      <c r="C51" s="125">
        <v>121.8</v>
      </c>
      <c r="D51" s="125">
        <v>121.8</v>
      </c>
      <c r="E51" s="125">
        <v>124.3</v>
      </c>
      <c r="F51" s="125">
        <v>147.9</v>
      </c>
      <c r="G51" s="125">
        <v>254.9</v>
      </c>
      <c r="H51" s="125">
        <v>114.5</v>
      </c>
      <c r="I51" s="125">
        <v>132.5</v>
      </c>
      <c r="J51" s="125">
        <v>133.1</v>
      </c>
      <c r="K51" s="125">
        <v>121</v>
      </c>
      <c r="L51" s="125">
        <v>139.4</v>
      </c>
      <c r="M51" s="125">
        <v>128.5</v>
      </c>
      <c r="N51" s="125">
        <v>114.8</v>
      </c>
      <c r="O51" s="125">
        <v>329.6</v>
      </c>
      <c r="P51" s="125">
        <v>128.7</v>
      </c>
      <c r="Q51" s="125">
        <v>138</v>
      </c>
      <c r="R51" s="125">
        <v>119.7</v>
      </c>
      <c r="S51" s="125">
        <v>109.6</v>
      </c>
      <c r="T51" s="210">
        <v>104.5</v>
      </c>
      <c r="U51" s="166">
        <v>113.5</v>
      </c>
      <c r="V51" s="166">
        <v>126</v>
      </c>
      <c r="W51" s="166">
        <v>101.4</v>
      </c>
    </row>
    <row r="52" spans="1:23" ht="20.25" customHeight="1">
      <c r="A52" s="203" t="s">
        <v>277</v>
      </c>
      <c r="B52" s="125">
        <v>120.8</v>
      </c>
      <c r="C52" s="125">
        <v>137.3</v>
      </c>
      <c r="D52" s="125">
        <v>137.3</v>
      </c>
      <c r="E52" s="125">
        <v>120.7</v>
      </c>
      <c r="F52" s="125">
        <v>138.4</v>
      </c>
      <c r="G52" s="125">
        <v>250</v>
      </c>
      <c r="H52" s="125">
        <v>110.1</v>
      </c>
      <c r="I52" s="125">
        <v>125.4</v>
      </c>
      <c r="J52" s="125">
        <v>122.5</v>
      </c>
      <c r="K52" s="125">
        <v>139.2</v>
      </c>
      <c r="L52" s="125">
        <v>141.6</v>
      </c>
      <c r="M52" s="125">
        <v>134.7</v>
      </c>
      <c r="N52" s="125">
        <v>116.5</v>
      </c>
      <c r="O52" s="125">
        <v>335.1</v>
      </c>
      <c r="P52" s="125">
        <v>204.8</v>
      </c>
      <c r="Q52" s="125">
        <v>141</v>
      </c>
      <c r="R52" s="125">
        <v>116.9</v>
      </c>
      <c r="S52" s="125">
        <v>111.8</v>
      </c>
      <c r="T52" s="210">
        <v>103.7</v>
      </c>
      <c r="U52" s="166">
        <v>110.6</v>
      </c>
      <c r="V52" s="166">
        <v>117.3</v>
      </c>
      <c r="W52" s="166">
        <v>104.2</v>
      </c>
    </row>
    <row r="53" spans="1:23" ht="20.25" customHeight="1">
      <c r="A53" s="203" t="s">
        <v>278</v>
      </c>
      <c r="B53" s="125">
        <v>118.4</v>
      </c>
      <c r="C53" s="125">
        <v>118.3</v>
      </c>
      <c r="D53" s="125">
        <v>118.3</v>
      </c>
      <c r="E53" s="125">
        <v>118.4</v>
      </c>
      <c r="F53" s="125">
        <v>134.4</v>
      </c>
      <c r="G53" s="125">
        <v>227.4</v>
      </c>
      <c r="H53" s="125">
        <v>99</v>
      </c>
      <c r="I53" s="125">
        <v>132.6</v>
      </c>
      <c r="J53" s="125">
        <v>135.6</v>
      </c>
      <c r="K53" s="125">
        <v>119.9</v>
      </c>
      <c r="L53" s="125">
        <v>113.9</v>
      </c>
      <c r="M53" s="125">
        <v>157.6</v>
      </c>
      <c r="N53" s="125">
        <v>107</v>
      </c>
      <c r="O53" s="125">
        <v>212.1</v>
      </c>
      <c r="P53" s="125">
        <v>135.9</v>
      </c>
      <c r="Q53" s="125">
        <v>140.5</v>
      </c>
      <c r="R53" s="125">
        <v>110.4</v>
      </c>
      <c r="S53" s="125">
        <v>101.4</v>
      </c>
      <c r="T53" s="210">
        <v>101.5</v>
      </c>
      <c r="U53" s="166">
        <v>110.7</v>
      </c>
      <c r="V53" s="166">
        <v>112.5</v>
      </c>
      <c r="W53" s="166">
        <v>109.1</v>
      </c>
    </row>
    <row r="54" spans="1:23" ht="20.25" customHeight="1">
      <c r="A54" s="203" t="s">
        <v>279</v>
      </c>
      <c r="B54" s="125">
        <v>122.4</v>
      </c>
      <c r="C54" s="125">
        <v>135.1</v>
      </c>
      <c r="D54" s="125">
        <v>135.1</v>
      </c>
      <c r="E54" s="125">
        <v>122.4</v>
      </c>
      <c r="F54" s="125">
        <v>141.8</v>
      </c>
      <c r="G54" s="125">
        <v>269.3</v>
      </c>
      <c r="H54" s="125">
        <v>113.3</v>
      </c>
      <c r="I54" s="125">
        <v>129.7</v>
      </c>
      <c r="J54" s="125">
        <v>130.1</v>
      </c>
      <c r="K54" s="125">
        <v>118.5</v>
      </c>
      <c r="L54" s="125">
        <v>138.1</v>
      </c>
      <c r="M54" s="125">
        <v>128.8</v>
      </c>
      <c r="N54" s="125">
        <v>113.3</v>
      </c>
      <c r="O54" s="125">
        <v>239.5</v>
      </c>
      <c r="P54" s="125">
        <v>194.6</v>
      </c>
      <c r="Q54" s="125">
        <v>144.1</v>
      </c>
      <c r="R54" s="125">
        <v>114.6</v>
      </c>
      <c r="S54" s="125">
        <v>105.8</v>
      </c>
      <c r="T54" s="210">
        <v>109.7</v>
      </c>
      <c r="U54" s="166">
        <v>133.8</v>
      </c>
      <c r="V54" s="166">
        <v>126.3</v>
      </c>
      <c r="W54" s="166">
        <v>141</v>
      </c>
    </row>
    <row r="55" spans="1:23" ht="20.25" customHeight="1">
      <c r="A55" s="203" t="s">
        <v>280</v>
      </c>
      <c r="B55" s="125">
        <v>125.5</v>
      </c>
      <c r="C55" s="125">
        <v>171.2</v>
      </c>
      <c r="D55" s="125">
        <v>171.2</v>
      </c>
      <c r="E55" s="125">
        <v>125.4</v>
      </c>
      <c r="F55" s="125">
        <v>144.8</v>
      </c>
      <c r="G55" s="125">
        <v>301.1</v>
      </c>
      <c r="H55" s="125">
        <v>103</v>
      </c>
      <c r="I55" s="125">
        <v>130.1</v>
      </c>
      <c r="J55" s="125">
        <v>129.7</v>
      </c>
      <c r="K55" s="125">
        <v>127.9</v>
      </c>
      <c r="L55" s="125">
        <v>137.5</v>
      </c>
      <c r="M55" s="125">
        <v>123.3</v>
      </c>
      <c r="N55" s="125">
        <v>122.3</v>
      </c>
      <c r="O55" s="125">
        <v>224.3</v>
      </c>
      <c r="P55" s="125">
        <v>191.5</v>
      </c>
      <c r="Q55" s="125">
        <v>145.7</v>
      </c>
      <c r="R55" s="125">
        <v>114</v>
      </c>
      <c r="S55" s="125">
        <v>116.4</v>
      </c>
      <c r="T55" s="208">
        <v>108.8</v>
      </c>
      <c r="U55" s="166">
        <v>199.7</v>
      </c>
      <c r="V55" s="166">
        <v>125.6</v>
      </c>
      <c r="W55" s="166">
        <v>270.7</v>
      </c>
    </row>
    <row r="56" spans="1:23" ht="20.25" customHeight="1">
      <c r="A56" s="203" t="s">
        <v>281</v>
      </c>
      <c r="B56" s="125">
        <v>125.9</v>
      </c>
      <c r="C56" s="125">
        <v>141.4</v>
      </c>
      <c r="D56" s="125">
        <v>141.4</v>
      </c>
      <c r="E56" s="125">
        <v>125.9</v>
      </c>
      <c r="F56" s="125">
        <v>144.3</v>
      </c>
      <c r="G56" s="125">
        <v>280.3</v>
      </c>
      <c r="H56" s="125">
        <v>111</v>
      </c>
      <c r="I56" s="125">
        <v>131</v>
      </c>
      <c r="J56" s="125">
        <v>130.6</v>
      </c>
      <c r="K56" s="125">
        <v>134.2</v>
      </c>
      <c r="L56" s="125">
        <v>131.7</v>
      </c>
      <c r="M56" s="125">
        <v>148.9</v>
      </c>
      <c r="N56" s="125">
        <v>116.1</v>
      </c>
      <c r="O56" s="125">
        <v>195</v>
      </c>
      <c r="P56" s="125">
        <v>183.8</v>
      </c>
      <c r="Q56" s="125">
        <v>140</v>
      </c>
      <c r="R56" s="125">
        <v>116.1</v>
      </c>
      <c r="S56" s="125">
        <v>110.4</v>
      </c>
      <c r="T56" s="210">
        <v>110.7</v>
      </c>
      <c r="U56" s="166">
        <v>197</v>
      </c>
      <c r="V56" s="166">
        <v>128.6</v>
      </c>
      <c r="W56" s="166">
        <v>262.6</v>
      </c>
    </row>
    <row r="57" spans="1:23" ht="20.25" customHeight="1">
      <c r="A57" s="204" t="s">
        <v>282</v>
      </c>
      <c r="B57" s="126">
        <v>130</v>
      </c>
      <c r="C57" s="126">
        <v>126.4</v>
      </c>
      <c r="D57" s="126">
        <v>126.4</v>
      </c>
      <c r="E57" s="126">
        <v>130</v>
      </c>
      <c r="F57" s="126">
        <v>141.5</v>
      </c>
      <c r="G57" s="126">
        <v>268.7</v>
      </c>
      <c r="H57" s="126">
        <v>130</v>
      </c>
      <c r="I57" s="126">
        <v>131.9</v>
      </c>
      <c r="J57" s="126">
        <v>132.5</v>
      </c>
      <c r="K57" s="126">
        <v>135.2</v>
      </c>
      <c r="L57" s="126">
        <v>120.8</v>
      </c>
      <c r="M57" s="126">
        <v>148</v>
      </c>
      <c r="N57" s="126">
        <v>119.9</v>
      </c>
      <c r="O57" s="126">
        <v>234.8</v>
      </c>
      <c r="P57" s="126">
        <v>128</v>
      </c>
      <c r="Q57" s="126">
        <v>135.3</v>
      </c>
      <c r="R57" s="126">
        <v>117.7</v>
      </c>
      <c r="S57" s="126">
        <v>108.1</v>
      </c>
      <c r="T57" s="11">
        <v>141.7</v>
      </c>
      <c r="U57" s="166">
        <v>169.7</v>
      </c>
      <c r="V57" s="166">
        <v>128.8</v>
      </c>
      <c r="W57" s="166">
        <v>208.8</v>
      </c>
    </row>
    <row r="58" spans="1:23" ht="20.25" customHeight="1">
      <c r="A58" s="58" t="s">
        <v>324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T58" s="58"/>
      <c r="U58" s="58"/>
      <c r="V58" s="58"/>
      <c r="W58" s="58"/>
    </row>
  </sheetData>
  <sheetProtection/>
  <mergeCells count="12">
    <mergeCell ref="A3:W3"/>
    <mergeCell ref="A5:W5"/>
    <mergeCell ref="V9:V10"/>
    <mergeCell ref="C7:C11"/>
    <mergeCell ref="F7:F11"/>
    <mergeCell ref="L9:L11"/>
    <mergeCell ref="I7:M8"/>
    <mergeCell ref="I9:I11"/>
    <mergeCell ref="A7:A11"/>
    <mergeCell ref="K9:K11"/>
    <mergeCell ref="M9:M11"/>
    <mergeCell ref="J9:J1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8"/>
  <sheetViews>
    <sheetView zoomScalePageLayoutView="0" workbookViewId="0" topLeftCell="A49">
      <selection activeCell="A1" sqref="A1"/>
    </sheetView>
  </sheetViews>
  <sheetFormatPr defaultColWidth="10.59765625" defaultRowHeight="18" customHeight="1"/>
  <cols>
    <col min="1" max="1" width="6.5" style="11" customWidth="1"/>
    <col min="2" max="2" width="12.09765625" style="11" customWidth="1"/>
    <col min="3" max="3" width="17.19921875" style="11" customWidth="1"/>
    <col min="4" max="11" width="13.5" style="11" customWidth="1"/>
    <col min="12" max="17" width="15.09765625" style="11" customWidth="1"/>
    <col min="18" max="18" width="11.59765625" style="11" bestFit="1" customWidth="1"/>
    <col min="19" max="16384" width="10.59765625" style="11" customWidth="1"/>
  </cols>
  <sheetData>
    <row r="1" spans="1:18" s="21" customFormat="1" ht="18" customHeight="1">
      <c r="A1" s="15" t="s">
        <v>497</v>
      </c>
      <c r="R1" s="17" t="s">
        <v>496</v>
      </c>
    </row>
    <row r="2" spans="1:17" ht="18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8" ht="18" customHeight="1">
      <c r="A3" s="400" t="s">
        <v>495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8" customHeight="1" thickBot="1">
      <c r="A4" s="115"/>
      <c r="R4" s="273" t="s">
        <v>460</v>
      </c>
    </row>
    <row r="5" spans="1:18" ht="18" customHeight="1">
      <c r="A5" s="586" t="s">
        <v>491</v>
      </c>
      <c r="B5" s="606"/>
      <c r="C5" s="550" t="s">
        <v>101</v>
      </c>
      <c r="D5" s="40"/>
      <c r="E5" s="554" t="s">
        <v>489</v>
      </c>
      <c r="F5" s="555"/>
      <c r="G5" s="555"/>
      <c r="H5" s="555"/>
      <c r="I5" s="555"/>
      <c r="J5" s="555"/>
      <c r="K5" s="556"/>
      <c r="L5" s="551" t="s">
        <v>303</v>
      </c>
      <c r="M5" s="551" t="s">
        <v>302</v>
      </c>
      <c r="N5" s="558" t="s">
        <v>300</v>
      </c>
      <c r="O5" s="555"/>
      <c r="P5" s="555"/>
      <c r="Q5" s="555"/>
      <c r="R5" s="613" t="s">
        <v>301</v>
      </c>
    </row>
    <row r="6" spans="1:18" ht="18" customHeight="1">
      <c r="A6" s="607"/>
      <c r="B6" s="608"/>
      <c r="C6" s="372"/>
      <c r="D6" s="18" t="s">
        <v>26</v>
      </c>
      <c r="E6" s="377" t="s">
        <v>3</v>
      </c>
      <c r="F6" s="546" t="s">
        <v>27</v>
      </c>
      <c r="G6" s="547"/>
      <c r="H6" s="548"/>
      <c r="I6" s="546" t="s">
        <v>28</v>
      </c>
      <c r="J6" s="547"/>
      <c r="K6" s="548"/>
      <c r="L6" s="372"/>
      <c r="M6" s="372"/>
      <c r="N6" s="377" t="s">
        <v>6</v>
      </c>
      <c r="O6" s="371" t="s">
        <v>110</v>
      </c>
      <c r="P6" s="371" t="s">
        <v>7</v>
      </c>
      <c r="Q6" s="374" t="s">
        <v>8</v>
      </c>
      <c r="R6" s="544"/>
    </row>
    <row r="7" spans="1:18" ht="18" customHeight="1">
      <c r="A7" s="609"/>
      <c r="B7" s="610"/>
      <c r="C7" s="373"/>
      <c r="D7" s="22"/>
      <c r="E7" s="611"/>
      <c r="F7" s="199" t="s">
        <v>6</v>
      </c>
      <c r="G7" s="199" t="s">
        <v>9</v>
      </c>
      <c r="H7" s="199" t="s">
        <v>10</v>
      </c>
      <c r="I7" s="199" t="s">
        <v>6</v>
      </c>
      <c r="J7" s="199" t="s">
        <v>9</v>
      </c>
      <c r="K7" s="199" t="s">
        <v>10</v>
      </c>
      <c r="L7" s="602"/>
      <c r="M7" s="602"/>
      <c r="N7" s="611"/>
      <c r="O7" s="602"/>
      <c r="P7" s="602"/>
      <c r="Q7" s="603"/>
      <c r="R7" s="545"/>
    </row>
    <row r="8" spans="1:18" s="70" customFormat="1" ht="18" customHeight="1">
      <c r="A8" s="604"/>
      <c r="B8" s="605"/>
      <c r="C8" s="68" t="s">
        <v>45</v>
      </c>
      <c r="D8" s="313">
        <f>SUM(D9:D13)</f>
        <v>484</v>
      </c>
      <c r="E8" s="274">
        <f>SUM(E9:E13)</f>
        <v>1726</v>
      </c>
      <c r="F8" s="274">
        <f>SUM(F9:F13)</f>
        <v>761</v>
      </c>
      <c r="G8" s="274">
        <f aca="true" t="shared" si="0" ref="G8:R8">SUM(G9:G13)</f>
        <v>438</v>
      </c>
      <c r="H8" s="274">
        <f t="shared" si="0"/>
        <v>323</v>
      </c>
      <c r="I8" s="275">
        <f t="shared" si="0"/>
        <v>965</v>
      </c>
      <c r="J8" s="275">
        <f t="shared" si="0"/>
        <v>546</v>
      </c>
      <c r="K8" s="275">
        <f t="shared" si="0"/>
        <v>419</v>
      </c>
      <c r="L8" s="274">
        <f t="shared" si="0"/>
        <v>148007</v>
      </c>
      <c r="M8" s="274">
        <f t="shared" si="0"/>
        <v>475277</v>
      </c>
      <c r="N8" s="274">
        <f t="shared" si="0"/>
        <v>1033043</v>
      </c>
      <c r="O8" s="274">
        <f t="shared" si="0"/>
        <v>830053</v>
      </c>
      <c r="P8" s="274">
        <f t="shared" si="0"/>
        <v>202990</v>
      </c>
      <c r="Q8" s="275" t="s">
        <v>499</v>
      </c>
      <c r="R8" s="274">
        <f t="shared" si="0"/>
        <v>3400</v>
      </c>
    </row>
    <row r="9" spans="1:18" ht="18" customHeight="1">
      <c r="A9" s="612"/>
      <c r="B9" s="605"/>
      <c r="C9" s="13" t="s">
        <v>111</v>
      </c>
      <c r="D9" s="319">
        <v>377</v>
      </c>
      <c r="E9" s="276">
        <f>SUM(F9,I9)</f>
        <v>770</v>
      </c>
      <c r="F9" s="277">
        <f>SUM(G9:H9)</f>
        <v>56</v>
      </c>
      <c r="G9" s="318">
        <v>26</v>
      </c>
      <c r="H9" s="318">
        <v>30</v>
      </c>
      <c r="I9" s="277">
        <f>SUM(J9:K9)</f>
        <v>714</v>
      </c>
      <c r="J9" s="318">
        <v>412</v>
      </c>
      <c r="K9" s="318">
        <v>302</v>
      </c>
      <c r="L9" s="320">
        <v>7438</v>
      </c>
      <c r="M9" s="320">
        <v>74554</v>
      </c>
      <c r="N9" s="278">
        <f>SUM(O9:Q9)</f>
        <v>195306</v>
      </c>
      <c r="O9" s="320">
        <v>63654</v>
      </c>
      <c r="P9" s="320">
        <v>131652</v>
      </c>
      <c r="Q9" s="326" t="s">
        <v>389</v>
      </c>
      <c r="R9" s="326" t="s">
        <v>389</v>
      </c>
    </row>
    <row r="10" spans="1:19" ht="18" customHeight="1">
      <c r="A10" s="600" t="s">
        <v>117</v>
      </c>
      <c r="B10" s="601"/>
      <c r="C10" s="13" t="s">
        <v>112</v>
      </c>
      <c r="D10" s="319">
        <v>94</v>
      </c>
      <c r="E10" s="276">
        <f>SUM(F10,I10)</f>
        <v>503</v>
      </c>
      <c r="F10" s="277">
        <f>SUM(G10:H10)</f>
        <v>253</v>
      </c>
      <c r="G10" s="320">
        <v>143</v>
      </c>
      <c r="H10" s="320">
        <v>110</v>
      </c>
      <c r="I10" s="277">
        <f>SUM(J10:K10)</f>
        <v>250</v>
      </c>
      <c r="J10" s="320">
        <v>133</v>
      </c>
      <c r="K10" s="320">
        <v>117</v>
      </c>
      <c r="L10" s="320">
        <v>35818</v>
      </c>
      <c r="M10" s="320">
        <v>89807</v>
      </c>
      <c r="N10" s="278">
        <f>SUM(O10:Q10)</f>
        <v>222134</v>
      </c>
      <c r="O10" s="320">
        <v>156038</v>
      </c>
      <c r="P10" s="320">
        <v>66096</v>
      </c>
      <c r="Q10" s="326" t="s">
        <v>389</v>
      </c>
      <c r="R10" s="320">
        <v>3400</v>
      </c>
      <c r="S10" s="29"/>
    </row>
    <row r="11" spans="1:19" ht="18" customHeight="1">
      <c r="A11" s="600"/>
      <c r="B11" s="601"/>
      <c r="C11" s="13" t="s">
        <v>13</v>
      </c>
      <c r="D11" s="319">
        <v>3</v>
      </c>
      <c r="E11" s="276">
        <f>SUM(F11,I11)</f>
        <v>45</v>
      </c>
      <c r="F11" s="277">
        <f>SUM(G11:H11)</f>
        <v>45</v>
      </c>
      <c r="G11" s="320">
        <v>26</v>
      </c>
      <c r="H11" s="320">
        <v>19</v>
      </c>
      <c r="I11" s="284" t="s">
        <v>389</v>
      </c>
      <c r="J11" s="284" t="s">
        <v>389</v>
      </c>
      <c r="K11" s="284" t="s">
        <v>389</v>
      </c>
      <c r="L11" s="320">
        <v>7710</v>
      </c>
      <c r="M11" s="320">
        <v>23662</v>
      </c>
      <c r="N11" s="278">
        <f>SUM(O11:Q11)</f>
        <v>53656</v>
      </c>
      <c r="O11" s="320">
        <v>48578</v>
      </c>
      <c r="P11" s="320">
        <v>5078</v>
      </c>
      <c r="Q11" s="326" t="s">
        <v>389</v>
      </c>
      <c r="R11" s="326" t="s">
        <v>389</v>
      </c>
      <c r="S11" s="29"/>
    </row>
    <row r="12" spans="1:19" ht="18" customHeight="1">
      <c r="A12" s="604"/>
      <c r="B12" s="605"/>
      <c r="C12" s="13" t="s">
        <v>14</v>
      </c>
      <c r="D12" s="319">
        <v>4</v>
      </c>
      <c r="E12" s="276">
        <f>SUM(F12,I12)</f>
        <v>92</v>
      </c>
      <c r="F12" s="277">
        <f>SUM(G12:H12)</f>
        <v>92</v>
      </c>
      <c r="G12" s="320">
        <v>52</v>
      </c>
      <c r="H12" s="320">
        <v>40</v>
      </c>
      <c r="I12" s="284" t="s">
        <v>389</v>
      </c>
      <c r="J12" s="284" t="s">
        <v>389</v>
      </c>
      <c r="K12" s="284" t="s">
        <v>389</v>
      </c>
      <c r="L12" s="320">
        <v>15160</v>
      </c>
      <c r="M12" s="320">
        <v>75199</v>
      </c>
      <c r="N12" s="278">
        <f>SUM(O12:Q12)</f>
        <v>138423</v>
      </c>
      <c r="O12" s="320">
        <v>138423</v>
      </c>
      <c r="P12" s="326" t="s">
        <v>389</v>
      </c>
      <c r="Q12" s="326" t="s">
        <v>389</v>
      </c>
      <c r="R12" s="326" t="s">
        <v>389</v>
      </c>
      <c r="S12" s="29"/>
    </row>
    <row r="13" spans="1:19" ht="18" customHeight="1">
      <c r="A13" s="604"/>
      <c r="B13" s="605"/>
      <c r="C13" s="13" t="s">
        <v>114</v>
      </c>
      <c r="D13" s="319">
        <v>6</v>
      </c>
      <c r="E13" s="276">
        <f>SUM(F13,I13)</f>
        <v>316</v>
      </c>
      <c r="F13" s="277">
        <f>SUM(G13:H13)</f>
        <v>315</v>
      </c>
      <c r="G13" s="320">
        <v>191</v>
      </c>
      <c r="H13" s="320">
        <v>124</v>
      </c>
      <c r="I13" s="277">
        <f>SUM(J13:K13)</f>
        <v>1</v>
      </c>
      <c r="J13" s="320">
        <v>1</v>
      </c>
      <c r="K13" s="326" t="s">
        <v>389</v>
      </c>
      <c r="L13" s="320">
        <v>81881</v>
      </c>
      <c r="M13" s="320">
        <v>212055</v>
      </c>
      <c r="N13" s="278">
        <f>SUM(O13:Q13)</f>
        <v>423524</v>
      </c>
      <c r="O13" s="320">
        <v>423360</v>
      </c>
      <c r="P13" s="320">
        <v>164</v>
      </c>
      <c r="Q13" s="326" t="s">
        <v>389</v>
      </c>
      <c r="R13" s="326" t="s">
        <v>389</v>
      </c>
      <c r="S13" s="29"/>
    </row>
    <row r="14" spans="1:19" ht="18" customHeight="1">
      <c r="A14" s="604"/>
      <c r="B14" s="605"/>
      <c r="C14" s="13"/>
      <c r="D14" s="319"/>
      <c r="E14" s="278"/>
      <c r="F14" s="318"/>
      <c r="G14" s="320"/>
      <c r="H14" s="320"/>
      <c r="I14" s="318"/>
      <c r="J14" s="320"/>
      <c r="K14" s="320"/>
      <c r="L14" s="320"/>
      <c r="M14" s="320"/>
      <c r="N14" s="318"/>
      <c r="O14" s="320"/>
      <c r="P14" s="320"/>
      <c r="Q14" s="320"/>
      <c r="R14" s="308"/>
      <c r="S14" s="29"/>
    </row>
    <row r="15" spans="1:19" s="70" customFormat="1" ht="18" customHeight="1">
      <c r="A15" s="604"/>
      <c r="B15" s="605"/>
      <c r="C15" s="68" t="s">
        <v>6</v>
      </c>
      <c r="D15" s="321">
        <f>SUM(D16:D20)</f>
        <v>937</v>
      </c>
      <c r="E15" s="274">
        <f>SUM(E16:E20)</f>
        <v>8611</v>
      </c>
      <c r="F15" s="274">
        <f>SUM(F16:F20)</f>
        <v>7154</v>
      </c>
      <c r="G15" s="322">
        <f aca="true" t="shared" si="1" ref="G15:R15">SUM(G16:G20)</f>
        <v>3988</v>
      </c>
      <c r="H15" s="322">
        <f t="shared" si="1"/>
        <v>3166</v>
      </c>
      <c r="I15" s="275">
        <f t="shared" si="1"/>
        <v>1457</v>
      </c>
      <c r="J15" s="322">
        <f t="shared" si="1"/>
        <v>813</v>
      </c>
      <c r="K15" s="322">
        <f t="shared" si="1"/>
        <v>644</v>
      </c>
      <c r="L15" s="322">
        <f t="shared" si="1"/>
        <v>1566314</v>
      </c>
      <c r="M15" s="322">
        <f t="shared" si="1"/>
        <v>5022952</v>
      </c>
      <c r="N15" s="274">
        <f t="shared" si="1"/>
        <v>9431689</v>
      </c>
      <c r="O15" s="322">
        <f t="shared" si="1"/>
        <v>6476656</v>
      </c>
      <c r="P15" s="322">
        <f t="shared" si="1"/>
        <v>2929453</v>
      </c>
      <c r="Q15" s="322">
        <f t="shared" si="1"/>
        <v>25580</v>
      </c>
      <c r="R15" s="322">
        <f t="shared" si="1"/>
        <v>3062</v>
      </c>
      <c r="S15" s="113"/>
    </row>
    <row r="16" spans="1:19" ht="18" customHeight="1">
      <c r="A16" s="604"/>
      <c r="B16" s="605"/>
      <c r="C16" s="13" t="s">
        <v>115</v>
      </c>
      <c r="D16" s="319">
        <v>526</v>
      </c>
      <c r="E16" s="276">
        <f>SUM(F16,I16)</f>
        <v>1081</v>
      </c>
      <c r="F16" s="277">
        <f>SUM(G16:H16)</f>
        <v>180</v>
      </c>
      <c r="G16" s="318">
        <v>59</v>
      </c>
      <c r="H16" s="318">
        <v>121</v>
      </c>
      <c r="I16" s="277">
        <f>SUM(J16:K16)</f>
        <v>901</v>
      </c>
      <c r="J16" s="318">
        <v>505</v>
      </c>
      <c r="K16" s="318">
        <v>396</v>
      </c>
      <c r="L16" s="320">
        <v>22335</v>
      </c>
      <c r="M16" s="320">
        <v>83986</v>
      </c>
      <c r="N16" s="278">
        <f>SUM(O16:Q16)</f>
        <v>269256</v>
      </c>
      <c r="O16" s="320">
        <v>75337</v>
      </c>
      <c r="P16" s="320">
        <v>193239</v>
      </c>
      <c r="Q16" s="320">
        <v>680</v>
      </c>
      <c r="R16" s="326" t="s">
        <v>389</v>
      </c>
      <c r="S16" s="29"/>
    </row>
    <row r="17" spans="1:19" ht="18" customHeight="1">
      <c r="A17" s="600" t="s">
        <v>118</v>
      </c>
      <c r="B17" s="601"/>
      <c r="C17" s="13" t="s">
        <v>116</v>
      </c>
      <c r="D17" s="319">
        <v>278</v>
      </c>
      <c r="E17" s="276">
        <f>SUM(F17,I17)</f>
        <v>1579</v>
      </c>
      <c r="F17" s="277">
        <f>SUM(G17:H17)</f>
        <v>1081</v>
      </c>
      <c r="G17" s="320">
        <v>377</v>
      </c>
      <c r="H17" s="320">
        <v>704</v>
      </c>
      <c r="I17" s="277">
        <f>SUM(J17:K17)</f>
        <v>498</v>
      </c>
      <c r="J17" s="320">
        <v>275</v>
      </c>
      <c r="K17" s="320">
        <v>223</v>
      </c>
      <c r="L17" s="320">
        <v>155388</v>
      </c>
      <c r="M17" s="320">
        <v>478830</v>
      </c>
      <c r="N17" s="278">
        <f>SUM(O17:Q17)</f>
        <v>944455</v>
      </c>
      <c r="O17" s="320">
        <v>643287</v>
      </c>
      <c r="P17" s="320">
        <v>300282</v>
      </c>
      <c r="Q17" s="320">
        <v>886</v>
      </c>
      <c r="R17" s="326" t="s">
        <v>389</v>
      </c>
      <c r="S17" s="29"/>
    </row>
    <row r="18" spans="1:19" ht="18" customHeight="1">
      <c r="A18" s="600"/>
      <c r="B18" s="601"/>
      <c r="C18" s="13" t="s">
        <v>13</v>
      </c>
      <c r="D18" s="319">
        <v>66</v>
      </c>
      <c r="E18" s="276">
        <f>SUM(F18,I18)</f>
        <v>919</v>
      </c>
      <c r="F18" s="277">
        <f>SUM(G18:H18)</f>
        <v>866</v>
      </c>
      <c r="G18" s="320">
        <v>423</v>
      </c>
      <c r="H18" s="320">
        <v>443</v>
      </c>
      <c r="I18" s="277">
        <f>SUM(J18:K18)</f>
        <v>53</v>
      </c>
      <c r="J18" s="320">
        <v>30</v>
      </c>
      <c r="K18" s="320">
        <v>23</v>
      </c>
      <c r="L18" s="320">
        <v>151905</v>
      </c>
      <c r="M18" s="320">
        <v>586465</v>
      </c>
      <c r="N18" s="278">
        <f>SUM(O18:Q18)</f>
        <v>988252</v>
      </c>
      <c r="O18" s="320">
        <v>839050</v>
      </c>
      <c r="P18" s="320">
        <v>148962</v>
      </c>
      <c r="Q18" s="320">
        <v>240</v>
      </c>
      <c r="R18" s="320">
        <v>3062</v>
      </c>
      <c r="S18" s="29"/>
    </row>
    <row r="19" spans="1:19" ht="18" customHeight="1">
      <c r="A19" s="604"/>
      <c r="B19" s="605"/>
      <c r="C19" s="13" t="s">
        <v>14</v>
      </c>
      <c r="D19" s="319">
        <v>18</v>
      </c>
      <c r="E19" s="276">
        <f>SUM(F19,I19)</f>
        <v>433</v>
      </c>
      <c r="F19" s="277">
        <f>SUM(G19:H19)</f>
        <v>431</v>
      </c>
      <c r="G19" s="320">
        <v>245</v>
      </c>
      <c r="H19" s="320">
        <v>186</v>
      </c>
      <c r="I19" s="277">
        <f>SUM(J19:K19)</f>
        <v>2</v>
      </c>
      <c r="J19" s="320">
        <v>1</v>
      </c>
      <c r="K19" s="320">
        <v>1</v>
      </c>
      <c r="L19" s="320">
        <v>90595</v>
      </c>
      <c r="M19" s="320">
        <v>368647</v>
      </c>
      <c r="N19" s="278">
        <f>SUM(O19:Q19)</f>
        <v>586351</v>
      </c>
      <c r="O19" s="320">
        <v>457209</v>
      </c>
      <c r="P19" s="320">
        <v>128882</v>
      </c>
      <c r="Q19" s="320">
        <v>260</v>
      </c>
      <c r="R19" s="326" t="s">
        <v>389</v>
      </c>
      <c r="S19" s="29"/>
    </row>
    <row r="20" spans="1:19" ht="18" customHeight="1">
      <c r="A20" s="41"/>
      <c r="B20" s="26"/>
      <c r="C20" s="13" t="s">
        <v>114</v>
      </c>
      <c r="D20" s="319">
        <v>49</v>
      </c>
      <c r="E20" s="276">
        <f>SUM(F20,I20)</f>
        <v>4599</v>
      </c>
      <c r="F20" s="277">
        <f>SUM(G20:H20)</f>
        <v>4596</v>
      </c>
      <c r="G20" s="320">
        <v>2884</v>
      </c>
      <c r="H20" s="320">
        <v>1712</v>
      </c>
      <c r="I20" s="277">
        <f>SUM(J20:K20)</f>
        <v>3</v>
      </c>
      <c r="J20" s="320">
        <v>2</v>
      </c>
      <c r="K20" s="320">
        <v>1</v>
      </c>
      <c r="L20" s="320">
        <v>1146091</v>
      </c>
      <c r="M20" s="320">
        <v>3505024</v>
      </c>
      <c r="N20" s="278">
        <f>SUM(O20:Q20)</f>
        <v>6643375</v>
      </c>
      <c r="O20" s="320">
        <v>4461773</v>
      </c>
      <c r="P20" s="320">
        <v>2158088</v>
      </c>
      <c r="Q20" s="320">
        <v>23514</v>
      </c>
      <c r="R20" s="326" t="s">
        <v>389</v>
      </c>
      <c r="S20" s="29"/>
    </row>
    <row r="21" spans="1:19" ht="18" customHeight="1">
      <c r="A21" s="41"/>
      <c r="B21" s="26"/>
      <c r="C21" s="13"/>
      <c r="D21" s="319"/>
      <c r="E21" s="278"/>
      <c r="F21" s="318"/>
      <c r="G21" s="320"/>
      <c r="H21" s="320"/>
      <c r="I21" s="318"/>
      <c r="J21" s="318"/>
      <c r="K21" s="318"/>
      <c r="L21" s="320"/>
      <c r="M21" s="320"/>
      <c r="N21" s="318"/>
      <c r="O21" s="320"/>
      <c r="P21" s="320"/>
      <c r="Q21" s="320"/>
      <c r="R21" s="308"/>
      <c r="S21" s="29"/>
    </row>
    <row r="22" spans="1:19" s="70" customFormat="1" ht="18" customHeight="1">
      <c r="A22" s="604"/>
      <c r="B22" s="605"/>
      <c r="C22" s="68" t="s">
        <v>6</v>
      </c>
      <c r="D22" s="321">
        <f>SUM(D23:D27)</f>
        <v>415</v>
      </c>
      <c r="E22" s="274">
        <f>SUM(E23:E27)</f>
        <v>6908</v>
      </c>
      <c r="F22" s="274">
        <f>SUM(F23:F27)</f>
        <v>6522</v>
      </c>
      <c r="G22" s="322">
        <f aca="true" t="shared" si="2" ref="G22:R22">SUM(G23:G27)</f>
        <v>3789</v>
      </c>
      <c r="H22" s="322">
        <f t="shared" si="2"/>
        <v>2733</v>
      </c>
      <c r="I22" s="275">
        <f t="shared" si="2"/>
        <v>386</v>
      </c>
      <c r="J22" s="322">
        <f t="shared" si="2"/>
        <v>259</v>
      </c>
      <c r="K22" s="322">
        <f t="shared" si="2"/>
        <v>127</v>
      </c>
      <c r="L22" s="322">
        <f t="shared" si="2"/>
        <v>1367370</v>
      </c>
      <c r="M22" s="322">
        <f t="shared" si="2"/>
        <v>4024605</v>
      </c>
      <c r="N22" s="274">
        <f t="shared" si="2"/>
        <v>7374396</v>
      </c>
      <c r="O22" s="322">
        <f t="shared" si="2"/>
        <v>5916319</v>
      </c>
      <c r="P22" s="322">
        <f t="shared" si="2"/>
        <v>1445031</v>
      </c>
      <c r="Q22" s="322">
        <f t="shared" si="2"/>
        <v>13046</v>
      </c>
      <c r="R22" s="322">
        <f t="shared" si="2"/>
        <v>51660</v>
      </c>
      <c r="S22" s="113"/>
    </row>
    <row r="23" spans="1:19" ht="18" customHeight="1">
      <c r="A23" s="41"/>
      <c r="B23" s="26"/>
      <c r="C23" s="13" t="s">
        <v>115</v>
      </c>
      <c r="D23" s="319">
        <v>127</v>
      </c>
      <c r="E23" s="276">
        <f>SUM(F23,I23)</f>
        <v>291</v>
      </c>
      <c r="F23" s="277">
        <f>SUM(G23:H23)</f>
        <v>114</v>
      </c>
      <c r="G23" s="318">
        <v>53</v>
      </c>
      <c r="H23" s="318">
        <v>61</v>
      </c>
      <c r="I23" s="277">
        <f>SUM(J23:K23)</f>
        <v>177</v>
      </c>
      <c r="J23" s="318">
        <v>120</v>
      </c>
      <c r="K23" s="318">
        <v>57</v>
      </c>
      <c r="L23" s="320">
        <v>21578</v>
      </c>
      <c r="M23" s="320">
        <v>64172</v>
      </c>
      <c r="N23" s="278">
        <f>SUM(O23:Q23)</f>
        <v>134544</v>
      </c>
      <c r="O23" s="320">
        <v>98321</v>
      </c>
      <c r="P23" s="320">
        <v>35814</v>
      </c>
      <c r="Q23" s="320">
        <v>409</v>
      </c>
      <c r="R23" s="320">
        <v>192</v>
      </c>
      <c r="S23" s="29"/>
    </row>
    <row r="24" spans="1:19" ht="18" customHeight="1">
      <c r="A24" s="600" t="s">
        <v>119</v>
      </c>
      <c r="B24" s="601"/>
      <c r="C24" s="13" t="s">
        <v>116</v>
      </c>
      <c r="D24" s="319">
        <v>156</v>
      </c>
      <c r="E24" s="276">
        <f>SUM(F24,I24)</f>
        <v>922</v>
      </c>
      <c r="F24" s="277">
        <f>SUM(G24:H24)</f>
        <v>734</v>
      </c>
      <c r="G24" s="320">
        <v>358</v>
      </c>
      <c r="H24" s="320">
        <v>376</v>
      </c>
      <c r="I24" s="277">
        <f>SUM(J24:K24)</f>
        <v>188</v>
      </c>
      <c r="J24" s="320">
        <v>125</v>
      </c>
      <c r="K24" s="320">
        <v>63</v>
      </c>
      <c r="L24" s="320">
        <v>119113</v>
      </c>
      <c r="M24" s="320">
        <v>221211</v>
      </c>
      <c r="N24" s="278">
        <f>SUM(O24:Q24)</f>
        <v>461547</v>
      </c>
      <c r="O24" s="320">
        <v>316477</v>
      </c>
      <c r="P24" s="320">
        <v>143181</v>
      </c>
      <c r="Q24" s="320">
        <v>1889</v>
      </c>
      <c r="R24" s="326" t="s">
        <v>389</v>
      </c>
      <c r="S24" s="29"/>
    </row>
    <row r="25" spans="1:19" ht="18" customHeight="1">
      <c r="A25" s="600"/>
      <c r="B25" s="601"/>
      <c r="C25" s="13" t="s">
        <v>13</v>
      </c>
      <c r="D25" s="319">
        <v>57</v>
      </c>
      <c r="E25" s="276">
        <f>SUM(F25,I25)</f>
        <v>819</v>
      </c>
      <c r="F25" s="277">
        <f>SUM(G25:H25)</f>
        <v>800</v>
      </c>
      <c r="G25" s="320">
        <v>417</v>
      </c>
      <c r="H25" s="320">
        <v>383</v>
      </c>
      <c r="I25" s="277">
        <f>SUM(J25:K25)</f>
        <v>19</v>
      </c>
      <c r="J25" s="320">
        <v>12</v>
      </c>
      <c r="K25" s="320">
        <v>7</v>
      </c>
      <c r="L25" s="320">
        <v>147564</v>
      </c>
      <c r="M25" s="320">
        <v>350070</v>
      </c>
      <c r="N25" s="278">
        <f>SUM(O25:Q25)</f>
        <v>785078</v>
      </c>
      <c r="O25" s="320">
        <v>701908</v>
      </c>
      <c r="P25" s="320">
        <v>83170</v>
      </c>
      <c r="Q25" s="326" t="s">
        <v>389</v>
      </c>
      <c r="R25" s="320">
        <v>3706</v>
      </c>
      <c r="S25" s="29"/>
    </row>
    <row r="26" spans="1:19" ht="18" customHeight="1">
      <c r="A26" s="41"/>
      <c r="B26" s="26"/>
      <c r="C26" s="13" t="s">
        <v>14</v>
      </c>
      <c r="D26" s="319">
        <v>23</v>
      </c>
      <c r="E26" s="276">
        <f>SUM(F26,I26)</f>
        <v>566</v>
      </c>
      <c r="F26" s="277">
        <f>SUM(G26:H26)</f>
        <v>564</v>
      </c>
      <c r="G26" s="320">
        <v>325</v>
      </c>
      <c r="H26" s="320">
        <v>239</v>
      </c>
      <c r="I26" s="277">
        <f>SUM(J26:K26)</f>
        <v>2</v>
      </c>
      <c r="J26" s="320">
        <v>2</v>
      </c>
      <c r="K26" s="326" t="s">
        <v>389</v>
      </c>
      <c r="L26" s="320">
        <v>110764</v>
      </c>
      <c r="M26" s="320">
        <v>393664</v>
      </c>
      <c r="N26" s="278">
        <f>SUM(O26:Q26)</f>
        <v>721697</v>
      </c>
      <c r="O26" s="320">
        <v>626365</v>
      </c>
      <c r="P26" s="320">
        <v>94638</v>
      </c>
      <c r="Q26" s="320">
        <v>694</v>
      </c>
      <c r="R26" s="326" t="s">
        <v>389</v>
      </c>
      <c r="S26" s="29"/>
    </row>
    <row r="27" spans="1:19" ht="18" customHeight="1">
      <c r="A27" s="41"/>
      <c r="B27" s="26"/>
      <c r="C27" s="13" t="s">
        <v>114</v>
      </c>
      <c r="D27" s="319">
        <v>52</v>
      </c>
      <c r="E27" s="276">
        <f>SUM(F27,I27)</f>
        <v>4310</v>
      </c>
      <c r="F27" s="277">
        <f>SUM(G27:H27)</f>
        <v>4310</v>
      </c>
      <c r="G27" s="320">
        <v>2636</v>
      </c>
      <c r="H27" s="320">
        <v>1674</v>
      </c>
      <c r="I27" s="284" t="s">
        <v>389</v>
      </c>
      <c r="J27" s="326" t="s">
        <v>389</v>
      </c>
      <c r="K27" s="326" t="s">
        <v>389</v>
      </c>
      <c r="L27" s="320">
        <v>968351</v>
      </c>
      <c r="M27" s="320">
        <v>2995488</v>
      </c>
      <c r="N27" s="278">
        <f>SUM(O27:Q27)</f>
        <v>5271530</v>
      </c>
      <c r="O27" s="320">
        <v>4173248</v>
      </c>
      <c r="P27" s="320">
        <v>1088228</v>
      </c>
      <c r="Q27" s="320">
        <v>10054</v>
      </c>
      <c r="R27" s="320">
        <v>47762</v>
      </c>
      <c r="S27" s="29"/>
    </row>
    <row r="28" spans="1:19" ht="18" customHeight="1">
      <c r="A28" s="604"/>
      <c r="B28" s="605"/>
      <c r="C28" s="13"/>
      <c r="D28" s="319"/>
      <c r="E28" s="278"/>
      <c r="F28" s="318"/>
      <c r="G28" s="320"/>
      <c r="H28" s="320"/>
      <c r="I28" s="318"/>
      <c r="J28" s="320"/>
      <c r="K28" s="320"/>
      <c r="L28" s="320"/>
      <c r="M28" s="320"/>
      <c r="N28" s="318"/>
      <c r="O28" s="320"/>
      <c r="P28" s="320"/>
      <c r="Q28" s="320"/>
      <c r="R28" s="308"/>
      <c r="S28" s="29"/>
    </row>
    <row r="29" spans="1:19" s="70" customFormat="1" ht="18" customHeight="1">
      <c r="A29" s="331"/>
      <c r="B29" s="329"/>
      <c r="C29" s="68" t="s">
        <v>6</v>
      </c>
      <c r="D29" s="321">
        <f>SUM(D30:D34)</f>
        <v>1803</v>
      </c>
      <c r="E29" s="274">
        <f>SUM(E30:E34)</f>
        <v>10695</v>
      </c>
      <c r="F29" s="274">
        <f>SUM(F30:F34)</f>
        <v>7406</v>
      </c>
      <c r="G29" s="322">
        <f aca="true" t="shared" si="3" ref="G29:R29">SUM(G30:G34)</f>
        <v>3190</v>
      </c>
      <c r="H29" s="322">
        <f t="shared" si="3"/>
        <v>4216</v>
      </c>
      <c r="I29" s="275">
        <f t="shared" si="3"/>
        <v>3289</v>
      </c>
      <c r="J29" s="322">
        <f t="shared" si="3"/>
        <v>1566</v>
      </c>
      <c r="K29" s="322">
        <f t="shared" si="3"/>
        <v>1723</v>
      </c>
      <c r="L29" s="322">
        <f t="shared" si="3"/>
        <v>1227985</v>
      </c>
      <c r="M29" s="322">
        <f t="shared" si="3"/>
        <v>3929731</v>
      </c>
      <c r="N29" s="274">
        <f t="shared" si="3"/>
        <v>7172272</v>
      </c>
      <c r="O29" s="322">
        <f t="shared" si="3"/>
        <v>5315138</v>
      </c>
      <c r="P29" s="322">
        <f t="shared" si="3"/>
        <v>1724893</v>
      </c>
      <c r="Q29" s="322">
        <f t="shared" si="3"/>
        <v>132241</v>
      </c>
      <c r="R29" s="322">
        <f t="shared" si="3"/>
        <v>3086</v>
      </c>
      <c r="S29" s="113"/>
    </row>
    <row r="30" spans="1:19" ht="18" customHeight="1">
      <c r="A30" s="41"/>
      <c r="B30" s="26"/>
      <c r="C30" s="13" t="s">
        <v>115</v>
      </c>
      <c r="D30" s="319">
        <v>1023</v>
      </c>
      <c r="E30" s="276">
        <f>SUM(F30,I30)</f>
        <v>2177</v>
      </c>
      <c r="F30" s="277">
        <f>SUM(G30:H30)</f>
        <v>301</v>
      </c>
      <c r="G30" s="318">
        <v>51</v>
      </c>
      <c r="H30" s="318">
        <v>250</v>
      </c>
      <c r="I30" s="277">
        <f>SUM(J30:K30)</f>
        <v>1876</v>
      </c>
      <c r="J30" s="318">
        <v>860</v>
      </c>
      <c r="K30" s="318">
        <v>1016</v>
      </c>
      <c r="L30" s="320">
        <v>33559</v>
      </c>
      <c r="M30" s="320">
        <v>382457</v>
      </c>
      <c r="N30" s="278">
        <f>SUM(O30:Q30)</f>
        <v>736237</v>
      </c>
      <c r="O30" s="320">
        <v>467692</v>
      </c>
      <c r="P30" s="320">
        <v>268115</v>
      </c>
      <c r="Q30" s="320">
        <v>430</v>
      </c>
      <c r="R30" s="326" t="s">
        <v>389</v>
      </c>
      <c r="S30" s="29"/>
    </row>
    <row r="31" spans="1:19" ht="18" customHeight="1">
      <c r="A31" s="600" t="s">
        <v>120</v>
      </c>
      <c r="B31" s="601"/>
      <c r="C31" s="13" t="s">
        <v>116</v>
      </c>
      <c r="D31" s="319">
        <v>605</v>
      </c>
      <c r="E31" s="276">
        <f>SUM(F31,I31)</f>
        <v>3325</v>
      </c>
      <c r="F31" s="277">
        <f>SUM(G31:H31)</f>
        <v>2022</v>
      </c>
      <c r="G31" s="320">
        <v>623</v>
      </c>
      <c r="H31" s="320">
        <v>1399</v>
      </c>
      <c r="I31" s="277">
        <f>SUM(J31:K31)</f>
        <v>1303</v>
      </c>
      <c r="J31" s="320">
        <v>644</v>
      </c>
      <c r="K31" s="320">
        <v>659</v>
      </c>
      <c r="L31" s="320">
        <v>263450</v>
      </c>
      <c r="M31" s="320">
        <v>911372</v>
      </c>
      <c r="N31" s="278">
        <f>SUM(O31:Q31)</f>
        <v>1724783</v>
      </c>
      <c r="O31" s="320">
        <v>1210568</v>
      </c>
      <c r="P31" s="320">
        <v>512262</v>
      </c>
      <c r="Q31" s="320">
        <v>1953</v>
      </c>
      <c r="R31" s="326" t="s">
        <v>389</v>
      </c>
      <c r="S31" s="29"/>
    </row>
    <row r="32" spans="1:19" ht="18" customHeight="1">
      <c r="A32" s="600"/>
      <c r="B32" s="601"/>
      <c r="C32" s="13" t="s">
        <v>13</v>
      </c>
      <c r="D32" s="319">
        <v>97</v>
      </c>
      <c r="E32" s="276">
        <f>SUM(F32,I32)</f>
        <v>1274</v>
      </c>
      <c r="F32" s="277">
        <f>SUM(G32:H32)</f>
        <v>1176</v>
      </c>
      <c r="G32" s="320">
        <v>474</v>
      </c>
      <c r="H32" s="320">
        <v>702</v>
      </c>
      <c r="I32" s="277">
        <f>SUM(J32:K32)</f>
        <v>98</v>
      </c>
      <c r="J32" s="320">
        <v>55</v>
      </c>
      <c r="K32" s="320">
        <v>43</v>
      </c>
      <c r="L32" s="320">
        <v>183227</v>
      </c>
      <c r="M32" s="320">
        <v>453537</v>
      </c>
      <c r="N32" s="278">
        <f>SUM(O32:Q32)</f>
        <v>1002327</v>
      </c>
      <c r="O32" s="320">
        <v>621982</v>
      </c>
      <c r="P32" s="320">
        <v>380315</v>
      </c>
      <c r="Q32" s="320">
        <v>30</v>
      </c>
      <c r="R32" s="320">
        <v>3086</v>
      </c>
      <c r="S32" s="29"/>
    </row>
    <row r="33" spans="1:19" ht="18" customHeight="1">
      <c r="A33" s="41"/>
      <c r="B33" s="26"/>
      <c r="C33" s="13" t="s">
        <v>14</v>
      </c>
      <c r="D33" s="319">
        <v>40</v>
      </c>
      <c r="E33" s="276">
        <f>SUM(F33,I33)</f>
        <v>934</v>
      </c>
      <c r="F33" s="277">
        <f>SUM(G33:H33)</f>
        <v>922</v>
      </c>
      <c r="G33" s="320">
        <v>409</v>
      </c>
      <c r="H33" s="320">
        <v>513</v>
      </c>
      <c r="I33" s="277">
        <f>SUM(J33:K33)</f>
        <v>12</v>
      </c>
      <c r="J33" s="320">
        <v>7</v>
      </c>
      <c r="K33" s="320">
        <v>5</v>
      </c>
      <c r="L33" s="320">
        <v>146477</v>
      </c>
      <c r="M33" s="320">
        <v>522246</v>
      </c>
      <c r="N33" s="278">
        <f>SUM(O33:Q33)</f>
        <v>915808</v>
      </c>
      <c r="O33" s="320">
        <v>701591</v>
      </c>
      <c r="P33" s="320">
        <v>214214</v>
      </c>
      <c r="Q33" s="320">
        <v>3</v>
      </c>
      <c r="R33" s="326" t="s">
        <v>389</v>
      </c>
      <c r="S33" s="29"/>
    </row>
    <row r="34" spans="1:19" ht="18" customHeight="1">
      <c r="A34" s="41"/>
      <c r="B34" s="26"/>
      <c r="C34" s="13" t="s">
        <v>114</v>
      </c>
      <c r="D34" s="319">
        <v>38</v>
      </c>
      <c r="E34" s="276">
        <f>SUM(F34,I34)</f>
        <v>2985</v>
      </c>
      <c r="F34" s="277">
        <f>SUM(G34:H34)</f>
        <v>2985</v>
      </c>
      <c r="G34" s="320">
        <v>1633</v>
      </c>
      <c r="H34" s="320">
        <v>1352</v>
      </c>
      <c r="I34" s="284" t="s">
        <v>389</v>
      </c>
      <c r="J34" s="326" t="s">
        <v>389</v>
      </c>
      <c r="K34" s="326" t="s">
        <v>389</v>
      </c>
      <c r="L34" s="320">
        <v>601272</v>
      </c>
      <c r="M34" s="320">
        <v>1660119</v>
      </c>
      <c r="N34" s="278">
        <f>SUM(O34:Q34)</f>
        <v>2793117</v>
      </c>
      <c r="O34" s="320">
        <v>2313305</v>
      </c>
      <c r="P34" s="320">
        <v>349987</v>
      </c>
      <c r="Q34" s="320">
        <v>129825</v>
      </c>
      <c r="R34" s="326" t="s">
        <v>389</v>
      </c>
      <c r="S34" s="29"/>
    </row>
    <row r="35" spans="1:19" ht="18" customHeight="1">
      <c r="A35" s="41"/>
      <c r="B35" s="26"/>
      <c r="C35" s="13"/>
      <c r="D35" s="319"/>
      <c r="E35" s="278"/>
      <c r="F35" s="318"/>
      <c r="G35" s="279"/>
      <c r="H35" s="279"/>
      <c r="I35" s="318"/>
      <c r="J35" s="320"/>
      <c r="K35" s="320"/>
      <c r="L35" s="279"/>
      <c r="M35" s="279"/>
      <c r="N35" s="318"/>
      <c r="O35" s="279"/>
      <c r="P35" s="279"/>
      <c r="Q35" s="279"/>
      <c r="R35" s="308"/>
      <c r="S35" s="29"/>
    </row>
    <row r="36" spans="1:19" s="70" customFormat="1" ht="18" customHeight="1">
      <c r="A36" s="331"/>
      <c r="B36" s="329"/>
      <c r="C36" s="68" t="s">
        <v>6</v>
      </c>
      <c r="D36" s="321">
        <f>SUM(D37:D41)</f>
        <v>708</v>
      </c>
      <c r="E36" s="274">
        <f>SUM(E37:E41)</f>
        <v>5696</v>
      </c>
      <c r="F36" s="274">
        <f>SUM(F37:F41)</f>
        <v>4604</v>
      </c>
      <c r="G36" s="322">
        <f aca="true" t="shared" si="4" ref="G36:R36">SUM(G37:G41)</f>
        <v>1436</v>
      </c>
      <c r="H36" s="322">
        <f t="shared" si="4"/>
        <v>3168</v>
      </c>
      <c r="I36" s="275">
        <f t="shared" si="4"/>
        <v>1092</v>
      </c>
      <c r="J36" s="322">
        <f t="shared" si="4"/>
        <v>595</v>
      </c>
      <c r="K36" s="322">
        <f t="shared" si="4"/>
        <v>497</v>
      </c>
      <c r="L36" s="322">
        <f t="shared" si="4"/>
        <v>638818</v>
      </c>
      <c r="M36" s="322">
        <f t="shared" si="4"/>
        <v>1737897</v>
      </c>
      <c r="N36" s="274">
        <f t="shared" si="4"/>
        <v>3183027</v>
      </c>
      <c r="O36" s="322">
        <f t="shared" si="4"/>
        <v>2367329</v>
      </c>
      <c r="P36" s="322">
        <f t="shared" si="4"/>
        <v>815283</v>
      </c>
      <c r="Q36" s="322">
        <f t="shared" si="4"/>
        <v>415</v>
      </c>
      <c r="R36" s="322">
        <f t="shared" si="4"/>
        <v>11893</v>
      </c>
      <c r="S36" s="113"/>
    </row>
    <row r="37" spans="1:19" ht="18" customHeight="1">
      <c r="A37" s="41"/>
      <c r="B37" s="26"/>
      <c r="C37" s="13" t="s">
        <v>115</v>
      </c>
      <c r="D37" s="319">
        <v>342</v>
      </c>
      <c r="E37" s="276">
        <f>SUM(F37,I37)</f>
        <v>816</v>
      </c>
      <c r="F37" s="277">
        <f>SUM(G37:H37)</f>
        <v>226</v>
      </c>
      <c r="G37" s="318">
        <v>25</v>
      </c>
      <c r="H37" s="318">
        <v>201</v>
      </c>
      <c r="I37" s="277">
        <f>SUM(J37:K37)</f>
        <v>590</v>
      </c>
      <c r="J37" s="318">
        <v>317</v>
      </c>
      <c r="K37" s="318">
        <v>273</v>
      </c>
      <c r="L37" s="320">
        <v>22647</v>
      </c>
      <c r="M37" s="320">
        <v>97289</v>
      </c>
      <c r="N37" s="278">
        <f>SUM(O37:Q37)</f>
        <v>236349</v>
      </c>
      <c r="O37" s="320">
        <v>96444</v>
      </c>
      <c r="P37" s="320">
        <v>139840</v>
      </c>
      <c r="Q37" s="320">
        <v>65</v>
      </c>
      <c r="R37" s="326" t="s">
        <v>389</v>
      </c>
      <c r="S37" s="29"/>
    </row>
    <row r="38" spans="1:19" ht="18" customHeight="1">
      <c r="A38" s="600" t="s">
        <v>121</v>
      </c>
      <c r="B38" s="601"/>
      <c r="C38" s="13" t="s">
        <v>116</v>
      </c>
      <c r="D38" s="319">
        <v>267</v>
      </c>
      <c r="E38" s="276">
        <f>SUM(F38,I38)</f>
        <v>1457</v>
      </c>
      <c r="F38" s="277">
        <f>SUM(G38:H38)</f>
        <v>993</v>
      </c>
      <c r="G38" s="320">
        <v>309</v>
      </c>
      <c r="H38" s="320">
        <v>684</v>
      </c>
      <c r="I38" s="277">
        <f>SUM(J38:K38)</f>
        <v>464</v>
      </c>
      <c r="J38" s="320">
        <v>256</v>
      </c>
      <c r="K38" s="320">
        <v>208</v>
      </c>
      <c r="L38" s="320">
        <v>117866</v>
      </c>
      <c r="M38" s="320">
        <v>197411</v>
      </c>
      <c r="N38" s="278">
        <f>SUM(O38:Q38)</f>
        <v>497774</v>
      </c>
      <c r="O38" s="320">
        <v>246853</v>
      </c>
      <c r="P38" s="320">
        <v>250821</v>
      </c>
      <c r="Q38" s="320">
        <v>100</v>
      </c>
      <c r="R38" s="320">
        <v>1674</v>
      </c>
      <c r="S38" s="29"/>
    </row>
    <row r="39" spans="1:19" ht="18" customHeight="1">
      <c r="A39" s="600"/>
      <c r="B39" s="601"/>
      <c r="C39" s="13" t="s">
        <v>13</v>
      </c>
      <c r="D39" s="319">
        <v>48</v>
      </c>
      <c r="E39" s="276">
        <f>SUM(F39,I39)</f>
        <v>688</v>
      </c>
      <c r="F39" s="277">
        <f>SUM(G39:H39)</f>
        <v>657</v>
      </c>
      <c r="G39" s="320">
        <v>301</v>
      </c>
      <c r="H39" s="320">
        <v>356</v>
      </c>
      <c r="I39" s="277">
        <f>SUM(J39:K39)</f>
        <v>31</v>
      </c>
      <c r="J39" s="320">
        <v>18</v>
      </c>
      <c r="K39" s="320">
        <v>13</v>
      </c>
      <c r="L39" s="320">
        <v>95842</v>
      </c>
      <c r="M39" s="320">
        <v>313575</v>
      </c>
      <c r="N39" s="278">
        <f>SUM(O39:Q39)</f>
        <v>551770</v>
      </c>
      <c r="O39" s="320">
        <v>455992</v>
      </c>
      <c r="P39" s="320">
        <v>95778</v>
      </c>
      <c r="Q39" s="326" t="s">
        <v>389</v>
      </c>
      <c r="R39" s="320">
        <v>10219</v>
      </c>
      <c r="S39" s="29"/>
    </row>
    <row r="40" spans="1:19" ht="18" customHeight="1">
      <c r="A40" s="41"/>
      <c r="B40" s="26"/>
      <c r="C40" s="13" t="s">
        <v>14</v>
      </c>
      <c r="D40" s="319">
        <v>22</v>
      </c>
      <c r="E40" s="276">
        <f>SUM(F40,I40)</f>
        <v>520</v>
      </c>
      <c r="F40" s="277">
        <f>SUM(G40:H40)</f>
        <v>513</v>
      </c>
      <c r="G40" s="320">
        <v>160</v>
      </c>
      <c r="H40" s="320">
        <v>353</v>
      </c>
      <c r="I40" s="277">
        <f>SUM(J40:K40)</f>
        <v>7</v>
      </c>
      <c r="J40" s="320">
        <v>4</v>
      </c>
      <c r="K40" s="320">
        <v>3</v>
      </c>
      <c r="L40" s="320">
        <v>59498</v>
      </c>
      <c r="M40" s="320">
        <v>210135</v>
      </c>
      <c r="N40" s="278">
        <f>SUM(O40:Q40)</f>
        <v>343964</v>
      </c>
      <c r="O40" s="320">
        <v>267530</v>
      </c>
      <c r="P40" s="320">
        <v>76184</v>
      </c>
      <c r="Q40" s="320">
        <v>250</v>
      </c>
      <c r="R40" s="326" t="s">
        <v>389</v>
      </c>
      <c r="S40" s="29"/>
    </row>
    <row r="41" spans="1:19" ht="18" customHeight="1">
      <c r="A41" s="41"/>
      <c r="B41" s="26"/>
      <c r="C41" s="13" t="s">
        <v>114</v>
      </c>
      <c r="D41" s="319">
        <v>29</v>
      </c>
      <c r="E41" s="276">
        <f>SUM(F41,I41)</f>
        <v>2215</v>
      </c>
      <c r="F41" s="277">
        <f>SUM(G41:H41)</f>
        <v>2215</v>
      </c>
      <c r="G41" s="320">
        <v>641</v>
      </c>
      <c r="H41" s="320">
        <v>1574</v>
      </c>
      <c r="I41" s="284" t="s">
        <v>389</v>
      </c>
      <c r="J41" s="326" t="s">
        <v>389</v>
      </c>
      <c r="K41" s="326" t="s">
        <v>389</v>
      </c>
      <c r="L41" s="320">
        <v>342965</v>
      </c>
      <c r="M41" s="320">
        <v>919487</v>
      </c>
      <c r="N41" s="278">
        <f>SUM(O41:Q41)</f>
        <v>1553170</v>
      </c>
      <c r="O41" s="320">
        <v>1300510</v>
      </c>
      <c r="P41" s="320">
        <v>252660</v>
      </c>
      <c r="Q41" s="326" t="s">
        <v>389</v>
      </c>
      <c r="R41" s="326" t="s">
        <v>389</v>
      </c>
      <c r="S41" s="29"/>
    </row>
    <row r="42" spans="1:19" ht="18" customHeight="1">
      <c r="A42" s="41"/>
      <c r="B42" s="26"/>
      <c r="C42" s="13"/>
      <c r="D42" s="319"/>
      <c r="E42" s="278"/>
      <c r="F42" s="318"/>
      <c r="G42" s="320"/>
      <c r="H42" s="320"/>
      <c r="I42" s="318"/>
      <c r="J42" s="320"/>
      <c r="K42" s="320"/>
      <c r="L42" s="320"/>
      <c r="M42" s="320"/>
      <c r="N42" s="318"/>
      <c r="O42" s="320"/>
      <c r="P42" s="320"/>
      <c r="Q42" s="320"/>
      <c r="R42" s="308"/>
      <c r="S42" s="29"/>
    </row>
    <row r="43" spans="1:19" s="70" customFormat="1" ht="18" customHeight="1">
      <c r="A43" s="331"/>
      <c r="B43" s="329"/>
      <c r="C43" s="68" t="s">
        <v>6</v>
      </c>
      <c r="D43" s="321">
        <f>SUM(D44:D48)</f>
        <v>1469</v>
      </c>
      <c r="E43" s="274">
        <f>SUM(E44:E48)</f>
        <v>7821</v>
      </c>
      <c r="F43" s="274">
        <f>SUM(F44:F48)</f>
        <v>5712</v>
      </c>
      <c r="G43" s="322">
        <f aca="true" t="shared" si="5" ref="G43:R43">SUM(G44:G48)</f>
        <v>1782</v>
      </c>
      <c r="H43" s="322">
        <f t="shared" si="5"/>
        <v>3930</v>
      </c>
      <c r="I43" s="275">
        <f t="shared" si="5"/>
        <v>2109</v>
      </c>
      <c r="J43" s="322">
        <f t="shared" si="5"/>
        <v>1322</v>
      </c>
      <c r="K43" s="322">
        <f t="shared" si="5"/>
        <v>787</v>
      </c>
      <c r="L43" s="322">
        <f t="shared" si="5"/>
        <v>687193</v>
      </c>
      <c r="M43" s="322">
        <f t="shared" si="5"/>
        <v>1892050</v>
      </c>
      <c r="N43" s="274">
        <f t="shared" si="5"/>
        <v>3684624</v>
      </c>
      <c r="O43" s="322">
        <f t="shared" si="5"/>
        <v>1896306</v>
      </c>
      <c r="P43" s="322">
        <f t="shared" si="5"/>
        <v>1785782</v>
      </c>
      <c r="Q43" s="322">
        <f t="shared" si="5"/>
        <v>2536</v>
      </c>
      <c r="R43" s="322">
        <f t="shared" si="5"/>
        <v>4652</v>
      </c>
      <c r="S43" s="113"/>
    </row>
    <row r="44" spans="1:19" ht="18" customHeight="1">
      <c r="A44" s="41"/>
      <c r="B44" s="26"/>
      <c r="C44" s="13" t="s">
        <v>115</v>
      </c>
      <c r="D44" s="319">
        <v>855</v>
      </c>
      <c r="E44" s="276">
        <f>SUM(F44,I44)</f>
        <v>2154</v>
      </c>
      <c r="F44" s="277">
        <f>SUM(G44:H44)</f>
        <v>877</v>
      </c>
      <c r="G44" s="318">
        <v>98</v>
      </c>
      <c r="H44" s="318">
        <v>779</v>
      </c>
      <c r="I44" s="277">
        <f>SUM(J44:K44)</f>
        <v>1277</v>
      </c>
      <c r="J44" s="318">
        <v>818</v>
      </c>
      <c r="K44" s="318">
        <v>459</v>
      </c>
      <c r="L44" s="320">
        <v>77694</v>
      </c>
      <c r="M44" s="320">
        <v>143841</v>
      </c>
      <c r="N44" s="278">
        <f>SUM(O44:Q44)</f>
        <v>538797</v>
      </c>
      <c r="O44" s="320">
        <v>71679</v>
      </c>
      <c r="P44" s="320">
        <v>466792</v>
      </c>
      <c r="Q44" s="320">
        <v>326</v>
      </c>
      <c r="R44" s="326" t="s">
        <v>389</v>
      </c>
      <c r="S44" s="29"/>
    </row>
    <row r="45" spans="1:19" ht="18" customHeight="1">
      <c r="A45" s="600" t="s">
        <v>122</v>
      </c>
      <c r="B45" s="601"/>
      <c r="C45" s="13" t="s">
        <v>116</v>
      </c>
      <c r="D45" s="319">
        <v>497</v>
      </c>
      <c r="E45" s="276">
        <f>SUM(F45,I45)</f>
        <v>2544</v>
      </c>
      <c r="F45" s="277">
        <f>SUM(G45:H45)</f>
        <v>1790</v>
      </c>
      <c r="G45" s="320">
        <v>521</v>
      </c>
      <c r="H45" s="320">
        <v>1269</v>
      </c>
      <c r="I45" s="277">
        <f>SUM(J45:K45)</f>
        <v>754</v>
      </c>
      <c r="J45" s="320">
        <v>467</v>
      </c>
      <c r="K45" s="320">
        <v>287</v>
      </c>
      <c r="L45" s="320">
        <v>190295</v>
      </c>
      <c r="M45" s="320">
        <v>263547</v>
      </c>
      <c r="N45" s="278">
        <f>SUM(O45:Q45)</f>
        <v>796578</v>
      </c>
      <c r="O45" s="320">
        <v>245258</v>
      </c>
      <c r="P45" s="320">
        <v>549570</v>
      </c>
      <c r="Q45" s="320">
        <v>1750</v>
      </c>
      <c r="R45" s="320">
        <v>2470</v>
      </c>
      <c r="S45" s="29"/>
    </row>
    <row r="46" spans="1:19" ht="18" customHeight="1">
      <c r="A46" s="600"/>
      <c r="B46" s="601"/>
      <c r="C46" s="13" t="s">
        <v>13</v>
      </c>
      <c r="D46" s="319">
        <v>67</v>
      </c>
      <c r="E46" s="276">
        <f>SUM(F46,I46)</f>
        <v>926</v>
      </c>
      <c r="F46" s="277">
        <f>SUM(G46:H46)</f>
        <v>870</v>
      </c>
      <c r="G46" s="320">
        <v>337</v>
      </c>
      <c r="H46" s="320">
        <v>533</v>
      </c>
      <c r="I46" s="277">
        <f>SUM(J46:K46)</f>
        <v>56</v>
      </c>
      <c r="J46" s="320">
        <v>33</v>
      </c>
      <c r="K46" s="320">
        <v>23</v>
      </c>
      <c r="L46" s="320">
        <v>108341</v>
      </c>
      <c r="M46" s="320">
        <v>276462</v>
      </c>
      <c r="N46" s="278">
        <f>SUM(O46:Q46)</f>
        <v>533147</v>
      </c>
      <c r="O46" s="320">
        <v>357613</v>
      </c>
      <c r="P46" s="320">
        <v>175438</v>
      </c>
      <c r="Q46" s="320">
        <v>96</v>
      </c>
      <c r="R46" s="320">
        <v>2182</v>
      </c>
      <c r="S46" s="29"/>
    </row>
    <row r="47" spans="1:19" ht="18" customHeight="1">
      <c r="A47" s="41"/>
      <c r="B47" s="26"/>
      <c r="C47" s="13" t="s">
        <v>14</v>
      </c>
      <c r="D47" s="319">
        <v>20</v>
      </c>
      <c r="E47" s="276">
        <f>SUM(F47,I47)</f>
        <v>450</v>
      </c>
      <c r="F47" s="277">
        <f>SUM(G47:H47)</f>
        <v>428</v>
      </c>
      <c r="G47" s="320">
        <v>154</v>
      </c>
      <c r="H47" s="320">
        <v>274</v>
      </c>
      <c r="I47" s="277">
        <f>SUM(J47:K47)</f>
        <v>22</v>
      </c>
      <c r="J47" s="320">
        <v>4</v>
      </c>
      <c r="K47" s="320">
        <v>18</v>
      </c>
      <c r="L47" s="320">
        <v>54099</v>
      </c>
      <c r="M47" s="320">
        <v>171151</v>
      </c>
      <c r="N47" s="278">
        <f>SUM(O47:Q47)</f>
        <v>297592</v>
      </c>
      <c r="O47" s="320">
        <v>76552</v>
      </c>
      <c r="P47" s="320">
        <v>221040</v>
      </c>
      <c r="Q47" s="326" t="s">
        <v>389</v>
      </c>
      <c r="R47" s="326" t="s">
        <v>389</v>
      </c>
      <c r="S47" s="29"/>
    </row>
    <row r="48" spans="1:19" ht="18" customHeight="1">
      <c r="A48" s="41"/>
      <c r="B48" s="26"/>
      <c r="C48" s="13" t="s">
        <v>23</v>
      </c>
      <c r="D48" s="319">
        <v>30</v>
      </c>
      <c r="E48" s="276">
        <f>SUM(F48,I48)</f>
        <v>1747</v>
      </c>
      <c r="F48" s="277">
        <f>SUM(G48:H48)</f>
        <v>1747</v>
      </c>
      <c r="G48" s="320">
        <v>672</v>
      </c>
      <c r="H48" s="320">
        <v>1075</v>
      </c>
      <c r="I48" s="284" t="s">
        <v>389</v>
      </c>
      <c r="J48" s="326" t="s">
        <v>389</v>
      </c>
      <c r="K48" s="326" t="s">
        <v>389</v>
      </c>
      <c r="L48" s="320">
        <v>256764</v>
      </c>
      <c r="M48" s="320">
        <v>1037049</v>
      </c>
      <c r="N48" s="278">
        <f>SUM(O48:Q48)</f>
        <v>1518510</v>
      </c>
      <c r="O48" s="320">
        <v>1145204</v>
      </c>
      <c r="P48" s="320">
        <v>372942</v>
      </c>
      <c r="Q48" s="320">
        <v>364</v>
      </c>
      <c r="R48" s="326" t="s">
        <v>389</v>
      </c>
      <c r="S48" s="29"/>
    </row>
    <row r="49" spans="1:19" ht="18" customHeight="1">
      <c r="A49" s="41"/>
      <c r="B49" s="26"/>
      <c r="C49" s="13"/>
      <c r="D49" s="319"/>
      <c r="E49" s="278"/>
      <c r="F49" s="318"/>
      <c r="G49" s="320"/>
      <c r="H49" s="320"/>
      <c r="I49" s="318"/>
      <c r="J49" s="320"/>
      <c r="K49" s="320"/>
      <c r="L49" s="320"/>
      <c r="M49" s="320"/>
      <c r="N49" s="318"/>
      <c r="O49" s="320"/>
      <c r="P49" s="320"/>
      <c r="Q49" s="320"/>
      <c r="R49" s="308"/>
      <c r="S49" s="29"/>
    </row>
    <row r="50" spans="1:19" s="70" customFormat="1" ht="18" customHeight="1">
      <c r="A50" s="331"/>
      <c r="B50" s="329"/>
      <c r="C50" s="68" t="s">
        <v>6</v>
      </c>
      <c r="D50" s="321">
        <f>SUM(D51:D55)</f>
        <v>270</v>
      </c>
      <c r="E50" s="274">
        <f>SUM(E51:E55)</f>
        <v>3425</v>
      </c>
      <c r="F50" s="274">
        <f>SUM(F51:F55)</f>
        <v>3027</v>
      </c>
      <c r="G50" s="322">
        <f aca="true" t="shared" si="6" ref="G50:R50">SUM(G51:G55)</f>
        <v>659</v>
      </c>
      <c r="H50" s="322">
        <f t="shared" si="6"/>
        <v>2368</v>
      </c>
      <c r="I50" s="275">
        <f t="shared" si="6"/>
        <v>398</v>
      </c>
      <c r="J50" s="322">
        <f t="shared" si="6"/>
        <v>204</v>
      </c>
      <c r="K50" s="322">
        <f t="shared" si="6"/>
        <v>194</v>
      </c>
      <c r="L50" s="322">
        <f t="shared" si="6"/>
        <v>322591</v>
      </c>
      <c r="M50" s="322">
        <f t="shared" si="6"/>
        <v>588285</v>
      </c>
      <c r="N50" s="274">
        <f t="shared" si="6"/>
        <v>1232150</v>
      </c>
      <c r="O50" s="322">
        <f t="shared" si="6"/>
        <v>886180</v>
      </c>
      <c r="P50" s="322">
        <f t="shared" si="6"/>
        <v>344625</v>
      </c>
      <c r="Q50" s="322">
        <f t="shared" si="6"/>
        <v>1345</v>
      </c>
      <c r="R50" s="322">
        <f t="shared" si="6"/>
        <v>8201</v>
      </c>
      <c r="S50" s="113"/>
    </row>
    <row r="51" spans="1:19" ht="18" customHeight="1">
      <c r="A51" s="604"/>
      <c r="B51" s="605"/>
      <c r="C51" s="13" t="s">
        <v>24</v>
      </c>
      <c r="D51" s="319">
        <v>86</v>
      </c>
      <c r="E51" s="276">
        <f>SUM(F51,I51)</f>
        <v>212</v>
      </c>
      <c r="F51" s="277">
        <f>SUM(G51:H51)</f>
        <v>59</v>
      </c>
      <c r="G51" s="318">
        <v>11</v>
      </c>
      <c r="H51" s="318">
        <v>48</v>
      </c>
      <c r="I51" s="277">
        <f>SUM(J51:K51)</f>
        <v>153</v>
      </c>
      <c r="J51" s="318">
        <v>79</v>
      </c>
      <c r="K51" s="318">
        <v>74</v>
      </c>
      <c r="L51" s="320">
        <v>6099</v>
      </c>
      <c r="M51" s="320">
        <v>12782</v>
      </c>
      <c r="N51" s="278">
        <f>SUM(O51:Q51)</f>
        <v>43136</v>
      </c>
      <c r="O51" s="320">
        <v>16382</v>
      </c>
      <c r="P51" s="320">
        <v>26691</v>
      </c>
      <c r="Q51" s="320">
        <v>63</v>
      </c>
      <c r="R51" s="326" t="s">
        <v>389</v>
      </c>
      <c r="S51" s="29"/>
    </row>
    <row r="52" spans="1:19" ht="18" customHeight="1">
      <c r="A52" s="600" t="s">
        <v>123</v>
      </c>
      <c r="B52" s="601"/>
      <c r="C52" s="13" t="s">
        <v>22</v>
      </c>
      <c r="D52" s="319">
        <v>101</v>
      </c>
      <c r="E52" s="276">
        <f>SUM(F52,I52)</f>
        <v>577</v>
      </c>
      <c r="F52" s="277">
        <f>SUM(G52:H52)</f>
        <v>408</v>
      </c>
      <c r="G52" s="320">
        <v>147</v>
      </c>
      <c r="H52" s="320">
        <v>261</v>
      </c>
      <c r="I52" s="277">
        <f>SUM(J52:K52)</f>
        <v>169</v>
      </c>
      <c r="J52" s="320">
        <v>94</v>
      </c>
      <c r="K52" s="320">
        <v>75</v>
      </c>
      <c r="L52" s="320">
        <v>43449</v>
      </c>
      <c r="M52" s="320">
        <v>107621</v>
      </c>
      <c r="N52" s="278">
        <f>SUM(O52:Q52)</f>
        <v>233961</v>
      </c>
      <c r="O52" s="320">
        <v>191582</v>
      </c>
      <c r="P52" s="320">
        <v>41404</v>
      </c>
      <c r="Q52" s="320">
        <v>975</v>
      </c>
      <c r="R52" s="320">
        <v>3280</v>
      </c>
      <c r="S52" s="29"/>
    </row>
    <row r="53" spans="1:19" ht="18" customHeight="1">
      <c r="A53" s="600"/>
      <c r="B53" s="601"/>
      <c r="C53" s="13" t="s">
        <v>13</v>
      </c>
      <c r="D53" s="319">
        <v>41</v>
      </c>
      <c r="E53" s="276">
        <f>SUM(F53,I53)</f>
        <v>589</v>
      </c>
      <c r="F53" s="277">
        <f>SUM(G53:H53)</f>
        <v>533</v>
      </c>
      <c r="G53" s="320">
        <v>221</v>
      </c>
      <c r="H53" s="320">
        <v>312</v>
      </c>
      <c r="I53" s="277">
        <f>SUM(J53:K53)</f>
        <v>56</v>
      </c>
      <c r="J53" s="320">
        <v>20</v>
      </c>
      <c r="K53" s="320">
        <v>36</v>
      </c>
      <c r="L53" s="320">
        <v>64994</v>
      </c>
      <c r="M53" s="320">
        <v>157857</v>
      </c>
      <c r="N53" s="278">
        <f>SUM(O53:Q53)</f>
        <v>302127</v>
      </c>
      <c r="O53" s="320">
        <v>266742</v>
      </c>
      <c r="P53" s="320">
        <v>35078</v>
      </c>
      <c r="Q53" s="320">
        <v>307</v>
      </c>
      <c r="R53" s="320">
        <v>1100</v>
      </c>
      <c r="S53" s="29"/>
    </row>
    <row r="54" spans="1:19" ht="18" customHeight="1">
      <c r="A54" s="41"/>
      <c r="B54" s="26"/>
      <c r="C54" s="13" t="s">
        <v>14</v>
      </c>
      <c r="D54" s="319">
        <v>16</v>
      </c>
      <c r="E54" s="276">
        <f>SUM(F54,I54)</f>
        <v>415</v>
      </c>
      <c r="F54" s="277">
        <f>SUM(G54:H54)</f>
        <v>403</v>
      </c>
      <c r="G54" s="320">
        <v>94</v>
      </c>
      <c r="H54" s="320">
        <v>309</v>
      </c>
      <c r="I54" s="277">
        <f>SUM(J54:K54)</f>
        <v>12</v>
      </c>
      <c r="J54" s="320">
        <v>8</v>
      </c>
      <c r="K54" s="320">
        <v>4</v>
      </c>
      <c r="L54" s="320">
        <v>40734</v>
      </c>
      <c r="M54" s="320">
        <v>62048</v>
      </c>
      <c r="N54" s="278">
        <f>SUM(O54:Q54)</f>
        <v>134781</v>
      </c>
      <c r="O54" s="320">
        <v>101658</v>
      </c>
      <c r="P54" s="320">
        <v>33123</v>
      </c>
      <c r="Q54" s="326" t="s">
        <v>389</v>
      </c>
      <c r="R54" s="320">
        <v>3821</v>
      </c>
      <c r="S54" s="29"/>
    </row>
    <row r="55" spans="1:19" ht="18" customHeight="1">
      <c r="A55" s="41"/>
      <c r="B55" s="26"/>
      <c r="C55" s="13" t="s">
        <v>23</v>
      </c>
      <c r="D55" s="319">
        <v>26</v>
      </c>
      <c r="E55" s="276">
        <f>SUM(F55,I55)</f>
        <v>1632</v>
      </c>
      <c r="F55" s="277">
        <f>SUM(G55:H55)</f>
        <v>1624</v>
      </c>
      <c r="G55" s="320">
        <v>186</v>
      </c>
      <c r="H55" s="320">
        <v>1438</v>
      </c>
      <c r="I55" s="277">
        <f>SUM(J55:K55)</f>
        <v>8</v>
      </c>
      <c r="J55" s="320">
        <v>3</v>
      </c>
      <c r="K55" s="320">
        <v>5</v>
      </c>
      <c r="L55" s="320">
        <v>167315</v>
      </c>
      <c r="M55" s="320">
        <v>247977</v>
      </c>
      <c r="N55" s="278">
        <f>SUM(O55:Q55)</f>
        <v>518145</v>
      </c>
      <c r="O55" s="320">
        <v>309816</v>
      </c>
      <c r="P55" s="320">
        <v>208329</v>
      </c>
      <c r="Q55" s="326" t="s">
        <v>389</v>
      </c>
      <c r="R55" s="326" t="s">
        <v>389</v>
      </c>
      <c r="S55" s="29"/>
    </row>
    <row r="56" spans="1:19" ht="18" customHeight="1">
      <c r="A56" s="41"/>
      <c r="B56" s="26"/>
      <c r="C56" s="13"/>
      <c r="D56" s="319"/>
      <c r="E56" s="278"/>
      <c r="F56" s="318"/>
      <c r="G56" s="320"/>
      <c r="H56" s="320"/>
      <c r="I56" s="318"/>
      <c r="J56" s="320"/>
      <c r="K56" s="320"/>
      <c r="L56" s="320"/>
      <c r="M56" s="320"/>
      <c r="N56" s="318"/>
      <c r="O56" s="320"/>
      <c r="P56" s="320"/>
      <c r="Q56" s="320"/>
      <c r="R56" s="308"/>
      <c r="S56" s="29"/>
    </row>
    <row r="57" spans="1:19" s="70" customFormat="1" ht="18" customHeight="1">
      <c r="A57" s="331"/>
      <c r="B57" s="329"/>
      <c r="C57" s="68" t="s">
        <v>6</v>
      </c>
      <c r="D57" s="321">
        <v>30</v>
      </c>
      <c r="E57" s="274">
        <v>526</v>
      </c>
      <c r="F57" s="330">
        <v>491</v>
      </c>
      <c r="G57" s="322">
        <v>105</v>
      </c>
      <c r="H57" s="322">
        <v>386</v>
      </c>
      <c r="I57" s="330">
        <v>35</v>
      </c>
      <c r="J57" s="322">
        <v>20</v>
      </c>
      <c r="K57" s="322">
        <v>15</v>
      </c>
      <c r="L57" s="322">
        <v>53480</v>
      </c>
      <c r="M57" s="322">
        <v>208994</v>
      </c>
      <c r="N57" s="330">
        <v>299260</v>
      </c>
      <c r="O57" s="322">
        <v>248809</v>
      </c>
      <c r="P57" s="322">
        <v>42539</v>
      </c>
      <c r="Q57" s="322">
        <v>7912</v>
      </c>
      <c r="R57" s="322" t="s">
        <v>389</v>
      </c>
      <c r="S57" s="113"/>
    </row>
    <row r="58" spans="1:19" ht="18" customHeight="1">
      <c r="A58" s="41"/>
      <c r="B58" s="26"/>
      <c r="C58" s="13" t="s">
        <v>24</v>
      </c>
      <c r="D58" s="319">
        <v>10</v>
      </c>
      <c r="E58" s="278">
        <v>22</v>
      </c>
      <c r="F58" s="318">
        <v>6</v>
      </c>
      <c r="G58" s="318">
        <v>1</v>
      </c>
      <c r="H58" s="318">
        <v>5</v>
      </c>
      <c r="I58" s="318">
        <v>16</v>
      </c>
      <c r="J58" s="318">
        <v>9</v>
      </c>
      <c r="K58" s="318">
        <v>7</v>
      </c>
      <c r="L58" s="320">
        <v>601</v>
      </c>
      <c r="M58" s="320">
        <v>2204</v>
      </c>
      <c r="N58" s="318">
        <v>4931</v>
      </c>
      <c r="O58" s="320">
        <v>2891</v>
      </c>
      <c r="P58" s="320">
        <v>1890</v>
      </c>
      <c r="Q58" s="320">
        <v>150</v>
      </c>
      <c r="R58" s="326" t="s">
        <v>389</v>
      </c>
      <c r="S58" s="29"/>
    </row>
    <row r="59" spans="1:19" ht="18" customHeight="1">
      <c r="A59" s="600" t="s">
        <v>124</v>
      </c>
      <c r="B59" s="601"/>
      <c r="C59" s="13" t="s">
        <v>22</v>
      </c>
      <c r="D59" s="319">
        <v>12</v>
      </c>
      <c r="E59" s="278">
        <v>68</v>
      </c>
      <c r="F59" s="318">
        <v>54</v>
      </c>
      <c r="G59" s="320">
        <v>32</v>
      </c>
      <c r="H59" s="320">
        <v>22</v>
      </c>
      <c r="I59" s="318">
        <v>14</v>
      </c>
      <c r="J59" s="320">
        <v>8</v>
      </c>
      <c r="K59" s="320">
        <v>6</v>
      </c>
      <c r="L59" s="320">
        <v>8933</v>
      </c>
      <c r="M59" s="320">
        <v>44412</v>
      </c>
      <c r="N59" s="318">
        <v>72735</v>
      </c>
      <c r="O59" s="320">
        <v>54443</v>
      </c>
      <c r="P59" s="320">
        <v>18292</v>
      </c>
      <c r="Q59" s="326" t="s">
        <v>389</v>
      </c>
      <c r="R59" s="326" t="s">
        <v>389</v>
      </c>
      <c r="S59" s="29"/>
    </row>
    <row r="60" spans="1:19" ht="18" customHeight="1">
      <c r="A60" s="600"/>
      <c r="B60" s="601"/>
      <c r="C60" s="13" t="s">
        <v>13</v>
      </c>
      <c r="D60" s="319">
        <v>4</v>
      </c>
      <c r="E60" s="279" t="s">
        <v>342</v>
      </c>
      <c r="F60" s="320" t="s">
        <v>342</v>
      </c>
      <c r="G60" s="320" t="s">
        <v>342</v>
      </c>
      <c r="H60" s="320" t="s">
        <v>342</v>
      </c>
      <c r="I60" s="320" t="s">
        <v>342</v>
      </c>
      <c r="J60" s="320" t="s">
        <v>342</v>
      </c>
      <c r="K60" s="320" t="s">
        <v>342</v>
      </c>
      <c r="L60" s="320" t="s">
        <v>342</v>
      </c>
      <c r="M60" s="320" t="s">
        <v>342</v>
      </c>
      <c r="N60" s="320" t="s">
        <v>498</v>
      </c>
      <c r="O60" s="320" t="s">
        <v>342</v>
      </c>
      <c r="P60" s="320" t="s">
        <v>342</v>
      </c>
      <c r="Q60" s="320" t="s">
        <v>342</v>
      </c>
      <c r="R60" s="326" t="s">
        <v>389</v>
      </c>
      <c r="S60" s="29"/>
    </row>
    <row r="61" spans="1:19" ht="18" customHeight="1">
      <c r="A61" s="41"/>
      <c r="B61" s="26"/>
      <c r="C61" s="13" t="s">
        <v>14</v>
      </c>
      <c r="D61" s="319">
        <v>1</v>
      </c>
      <c r="E61" s="279" t="s">
        <v>342</v>
      </c>
      <c r="F61" s="279" t="s">
        <v>342</v>
      </c>
      <c r="G61" s="320" t="s">
        <v>342</v>
      </c>
      <c r="H61" s="320" t="s">
        <v>342</v>
      </c>
      <c r="I61" s="279" t="s">
        <v>342</v>
      </c>
      <c r="J61" s="320" t="s">
        <v>342</v>
      </c>
      <c r="K61" s="320" t="s">
        <v>342</v>
      </c>
      <c r="L61" s="320" t="s">
        <v>342</v>
      </c>
      <c r="M61" s="320" t="s">
        <v>342</v>
      </c>
      <c r="N61" s="320" t="s">
        <v>478</v>
      </c>
      <c r="O61" s="320" t="s">
        <v>478</v>
      </c>
      <c r="P61" s="320" t="s">
        <v>342</v>
      </c>
      <c r="Q61" s="320" t="s">
        <v>480</v>
      </c>
      <c r="R61" s="326" t="s">
        <v>389</v>
      </c>
      <c r="S61" s="29"/>
    </row>
    <row r="62" spans="1:19" ht="18" customHeight="1">
      <c r="A62" s="41"/>
      <c r="B62" s="25"/>
      <c r="C62" s="327" t="s">
        <v>114</v>
      </c>
      <c r="D62" s="319">
        <v>3</v>
      </c>
      <c r="E62" s="279">
        <v>360</v>
      </c>
      <c r="F62" s="279">
        <v>360</v>
      </c>
      <c r="G62" s="320">
        <v>25</v>
      </c>
      <c r="H62" s="320">
        <v>335</v>
      </c>
      <c r="I62" s="284" t="s">
        <v>389</v>
      </c>
      <c r="J62" s="326" t="s">
        <v>389</v>
      </c>
      <c r="K62" s="326" t="s">
        <v>389</v>
      </c>
      <c r="L62" s="320">
        <v>31197</v>
      </c>
      <c r="M62" s="320">
        <v>138719</v>
      </c>
      <c r="N62" s="318">
        <v>170611</v>
      </c>
      <c r="O62" s="320">
        <v>160030</v>
      </c>
      <c r="P62" s="320">
        <v>10581</v>
      </c>
      <c r="Q62" s="326" t="s">
        <v>389</v>
      </c>
      <c r="R62" s="326" t="s">
        <v>389</v>
      </c>
      <c r="S62" s="29"/>
    </row>
    <row r="63" spans="1:19" ht="18" customHeight="1">
      <c r="A63" s="116"/>
      <c r="B63" s="76"/>
      <c r="C63" s="328"/>
      <c r="D63" s="324"/>
      <c r="E63" s="324"/>
      <c r="F63" s="325"/>
      <c r="G63" s="324"/>
      <c r="H63" s="324"/>
      <c r="I63" s="324"/>
      <c r="J63" s="282"/>
      <c r="K63" s="282"/>
      <c r="L63" s="324"/>
      <c r="M63" s="324"/>
      <c r="N63" s="324"/>
      <c r="O63" s="324"/>
      <c r="P63" s="282"/>
      <c r="Q63" s="282"/>
      <c r="R63" s="282"/>
      <c r="S63" s="29"/>
    </row>
    <row r="64" spans="1:18" ht="18" customHeight="1">
      <c r="A64" s="14"/>
      <c r="B64" s="14"/>
      <c r="C64" s="14"/>
      <c r="D64" s="149"/>
      <c r="E64" s="149"/>
      <c r="F64" s="149"/>
      <c r="G64" s="149"/>
      <c r="H64" s="149"/>
      <c r="I64" s="149"/>
      <c r="J64" s="149"/>
      <c r="K64" s="149"/>
      <c r="L64" s="149" t="s">
        <v>202</v>
      </c>
      <c r="M64" s="149"/>
      <c r="N64" s="149"/>
      <c r="O64" s="149"/>
      <c r="P64" s="149"/>
      <c r="Q64" s="149"/>
      <c r="R64" s="150"/>
    </row>
    <row r="65" spans="4:18" ht="18" customHeight="1"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6" spans="4:18" ht="18" customHeight="1"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</row>
    <row r="67" spans="4:18" ht="18" customHeight="1"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</row>
    <row r="68" spans="4:18" ht="18" customHeight="1"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69" spans="4:18" ht="18" customHeight="1"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</row>
    <row r="70" spans="4:18" ht="18" customHeight="1"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</row>
    <row r="71" spans="4:18" ht="18" customHeight="1"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4:18" ht="18" customHeight="1"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</row>
    <row r="73" spans="4:18" ht="18" customHeight="1"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</row>
    <row r="74" spans="4:18" ht="18" customHeight="1"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</row>
    <row r="75" spans="4:18" ht="18" customHeight="1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18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4:18" ht="18" customHeight="1"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</row>
    <row r="78" spans="4:18" ht="18" customHeight="1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8" ht="18" customHeight="1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4:18" ht="18" customHeight="1"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</row>
    <row r="81" spans="4:18" ht="18" customHeight="1"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</row>
    <row r="82" spans="4:18" ht="18" customHeight="1"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</row>
    <row r="83" spans="4:18" ht="18" customHeight="1"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</row>
    <row r="84" spans="4:18" ht="18" customHeight="1"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</row>
    <row r="85" spans="4:18" ht="18" customHeight="1"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</row>
    <row r="86" spans="4:18" ht="18" customHeight="1"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</row>
    <row r="87" spans="4:18" ht="18" customHeight="1"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</row>
    <row r="88" spans="4:18" ht="18" customHeight="1"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</row>
    <row r="89" spans="4:18" ht="18" customHeight="1"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</row>
    <row r="90" spans="4:18" ht="18" customHeight="1"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</row>
    <row r="91" spans="4:18" ht="18" customHeight="1"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</row>
    <row r="92" spans="4:18" ht="18" customHeight="1"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</row>
    <row r="93" spans="4:18" ht="18" customHeight="1"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</row>
    <row r="94" spans="4:18" ht="18" customHeight="1"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</row>
    <row r="95" spans="4:18" ht="18" customHeight="1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18" customHeight="1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8" customHeight="1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8" customHeight="1"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</row>
    <row r="99" spans="4:18" ht="18" customHeight="1"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</row>
    <row r="100" spans="4:18" ht="18" customHeight="1"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</row>
    <row r="101" spans="4:18" ht="18" customHeight="1"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</row>
    <row r="102" spans="4:18" ht="18" customHeight="1"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</row>
    <row r="103" spans="4:18" ht="18" customHeight="1"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</row>
    <row r="104" spans="4:18" ht="18" customHeight="1"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</row>
    <row r="105" spans="4:18" ht="18" customHeight="1"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</row>
    <row r="106" spans="4:18" ht="18" customHeight="1"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</row>
    <row r="107" spans="4:18" ht="18" customHeight="1"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</row>
    <row r="108" spans="4:18" ht="18" customHeight="1"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</row>
    <row r="109" spans="4:18" ht="18" customHeight="1"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</row>
    <row r="110" spans="4:18" ht="18" customHeight="1"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</row>
    <row r="111" spans="4:18" ht="18" customHeight="1"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</row>
    <row r="112" spans="4:18" ht="18" customHeight="1"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</row>
    <row r="113" spans="4:18" ht="18" customHeight="1"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</row>
    <row r="114" spans="4:18" ht="18" customHeight="1"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</row>
    <row r="115" spans="4:18" ht="18" customHeight="1"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</row>
    <row r="116" spans="4:18" ht="18" customHeight="1"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</row>
    <row r="117" spans="4:18" ht="18" customHeight="1"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</row>
    <row r="118" spans="4:18" ht="18" customHeight="1"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</row>
    <row r="119" spans="4:18" ht="18" customHeight="1"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</row>
    <row r="120" spans="4:18" ht="18" customHeight="1"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</row>
    <row r="121" spans="4:18" ht="18" customHeight="1"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</row>
    <row r="122" spans="4:18" ht="18" customHeight="1"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</row>
    <row r="123" spans="4:18" ht="18" customHeight="1"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</row>
    <row r="124" spans="4:18" ht="18" customHeight="1"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</row>
    <row r="125" spans="4:18" ht="18" customHeight="1"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</row>
    <row r="126" spans="4:18" ht="18" customHeight="1"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</row>
    <row r="127" spans="4:18" ht="18" customHeight="1"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</row>
    <row r="128" spans="4:18" ht="18" customHeight="1"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</row>
    <row r="129" spans="4:18" ht="18" customHeight="1"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</row>
    <row r="130" spans="4:18" ht="18" customHeight="1"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</row>
    <row r="131" spans="4:18" ht="18" customHeight="1"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</row>
    <row r="132" spans="4:18" ht="18" customHeight="1"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</row>
    <row r="133" spans="4:18" ht="18" customHeight="1"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</row>
    <row r="134" spans="4:18" ht="18" customHeight="1"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</row>
    <row r="135" spans="4:18" ht="18" customHeight="1"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</row>
    <row r="136" spans="4:18" ht="18" customHeight="1"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</row>
    <row r="137" spans="4:18" ht="18" customHeight="1"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</row>
    <row r="138" spans="4:18" ht="18" customHeight="1"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</row>
    <row r="139" spans="4:18" ht="18" customHeight="1"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</row>
    <row r="140" spans="4:18" ht="18" customHeight="1"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</row>
    <row r="141" spans="4:18" ht="18" customHeight="1"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</row>
    <row r="142" spans="4:18" ht="18" customHeight="1"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</row>
    <row r="143" spans="4:18" ht="18" customHeight="1"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</row>
    <row r="144" spans="4:18" ht="18" customHeight="1"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</row>
    <row r="145" spans="4:18" ht="18" customHeight="1"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</row>
    <row r="146" spans="4:18" ht="18" customHeight="1"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</row>
    <row r="147" spans="4:18" ht="18" customHeight="1"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</row>
    <row r="148" spans="4:18" ht="18" customHeight="1"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</row>
    <row r="149" spans="4:18" ht="18" customHeight="1"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</row>
    <row r="150" spans="4:18" ht="18" customHeight="1"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</row>
    <row r="151" spans="4:18" ht="18" customHeight="1"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</row>
    <row r="152" spans="4:18" ht="18" customHeight="1"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</row>
    <row r="153" spans="4:18" ht="18" customHeight="1"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</row>
    <row r="154" spans="4:18" ht="18" customHeight="1"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</row>
    <row r="155" spans="4:18" ht="18" customHeight="1"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</row>
    <row r="156" spans="4:18" ht="18" customHeight="1"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</row>
    <row r="157" spans="4:18" ht="18" customHeight="1"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</row>
    <row r="158" spans="4:18" ht="18" customHeight="1"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</row>
    <row r="159" spans="4:18" ht="18" customHeight="1"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</row>
    <row r="160" spans="4:18" ht="18" customHeight="1"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</row>
    <row r="161" spans="4:18" ht="18" customHeight="1"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</row>
    <row r="162" spans="4:18" ht="18" customHeight="1"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</row>
    <row r="163" spans="4:18" ht="18" customHeight="1"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</row>
    <row r="164" spans="4:18" ht="18" customHeight="1"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</row>
    <row r="165" spans="4:18" ht="18" customHeight="1"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</row>
    <row r="166" spans="4:18" ht="18" customHeight="1"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</row>
    <row r="167" spans="4:18" ht="18" customHeight="1"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</row>
    <row r="168" spans="4:18" ht="18" customHeight="1"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</row>
    <row r="169" spans="4:18" ht="18" customHeight="1"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</row>
    <row r="170" spans="4:18" ht="18" customHeight="1"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</row>
    <row r="171" spans="4:18" ht="18" customHeight="1"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</row>
    <row r="172" spans="4:18" ht="18" customHeight="1"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</row>
    <row r="173" spans="4:18" ht="18" customHeight="1"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</row>
    <row r="174" spans="4:18" ht="18" customHeight="1"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</row>
    <row r="175" spans="4:18" ht="18" customHeight="1"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</row>
    <row r="176" spans="4:18" ht="18" customHeight="1"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</row>
    <row r="177" spans="4:18" ht="18" customHeight="1"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</row>
    <row r="178" spans="4:18" ht="18" customHeight="1"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</row>
    <row r="179" spans="4:18" ht="18" customHeight="1"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</row>
    <row r="180" spans="4:18" ht="18" customHeight="1"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</row>
    <row r="181" spans="4:18" ht="18" customHeight="1"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</row>
    <row r="182" spans="4:18" ht="18" customHeight="1"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</row>
    <row r="183" spans="4:18" ht="18" customHeight="1"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</row>
    <row r="184" spans="4:18" ht="18" customHeight="1"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</row>
    <row r="185" spans="4:18" ht="18" customHeight="1"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</row>
    <row r="186" spans="4:18" ht="18" customHeight="1"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</row>
    <row r="187" spans="4:18" ht="18" customHeight="1"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</row>
    <row r="188" spans="4:18" ht="18" customHeight="1"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</row>
    <row r="189" spans="4:18" ht="18" customHeight="1"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</row>
    <row r="190" spans="4:18" ht="18" customHeight="1"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</row>
    <row r="191" spans="4:18" ht="18" customHeight="1"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</row>
    <row r="192" spans="4:18" ht="18" customHeight="1"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</row>
    <row r="193" spans="4:18" ht="18" customHeight="1"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</row>
    <row r="194" spans="4:18" ht="18" customHeight="1"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</row>
    <row r="195" spans="4:18" ht="18" customHeight="1"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</row>
    <row r="196" spans="4:18" ht="18" customHeight="1"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</row>
    <row r="197" spans="4:18" ht="18" customHeight="1"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</row>
    <row r="198" spans="4:18" ht="18" customHeight="1"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</row>
    <row r="199" spans="4:18" ht="18" customHeight="1"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</row>
    <row r="200" spans="4:18" ht="18" customHeight="1"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</row>
    <row r="201" spans="4:18" ht="18" customHeight="1"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</row>
    <row r="202" spans="4:18" ht="18" customHeight="1"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</row>
    <row r="203" spans="4:18" ht="18" customHeight="1"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</row>
    <row r="204" spans="4:18" ht="18" customHeight="1"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</row>
    <row r="205" spans="4:18" ht="18" customHeight="1"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</row>
    <row r="206" spans="4:18" ht="18" customHeight="1"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</row>
    <row r="207" spans="4:18" ht="18" customHeight="1"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</row>
    <row r="208" spans="4:18" ht="18" customHeight="1"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</row>
    <row r="209" spans="4:18" ht="18" customHeight="1"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</row>
    <row r="210" spans="4:18" ht="18" customHeight="1"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</row>
    <row r="211" spans="4:18" ht="18" customHeight="1"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</row>
    <row r="212" spans="4:18" ht="18" customHeight="1"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</row>
    <row r="213" spans="4:18" ht="18" customHeight="1"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</row>
    <row r="214" spans="4:18" ht="18" customHeight="1"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</row>
    <row r="215" spans="4:18" ht="18" customHeight="1"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</row>
    <row r="216" spans="4:18" ht="18" customHeight="1"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</row>
    <row r="217" spans="4:18" ht="18" customHeight="1"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</row>
    <row r="218" spans="4:18" ht="18" customHeight="1"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</row>
    <row r="219" spans="4:18" ht="18" customHeight="1"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</row>
    <row r="220" spans="4:18" ht="18" customHeight="1"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</row>
    <row r="221" spans="4:18" ht="18" customHeight="1"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</row>
    <row r="222" spans="4:18" ht="18" customHeight="1"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</row>
    <row r="223" spans="4:18" ht="18" customHeight="1"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</row>
    <row r="224" spans="4:18" ht="18" customHeight="1"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</row>
    <row r="225" spans="4:18" ht="18" customHeight="1"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</row>
    <row r="226" spans="4:18" ht="18" customHeight="1"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</row>
    <row r="227" spans="4:18" ht="18" customHeight="1"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</row>
    <row r="228" spans="4:18" ht="18" customHeight="1"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</row>
    <row r="229" spans="4:18" ht="18" customHeight="1"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</row>
    <row r="230" spans="4:18" ht="18" customHeight="1"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</row>
    <row r="231" spans="4:18" ht="18" customHeight="1"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</row>
    <row r="232" spans="4:18" ht="18" customHeight="1"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</row>
    <row r="233" spans="4:18" ht="18" customHeight="1"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</row>
    <row r="234" spans="4:18" ht="18" customHeight="1"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</row>
    <row r="235" spans="4:18" ht="18" customHeight="1"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</row>
    <row r="236" spans="4:18" ht="18" customHeight="1"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</row>
    <row r="237" spans="4:18" ht="18" customHeight="1"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</row>
    <row r="238" spans="4:18" ht="18" customHeight="1"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</row>
    <row r="239" spans="4:18" ht="18" customHeight="1"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</row>
    <row r="240" spans="4:18" ht="18" customHeight="1"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</row>
    <row r="241" spans="4:18" ht="18" customHeight="1"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</row>
    <row r="242" spans="4:18" ht="18" customHeight="1"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</row>
    <row r="243" spans="4:18" ht="18" customHeight="1"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</row>
    <row r="244" spans="4:18" ht="18" customHeight="1"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</row>
    <row r="245" spans="4:18" ht="18" customHeight="1"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</row>
    <row r="246" spans="4:18" ht="18" customHeight="1"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</row>
    <row r="247" spans="4:18" ht="18" customHeight="1"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4:18" ht="18" customHeight="1"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4:18" ht="18" customHeight="1"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4:18" ht="18" customHeight="1"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4:18" ht="18" customHeight="1"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4:18" ht="18" customHeight="1"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4:18" ht="18" customHeight="1"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4:18" ht="18" customHeight="1"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4:18" ht="18" customHeight="1"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4:18" ht="18" customHeight="1"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4:18" ht="18" customHeight="1"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4:18" ht="18" customHeight="1"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</sheetData>
  <sheetProtection/>
  <mergeCells count="34">
    <mergeCell ref="A19:B19"/>
    <mergeCell ref="A51:B51"/>
    <mergeCell ref="R5:R7"/>
    <mergeCell ref="C5:C7"/>
    <mergeCell ref="A22:B22"/>
    <mergeCell ref="A28:B28"/>
    <mergeCell ref="A13:B13"/>
    <mergeCell ref="A14:B14"/>
    <mergeCell ref="A15:B15"/>
    <mergeCell ref="A16:B16"/>
    <mergeCell ref="A9:B9"/>
    <mergeCell ref="A12:B12"/>
    <mergeCell ref="O6:O7"/>
    <mergeCell ref="F6:H6"/>
    <mergeCell ref="I6:K6"/>
    <mergeCell ref="N6:N7"/>
    <mergeCell ref="Q6:Q7"/>
    <mergeCell ref="A8:B8"/>
    <mergeCell ref="A5:B7"/>
    <mergeCell ref="E5:K5"/>
    <mergeCell ref="L5:L7"/>
    <mergeCell ref="M5:M7"/>
    <mergeCell ref="N5:Q5"/>
    <mergeCell ref="E6:E7"/>
    <mergeCell ref="A38:B39"/>
    <mergeCell ref="A45:B46"/>
    <mergeCell ref="A52:B53"/>
    <mergeCell ref="A59:B60"/>
    <mergeCell ref="A3:R3"/>
    <mergeCell ref="A10:B11"/>
    <mergeCell ref="A17:B18"/>
    <mergeCell ref="A24:B25"/>
    <mergeCell ref="A31:B32"/>
    <mergeCell ref="P6:P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6"/>
  <sheetViews>
    <sheetView zoomScaleSheetLayoutView="75" zoomScalePageLayoutView="0" workbookViewId="0" topLeftCell="A54">
      <selection activeCell="A1" sqref="A1"/>
    </sheetView>
  </sheetViews>
  <sheetFormatPr defaultColWidth="10.59765625" defaultRowHeight="15"/>
  <cols>
    <col min="1" max="1" width="33.19921875" style="11" customWidth="1"/>
    <col min="2" max="2" width="15.09765625" style="11" customWidth="1"/>
    <col min="3" max="3" width="15.8984375" style="11" customWidth="1"/>
    <col min="4" max="4" width="14.5" style="11" customWidth="1"/>
    <col min="5" max="5" width="14.3984375" style="11" customWidth="1"/>
    <col min="6" max="7" width="14.5" style="11" customWidth="1"/>
    <col min="8" max="9" width="10.59765625" style="11" customWidth="1"/>
    <col min="10" max="10" width="13.09765625" style="11" customWidth="1"/>
    <col min="11" max="11" width="10.3984375" style="11" bestFit="1" customWidth="1"/>
    <col min="12" max="12" width="15.5" style="11" customWidth="1"/>
    <col min="13" max="13" width="12.5" style="11" customWidth="1"/>
    <col min="14" max="14" width="12.59765625" style="11" customWidth="1"/>
    <col min="15" max="15" width="17.19921875" style="11" customWidth="1"/>
    <col min="16" max="18" width="12.59765625" style="11" customWidth="1"/>
    <col min="19" max="19" width="10.09765625" style="11" customWidth="1"/>
    <col min="20" max="21" width="14.09765625" style="11" customWidth="1"/>
    <col min="22" max="16384" width="10.59765625" style="11" customWidth="1"/>
  </cols>
  <sheetData>
    <row r="1" spans="1:18" ht="19.5" customHeight="1">
      <c r="A1" s="15" t="s">
        <v>501</v>
      </c>
      <c r="O1" s="17" t="s">
        <v>113</v>
      </c>
      <c r="R1" s="316"/>
    </row>
    <row r="2" spans="1:21" ht="19.5" customHeight="1">
      <c r="A2" s="272"/>
      <c r="B2" s="272"/>
      <c r="C2" s="272"/>
      <c r="D2" s="272"/>
      <c r="E2" s="272"/>
      <c r="F2" s="272"/>
      <c r="G2" s="36"/>
      <c r="H2" s="42"/>
      <c r="I2" s="42"/>
      <c r="S2" s="36"/>
      <c r="T2" s="42"/>
      <c r="U2" s="42"/>
    </row>
    <row r="3" ht="19.5" customHeight="1">
      <c r="S3" s="13"/>
    </row>
    <row r="4" spans="1:19" ht="19.5" customHeight="1">
      <c r="A4" s="400" t="s">
        <v>506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S4" s="13"/>
    </row>
    <row r="5" spans="2:18" ht="18" customHeight="1" thickBot="1">
      <c r="B5" s="81"/>
      <c r="C5" s="81"/>
      <c r="J5" s="29"/>
      <c r="K5" s="29"/>
      <c r="L5" s="29"/>
      <c r="M5" s="29"/>
      <c r="N5" s="333" t="s">
        <v>382</v>
      </c>
      <c r="R5" s="44"/>
    </row>
    <row r="6" spans="1:14" ht="15" customHeight="1" thickTop="1">
      <c r="A6" s="629" t="s">
        <v>29</v>
      </c>
      <c r="B6" s="120"/>
      <c r="C6" s="120"/>
      <c r="D6" s="636" t="s">
        <v>500</v>
      </c>
      <c r="E6" s="550" t="s">
        <v>503</v>
      </c>
      <c r="F6" s="550" t="s">
        <v>504</v>
      </c>
      <c r="G6" s="641" t="s">
        <v>505</v>
      </c>
      <c r="H6" s="642" t="s">
        <v>513</v>
      </c>
      <c r="I6" s="645" t="s">
        <v>304</v>
      </c>
      <c r="J6" s="646"/>
      <c r="K6" s="646"/>
      <c r="L6" s="646"/>
      <c r="M6" s="646"/>
      <c r="N6" s="646"/>
    </row>
    <row r="7" spans="1:14" ht="15" customHeight="1">
      <c r="A7" s="559"/>
      <c r="B7" s="334" t="s">
        <v>507</v>
      </c>
      <c r="C7" s="121" t="s">
        <v>30</v>
      </c>
      <c r="D7" s="637"/>
      <c r="E7" s="639"/>
      <c r="F7" s="639"/>
      <c r="G7" s="639"/>
      <c r="H7" s="643"/>
      <c r="I7" s="653" t="s">
        <v>45</v>
      </c>
      <c r="J7" s="647" t="s">
        <v>284</v>
      </c>
      <c r="K7" s="647" t="s">
        <v>285</v>
      </c>
      <c r="L7" s="647" t="s">
        <v>286</v>
      </c>
      <c r="M7" s="647" t="s">
        <v>287</v>
      </c>
      <c r="N7" s="651" t="s">
        <v>43</v>
      </c>
    </row>
    <row r="8" spans="1:17" ht="15" customHeight="1">
      <c r="A8" s="559"/>
      <c r="B8" s="336"/>
      <c r="C8" s="337"/>
      <c r="D8" s="638"/>
      <c r="E8" s="640"/>
      <c r="F8" s="640"/>
      <c r="G8" s="640"/>
      <c r="H8" s="644"/>
      <c r="I8" s="654"/>
      <c r="J8" s="648"/>
      <c r="K8" s="648"/>
      <c r="L8" s="648"/>
      <c r="M8" s="648"/>
      <c r="N8" s="652"/>
      <c r="P8" s="45"/>
      <c r="Q8" s="45"/>
    </row>
    <row r="9" spans="1:17" ht="15" customHeight="1">
      <c r="A9" s="79" t="s">
        <v>502</v>
      </c>
      <c r="B9" s="338">
        <f>SUM(B11:B31)</f>
        <v>570</v>
      </c>
      <c r="C9" s="339">
        <f aca="true" t="shared" si="0" ref="C9:H9">SUM(C11:C31)</f>
        <v>56331</v>
      </c>
      <c r="D9" s="339">
        <f t="shared" si="0"/>
        <v>72873575</v>
      </c>
      <c r="E9" s="339">
        <f t="shared" si="0"/>
        <v>9617386</v>
      </c>
      <c r="F9" s="339">
        <f t="shared" si="0"/>
        <v>2914732</v>
      </c>
      <c r="G9" s="339">
        <f t="shared" si="0"/>
        <v>3341914</v>
      </c>
      <c r="H9" s="339">
        <f t="shared" si="0"/>
        <v>38</v>
      </c>
      <c r="I9" s="339">
        <v>95443</v>
      </c>
      <c r="J9" s="339">
        <v>14142</v>
      </c>
      <c r="K9" s="339">
        <v>64959</v>
      </c>
      <c r="L9" s="339">
        <v>3737</v>
      </c>
      <c r="M9" s="339">
        <v>11892</v>
      </c>
      <c r="N9" s="339">
        <v>713</v>
      </c>
      <c r="P9" s="46"/>
      <c r="Q9" s="46"/>
    </row>
    <row r="10" spans="1:17" ht="15" customHeight="1">
      <c r="A10" s="26"/>
      <c r="B10" s="87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P10" s="46"/>
      <c r="Q10" s="46"/>
    </row>
    <row r="11" spans="1:17" ht="15" customHeight="1">
      <c r="A11" s="26" t="s">
        <v>46</v>
      </c>
      <c r="B11" s="341">
        <v>57</v>
      </c>
      <c r="C11" s="342">
        <v>3895</v>
      </c>
      <c r="D11" s="342">
        <v>5834348</v>
      </c>
      <c r="E11" s="342">
        <v>328005</v>
      </c>
      <c r="F11" s="342">
        <v>117024</v>
      </c>
      <c r="G11" s="342">
        <v>166104</v>
      </c>
      <c r="H11" s="342">
        <v>7</v>
      </c>
      <c r="I11" s="342">
        <v>7069</v>
      </c>
      <c r="J11" s="342">
        <v>1530</v>
      </c>
      <c r="K11" s="342">
        <v>4176</v>
      </c>
      <c r="L11" s="342">
        <v>1363</v>
      </c>
      <c r="M11" s="285" t="s">
        <v>389</v>
      </c>
      <c r="N11" s="285" t="s">
        <v>389</v>
      </c>
      <c r="P11" s="46"/>
      <c r="Q11" s="46"/>
    </row>
    <row r="12" spans="1:17" ht="15" customHeight="1">
      <c r="A12" s="26" t="s">
        <v>60</v>
      </c>
      <c r="B12" s="341">
        <v>159</v>
      </c>
      <c r="C12" s="342">
        <v>15310</v>
      </c>
      <c r="D12" s="342">
        <v>17323662</v>
      </c>
      <c r="E12" s="342">
        <v>2854339</v>
      </c>
      <c r="F12" s="342">
        <v>1109257</v>
      </c>
      <c r="G12" s="342">
        <v>1252668</v>
      </c>
      <c r="H12" s="342">
        <v>9</v>
      </c>
      <c r="I12" s="342">
        <v>21590</v>
      </c>
      <c r="J12" s="342">
        <v>6022</v>
      </c>
      <c r="K12" s="342">
        <v>13946</v>
      </c>
      <c r="L12" s="342">
        <v>1622</v>
      </c>
      <c r="M12" s="285" t="s">
        <v>389</v>
      </c>
      <c r="N12" s="285" t="s">
        <v>389</v>
      </c>
      <c r="P12" s="46"/>
      <c r="Q12" s="46"/>
    </row>
    <row r="13" spans="1:17" ht="15" customHeight="1">
      <c r="A13" s="26" t="s">
        <v>61</v>
      </c>
      <c r="B13" s="341">
        <v>55</v>
      </c>
      <c r="C13" s="342">
        <v>4327</v>
      </c>
      <c r="D13" s="342">
        <v>1974285</v>
      </c>
      <c r="E13" s="342">
        <v>116507</v>
      </c>
      <c r="F13" s="342">
        <v>47390</v>
      </c>
      <c r="G13" s="342">
        <v>70469</v>
      </c>
      <c r="H13" s="342">
        <v>5</v>
      </c>
      <c r="I13" s="342">
        <v>3570</v>
      </c>
      <c r="J13" s="326" t="s">
        <v>389</v>
      </c>
      <c r="K13" s="342">
        <v>3570</v>
      </c>
      <c r="L13" s="326" t="s">
        <v>389</v>
      </c>
      <c r="M13" s="285" t="s">
        <v>389</v>
      </c>
      <c r="N13" s="285" t="s">
        <v>389</v>
      </c>
      <c r="P13" s="46"/>
      <c r="Q13" s="46"/>
    </row>
    <row r="14" spans="1:17" ht="15" customHeight="1">
      <c r="A14" s="256" t="s">
        <v>62</v>
      </c>
      <c r="B14" s="341">
        <v>9</v>
      </c>
      <c r="C14" s="342">
        <v>694</v>
      </c>
      <c r="D14" s="342">
        <v>1131001</v>
      </c>
      <c r="E14" s="342">
        <v>210013</v>
      </c>
      <c r="F14" s="342">
        <v>45404</v>
      </c>
      <c r="G14" s="342">
        <v>49482</v>
      </c>
      <c r="H14" s="285" t="s">
        <v>389</v>
      </c>
      <c r="I14" s="285" t="s">
        <v>389</v>
      </c>
      <c r="J14" s="285" t="s">
        <v>389</v>
      </c>
      <c r="K14" s="285" t="s">
        <v>389</v>
      </c>
      <c r="L14" s="285" t="s">
        <v>389</v>
      </c>
      <c r="M14" s="285" t="s">
        <v>389</v>
      </c>
      <c r="N14" s="285" t="s">
        <v>389</v>
      </c>
      <c r="P14" s="46"/>
      <c r="Q14" s="46"/>
    </row>
    <row r="15" spans="1:17" ht="15" customHeight="1">
      <c r="A15" s="256" t="s">
        <v>435</v>
      </c>
      <c r="B15" s="341">
        <v>8</v>
      </c>
      <c r="C15" s="342">
        <v>632</v>
      </c>
      <c r="D15" s="342">
        <v>835934</v>
      </c>
      <c r="E15" s="342">
        <v>128990</v>
      </c>
      <c r="F15" s="342">
        <v>33353</v>
      </c>
      <c r="G15" s="342">
        <v>38977</v>
      </c>
      <c r="H15" s="326" t="s">
        <v>389</v>
      </c>
      <c r="I15" s="326" t="s">
        <v>389</v>
      </c>
      <c r="J15" s="326" t="s">
        <v>389</v>
      </c>
      <c r="K15" s="326" t="s">
        <v>389</v>
      </c>
      <c r="L15" s="326" t="s">
        <v>389</v>
      </c>
      <c r="M15" s="326" t="s">
        <v>389</v>
      </c>
      <c r="N15" s="326" t="s">
        <v>389</v>
      </c>
      <c r="P15" s="46"/>
      <c r="Q15" s="46"/>
    </row>
    <row r="16" spans="1:17" ht="15" customHeight="1">
      <c r="A16" s="26" t="s">
        <v>63</v>
      </c>
      <c r="B16" s="341">
        <v>11</v>
      </c>
      <c r="C16" s="342">
        <v>721</v>
      </c>
      <c r="D16" s="342">
        <v>1091959</v>
      </c>
      <c r="E16" s="342">
        <v>194029</v>
      </c>
      <c r="F16" s="342">
        <v>56093</v>
      </c>
      <c r="G16" s="342">
        <v>63457</v>
      </c>
      <c r="H16" s="326" t="s">
        <v>389</v>
      </c>
      <c r="I16" s="326" t="s">
        <v>389</v>
      </c>
      <c r="J16" s="326" t="s">
        <v>389</v>
      </c>
      <c r="K16" s="326" t="s">
        <v>389</v>
      </c>
      <c r="L16" s="326" t="s">
        <v>389</v>
      </c>
      <c r="M16" s="326" t="s">
        <v>389</v>
      </c>
      <c r="N16" s="326" t="s">
        <v>389</v>
      </c>
      <c r="P16" s="46"/>
      <c r="Q16" s="46"/>
    </row>
    <row r="17" spans="1:17" ht="15" customHeight="1">
      <c r="A17" s="256" t="s">
        <v>50</v>
      </c>
      <c r="B17" s="341">
        <v>20</v>
      </c>
      <c r="C17" s="342">
        <v>1987</v>
      </c>
      <c r="D17" s="342">
        <v>1899601</v>
      </c>
      <c r="E17" s="342">
        <v>56116</v>
      </c>
      <c r="F17" s="342">
        <v>26418</v>
      </c>
      <c r="G17" s="342">
        <v>51551</v>
      </c>
      <c r="H17" s="342">
        <v>1</v>
      </c>
      <c r="I17" s="342" t="s">
        <v>343</v>
      </c>
      <c r="J17" s="326" t="s">
        <v>389</v>
      </c>
      <c r="K17" s="342" t="s">
        <v>343</v>
      </c>
      <c r="L17" s="342" t="s">
        <v>343</v>
      </c>
      <c r="M17" s="326" t="s">
        <v>389</v>
      </c>
      <c r="N17" s="326" t="s">
        <v>389</v>
      </c>
      <c r="P17" s="46"/>
      <c r="Q17" s="46"/>
    </row>
    <row r="18" spans="1:17" ht="15" customHeight="1">
      <c r="A18" s="26" t="s">
        <v>36</v>
      </c>
      <c r="B18" s="341">
        <v>6</v>
      </c>
      <c r="C18" s="342">
        <v>599</v>
      </c>
      <c r="D18" s="342">
        <v>2249521</v>
      </c>
      <c r="E18" s="342">
        <v>449706</v>
      </c>
      <c r="F18" s="342">
        <v>38706</v>
      </c>
      <c r="G18" s="342">
        <v>70948</v>
      </c>
      <c r="H18" s="342">
        <v>1</v>
      </c>
      <c r="I18" s="342" t="s">
        <v>343</v>
      </c>
      <c r="J18" s="326" t="s">
        <v>389</v>
      </c>
      <c r="K18" s="342" t="s">
        <v>343</v>
      </c>
      <c r="L18" s="342" t="s">
        <v>343</v>
      </c>
      <c r="M18" s="326" t="s">
        <v>389</v>
      </c>
      <c r="N18" s="326" t="s">
        <v>389</v>
      </c>
      <c r="P18" s="46"/>
      <c r="Q18" s="46"/>
    </row>
    <row r="19" spans="1:17" ht="15" customHeight="1">
      <c r="A19" s="26" t="s">
        <v>64</v>
      </c>
      <c r="B19" s="343" t="s">
        <v>389</v>
      </c>
      <c r="C19" s="285" t="s">
        <v>389</v>
      </c>
      <c r="D19" s="285" t="s">
        <v>389</v>
      </c>
      <c r="E19" s="285" t="s">
        <v>389</v>
      </c>
      <c r="F19" s="285" t="s">
        <v>389</v>
      </c>
      <c r="G19" s="285" t="s">
        <v>389</v>
      </c>
      <c r="H19" s="285" t="s">
        <v>389</v>
      </c>
      <c r="I19" s="285" t="s">
        <v>389</v>
      </c>
      <c r="J19" s="285" t="s">
        <v>389</v>
      </c>
      <c r="K19" s="285" t="s">
        <v>389</v>
      </c>
      <c r="L19" s="285" t="s">
        <v>389</v>
      </c>
      <c r="M19" s="285" t="s">
        <v>389</v>
      </c>
      <c r="N19" s="285" t="s">
        <v>389</v>
      </c>
      <c r="P19" s="46"/>
      <c r="Q19" s="46"/>
    </row>
    <row r="20" spans="1:17" ht="15" customHeight="1">
      <c r="A20" s="26" t="s">
        <v>53</v>
      </c>
      <c r="B20" s="343" t="s">
        <v>389</v>
      </c>
      <c r="C20" s="326" t="s">
        <v>389</v>
      </c>
      <c r="D20" s="326" t="s">
        <v>389</v>
      </c>
      <c r="E20" s="326" t="s">
        <v>389</v>
      </c>
      <c r="F20" s="326" t="s">
        <v>389</v>
      </c>
      <c r="G20" s="326" t="s">
        <v>389</v>
      </c>
      <c r="H20" s="326" t="s">
        <v>389</v>
      </c>
      <c r="I20" s="326" t="s">
        <v>389</v>
      </c>
      <c r="J20" s="326" t="s">
        <v>389</v>
      </c>
      <c r="K20" s="326" t="s">
        <v>389</v>
      </c>
      <c r="L20" s="326" t="s">
        <v>389</v>
      </c>
      <c r="M20" s="326" t="s">
        <v>389</v>
      </c>
      <c r="N20" s="326" t="s">
        <v>389</v>
      </c>
      <c r="P20" s="46"/>
      <c r="Q20" s="46"/>
    </row>
    <row r="21" spans="1:17" ht="15" customHeight="1">
      <c r="A21" s="26" t="s">
        <v>96</v>
      </c>
      <c r="B21" s="343" t="s">
        <v>389</v>
      </c>
      <c r="C21" s="326" t="s">
        <v>389</v>
      </c>
      <c r="D21" s="326" t="s">
        <v>389</v>
      </c>
      <c r="E21" s="326" t="s">
        <v>389</v>
      </c>
      <c r="F21" s="326" t="s">
        <v>389</v>
      </c>
      <c r="G21" s="326" t="s">
        <v>389</v>
      </c>
      <c r="H21" s="326" t="s">
        <v>389</v>
      </c>
      <c r="I21" s="326" t="s">
        <v>389</v>
      </c>
      <c r="J21" s="326" t="s">
        <v>389</v>
      </c>
      <c r="K21" s="326" t="s">
        <v>389</v>
      </c>
      <c r="L21" s="326" t="s">
        <v>389</v>
      </c>
      <c r="M21" s="326" t="s">
        <v>389</v>
      </c>
      <c r="N21" s="326" t="s">
        <v>389</v>
      </c>
      <c r="P21" s="46"/>
      <c r="Q21" s="46"/>
    </row>
    <row r="22" spans="1:17" ht="15" customHeight="1">
      <c r="A22" s="26" t="s">
        <v>54</v>
      </c>
      <c r="B22" s="341">
        <v>37</v>
      </c>
      <c r="C22" s="342">
        <v>2784</v>
      </c>
      <c r="D22" s="342">
        <v>2678141</v>
      </c>
      <c r="E22" s="342">
        <v>905214</v>
      </c>
      <c r="F22" s="342">
        <v>215019</v>
      </c>
      <c r="G22" s="342">
        <v>239947</v>
      </c>
      <c r="H22" s="342">
        <v>4</v>
      </c>
      <c r="I22" s="342">
        <v>15653</v>
      </c>
      <c r="J22" s="342">
        <v>5100</v>
      </c>
      <c r="K22" s="326" t="s">
        <v>389</v>
      </c>
      <c r="L22" s="342">
        <v>381</v>
      </c>
      <c r="M22" s="342">
        <v>9792</v>
      </c>
      <c r="N22" s="342">
        <v>380</v>
      </c>
      <c r="P22" s="46"/>
      <c r="Q22" s="46"/>
    </row>
    <row r="23" spans="1:17" ht="15" customHeight="1">
      <c r="A23" s="26" t="s">
        <v>37</v>
      </c>
      <c r="B23" s="341">
        <v>13</v>
      </c>
      <c r="C23" s="342">
        <v>881</v>
      </c>
      <c r="D23" s="342">
        <v>1414183</v>
      </c>
      <c r="E23" s="342">
        <v>358651</v>
      </c>
      <c r="F23" s="342">
        <v>78035</v>
      </c>
      <c r="G23" s="342">
        <v>80076</v>
      </c>
      <c r="H23" s="326" t="s">
        <v>389</v>
      </c>
      <c r="I23" s="326" t="s">
        <v>389</v>
      </c>
      <c r="J23" s="326" t="s">
        <v>389</v>
      </c>
      <c r="K23" s="326" t="s">
        <v>389</v>
      </c>
      <c r="L23" s="326" t="s">
        <v>389</v>
      </c>
      <c r="M23" s="326" t="s">
        <v>389</v>
      </c>
      <c r="N23" s="326" t="s">
        <v>389</v>
      </c>
      <c r="P23" s="46"/>
      <c r="Q23" s="46"/>
    </row>
    <row r="24" spans="1:17" ht="15" customHeight="1">
      <c r="A24" s="26" t="s">
        <v>65</v>
      </c>
      <c r="B24" s="343" t="s">
        <v>389</v>
      </c>
      <c r="C24" s="326" t="s">
        <v>389</v>
      </c>
      <c r="D24" s="326" t="s">
        <v>389</v>
      </c>
      <c r="E24" s="326" t="s">
        <v>389</v>
      </c>
      <c r="F24" s="326" t="s">
        <v>389</v>
      </c>
      <c r="G24" s="326" t="s">
        <v>389</v>
      </c>
      <c r="H24" s="326" t="s">
        <v>389</v>
      </c>
      <c r="I24" s="326" t="s">
        <v>389</v>
      </c>
      <c r="J24" s="326" t="s">
        <v>389</v>
      </c>
      <c r="K24" s="326" t="s">
        <v>389</v>
      </c>
      <c r="L24" s="326" t="s">
        <v>389</v>
      </c>
      <c r="M24" s="326" t="s">
        <v>389</v>
      </c>
      <c r="N24" s="326" t="s">
        <v>389</v>
      </c>
      <c r="P24" s="46"/>
      <c r="Q24" s="46"/>
    </row>
    <row r="25" spans="1:17" ht="15" customHeight="1">
      <c r="A25" s="26" t="s">
        <v>66</v>
      </c>
      <c r="B25" s="341">
        <v>19</v>
      </c>
      <c r="C25" s="342">
        <v>1704</v>
      </c>
      <c r="D25" s="342">
        <v>1899239</v>
      </c>
      <c r="E25" s="342">
        <v>308640</v>
      </c>
      <c r="F25" s="342">
        <v>85100</v>
      </c>
      <c r="G25" s="342">
        <v>90028</v>
      </c>
      <c r="H25" s="342">
        <v>1</v>
      </c>
      <c r="I25" s="342" t="s">
        <v>343</v>
      </c>
      <c r="J25" s="326" t="s">
        <v>389</v>
      </c>
      <c r="K25" s="342" t="s">
        <v>343</v>
      </c>
      <c r="L25" s="326" t="s">
        <v>389</v>
      </c>
      <c r="M25" s="326" t="s">
        <v>389</v>
      </c>
      <c r="N25" s="326" t="s">
        <v>389</v>
      </c>
      <c r="P25" s="46"/>
      <c r="Q25" s="46"/>
    </row>
    <row r="26" spans="1:17" ht="15" customHeight="1">
      <c r="A26" s="26" t="s">
        <v>56</v>
      </c>
      <c r="B26" s="341">
        <v>83</v>
      </c>
      <c r="C26" s="342">
        <v>13748</v>
      </c>
      <c r="D26" s="342">
        <v>25722432</v>
      </c>
      <c r="E26" s="342">
        <v>2595718</v>
      </c>
      <c r="F26" s="342">
        <v>808632</v>
      </c>
      <c r="G26" s="342">
        <v>859063</v>
      </c>
      <c r="H26" s="342">
        <v>5</v>
      </c>
      <c r="I26" s="342">
        <v>21060</v>
      </c>
      <c r="J26" s="342">
        <v>780</v>
      </c>
      <c r="K26" s="342">
        <v>19947</v>
      </c>
      <c r="L26" s="326" t="s">
        <v>389</v>
      </c>
      <c r="M26" s="326" t="s">
        <v>389</v>
      </c>
      <c r="N26" s="342">
        <v>333</v>
      </c>
      <c r="P26" s="46"/>
      <c r="Q26" s="46"/>
    </row>
    <row r="27" spans="1:17" ht="15" customHeight="1">
      <c r="A27" s="26" t="s">
        <v>57</v>
      </c>
      <c r="B27" s="341">
        <v>52</v>
      </c>
      <c r="C27" s="342">
        <v>5638</v>
      </c>
      <c r="D27" s="342">
        <v>4913237</v>
      </c>
      <c r="E27" s="342">
        <v>545871</v>
      </c>
      <c r="F27" s="342">
        <v>98300</v>
      </c>
      <c r="G27" s="342">
        <v>123831</v>
      </c>
      <c r="H27" s="342">
        <v>1</v>
      </c>
      <c r="I27" s="342" t="s">
        <v>343</v>
      </c>
      <c r="J27" s="326" t="s">
        <v>389</v>
      </c>
      <c r="K27" s="326" t="s">
        <v>389</v>
      </c>
      <c r="L27" s="342" t="s">
        <v>343</v>
      </c>
      <c r="M27" s="326" t="s">
        <v>389</v>
      </c>
      <c r="N27" s="326" t="s">
        <v>389</v>
      </c>
      <c r="P27" s="46"/>
      <c r="Q27" s="46"/>
    </row>
    <row r="28" spans="1:17" ht="15" customHeight="1">
      <c r="A28" s="256" t="s">
        <v>58</v>
      </c>
      <c r="B28" s="341">
        <v>17</v>
      </c>
      <c r="C28" s="342">
        <v>1488</v>
      </c>
      <c r="D28" s="342">
        <v>1844064</v>
      </c>
      <c r="E28" s="342">
        <v>298809</v>
      </c>
      <c r="F28" s="342">
        <v>83271</v>
      </c>
      <c r="G28" s="342">
        <v>87375</v>
      </c>
      <c r="H28" s="342">
        <v>1</v>
      </c>
      <c r="I28" s="342" t="s">
        <v>343</v>
      </c>
      <c r="J28" s="326" t="s">
        <v>389</v>
      </c>
      <c r="K28" s="342" t="s">
        <v>343</v>
      </c>
      <c r="L28" s="326" t="s">
        <v>389</v>
      </c>
      <c r="M28" s="326" t="s">
        <v>389</v>
      </c>
      <c r="N28" s="326" t="s">
        <v>389</v>
      </c>
      <c r="P28" s="46"/>
      <c r="Q28" s="46"/>
    </row>
    <row r="29" spans="1:17" ht="15" customHeight="1">
      <c r="A29" s="26" t="s">
        <v>59</v>
      </c>
      <c r="B29" s="343" t="s">
        <v>389</v>
      </c>
      <c r="C29" s="285" t="s">
        <v>389</v>
      </c>
      <c r="D29" s="285" t="s">
        <v>389</v>
      </c>
      <c r="E29" s="285" t="s">
        <v>389</v>
      </c>
      <c r="F29" s="285" t="s">
        <v>389</v>
      </c>
      <c r="G29" s="285" t="s">
        <v>389</v>
      </c>
      <c r="H29" s="285" t="s">
        <v>389</v>
      </c>
      <c r="I29" s="285" t="s">
        <v>389</v>
      </c>
      <c r="J29" s="285" t="s">
        <v>389</v>
      </c>
      <c r="K29" s="285" t="s">
        <v>389</v>
      </c>
      <c r="L29" s="285" t="s">
        <v>389</v>
      </c>
      <c r="M29" s="285" t="s">
        <v>389</v>
      </c>
      <c r="N29" s="285" t="s">
        <v>389</v>
      </c>
      <c r="P29" s="46"/>
      <c r="Q29" s="46"/>
    </row>
    <row r="30" spans="1:17" ht="15" customHeight="1">
      <c r="A30" s="26" t="s">
        <v>67</v>
      </c>
      <c r="B30" s="343" t="s">
        <v>389</v>
      </c>
      <c r="C30" s="326" t="s">
        <v>389</v>
      </c>
      <c r="D30" s="326" t="s">
        <v>389</v>
      </c>
      <c r="E30" s="326" t="s">
        <v>389</v>
      </c>
      <c r="F30" s="326" t="s">
        <v>389</v>
      </c>
      <c r="G30" s="326" t="s">
        <v>389</v>
      </c>
      <c r="H30" s="326" t="s">
        <v>389</v>
      </c>
      <c r="I30" s="326" t="s">
        <v>389</v>
      </c>
      <c r="J30" s="326" t="s">
        <v>389</v>
      </c>
      <c r="K30" s="326" t="s">
        <v>389</v>
      </c>
      <c r="L30" s="326" t="s">
        <v>389</v>
      </c>
      <c r="M30" s="326" t="s">
        <v>389</v>
      </c>
      <c r="N30" s="326" t="s">
        <v>389</v>
      </c>
      <c r="P30" s="46"/>
      <c r="Q30" s="46"/>
    </row>
    <row r="31" spans="1:17" ht="15" customHeight="1">
      <c r="A31" s="80" t="s">
        <v>68</v>
      </c>
      <c r="B31" s="344">
        <v>24</v>
      </c>
      <c r="C31" s="345">
        <v>1923</v>
      </c>
      <c r="D31" s="345">
        <v>2061968</v>
      </c>
      <c r="E31" s="345">
        <v>266778</v>
      </c>
      <c r="F31" s="345">
        <v>72730</v>
      </c>
      <c r="G31" s="345">
        <v>97938</v>
      </c>
      <c r="H31" s="345">
        <v>3</v>
      </c>
      <c r="I31" s="345">
        <v>4910</v>
      </c>
      <c r="J31" s="345">
        <v>710</v>
      </c>
      <c r="K31" s="345">
        <v>2100</v>
      </c>
      <c r="L31" s="346" t="s">
        <v>389</v>
      </c>
      <c r="M31" s="345">
        <v>2100</v>
      </c>
      <c r="N31" s="346" t="s">
        <v>389</v>
      </c>
      <c r="P31" s="46"/>
      <c r="Q31" s="46"/>
    </row>
    <row r="32" spans="1:20" ht="15" customHeight="1">
      <c r="A32" s="28" t="s">
        <v>338</v>
      </c>
      <c r="B32" s="47"/>
      <c r="C32" s="47"/>
      <c r="D32" s="47"/>
      <c r="E32" s="47"/>
      <c r="F32" s="47"/>
      <c r="G32" s="47"/>
      <c r="H32" s="47"/>
      <c r="I32" s="47"/>
      <c r="R32" s="47"/>
      <c r="S32" s="46"/>
      <c r="T32" s="46"/>
    </row>
    <row r="33" spans="1:20" ht="15" customHeight="1">
      <c r="A33" s="13"/>
      <c r="H33" s="47"/>
      <c r="I33" s="47"/>
      <c r="S33" s="46"/>
      <c r="T33" s="46"/>
    </row>
    <row r="34" spans="1:20" ht="15" customHeight="1">
      <c r="A34" s="13"/>
      <c r="H34" s="47"/>
      <c r="I34" s="47"/>
      <c r="S34" s="46"/>
      <c r="T34" s="46"/>
    </row>
    <row r="35" spans="1:20" ht="15" customHeight="1">
      <c r="A35" s="13"/>
      <c r="H35" s="47"/>
      <c r="I35" s="47"/>
      <c r="S35" s="46"/>
      <c r="T35" s="46"/>
    </row>
    <row r="36" spans="1:20" ht="15" customHeight="1">
      <c r="A36" s="13"/>
      <c r="H36" s="47"/>
      <c r="I36" s="47"/>
      <c r="S36" s="46"/>
      <c r="T36" s="46"/>
    </row>
    <row r="37" spans="19:20" ht="15" customHeight="1">
      <c r="S37" s="46"/>
      <c r="T37" s="46"/>
    </row>
    <row r="38" spans="1:20" ht="15" customHeight="1">
      <c r="A38" s="400" t="s">
        <v>514</v>
      </c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S38" s="46"/>
      <c r="T38" s="46"/>
    </row>
    <row r="39" spans="1:20" ht="15" customHeight="1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335" t="s">
        <v>515</v>
      </c>
      <c r="S39" s="46"/>
      <c r="T39" s="46"/>
    </row>
    <row r="40" spans="1:20" ht="15" customHeight="1">
      <c r="A40" s="614" t="s">
        <v>31</v>
      </c>
      <c r="B40" s="617" t="s">
        <v>508</v>
      </c>
      <c r="C40" s="620" t="s">
        <v>509</v>
      </c>
      <c r="D40" s="621"/>
      <c r="E40" s="621"/>
      <c r="F40" s="621"/>
      <c r="G40" s="621"/>
      <c r="H40" s="622"/>
      <c r="I40" s="620" t="s">
        <v>511</v>
      </c>
      <c r="J40" s="621"/>
      <c r="K40" s="621"/>
      <c r="L40" s="621"/>
      <c r="M40" s="621"/>
      <c r="N40" s="621"/>
      <c r="O40" s="621"/>
      <c r="P40" s="78"/>
      <c r="Q40" s="78"/>
      <c r="R40" s="78"/>
      <c r="S40" s="78"/>
      <c r="T40" s="78"/>
    </row>
    <row r="41" spans="1:20" ht="15" customHeight="1">
      <c r="A41" s="615"/>
      <c r="B41" s="618"/>
      <c r="C41" s="623" t="s">
        <v>6</v>
      </c>
      <c r="D41" s="623" t="s">
        <v>32</v>
      </c>
      <c r="E41" s="625" t="s">
        <v>510</v>
      </c>
      <c r="F41" s="623" t="s">
        <v>33</v>
      </c>
      <c r="G41" s="623" t="s">
        <v>34</v>
      </c>
      <c r="H41" s="630" t="s">
        <v>35</v>
      </c>
      <c r="I41" s="633" t="s">
        <v>493</v>
      </c>
      <c r="J41" s="623" t="s">
        <v>221</v>
      </c>
      <c r="K41" s="623" t="s">
        <v>288</v>
      </c>
      <c r="L41" s="625" t="s">
        <v>512</v>
      </c>
      <c r="M41" s="635" t="s">
        <v>41</v>
      </c>
      <c r="N41" s="635" t="s">
        <v>40</v>
      </c>
      <c r="O41" s="649" t="s">
        <v>313</v>
      </c>
      <c r="P41" s="73"/>
      <c r="Q41" s="77"/>
      <c r="R41" s="77"/>
      <c r="S41" s="77"/>
      <c r="T41" s="73"/>
    </row>
    <row r="42" spans="1:20" ht="15" customHeight="1">
      <c r="A42" s="616"/>
      <c r="B42" s="619"/>
      <c r="C42" s="624"/>
      <c r="D42" s="624"/>
      <c r="E42" s="626"/>
      <c r="F42" s="624"/>
      <c r="G42" s="624"/>
      <c r="H42" s="631"/>
      <c r="I42" s="632"/>
      <c r="J42" s="632"/>
      <c r="K42" s="632"/>
      <c r="L42" s="634"/>
      <c r="M42" s="634"/>
      <c r="N42" s="634"/>
      <c r="O42" s="650"/>
      <c r="P42" s="73"/>
      <c r="Q42" s="77"/>
      <c r="R42" s="77"/>
      <c r="S42" s="77"/>
      <c r="T42" s="73"/>
    </row>
    <row r="43" spans="1:20" ht="15" customHeight="1">
      <c r="A43" s="79" t="s">
        <v>502</v>
      </c>
      <c r="B43" s="347">
        <f>SUM(B45:B65)</f>
        <v>570</v>
      </c>
      <c r="C43" s="322">
        <f aca="true" t="shared" si="1" ref="C43:H43">SUM(C45:C65)</f>
        <v>563645</v>
      </c>
      <c r="D43" s="322">
        <f t="shared" si="1"/>
        <v>40488</v>
      </c>
      <c r="E43" s="322">
        <f t="shared" si="1"/>
        <v>39112</v>
      </c>
      <c r="F43" s="322">
        <f t="shared" si="1"/>
        <v>409299</v>
      </c>
      <c r="G43" s="322">
        <f t="shared" si="1"/>
        <v>8757</v>
      </c>
      <c r="H43" s="348">
        <f t="shared" si="1"/>
        <v>65989</v>
      </c>
      <c r="I43" s="322">
        <f>SUM(J43:O43)</f>
        <v>563645</v>
      </c>
      <c r="J43" s="322">
        <f aca="true" t="shared" si="2" ref="J43:O43">SUM(J45:J65)</f>
        <v>23094</v>
      </c>
      <c r="K43" s="322">
        <f t="shared" si="2"/>
        <v>40708</v>
      </c>
      <c r="L43" s="322">
        <f t="shared" si="2"/>
        <v>153136</v>
      </c>
      <c r="M43" s="322">
        <f t="shared" si="2"/>
        <v>92344</v>
      </c>
      <c r="N43" s="322">
        <f t="shared" si="2"/>
        <v>212565</v>
      </c>
      <c r="O43" s="322">
        <f t="shared" si="2"/>
        <v>41798</v>
      </c>
      <c r="P43" s="349"/>
      <c r="Q43" s="349"/>
      <c r="R43" s="349"/>
      <c r="S43" s="349"/>
      <c r="T43" s="349"/>
    </row>
    <row r="44" spans="1:20" ht="15" customHeight="1">
      <c r="A44" s="26"/>
      <c r="B44" s="350"/>
      <c r="C44" s="351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</row>
    <row r="45" spans="1:20" ht="15" customHeight="1">
      <c r="A45" s="26" t="s">
        <v>46</v>
      </c>
      <c r="B45" s="352">
        <v>57</v>
      </c>
      <c r="C45" s="320">
        <f>SUM(D45:H45)</f>
        <v>33743</v>
      </c>
      <c r="D45" s="342">
        <v>1740</v>
      </c>
      <c r="E45" s="342">
        <v>30</v>
      </c>
      <c r="F45" s="342">
        <v>31663</v>
      </c>
      <c r="G45" s="326" t="s">
        <v>389</v>
      </c>
      <c r="H45" s="342">
        <v>310</v>
      </c>
      <c r="I45" s="320">
        <f aca="true" t="shared" si="3" ref="I45:I65">SUM(J45:O45)</f>
        <v>33743</v>
      </c>
      <c r="J45" s="342">
        <v>704</v>
      </c>
      <c r="K45" s="342">
        <v>8598</v>
      </c>
      <c r="L45" s="342">
        <v>11563</v>
      </c>
      <c r="M45" s="342">
        <v>9878</v>
      </c>
      <c r="N45" s="342">
        <v>273</v>
      </c>
      <c r="O45" s="342">
        <v>2727</v>
      </c>
      <c r="P45" s="342"/>
      <c r="Q45" s="342"/>
      <c r="R45" s="342"/>
      <c r="S45" s="342"/>
      <c r="T45" s="342"/>
    </row>
    <row r="46" spans="1:20" ht="15" customHeight="1">
      <c r="A46" s="26" t="s">
        <v>60</v>
      </c>
      <c r="B46" s="352">
        <v>159</v>
      </c>
      <c r="C46" s="320">
        <f aca="true" t="shared" si="4" ref="C46:C65">SUM(D46:H46)</f>
        <v>315947</v>
      </c>
      <c r="D46" s="342">
        <v>9002</v>
      </c>
      <c r="E46" s="342">
        <v>32045</v>
      </c>
      <c r="F46" s="342">
        <v>224900</v>
      </c>
      <c r="G46" s="342">
        <v>8411</v>
      </c>
      <c r="H46" s="342">
        <v>41589</v>
      </c>
      <c r="I46" s="320">
        <f t="shared" si="3"/>
        <v>315947</v>
      </c>
      <c r="J46" s="342">
        <v>20084</v>
      </c>
      <c r="K46" s="342">
        <v>4885</v>
      </c>
      <c r="L46" s="342">
        <v>80699</v>
      </c>
      <c r="M46" s="342">
        <v>39450</v>
      </c>
      <c r="N46" s="342">
        <v>155830</v>
      </c>
      <c r="O46" s="342">
        <v>14999</v>
      </c>
      <c r="P46" s="342"/>
      <c r="Q46" s="342"/>
      <c r="R46" s="342"/>
      <c r="S46" s="342"/>
      <c r="T46" s="342"/>
    </row>
    <row r="47" spans="1:20" ht="15" customHeight="1">
      <c r="A47" s="26" t="s">
        <v>61</v>
      </c>
      <c r="B47" s="352">
        <v>55</v>
      </c>
      <c r="C47" s="320">
        <f t="shared" si="4"/>
        <v>1153</v>
      </c>
      <c r="D47" s="342">
        <v>503</v>
      </c>
      <c r="E47" s="326" t="s">
        <v>389</v>
      </c>
      <c r="F47" s="342">
        <v>650</v>
      </c>
      <c r="G47" s="326" t="s">
        <v>389</v>
      </c>
      <c r="H47" s="326" t="s">
        <v>389</v>
      </c>
      <c r="I47" s="320">
        <f t="shared" si="3"/>
        <v>1153</v>
      </c>
      <c r="J47" s="342">
        <v>165</v>
      </c>
      <c r="K47" s="342">
        <v>22</v>
      </c>
      <c r="L47" s="342">
        <v>1</v>
      </c>
      <c r="M47" s="342">
        <v>274</v>
      </c>
      <c r="N47" s="342">
        <v>426</v>
      </c>
      <c r="O47" s="342">
        <v>265</v>
      </c>
      <c r="P47" s="342"/>
      <c r="Q47" s="342"/>
      <c r="R47" s="342"/>
      <c r="S47" s="342"/>
      <c r="T47" s="342"/>
    </row>
    <row r="48" spans="1:20" ht="15" customHeight="1">
      <c r="A48" s="256" t="s">
        <v>62</v>
      </c>
      <c r="B48" s="352">
        <v>9</v>
      </c>
      <c r="C48" s="320">
        <f t="shared" si="4"/>
        <v>777</v>
      </c>
      <c r="D48" s="342">
        <v>696</v>
      </c>
      <c r="E48" s="326" t="s">
        <v>389</v>
      </c>
      <c r="F48" s="342">
        <v>81</v>
      </c>
      <c r="G48" s="326" t="s">
        <v>389</v>
      </c>
      <c r="H48" s="326" t="s">
        <v>389</v>
      </c>
      <c r="I48" s="320">
        <f t="shared" si="3"/>
        <v>777</v>
      </c>
      <c r="J48" s="342">
        <v>157</v>
      </c>
      <c r="K48" s="342">
        <v>3</v>
      </c>
      <c r="L48" s="342">
        <v>440</v>
      </c>
      <c r="M48" s="342">
        <v>1</v>
      </c>
      <c r="N48" s="326" t="s">
        <v>389</v>
      </c>
      <c r="O48" s="342">
        <v>176</v>
      </c>
      <c r="P48" s="342"/>
      <c r="Q48" s="342"/>
      <c r="R48" s="342"/>
      <c r="S48" s="342"/>
      <c r="T48" s="342"/>
    </row>
    <row r="49" spans="1:20" ht="15" customHeight="1">
      <c r="A49" s="256" t="s">
        <v>435</v>
      </c>
      <c r="B49" s="352">
        <v>8</v>
      </c>
      <c r="C49" s="320">
        <f t="shared" si="4"/>
        <v>335</v>
      </c>
      <c r="D49" s="342">
        <v>187</v>
      </c>
      <c r="E49" s="342">
        <v>46</v>
      </c>
      <c r="F49" s="342">
        <v>102</v>
      </c>
      <c r="G49" s="326" t="s">
        <v>389</v>
      </c>
      <c r="H49" s="326" t="s">
        <v>389</v>
      </c>
      <c r="I49" s="320">
        <f t="shared" si="3"/>
        <v>335</v>
      </c>
      <c r="J49" s="342">
        <v>47</v>
      </c>
      <c r="K49" s="326" t="s">
        <v>389</v>
      </c>
      <c r="L49" s="342">
        <v>84</v>
      </c>
      <c r="M49" s="342">
        <v>134</v>
      </c>
      <c r="N49" s="326" t="s">
        <v>389</v>
      </c>
      <c r="O49" s="342">
        <v>70</v>
      </c>
      <c r="P49" s="342"/>
      <c r="Q49" s="342"/>
      <c r="R49" s="342"/>
      <c r="S49" s="342"/>
      <c r="T49" s="342"/>
    </row>
    <row r="50" spans="1:20" ht="15" customHeight="1">
      <c r="A50" s="26" t="s">
        <v>63</v>
      </c>
      <c r="B50" s="352">
        <v>11</v>
      </c>
      <c r="C50" s="320">
        <f t="shared" si="4"/>
        <v>59780</v>
      </c>
      <c r="D50" s="342">
        <v>18</v>
      </c>
      <c r="E50" s="326" t="s">
        <v>389</v>
      </c>
      <c r="F50" s="342">
        <v>50014</v>
      </c>
      <c r="G50" s="342">
        <v>210</v>
      </c>
      <c r="H50" s="342">
        <v>9538</v>
      </c>
      <c r="I50" s="320">
        <f t="shared" si="3"/>
        <v>59780</v>
      </c>
      <c r="J50" s="342">
        <v>849</v>
      </c>
      <c r="K50" s="342">
        <v>25563</v>
      </c>
      <c r="L50" s="342">
        <v>32835</v>
      </c>
      <c r="M50" s="342">
        <v>314</v>
      </c>
      <c r="N50" s="326" t="s">
        <v>389</v>
      </c>
      <c r="O50" s="342">
        <v>219</v>
      </c>
      <c r="P50" s="342"/>
      <c r="Q50" s="342"/>
      <c r="R50" s="342"/>
      <c r="S50" s="342"/>
      <c r="T50" s="342"/>
    </row>
    <row r="51" spans="1:20" ht="15" customHeight="1">
      <c r="A51" s="26" t="s">
        <v>50</v>
      </c>
      <c r="B51" s="352">
        <v>20</v>
      </c>
      <c r="C51" s="320">
        <f t="shared" si="4"/>
        <v>5357</v>
      </c>
      <c r="D51" s="353">
        <v>4495</v>
      </c>
      <c r="E51" s="285" t="s">
        <v>389</v>
      </c>
      <c r="F51" s="353">
        <v>862</v>
      </c>
      <c r="G51" s="326" t="s">
        <v>389</v>
      </c>
      <c r="H51" s="326" t="s">
        <v>389</v>
      </c>
      <c r="I51" s="279">
        <f t="shared" si="3"/>
        <v>5357</v>
      </c>
      <c r="J51" s="353">
        <v>26</v>
      </c>
      <c r="K51" s="326" t="s">
        <v>389</v>
      </c>
      <c r="L51" s="353">
        <v>4259</v>
      </c>
      <c r="M51" s="353">
        <v>368</v>
      </c>
      <c r="N51" s="353">
        <v>360</v>
      </c>
      <c r="O51" s="353">
        <v>344</v>
      </c>
      <c r="P51" s="342"/>
      <c r="Q51" s="353"/>
      <c r="R51" s="353"/>
      <c r="S51" s="353"/>
      <c r="T51" s="353"/>
    </row>
    <row r="52" spans="1:20" ht="15" customHeight="1">
      <c r="A52" s="26" t="s">
        <v>36</v>
      </c>
      <c r="B52" s="341">
        <v>6</v>
      </c>
      <c r="C52" s="320">
        <f t="shared" si="4"/>
        <v>22584</v>
      </c>
      <c r="D52" s="353">
        <v>15350</v>
      </c>
      <c r="E52" s="285" t="s">
        <v>389</v>
      </c>
      <c r="F52" s="353">
        <v>7234</v>
      </c>
      <c r="G52" s="326" t="s">
        <v>389</v>
      </c>
      <c r="H52" s="326" t="s">
        <v>389</v>
      </c>
      <c r="I52" s="320">
        <f t="shared" si="3"/>
        <v>22584</v>
      </c>
      <c r="J52" s="353">
        <v>160</v>
      </c>
      <c r="K52" s="353">
        <v>390</v>
      </c>
      <c r="L52" s="353">
        <v>642</v>
      </c>
      <c r="M52" s="353">
        <v>13765</v>
      </c>
      <c r="N52" s="353">
        <v>5724</v>
      </c>
      <c r="O52" s="353">
        <v>1903</v>
      </c>
      <c r="P52" s="353"/>
      <c r="Q52" s="353"/>
      <c r="R52" s="353"/>
      <c r="S52" s="353"/>
      <c r="T52" s="353"/>
    </row>
    <row r="53" spans="1:20" ht="15" customHeight="1">
      <c r="A53" s="26" t="s">
        <v>64</v>
      </c>
      <c r="B53" s="343" t="s">
        <v>389</v>
      </c>
      <c r="C53" s="326" t="s">
        <v>389</v>
      </c>
      <c r="D53" s="326" t="s">
        <v>389</v>
      </c>
      <c r="E53" s="326" t="s">
        <v>389</v>
      </c>
      <c r="F53" s="326" t="s">
        <v>389</v>
      </c>
      <c r="G53" s="326" t="s">
        <v>389</v>
      </c>
      <c r="H53" s="326" t="s">
        <v>389</v>
      </c>
      <c r="I53" s="326" t="s">
        <v>389</v>
      </c>
      <c r="J53" s="326" t="s">
        <v>389</v>
      </c>
      <c r="K53" s="326" t="s">
        <v>389</v>
      </c>
      <c r="L53" s="326" t="s">
        <v>389</v>
      </c>
      <c r="M53" s="326" t="s">
        <v>389</v>
      </c>
      <c r="N53" s="326" t="s">
        <v>389</v>
      </c>
      <c r="O53" s="326" t="s">
        <v>389</v>
      </c>
      <c r="P53" s="342"/>
      <c r="Q53" s="353"/>
      <c r="R53" s="353"/>
      <c r="S53" s="353"/>
      <c r="T53" s="353"/>
    </row>
    <row r="54" spans="1:20" ht="15" customHeight="1">
      <c r="A54" s="26" t="s">
        <v>53</v>
      </c>
      <c r="B54" s="343" t="s">
        <v>389</v>
      </c>
      <c r="C54" s="326" t="s">
        <v>389</v>
      </c>
      <c r="D54" s="326" t="s">
        <v>389</v>
      </c>
      <c r="E54" s="326" t="s">
        <v>389</v>
      </c>
      <c r="F54" s="326" t="s">
        <v>389</v>
      </c>
      <c r="G54" s="326" t="s">
        <v>389</v>
      </c>
      <c r="H54" s="326" t="s">
        <v>389</v>
      </c>
      <c r="I54" s="326" t="s">
        <v>389</v>
      </c>
      <c r="J54" s="326" t="s">
        <v>389</v>
      </c>
      <c r="K54" s="326" t="s">
        <v>389</v>
      </c>
      <c r="L54" s="326" t="s">
        <v>389</v>
      </c>
      <c r="M54" s="326" t="s">
        <v>389</v>
      </c>
      <c r="N54" s="326" t="s">
        <v>389</v>
      </c>
      <c r="O54" s="326" t="s">
        <v>389</v>
      </c>
      <c r="P54" s="342"/>
      <c r="Q54" s="342"/>
      <c r="R54" s="342"/>
      <c r="S54" s="342"/>
      <c r="T54" s="342"/>
    </row>
    <row r="55" spans="1:20" ht="15" customHeight="1">
      <c r="A55" s="26" t="s">
        <v>96</v>
      </c>
      <c r="B55" s="343" t="s">
        <v>389</v>
      </c>
      <c r="C55" s="326" t="s">
        <v>389</v>
      </c>
      <c r="D55" s="326" t="s">
        <v>389</v>
      </c>
      <c r="E55" s="326" t="s">
        <v>389</v>
      </c>
      <c r="F55" s="326" t="s">
        <v>389</v>
      </c>
      <c r="G55" s="326" t="s">
        <v>389</v>
      </c>
      <c r="H55" s="326" t="s">
        <v>389</v>
      </c>
      <c r="I55" s="326" t="s">
        <v>389</v>
      </c>
      <c r="J55" s="326" t="s">
        <v>389</v>
      </c>
      <c r="K55" s="326" t="s">
        <v>389</v>
      </c>
      <c r="L55" s="326" t="s">
        <v>389</v>
      </c>
      <c r="M55" s="326" t="s">
        <v>389</v>
      </c>
      <c r="N55" s="326" t="s">
        <v>389</v>
      </c>
      <c r="O55" s="326" t="s">
        <v>389</v>
      </c>
      <c r="P55" s="342"/>
      <c r="Q55" s="342"/>
      <c r="R55" s="342"/>
      <c r="S55" s="342"/>
      <c r="T55" s="342"/>
    </row>
    <row r="56" spans="1:20" ht="15" customHeight="1">
      <c r="A56" s="26" t="s">
        <v>54</v>
      </c>
      <c r="B56" s="352">
        <v>37</v>
      </c>
      <c r="C56" s="320">
        <f t="shared" si="4"/>
        <v>5583</v>
      </c>
      <c r="D56" s="353">
        <v>557</v>
      </c>
      <c r="E56" s="353">
        <v>46</v>
      </c>
      <c r="F56" s="353">
        <v>3926</v>
      </c>
      <c r="G56" s="342">
        <v>15</v>
      </c>
      <c r="H56" s="342">
        <v>1039</v>
      </c>
      <c r="I56" s="320">
        <f t="shared" si="3"/>
        <v>5583</v>
      </c>
      <c r="J56" s="342">
        <v>136</v>
      </c>
      <c r="K56" s="342">
        <v>897</v>
      </c>
      <c r="L56" s="342">
        <v>1587</v>
      </c>
      <c r="M56" s="342">
        <v>2001</v>
      </c>
      <c r="N56" s="342">
        <v>502</v>
      </c>
      <c r="O56" s="342">
        <v>460</v>
      </c>
      <c r="P56" s="342"/>
      <c r="Q56" s="342"/>
      <c r="R56" s="342"/>
      <c r="S56" s="342"/>
      <c r="T56" s="342"/>
    </row>
    <row r="57" spans="1:20" ht="15" customHeight="1">
      <c r="A57" s="26" t="s">
        <v>37</v>
      </c>
      <c r="B57" s="352">
        <v>13</v>
      </c>
      <c r="C57" s="320">
        <f t="shared" si="4"/>
        <v>4111</v>
      </c>
      <c r="D57" s="353">
        <v>334</v>
      </c>
      <c r="E57" s="285" t="s">
        <v>389</v>
      </c>
      <c r="F57" s="353">
        <v>3052</v>
      </c>
      <c r="G57" s="326" t="s">
        <v>389</v>
      </c>
      <c r="H57" s="342">
        <v>725</v>
      </c>
      <c r="I57" s="320">
        <f t="shared" si="3"/>
        <v>4111</v>
      </c>
      <c r="J57" s="342">
        <v>143</v>
      </c>
      <c r="K57" s="326" t="s">
        <v>389</v>
      </c>
      <c r="L57" s="342">
        <v>699</v>
      </c>
      <c r="M57" s="342">
        <v>2829</v>
      </c>
      <c r="N57" s="326" t="s">
        <v>389</v>
      </c>
      <c r="O57" s="342">
        <v>440</v>
      </c>
      <c r="P57" s="342"/>
      <c r="Q57" s="342"/>
      <c r="R57" s="342"/>
      <c r="S57" s="342"/>
      <c r="T57" s="342"/>
    </row>
    <row r="58" spans="1:20" ht="15" customHeight="1">
      <c r="A58" s="26" t="s">
        <v>65</v>
      </c>
      <c r="B58" s="343" t="s">
        <v>389</v>
      </c>
      <c r="C58" s="326" t="s">
        <v>389</v>
      </c>
      <c r="D58" s="326" t="s">
        <v>389</v>
      </c>
      <c r="E58" s="326" t="s">
        <v>389</v>
      </c>
      <c r="F58" s="326" t="s">
        <v>389</v>
      </c>
      <c r="G58" s="326" t="s">
        <v>389</v>
      </c>
      <c r="H58" s="326" t="s">
        <v>389</v>
      </c>
      <c r="I58" s="326" t="s">
        <v>389</v>
      </c>
      <c r="J58" s="326" t="s">
        <v>389</v>
      </c>
      <c r="K58" s="326" t="s">
        <v>389</v>
      </c>
      <c r="L58" s="326" t="s">
        <v>389</v>
      </c>
      <c r="M58" s="326" t="s">
        <v>389</v>
      </c>
      <c r="N58" s="326" t="s">
        <v>389</v>
      </c>
      <c r="O58" s="326" t="s">
        <v>389</v>
      </c>
      <c r="P58" s="342"/>
      <c r="Q58" s="342"/>
      <c r="R58" s="342"/>
      <c r="S58" s="342"/>
      <c r="T58" s="342"/>
    </row>
    <row r="59" spans="1:20" ht="15" customHeight="1">
      <c r="A59" s="26" t="s">
        <v>66</v>
      </c>
      <c r="B59" s="352">
        <v>19</v>
      </c>
      <c r="C59" s="320">
        <f t="shared" si="4"/>
        <v>2373</v>
      </c>
      <c r="D59" s="353">
        <v>191</v>
      </c>
      <c r="E59" s="285" t="s">
        <v>389</v>
      </c>
      <c r="F59" s="353">
        <v>2172</v>
      </c>
      <c r="G59" s="326" t="s">
        <v>389</v>
      </c>
      <c r="H59" s="342">
        <v>10</v>
      </c>
      <c r="I59" s="320">
        <f t="shared" si="3"/>
        <v>2373</v>
      </c>
      <c r="J59" s="342">
        <v>56</v>
      </c>
      <c r="K59" s="326" t="s">
        <v>389</v>
      </c>
      <c r="L59" s="342">
        <v>1029</v>
      </c>
      <c r="M59" s="342">
        <v>697</v>
      </c>
      <c r="N59" s="342">
        <v>291</v>
      </c>
      <c r="O59" s="342">
        <v>300</v>
      </c>
      <c r="P59" s="342"/>
      <c r="Q59" s="342"/>
      <c r="R59" s="342"/>
      <c r="S59" s="342"/>
      <c r="T59" s="342"/>
    </row>
    <row r="60" spans="1:21" ht="15" customHeight="1">
      <c r="A60" s="26" t="s">
        <v>56</v>
      </c>
      <c r="B60" s="352">
        <v>83</v>
      </c>
      <c r="C60" s="320">
        <f t="shared" si="4"/>
        <v>45571</v>
      </c>
      <c r="D60" s="353">
        <v>4984</v>
      </c>
      <c r="E60" s="353">
        <v>6921</v>
      </c>
      <c r="F60" s="353">
        <v>21497</v>
      </c>
      <c r="G60" s="342">
        <v>32</v>
      </c>
      <c r="H60" s="342">
        <v>12137</v>
      </c>
      <c r="I60" s="320">
        <f t="shared" si="3"/>
        <v>45571</v>
      </c>
      <c r="J60" s="342">
        <v>335</v>
      </c>
      <c r="K60" s="342">
        <v>350</v>
      </c>
      <c r="L60" s="342">
        <v>14101</v>
      </c>
      <c r="M60" s="342">
        <v>15676</v>
      </c>
      <c r="N60" s="342">
        <v>7848</v>
      </c>
      <c r="O60" s="342">
        <v>7261</v>
      </c>
      <c r="P60" s="342"/>
      <c r="Q60" s="342"/>
      <c r="R60" s="342"/>
      <c r="S60" s="342"/>
      <c r="T60" s="342"/>
      <c r="U60" s="168"/>
    </row>
    <row r="61" spans="1:21" ht="15" customHeight="1">
      <c r="A61" s="26" t="s">
        <v>57</v>
      </c>
      <c r="B61" s="352">
        <v>52</v>
      </c>
      <c r="C61" s="320">
        <f t="shared" si="4"/>
        <v>4470</v>
      </c>
      <c r="D61" s="353">
        <v>1535</v>
      </c>
      <c r="E61" s="353">
        <v>24</v>
      </c>
      <c r="F61" s="353">
        <v>2815</v>
      </c>
      <c r="G61" s="342">
        <v>77</v>
      </c>
      <c r="H61" s="342">
        <v>19</v>
      </c>
      <c r="I61" s="320">
        <f t="shared" si="3"/>
        <v>4470</v>
      </c>
      <c r="J61" s="342">
        <v>70</v>
      </c>
      <c r="K61" s="326" t="s">
        <v>389</v>
      </c>
      <c r="L61" s="342">
        <v>2030</v>
      </c>
      <c r="M61" s="342">
        <v>644</v>
      </c>
      <c r="N61" s="342">
        <v>1175</v>
      </c>
      <c r="O61" s="342">
        <v>551</v>
      </c>
      <c r="P61" s="342"/>
      <c r="Q61" s="342"/>
      <c r="R61" s="342"/>
      <c r="S61" s="342"/>
      <c r="T61" s="342"/>
      <c r="U61" s="168"/>
    </row>
    <row r="62" spans="1:21" ht="15" customHeight="1">
      <c r="A62" s="256" t="s">
        <v>58</v>
      </c>
      <c r="B62" s="352">
        <v>17</v>
      </c>
      <c r="C62" s="320">
        <f t="shared" si="4"/>
        <v>55207</v>
      </c>
      <c r="D62" s="353">
        <v>652</v>
      </c>
      <c r="E62" s="285" t="s">
        <v>389</v>
      </c>
      <c r="F62" s="353">
        <v>54295</v>
      </c>
      <c r="G62" s="326" t="s">
        <v>389</v>
      </c>
      <c r="H62" s="342">
        <v>260</v>
      </c>
      <c r="I62" s="320">
        <f t="shared" si="3"/>
        <v>55207</v>
      </c>
      <c r="J62" s="342">
        <v>70</v>
      </c>
      <c r="K62" s="326" t="s">
        <v>389</v>
      </c>
      <c r="L62" s="342">
        <v>2481</v>
      </c>
      <c r="M62" s="342">
        <v>831</v>
      </c>
      <c r="N62" s="342">
        <v>40000</v>
      </c>
      <c r="O62" s="342">
        <v>11825</v>
      </c>
      <c r="P62" s="342"/>
      <c r="Q62" s="342"/>
      <c r="R62" s="342"/>
      <c r="S62" s="342"/>
      <c r="T62" s="342"/>
      <c r="U62" s="168"/>
    </row>
    <row r="63" spans="1:21" ht="15" customHeight="1">
      <c r="A63" s="26" t="s">
        <v>59</v>
      </c>
      <c r="B63" s="343" t="s">
        <v>389</v>
      </c>
      <c r="C63" s="326" t="s">
        <v>389</v>
      </c>
      <c r="D63" s="326" t="s">
        <v>389</v>
      </c>
      <c r="E63" s="326" t="s">
        <v>389</v>
      </c>
      <c r="F63" s="326" t="s">
        <v>389</v>
      </c>
      <c r="G63" s="326" t="s">
        <v>389</v>
      </c>
      <c r="H63" s="326" t="s">
        <v>389</v>
      </c>
      <c r="I63" s="326" t="s">
        <v>389</v>
      </c>
      <c r="J63" s="326" t="s">
        <v>389</v>
      </c>
      <c r="K63" s="326" t="s">
        <v>389</v>
      </c>
      <c r="L63" s="326" t="s">
        <v>389</v>
      </c>
      <c r="M63" s="326" t="s">
        <v>389</v>
      </c>
      <c r="N63" s="326" t="s">
        <v>389</v>
      </c>
      <c r="O63" s="326" t="s">
        <v>389</v>
      </c>
      <c r="P63" s="353"/>
      <c r="Q63" s="353"/>
      <c r="R63" s="353"/>
      <c r="S63" s="353"/>
      <c r="T63" s="353"/>
      <c r="U63" s="168"/>
    </row>
    <row r="64" spans="1:21" ht="15" customHeight="1">
      <c r="A64" s="26" t="s">
        <v>67</v>
      </c>
      <c r="B64" s="343" t="s">
        <v>389</v>
      </c>
      <c r="C64" s="326" t="s">
        <v>389</v>
      </c>
      <c r="D64" s="326" t="s">
        <v>389</v>
      </c>
      <c r="E64" s="326" t="s">
        <v>389</v>
      </c>
      <c r="F64" s="326" t="s">
        <v>389</v>
      </c>
      <c r="G64" s="326" t="s">
        <v>389</v>
      </c>
      <c r="H64" s="326" t="s">
        <v>389</v>
      </c>
      <c r="I64" s="326" t="s">
        <v>389</v>
      </c>
      <c r="J64" s="326" t="s">
        <v>389</v>
      </c>
      <c r="K64" s="326" t="s">
        <v>389</v>
      </c>
      <c r="L64" s="326" t="s">
        <v>389</v>
      </c>
      <c r="M64" s="326" t="s">
        <v>389</v>
      </c>
      <c r="N64" s="326" t="s">
        <v>389</v>
      </c>
      <c r="O64" s="326" t="s">
        <v>389</v>
      </c>
      <c r="P64" s="342"/>
      <c r="Q64" s="342"/>
      <c r="R64" s="342"/>
      <c r="S64" s="342"/>
      <c r="T64" s="342"/>
      <c r="U64" s="168"/>
    </row>
    <row r="65" spans="1:21" ht="15" customHeight="1">
      <c r="A65" s="80" t="s">
        <v>68</v>
      </c>
      <c r="B65" s="354">
        <v>24</v>
      </c>
      <c r="C65" s="324">
        <f t="shared" si="4"/>
        <v>6654</v>
      </c>
      <c r="D65" s="355">
        <v>244</v>
      </c>
      <c r="E65" s="286" t="s">
        <v>389</v>
      </c>
      <c r="F65" s="355">
        <v>6036</v>
      </c>
      <c r="G65" s="355">
        <v>12</v>
      </c>
      <c r="H65" s="355">
        <v>362</v>
      </c>
      <c r="I65" s="324">
        <f t="shared" si="3"/>
        <v>6654</v>
      </c>
      <c r="J65" s="345">
        <v>92</v>
      </c>
      <c r="K65" s="346" t="s">
        <v>389</v>
      </c>
      <c r="L65" s="345">
        <v>686</v>
      </c>
      <c r="M65" s="345">
        <v>5482</v>
      </c>
      <c r="N65" s="345">
        <v>136</v>
      </c>
      <c r="O65" s="345">
        <v>258</v>
      </c>
      <c r="P65" s="342"/>
      <c r="Q65" s="342"/>
      <c r="R65" s="342"/>
      <c r="S65" s="342"/>
      <c r="T65" s="342"/>
      <c r="U65" s="168"/>
    </row>
    <row r="66" spans="1:21" ht="15" customHeight="1">
      <c r="A66" s="28" t="s">
        <v>337</v>
      </c>
      <c r="B66" s="168"/>
      <c r="C66" s="168"/>
      <c r="D66" s="168"/>
      <c r="E66" s="168"/>
      <c r="F66" s="168"/>
      <c r="G66" s="168"/>
      <c r="H66" s="168"/>
      <c r="I66" s="168"/>
      <c r="P66" s="29"/>
      <c r="Q66" s="29"/>
      <c r="R66" s="29"/>
      <c r="S66" s="221"/>
      <c r="T66" s="221"/>
      <c r="U66" s="168"/>
    </row>
    <row r="67" spans="1:21" ht="15" customHeight="1">
      <c r="A67" s="168"/>
      <c r="B67" s="168"/>
      <c r="C67" s="168"/>
      <c r="D67" s="168"/>
      <c r="E67" s="168"/>
      <c r="F67" s="168"/>
      <c r="G67" s="168"/>
      <c r="H67" s="168"/>
      <c r="I67" s="168"/>
      <c r="P67" s="29"/>
      <c r="Q67" s="29"/>
      <c r="R67" s="29"/>
      <c r="S67" s="221"/>
      <c r="T67" s="221"/>
      <c r="U67" s="168"/>
    </row>
    <row r="68" spans="1:21" ht="15" customHeight="1">
      <c r="A68" s="168"/>
      <c r="B68" s="168"/>
      <c r="C68" s="168"/>
      <c r="D68" s="168"/>
      <c r="E68" s="168"/>
      <c r="F68" s="168"/>
      <c r="G68" s="168"/>
      <c r="H68" s="168"/>
      <c r="I68" s="168"/>
      <c r="P68" s="29"/>
      <c r="Q68" s="29"/>
      <c r="R68" s="29"/>
      <c r="S68" s="221"/>
      <c r="T68" s="221"/>
      <c r="U68" s="168"/>
    </row>
    <row r="69" spans="1:21" ht="15" customHeight="1">
      <c r="A69" s="168"/>
      <c r="B69" s="168"/>
      <c r="C69" s="168"/>
      <c r="D69" s="168"/>
      <c r="E69" s="168"/>
      <c r="F69" s="168"/>
      <c r="G69" s="168"/>
      <c r="H69" s="168"/>
      <c r="I69" s="168"/>
      <c r="P69" s="29"/>
      <c r="Q69" s="29"/>
      <c r="R69" s="29"/>
      <c r="S69" s="221"/>
      <c r="T69" s="221"/>
      <c r="U69" s="168"/>
    </row>
    <row r="70" spans="1:21" ht="15" customHeight="1">
      <c r="A70" s="168"/>
      <c r="B70" s="168"/>
      <c r="C70" s="168"/>
      <c r="D70" s="168"/>
      <c r="E70" s="168"/>
      <c r="F70" s="168"/>
      <c r="G70" s="168"/>
      <c r="H70" s="168"/>
      <c r="I70" s="168"/>
      <c r="P70" s="29"/>
      <c r="Q70" s="29"/>
      <c r="R70" s="29"/>
      <c r="S70" s="221"/>
      <c r="T70" s="221"/>
      <c r="U70" s="168"/>
    </row>
    <row r="71" spans="1:21" ht="15" customHeight="1">
      <c r="A71" s="168"/>
      <c r="B71" s="168"/>
      <c r="C71" s="168"/>
      <c r="D71" s="168"/>
      <c r="E71" s="168"/>
      <c r="F71" s="168"/>
      <c r="G71" s="168"/>
      <c r="H71" s="168"/>
      <c r="I71" s="168"/>
      <c r="P71" s="29"/>
      <c r="Q71" s="29"/>
      <c r="R71" s="29"/>
      <c r="S71" s="221"/>
      <c r="T71" s="221"/>
      <c r="U71" s="168"/>
    </row>
    <row r="72" spans="1:21" ht="15" customHeight="1">
      <c r="A72" s="168"/>
      <c r="B72" s="168"/>
      <c r="C72" s="168"/>
      <c r="D72" s="168"/>
      <c r="E72" s="168"/>
      <c r="F72" s="168"/>
      <c r="G72" s="168"/>
      <c r="H72" s="168"/>
      <c r="I72" s="168"/>
      <c r="P72" s="29"/>
      <c r="Q72" s="29"/>
      <c r="R72" s="29"/>
      <c r="S72" s="221"/>
      <c r="T72" s="221"/>
      <c r="U72" s="168"/>
    </row>
    <row r="73" spans="1:21" ht="15" customHeight="1">
      <c r="A73" s="168"/>
      <c r="B73" s="168"/>
      <c r="C73" s="168"/>
      <c r="D73" s="168"/>
      <c r="E73" s="168"/>
      <c r="F73" s="168"/>
      <c r="G73" s="168"/>
      <c r="H73" s="168"/>
      <c r="I73" s="168"/>
      <c r="S73" s="168"/>
      <c r="T73" s="168"/>
      <c r="U73" s="168"/>
    </row>
    <row r="74" spans="1:21" ht="15" customHeight="1">
      <c r="A74" s="168"/>
      <c r="B74" s="168"/>
      <c r="C74" s="168"/>
      <c r="D74" s="168"/>
      <c r="E74" s="168"/>
      <c r="F74" s="168"/>
      <c r="G74" s="168"/>
      <c r="H74" s="168"/>
      <c r="I74" s="168"/>
      <c r="S74" s="168"/>
      <c r="T74" s="168"/>
      <c r="U74" s="168"/>
    </row>
    <row r="75" spans="1:21" ht="15" customHeight="1">
      <c r="A75" s="168"/>
      <c r="B75" s="168"/>
      <c r="C75" s="168"/>
      <c r="D75" s="168"/>
      <c r="E75" s="168"/>
      <c r="F75" s="168"/>
      <c r="G75" s="168"/>
      <c r="H75" s="168"/>
      <c r="I75" s="168"/>
      <c r="S75" s="168"/>
      <c r="T75" s="168"/>
      <c r="U75" s="168"/>
    </row>
    <row r="76" spans="1:21" ht="15" customHeight="1">
      <c r="A76" s="168"/>
      <c r="B76" s="168"/>
      <c r="C76" s="168"/>
      <c r="D76" s="168"/>
      <c r="E76" s="168"/>
      <c r="F76" s="168"/>
      <c r="G76" s="168"/>
      <c r="H76" s="168"/>
      <c r="I76" s="168"/>
      <c r="S76" s="168"/>
      <c r="T76" s="168"/>
      <c r="U76" s="168"/>
    </row>
    <row r="77" spans="1:21" ht="15" customHeight="1">
      <c r="A77" s="168"/>
      <c r="B77" s="168"/>
      <c r="C77" s="168"/>
      <c r="D77" s="168"/>
      <c r="E77" s="168"/>
      <c r="F77" s="168"/>
      <c r="G77" s="168"/>
      <c r="H77" s="168"/>
      <c r="I77" s="168"/>
      <c r="S77" s="168"/>
      <c r="T77" s="168"/>
      <c r="U77" s="168"/>
    </row>
    <row r="78" spans="1:21" ht="15" customHeight="1">
      <c r="A78" s="168"/>
      <c r="B78" s="168"/>
      <c r="C78" s="168"/>
      <c r="D78" s="168"/>
      <c r="E78" s="168"/>
      <c r="F78" s="168"/>
      <c r="G78" s="168"/>
      <c r="H78" s="168"/>
      <c r="I78" s="168"/>
      <c r="S78" s="168"/>
      <c r="T78" s="168"/>
      <c r="U78" s="168"/>
    </row>
    <row r="79" spans="1:21" ht="15" customHeight="1">
      <c r="A79" s="168"/>
      <c r="B79" s="168"/>
      <c r="C79" s="168"/>
      <c r="D79" s="168"/>
      <c r="E79" s="168"/>
      <c r="F79" s="168"/>
      <c r="G79" s="168"/>
      <c r="H79" s="168"/>
      <c r="I79" s="168"/>
      <c r="S79" s="168"/>
      <c r="T79" s="168"/>
      <c r="U79" s="168"/>
    </row>
    <row r="80" spans="1:21" ht="15" customHeight="1">
      <c r="A80" s="168"/>
      <c r="B80" s="168"/>
      <c r="C80" s="168"/>
      <c r="D80" s="168"/>
      <c r="E80" s="168"/>
      <c r="F80" s="168"/>
      <c r="G80" s="168"/>
      <c r="H80" s="168"/>
      <c r="I80" s="168"/>
      <c r="S80" s="168"/>
      <c r="T80" s="168"/>
      <c r="U80" s="168"/>
    </row>
    <row r="81" spans="1:21" ht="15" customHeight="1">
      <c r="A81" s="168"/>
      <c r="B81" s="168"/>
      <c r="C81" s="168"/>
      <c r="D81" s="168"/>
      <c r="E81" s="168"/>
      <c r="F81" s="168"/>
      <c r="G81" s="168"/>
      <c r="H81" s="168"/>
      <c r="I81" s="221"/>
      <c r="J81" s="628"/>
      <c r="K81" s="628"/>
      <c r="L81" s="628"/>
      <c r="M81" s="628"/>
      <c r="N81" s="628"/>
      <c r="O81" s="628"/>
      <c r="P81" s="628"/>
      <c r="Q81" s="628"/>
      <c r="R81" s="628"/>
      <c r="S81" s="168"/>
      <c r="T81" s="168"/>
      <c r="U81" s="168"/>
    </row>
    <row r="82" spans="1:21" ht="15" customHeight="1">
      <c r="A82" s="168"/>
      <c r="B82" s="168"/>
      <c r="C82" s="168"/>
      <c r="D82" s="168"/>
      <c r="E82" s="168"/>
      <c r="F82" s="168"/>
      <c r="G82" s="168"/>
      <c r="H82" s="168"/>
      <c r="I82" s="221"/>
      <c r="J82" s="559"/>
      <c r="K82" s="559"/>
      <c r="L82" s="559"/>
      <c r="M82" s="559"/>
      <c r="N82" s="559"/>
      <c r="O82" s="559"/>
      <c r="P82" s="559"/>
      <c r="Q82" s="559"/>
      <c r="R82" s="559"/>
      <c r="S82" s="168"/>
      <c r="T82" s="168"/>
      <c r="U82" s="168"/>
    </row>
    <row r="83" spans="1:21" ht="15" customHeight="1">
      <c r="A83" s="168"/>
      <c r="B83" s="168"/>
      <c r="C83" s="168"/>
      <c r="D83" s="168"/>
      <c r="E83" s="168"/>
      <c r="F83" s="168"/>
      <c r="G83" s="168"/>
      <c r="H83" s="168"/>
      <c r="I83" s="221"/>
      <c r="J83" s="559"/>
      <c r="K83" s="559"/>
      <c r="L83" s="559"/>
      <c r="M83" s="559"/>
      <c r="N83" s="559"/>
      <c r="O83" s="559"/>
      <c r="P83" s="559"/>
      <c r="Q83" s="559"/>
      <c r="R83" s="559"/>
      <c r="S83" s="168"/>
      <c r="T83" s="168"/>
      <c r="U83" s="168"/>
    </row>
    <row r="84" spans="1:21" ht="15" customHeight="1">
      <c r="A84" s="168"/>
      <c r="B84" s="168"/>
      <c r="C84" s="168"/>
      <c r="D84" s="168"/>
      <c r="E84" s="168"/>
      <c r="F84" s="168"/>
      <c r="G84" s="168"/>
      <c r="H84" s="168"/>
      <c r="I84" s="221"/>
      <c r="J84" s="41"/>
      <c r="K84" s="41"/>
      <c r="L84" s="48"/>
      <c r="M84" s="48"/>
      <c r="N84" s="48"/>
      <c r="O84" s="48"/>
      <c r="P84" s="48"/>
      <c r="Q84" s="48"/>
      <c r="R84" s="48"/>
      <c r="S84" s="168"/>
      <c r="T84" s="168"/>
      <c r="U84" s="168"/>
    </row>
    <row r="85" spans="1:21" ht="15" customHeight="1">
      <c r="A85" s="168"/>
      <c r="B85" s="168"/>
      <c r="C85" s="168"/>
      <c r="D85" s="168"/>
      <c r="E85" s="168"/>
      <c r="F85" s="168"/>
      <c r="G85" s="168"/>
      <c r="H85" s="168"/>
      <c r="I85" s="221"/>
      <c r="J85" s="559"/>
      <c r="K85" s="13"/>
      <c r="L85" s="618"/>
      <c r="M85" s="627"/>
      <c r="N85" s="525"/>
      <c r="O85" s="525"/>
      <c r="P85" s="525"/>
      <c r="Q85" s="525"/>
      <c r="R85" s="525"/>
      <c r="S85" s="168"/>
      <c r="T85" s="168"/>
      <c r="U85" s="168"/>
    </row>
    <row r="86" spans="1:21" ht="15" customHeight="1">
      <c r="A86" s="168"/>
      <c r="B86" s="168"/>
      <c r="C86" s="168"/>
      <c r="D86" s="168"/>
      <c r="E86" s="168"/>
      <c r="F86" s="168"/>
      <c r="G86" s="168"/>
      <c r="H86" s="168"/>
      <c r="I86" s="221"/>
      <c r="J86" s="559"/>
      <c r="K86" s="13"/>
      <c r="L86" s="618"/>
      <c r="M86" s="627"/>
      <c r="N86" s="627"/>
      <c r="O86" s="627"/>
      <c r="P86" s="627"/>
      <c r="Q86" s="627"/>
      <c r="R86" s="627"/>
      <c r="S86" s="168"/>
      <c r="T86" s="168"/>
      <c r="U86" s="168"/>
    </row>
    <row r="87" spans="1:21" ht="15" customHeight="1">
      <c r="A87" s="168"/>
      <c r="B87" s="168"/>
      <c r="C87" s="168"/>
      <c r="D87" s="168"/>
      <c r="E87" s="168"/>
      <c r="F87" s="168"/>
      <c r="G87" s="168"/>
      <c r="H87" s="168"/>
      <c r="I87" s="221"/>
      <c r="J87" s="559"/>
      <c r="K87" s="13"/>
      <c r="L87" s="618"/>
      <c r="M87" s="627"/>
      <c r="N87" s="627"/>
      <c r="O87" s="627"/>
      <c r="P87" s="627"/>
      <c r="Q87" s="627"/>
      <c r="R87" s="627"/>
      <c r="S87" s="168"/>
      <c r="T87" s="168"/>
      <c r="U87" s="168"/>
    </row>
    <row r="88" spans="1:21" ht="15" customHeight="1">
      <c r="A88" s="168"/>
      <c r="B88" s="168"/>
      <c r="C88" s="168"/>
      <c r="D88" s="168"/>
      <c r="E88" s="168"/>
      <c r="F88" s="168"/>
      <c r="G88" s="168"/>
      <c r="H88" s="168"/>
      <c r="I88" s="221"/>
      <c r="J88" s="68"/>
      <c r="K88" s="68"/>
      <c r="L88" s="356"/>
      <c r="M88" s="349"/>
      <c r="N88" s="349"/>
      <c r="O88" s="349"/>
      <c r="P88" s="349"/>
      <c r="Q88" s="349"/>
      <c r="R88" s="349"/>
      <c r="S88" s="168"/>
      <c r="T88" s="168"/>
      <c r="U88" s="168"/>
    </row>
    <row r="89" spans="2:21" ht="17.25">
      <c r="B89" s="49"/>
      <c r="C89" s="49"/>
      <c r="D89" s="49"/>
      <c r="E89" s="49"/>
      <c r="F89" s="49"/>
      <c r="G89" s="49"/>
      <c r="H89" s="49"/>
      <c r="I89" s="153"/>
      <c r="J89" s="25"/>
      <c r="K89" s="25"/>
      <c r="L89" s="340"/>
      <c r="M89" s="351"/>
      <c r="N89" s="340"/>
      <c r="O89" s="340"/>
      <c r="P89" s="340"/>
      <c r="Q89" s="340"/>
      <c r="R89" s="340"/>
      <c r="S89" s="49"/>
      <c r="T89" s="49"/>
      <c r="U89" s="49"/>
    </row>
    <row r="90" spans="2:21" ht="14.25">
      <c r="B90" s="49"/>
      <c r="C90" s="49"/>
      <c r="D90" s="49"/>
      <c r="E90" s="49"/>
      <c r="F90" s="49"/>
      <c r="G90" s="49"/>
      <c r="H90" s="49"/>
      <c r="I90" s="153"/>
      <c r="J90" s="25"/>
      <c r="K90" s="25"/>
      <c r="L90" s="357"/>
      <c r="M90" s="349"/>
      <c r="N90" s="342"/>
      <c r="O90" s="342"/>
      <c r="P90" s="342"/>
      <c r="Q90" s="342"/>
      <c r="R90" s="342"/>
      <c r="S90" s="49"/>
      <c r="T90" s="49"/>
      <c r="U90" s="49"/>
    </row>
    <row r="91" spans="2:21" ht="14.25">
      <c r="B91" s="49"/>
      <c r="C91" s="49"/>
      <c r="D91" s="49"/>
      <c r="E91" s="49"/>
      <c r="F91" s="49"/>
      <c r="G91" s="49"/>
      <c r="H91" s="49"/>
      <c r="I91" s="153"/>
      <c r="J91" s="25"/>
      <c r="K91" s="25"/>
      <c r="L91" s="357"/>
      <c r="M91" s="349"/>
      <c r="N91" s="342"/>
      <c r="O91" s="342"/>
      <c r="P91" s="342"/>
      <c r="Q91" s="342"/>
      <c r="R91" s="342"/>
      <c r="S91" s="49"/>
      <c r="T91" s="49"/>
      <c r="U91" s="49"/>
    </row>
    <row r="92" spans="2:21" ht="14.25">
      <c r="B92" s="49"/>
      <c r="C92" s="49"/>
      <c r="D92" s="49"/>
      <c r="E92" s="49"/>
      <c r="F92" s="49"/>
      <c r="G92" s="49"/>
      <c r="H92" s="49"/>
      <c r="I92" s="153"/>
      <c r="J92" s="25"/>
      <c r="K92" s="25"/>
      <c r="L92" s="357"/>
      <c r="M92" s="349"/>
      <c r="N92" s="342"/>
      <c r="O92" s="342"/>
      <c r="P92" s="342"/>
      <c r="Q92" s="342"/>
      <c r="R92" s="342"/>
      <c r="S92" s="49"/>
      <c r="T92" s="49"/>
      <c r="U92" s="49"/>
    </row>
    <row r="93" spans="2:21" ht="14.25">
      <c r="B93" s="49"/>
      <c r="C93" s="49"/>
      <c r="D93" s="49"/>
      <c r="E93" s="49"/>
      <c r="F93" s="49"/>
      <c r="G93" s="49"/>
      <c r="H93" s="49"/>
      <c r="I93" s="153"/>
      <c r="J93" s="25"/>
      <c r="K93" s="25"/>
      <c r="L93" s="357"/>
      <c r="M93" s="349"/>
      <c r="N93" s="342"/>
      <c r="O93" s="342"/>
      <c r="P93" s="342"/>
      <c r="Q93" s="342"/>
      <c r="R93" s="342"/>
      <c r="S93" s="49"/>
      <c r="T93" s="49"/>
      <c r="U93" s="49"/>
    </row>
    <row r="94" spans="2:21" ht="14.25">
      <c r="B94" s="49"/>
      <c r="C94" s="49"/>
      <c r="D94" s="49"/>
      <c r="E94" s="49"/>
      <c r="F94" s="49"/>
      <c r="G94" s="49"/>
      <c r="H94" s="49"/>
      <c r="I94" s="153"/>
      <c r="J94" s="25"/>
      <c r="K94" s="25"/>
      <c r="L94" s="357"/>
      <c r="M94" s="349"/>
      <c r="N94" s="342"/>
      <c r="O94" s="342"/>
      <c r="P94" s="342"/>
      <c r="Q94" s="342"/>
      <c r="R94" s="342"/>
      <c r="S94" s="49"/>
      <c r="T94" s="49"/>
      <c r="U94" s="49"/>
    </row>
    <row r="95" spans="2:21" ht="14.25">
      <c r="B95" s="49"/>
      <c r="C95" s="49"/>
      <c r="D95" s="49"/>
      <c r="E95" s="49"/>
      <c r="F95" s="49"/>
      <c r="G95" s="49"/>
      <c r="H95" s="49"/>
      <c r="I95" s="153"/>
      <c r="J95" s="25"/>
      <c r="K95" s="25"/>
      <c r="L95" s="357"/>
      <c r="M95" s="349"/>
      <c r="N95" s="342"/>
      <c r="O95" s="342"/>
      <c r="P95" s="342"/>
      <c r="Q95" s="342"/>
      <c r="R95" s="342"/>
      <c r="S95" s="49"/>
      <c r="T95" s="49"/>
      <c r="U95" s="49"/>
    </row>
    <row r="96" spans="2:21" ht="14.25">
      <c r="B96" s="49"/>
      <c r="C96" s="49"/>
      <c r="D96" s="49"/>
      <c r="E96" s="49"/>
      <c r="F96" s="49"/>
      <c r="G96" s="49"/>
      <c r="H96" s="49"/>
      <c r="I96" s="153"/>
      <c r="J96" s="25"/>
      <c r="K96" s="25"/>
      <c r="L96" s="357"/>
      <c r="M96" s="349"/>
      <c r="N96" s="342"/>
      <c r="O96" s="342"/>
      <c r="P96" s="342"/>
      <c r="Q96" s="342"/>
      <c r="R96" s="342"/>
      <c r="S96" s="49"/>
      <c r="T96" s="49"/>
      <c r="U96" s="49"/>
    </row>
    <row r="97" spans="2:21" ht="14.25">
      <c r="B97" s="49"/>
      <c r="C97" s="49"/>
      <c r="D97" s="49"/>
      <c r="E97" s="49"/>
      <c r="F97" s="49"/>
      <c r="G97" s="49"/>
      <c r="H97" s="49"/>
      <c r="I97" s="153"/>
      <c r="J97" s="25"/>
      <c r="K97" s="25"/>
      <c r="L97" s="357"/>
      <c r="M97" s="349"/>
      <c r="N97" s="353"/>
      <c r="O97" s="353"/>
      <c r="P97" s="353"/>
      <c r="Q97" s="342"/>
      <c r="R97" s="342"/>
      <c r="S97" s="49"/>
      <c r="T97" s="49"/>
      <c r="U97" s="49"/>
    </row>
    <row r="98" spans="2:21" ht="14.25">
      <c r="B98" s="49"/>
      <c r="C98" s="49"/>
      <c r="D98" s="49"/>
      <c r="E98" s="49"/>
      <c r="F98" s="49"/>
      <c r="G98" s="49"/>
      <c r="H98" s="49"/>
      <c r="I98" s="153"/>
      <c r="J98" s="25"/>
      <c r="K98" s="25"/>
      <c r="L98" s="357"/>
      <c r="M98" s="349"/>
      <c r="N98" s="353"/>
      <c r="O98" s="353"/>
      <c r="P98" s="353"/>
      <c r="Q98" s="342"/>
      <c r="R98" s="342"/>
      <c r="S98" s="49"/>
      <c r="T98" s="49"/>
      <c r="U98" s="49"/>
    </row>
    <row r="99" spans="2:21" ht="14.25">
      <c r="B99" s="49"/>
      <c r="C99" s="49"/>
      <c r="D99" s="49"/>
      <c r="E99" s="49"/>
      <c r="F99" s="49"/>
      <c r="G99" s="49"/>
      <c r="H99" s="49"/>
      <c r="I99" s="153"/>
      <c r="J99" s="25"/>
      <c r="K99" s="25"/>
      <c r="L99" s="357"/>
      <c r="M99" s="349"/>
      <c r="N99" s="353"/>
      <c r="O99" s="353"/>
      <c r="P99" s="353"/>
      <c r="Q99" s="342"/>
      <c r="R99" s="342"/>
      <c r="S99" s="49"/>
      <c r="T99" s="49"/>
      <c r="U99" s="49"/>
    </row>
    <row r="100" spans="2:21" ht="14.25">
      <c r="B100" s="49"/>
      <c r="C100" s="49"/>
      <c r="D100" s="49"/>
      <c r="E100" s="49"/>
      <c r="F100" s="49"/>
      <c r="G100" s="49"/>
      <c r="H100" s="49"/>
      <c r="I100" s="153"/>
      <c r="J100" s="25"/>
      <c r="K100" s="25"/>
      <c r="L100" s="357"/>
      <c r="M100" s="349"/>
      <c r="N100" s="353"/>
      <c r="O100" s="353"/>
      <c r="P100" s="353"/>
      <c r="Q100" s="342"/>
      <c r="R100" s="342"/>
      <c r="S100" s="49"/>
      <c r="T100" s="49"/>
      <c r="U100" s="49"/>
    </row>
    <row r="101" spans="2:21" ht="14.25">
      <c r="B101" s="49"/>
      <c r="C101" s="49"/>
      <c r="D101" s="49"/>
      <c r="E101" s="49"/>
      <c r="F101" s="49"/>
      <c r="G101" s="49"/>
      <c r="H101" s="49"/>
      <c r="I101" s="153"/>
      <c r="J101" s="25"/>
      <c r="K101" s="25"/>
      <c r="L101" s="342"/>
      <c r="M101" s="349"/>
      <c r="N101" s="353"/>
      <c r="O101" s="353"/>
      <c r="P101" s="353"/>
      <c r="Q101" s="342"/>
      <c r="R101" s="342"/>
      <c r="S101" s="49"/>
      <c r="T101" s="49"/>
      <c r="U101" s="49"/>
    </row>
    <row r="102" spans="2:21" ht="14.25">
      <c r="B102" s="49"/>
      <c r="C102" s="49"/>
      <c r="D102" s="49"/>
      <c r="E102" s="49"/>
      <c r="F102" s="49"/>
      <c r="G102" s="49"/>
      <c r="H102" s="49"/>
      <c r="I102" s="153"/>
      <c r="J102" s="25"/>
      <c r="K102" s="25"/>
      <c r="L102" s="342"/>
      <c r="M102" s="349"/>
      <c r="N102" s="353"/>
      <c r="O102" s="353"/>
      <c r="P102" s="353"/>
      <c r="Q102" s="342"/>
      <c r="R102" s="342"/>
      <c r="S102" s="49"/>
      <c r="T102" s="49"/>
      <c r="U102" s="49"/>
    </row>
    <row r="103" spans="2:21" ht="14.25">
      <c r="B103" s="49"/>
      <c r="C103" s="49"/>
      <c r="D103" s="49"/>
      <c r="E103" s="49"/>
      <c r="F103" s="49"/>
      <c r="G103" s="49"/>
      <c r="H103" s="49"/>
      <c r="I103" s="153"/>
      <c r="J103" s="25"/>
      <c r="K103" s="25"/>
      <c r="L103" s="357"/>
      <c r="M103" s="349"/>
      <c r="N103" s="353"/>
      <c r="O103" s="353"/>
      <c r="P103" s="353"/>
      <c r="Q103" s="342"/>
      <c r="R103" s="342"/>
      <c r="S103" s="49"/>
      <c r="T103" s="49"/>
      <c r="U103" s="49"/>
    </row>
    <row r="104" spans="2:21" ht="14.25">
      <c r="B104" s="49"/>
      <c r="C104" s="49"/>
      <c r="D104" s="49"/>
      <c r="E104" s="49"/>
      <c r="F104" s="49"/>
      <c r="G104" s="49"/>
      <c r="H104" s="49"/>
      <c r="I104" s="153"/>
      <c r="J104" s="25"/>
      <c r="K104" s="25"/>
      <c r="L104" s="357"/>
      <c r="M104" s="349"/>
      <c r="N104" s="353"/>
      <c r="O104" s="353"/>
      <c r="P104" s="353"/>
      <c r="Q104" s="342"/>
      <c r="R104" s="342"/>
      <c r="S104" s="49"/>
      <c r="T104" s="49"/>
      <c r="U104" s="49"/>
    </row>
    <row r="105" spans="2:21" ht="14.25">
      <c r="B105" s="49"/>
      <c r="C105" s="49"/>
      <c r="D105" s="49"/>
      <c r="E105" s="49"/>
      <c r="F105" s="49"/>
      <c r="G105" s="49"/>
      <c r="H105" s="49"/>
      <c r="I105" s="153"/>
      <c r="J105" s="25"/>
      <c r="K105" s="25"/>
      <c r="L105" s="357"/>
      <c r="M105" s="349"/>
      <c r="N105" s="353"/>
      <c r="O105" s="353"/>
      <c r="P105" s="353"/>
      <c r="Q105" s="342"/>
      <c r="R105" s="342"/>
      <c r="S105" s="49"/>
      <c r="T105" s="49"/>
      <c r="U105" s="49"/>
    </row>
    <row r="106" spans="2:21" ht="14.25">
      <c r="B106" s="49"/>
      <c r="C106" s="49"/>
      <c r="D106" s="49"/>
      <c r="E106" s="49"/>
      <c r="F106" s="49"/>
      <c r="G106" s="49"/>
      <c r="H106" s="49"/>
      <c r="I106" s="153"/>
      <c r="J106" s="25"/>
      <c r="K106" s="25"/>
      <c r="L106" s="357"/>
      <c r="M106" s="349"/>
      <c r="N106" s="353"/>
      <c r="O106" s="353"/>
      <c r="P106" s="353"/>
      <c r="Q106" s="342"/>
      <c r="R106" s="342"/>
      <c r="S106" s="49"/>
      <c r="T106" s="49"/>
      <c r="U106" s="49"/>
    </row>
    <row r="107" spans="2:21" ht="14.25">
      <c r="B107" s="50"/>
      <c r="C107" s="50"/>
      <c r="D107" s="50"/>
      <c r="E107" s="50"/>
      <c r="F107" s="50"/>
      <c r="G107" s="50"/>
      <c r="H107" s="50"/>
      <c r="I107" s="87"/>
      <c r="J107" s="25"/>
      <c r="K107" s="25"/>
      <c r="L107" s="357"/>
      <c r="M107" s="349"/>
      <c r="N107" s="353"/>
      <c r="O107" s="353"/>
      <c r="P107" s="353"/>
      <c r="Q107" s="342"/>
      <c r="R107" s="342"/>
      <c r="S107" s="50"/>
      <c r="T107" s="50"/>
      <c r="U107" s="50"/>
    </row>
    <row r="108" spans="2:21" ht="14.25">
      <c r="B108" s="50"/>
      <c r="C108" s="50"/>
      <c r="D108" s="50"/>
      <c r="E108" s="50"/>
      <c r="F108" s="50"/>
      <c r="G108" s="50"/>
      <c r="H108" s="50"/>
      <c r="I108" s="87"/>
      <c r="J108" s="25"/>
      <c r="K108" s="25"/>
      <c r="L108" s="357"/>
      <c r="M108" s="349"/>
      <c r="N108" s="353"/>
      <c r="O108" s="353"/>
      <c r="P108" s="353"/>
      <c r="Q108" s="342"/>
      <c r="R108" s="342"/>
      <c r="S108" s="50"/>
      <c r="T108" s="50"/>
      <c r="U108" s="50"/>
    </row>
    <row r="109" spans="2:21" ht="14.25">
      <c r="B109" s="50"/>
      <c r="C109" s="50"/>
      <c r="D109" s="50"/>
      <c r="E109" s="50"/>
      <c r="F109" s="50"/>
      <c r="G109" s="50"/>
      <c r="H109" s="50"/>
      <c r="I109" s="87"/>
      <c r="J109" s="25"/>
      <c r="K109" s="25"/>
      <c r="L109" s="357"/>
      <c r="M109" s="349"/>
      <c r="N109" s="353"/>
      <c r="O109" s="353"/>
      <c r="P109" s="353"/>
      <c r="Q109" s="342"/>
      <c r="R109" s="342"/>
      <c r="S109" s="50"/>
      <c r="T109" s="50"/>
      <c r="U109" s="50"/>
    </row>
    <row r="110" spans="2:21" ht="14.25">
      <c r="B110" s="50"/>
      <c r="C110" s="50"/>
      <c r="D110" s="50"/>
      <c r="E110" s="50"/>
      <c r="F110" s="50"/>
      <c r="G110" s="50"/>
      <c r="H110" s="50"/>
      <c r="I110" s="87"/>
      <c r="J110" s="25"/>
      <c r="K110" s="25"/>
      <c r="L110" s="357"/>
      <c r="M110" s="349"/>
      <c r="N110" s="353"/>
      <c r="O110" s="353"/>
      <c r="P110" s="342"/>
      <c r="Q110" s="342"/>
      <c r="R110" s="342"/>
      <c r="S110" s="50"/>
      <c r="T110" s="50"/>
      <c r="U110" s="50"/>
    </row>
    <row r="111" spans="2:21" ht="14.25">
      <c r="B111" s="50"/>
      <c r="C111" s="50"/>
      <c r="D111" s="50"/>
      <c r="E111" s="50"/>
      <c r="F111" s="50"/>
      <c r="G111" s="50"/>
      <c r="H111" s="50"/>
      <c r="I111" s="87"/>
      <c r="J111" s="25"/>
      <c r="K111" s="25"/>
      <c r="L111" s="342"/>
      <c r="M111" s="349"/>
      <c r="N111" s="342"/>
      <c r="O111" s="342"/>
      <c r="P111" s="342"/>
      <c r="Q111" s="342"/>
      <c r="R111" s="342"/>
      <c r="S111" s="50"/>
      <c r="T111" s="50"/>
      <c r="U111" s="50"/>
    </row>
    <row r="112" spans="2:21" ht="14.25">
      <c r="B112" s="50"/>
      <c r="C112" s="50"/>
      <c r="D112" s="50"/>
      <c r="E112" s="50"/>
      <c r="F112" s="50"/>
      <c r="G112" s="50"/>
      <c r="H112" s="50"/>
      <c r="I112" s="87"/>
      <c r="J112" s="25"/>
      <c r="K112" s="25"/>
      <c r="L112" s="357"/>
      <c r="M112" s="349"/>
      <c r="N112" s="342"/>
      <c r="O112" s="342"/>
      <c r="P112" s="342"/>
      <c r="Q112" s="342"/>
      <c r="R112" s="342"/>
      <c r="S112" s="50"/>
      <c r="T112" s="50"/>
      <c r="U112" s="50"/>
    </row>
    <row r="113" spans="2:21" ht="14.25">
      <c r="B113" s="50"/>
      <c r="C113" s="50"/>
      <c r="D113" s="50"/>
      <c r="E113" s="50"/>
      <c r="F113" s="50"/>
      <c r="G113" s="50"/>
      <c r="H113" s="50"/>
      <c r="I113" s="87"/>
      <c r="J113" s="41"/>
      <c r="K113" s="41"/>
      <c r="L113" s="48"/>
      <c r="M113" s="48"/>
      <c r="N113" s="48"/>
      <c r="O113" s="48"/>
      <c r="P113" s="48"/>
      <c r="Q113" s="48"/>
      <c r="R113" s="48"/>
      <c r="S113" s="50"/>
      <c r="T113" s="50"/>
      <c r="U113" s="50"/>
    </row>
    <row r="114" spans="2:21" ht="14.25">
      <c r="B114" s="50"/>
      <c r="C114" s="50"/>
      <c r="D114" s="50"/>
      <c r="E114" s="50"/>
      <c r="F114" s="50"/>
      <c r="G114" s="50"/>
      <c r="H114" s="50"/>
      <c r="I114" s="87"/>
      <c r="J114" s="47"/>
      <c r="K114" s="47"/>
      <c r="L114" s="47"/>
      <c r="M114" s="47"/>
      <c r="N114" s="47"/>
      <c r="O114" s="47"/>
      <c r="P114" s="47"/>
      <c r="Q114" s="47"/>
      <c r="R114" s="47"/>
      <c r="S114" s="50"/>
      <c r="T114" s="50"/>
      <c r="U114" s="50"/>
    </row>
    <row r="115" spans="2:21" ht="14.25">
      <c r="B115" s="50"/>
      <c r="C115" s="50"/>
      <c r="D115" s="50"/>
      <c r="E115" s="50"/>
      <c r="F115" s="50"/>
      <c r="G115" s="50"/>
      <c r="H115" s="50"/>
      <c r="I115" s="87"/>
      <c r="J115" s="13"/>
      <c r="K115" s="13"/>
      <c r="L115" s="73"/>
      <c r="M115" s="78"/>
      <c r="N115" s="78"/>
      <c r="O115" s="78"/>
      <c r="P115" s="78"/>
      <c r="Q115" s="78"/>
      <c r="R115" s="78"/>
      <c r="S115" s="50"/>
      <c r="T115" s="50"/>
      <c r="U115" s="50"/>
    </row>
    <row r="116" spans="2:21" ht="14.25">
      <c r="B116" s="50"/>
      <c r="C116" s="50"/>
      <c r="D116" s="50"/>
      <c r="E116" s="50"/>
      <c r="F116" s="50"/>
      <c r="G116" s="50"/>
      <c r="H116" s="50"/>
      <c r="I116" s="87"/>
      <c r="J116" s="13"/>
      <c r="K116" s="13"/>
      <c r="L116" s="73"/>
      <c r="M116" s="73"/>
      <c r="N116" s="73"/>
      <c r="O116" s="77"/>
      <c r="P116" s="77"/>
      <c r="Q116" s="77"/>
      <c r="R116" s="73"/>
      <c r="S116" s="50"/>
      <c r="T116" s="50"/>
      <c r="U116" s="50"/>
    </row>
    <row r="117" spans="2:21" ht="14.25">
      <c r="B117" s="50"/>
      <c r="C117" s="50"/>
      <c r="D117" s="50"/>
      <c r="E117" s="50"/>
      <c r="F117" s="50"/>
      <c r="G117" s="50"/>
      <c r="H117" s="50"/>
      <c r="I117" s="87"/>
      <c r="J117" s="13"/>
      <c r="K117" s="13"/>
      <c r="L117" s="73"/>
      <c r="M117" s="73"/>
      <c r="N117" s="73"/>
      <c r="O117" s="77"/>
      <c r="P117" s="77"/>
      <c r="Q117" s="77"/>
      <c r="R117" s="73"/>
      <c r="S117" s="50"/>
      <c r="T117" s="50"/>
      <c r="U117" s="50"/>
    </row>
    <row r="118" spans="2:21" ht="14.25">
      <c r="B118" s="50"/>
      <c r="C118" s="50"/>
      <c r="D118" s="50"/>
      <c r="E118" s="50"/>
      <c r="F118" s="50"/>
      <c r="G118" s="50"/>
      <c r="H118" s="50"/>
      <c r="I118" s="87"/>
      <c r="J118" s="68"/>
      <c r="K118" s="68"/>
      <c r="L118" s="349"/>
      <c r="M118" s="349"/>
      <c r="N118" s="349"/>
      <c r="O118" s="349"/>
      <c r="P118" s="349"/>
      <c r="Q118" s="349"/>
      <c r="R118" s="349"/>
      <c r="S118" s="50"/>
      <c r="T118" s="50"/>
      <c r="U118" s="50"/>
    </row>
    <row r="119" spans="2:21" ht="17.25">
      <c r="B119" s="50"/>
      <c r="C119" s="50"/>
      <c r="D119" s="50"/>
      <c r="E119" s="50"/>
      <c r="F119" s="50"/>
      <c r="G119" s="50"/>
      <c r="H119" s="50"/>
      <c r="I119" s="87"/>
      <c r="J119" s="25"/>
      <c r="K119" s="25"/>
      <c r="L119" s="340"/>
      <c r="M119" s="340"/>
      <c r="N119" s="340"/>
      <c r="O119" s="340"/>
      <c r="P119" s="340"/>
      <c r="Q119" s="340"/>
      <c r="R119" s="340"/>
      <c r="S119" s="50"/>
      <c r="T119" s="50"/>
      <c r="U119" s="50"/>
    </row>
    <row r="120" spans="2:21" ht="14.25">
      <c r="B120" s="50"/>
      <c r="C120" s="50"/>
      <c r="D120" s="50"/>
      <c r="E120" s="50"/>
      <c r="F120" s="50"/>
      <c r="G120" s="50"/>
      <c r="H120" s="50"/>
      <c r="I120" s="87"/>
      <c r="J120" s="25"/>
      <c r="K120" s="25"/>
      <c r="L120" s="349"/>
      <c r="M120" s="342"/>
      <c r="N120" s="342"/>
      <c r="O120" s="342"/>
      <c r="P120" s="342"/>
      <c r="Q120" s="342"/>
      <c r="R120" s="342"/>
      <c r="S120" s="50"/>
      <c r="T120" s="50"/>
      <c r="U120" s="50"/>
    </row>
    <row r="121" spans="2:21" ht="14.25">
      <c r="B121" s="50"/>
      <c r="C121" s="50"/>
      <c r="D121" s="50"/>
      <c r="E121" s="50"/>
      <c r="F121" s="50"/>
      <c r="G121" s="50"/>
      <c r="H121" s="50"/>
      <c r="I121" s="87"/>
      <c r="J121" s="25"/>
      <c r="K121" s="25"/>
      <c r="L121" s="349"/>
      <c r="M121" s="342"/>
      <c r="N121" s="342"/>
      <c r="O121" s="342"/>
      <c r="P121" s="342"/>
      <c r="Q121" s="342"/>
      <c r="R121" s="342"/>
      <c r="S121" s="50"/>
      <c r="T121" s="50"/>
      <c r="U121" s="50"/>
    </row>
    <row r="122" spans="2:21" ht="14.25">
      <c r="B122" s="50"/>
      <c r="C122" s="50"/>
      <c r="D122" s="50"/>
      <c r="E122" s="50"/>
      <c r="F122" s="50"/>
      <c r="G122" s="50"/>
      <c r="H122" s="50"/>
      <c r="I122" s="87"/>
      <c r="J122" s="25"/>
      <c r="K122" s="25"/>
      <c r="L122" s="349"/>
      <c r="M122" s="342"/>
      <c r="N122" s="342"/>
      <c r="O122" s="342"/>
      <c r="P122" s="342"/>
      <c r="Q122" s="342"/>
      <c r="R122" s="342"/>
      <c r="S122" s="50"/>
      <c r="T122" s="50"/>
      <c r="U122" s="50"/>
    </row>
    <row r="123" spans="2:21" ht="14.25">
      <c r="B123" s="50"/>
      <c r="C123" s="50"/>
      <c r="D123" s="50"/>
      <c r="E123" s="50"/>
      <c r="F123" s="50"/>
      <c r="G123" s="50"/>
      <c r="H123" s="50"/>
      <c r="I123" s="87"/>
      <c r="J123" s="25"/>
      <c r="K123" s="25"/>
      <c r="L123" s="349"/>
      <c r="M123" s="342"/>
      <c r="N123" s="342"/>
      <c r="O123" s="342"/>
      <c r="P123" s="342"/>
      <c r="Q123" s="342"/>
      <c r="R123" s="342"/>
      <c r="S123" s="50"/>
      <c r="T123" s="50"/>
      <c r="U123" s="50"/>
    </row>
    <row r="124" spans="2:21" ht="14.25">
      <c r="B124" s="50"/>
      <c r="C124" s="50"/>
      <c r="D124" s="50"/>
      <c r="E124" s="50"/>
      <c r="F124" s="50"/>
      <c r="G124" s="50"/>
      <c r="H124" s="50"/>
      <c r="I124" s="87"/>
      <c r="J124" s="25"/>
      <c r="K124" s="25"/>
      <c r="L124" s="349"/>
      <c r="M124" s="342"/>
      <c r="N124" s="342"/>
      <c r="O124" s="342"/>
      <c r="P124" s="342"/>
      <c r="Q124" s="342"/>
      <c r="R124" s="342"/>
      <c r="S124" s="50"/>
      <c r="T124" s="50"/>
      <c r="U124" s="50"/>
    </row>
    <row r="125" spans="2:21" ht="14.25">
      <c r="B125" s="50"/>
      <c r="C125" s="50"/>
      <c r="D125" s="50"/>
      <c r="E125" s="50"/>
      <c r="F125" s="50"/>
      <c r="G125" s="50"/>
      <c r="H125" s="50"/>
      <c r="I125" s="87"/>
      <c r="J125" s="25"/>
      <c r="K125" s="25"/>
      <c r="L125" s="349"/>
      <c r="M125" s="342"/>
      <c r="N125" s="342"/>
      <c r="O125" s="342"/>
      <c r="P125" s="342"/>
      <c r="Q125" s="342"/>
      <c r="R125" s="342"/>
      <c r="S125" s="50"/>
      <c r="T125" s="50"/>
      <c r="U125" s="50"/>
    </row>
    <row r="126" spans="2:21" ht="14.25">
      <c r="B126" s="50"/>
      <c r="C126" s="50"/>
      <c r="D126" s="50"/>
      <c r="E126" s="50"/>
      <c r="F126" s="50"/>
      <c r="G126" s="50"/>
      <c r="H126" s="50"/>
      <c r="I126" s="87"/>
      <c r="J126" s="25"/>
      <c r="K126" s="25"/>
      <c r="L126" s="349"/>
      <c r="M126" s="342"/>
      <c r="N126" s="342"/>
      <c r="O126" s="342"/>
      <c r="P126" s="342"/>
      <c r="Q126" s="342"/>
      <c r="R126" s="342"/>
      <c r="S126" s="50"/>
      <c r="T126" s="50"/>
      <c r="U126" s="50"/>
    </row>
    <row r="127" spans="2:21" ht="14.25">
      <c r="B127" s="50"/>
      <c r="C127" s="50"/>
      <c r="D127" s="50"/>
      <c r="E127" s="50"/>
      <c r="F127" s="50"/>
      <c r="G127" s="50"/>
      <c r="H127" s="50"/>
      <c r="I127" s="87"/>
      <c r="J127" s="25"/>
      <c r="K127" s="25"/>
      <c r="L127" s="349"/>
      <c r="M127" s="353"/>
      <c r="N127" s="342"/>
      <c r="O127" s="353"/>
      <c r="P127" s="353"/>
      <c r="Q127" s="353"/>
      <c r="R127" s="353"/>
      <c r="S127" s="50"/>
      <c r="T127" s="50"/>
      <c r="U127" s="50"/>
    </row>
    <row r="128" spans="2:21" ht="14.25">
      <c r="B128" s="50"/>
      <c r="C128" s="50"/>
      <c r="D128" s="50"/>
      <c r="E128" s="50"/>
      <c r="F128" s="50"/>
      <c r="G128" s="50"/>
      <c r="H128" s="50"/>
      <c r="I128" s="87"/>
      <c r="J128" s="25"/>
      <c r="K128" s="25"/>
      <c r="L128" s="349"/>
      <c r="M128" s="353"/>
      <c r="N128" s="353"/>
      <c r="O128" s="353"/>
      <c r="P128" s="353"/>
      <c r="Q128" s="353"/>
      <c r="R128" s="353"/>
      <c r="S128" s="50"/>
      <c r="T128" s="50"/>
      <c r="U128" s="50"/>
    </row>
    <row r="129" spans="2:21" ht="14.25">
      <c r="B129" s="50"/>
      <c r="C129" s="50"/>
      <c r="D129" s="50"/>
      <c r="E129" s="50"/>
      <c r="F129" s="50"/>
      <c r="G129" s="50"/>
      <c r="H129" s="50"/>
      <c r="I129" s="87"/>
      <c r="J129" s="25"/>
      <c r="K129" s="25"/>
      <c r="L129" s="349"/>
      <c r="M129" s="353"/>
      <c r="N129" s="342"/>
      <c r="O129" s="353"/>
      <c r="P129" s="353"/>
      <c r="Q129" s="353"/>
      <c r="R129" s="353"/>
      <c r="S129" s="50"/>
      <c r="T129" s="50"/>
      <c r="U129" s="50"/>
    </row>
    <row r="130" spans="9:18" ht="14.25">
      <c r="I130" s="29"/>
      <c r="J130" s="25"/>
      <c r="K130" s="25"/>
      <c r="L130" s="349"/>
      <c r="M130" s="342"/>
      <c r="N130" s="342"/>
      <c r="O130" s="342"/>
      <c r="P130" s="342"/>
      <c r="Q130" s="342"/>
      <c r="R130" s="342"/>
    </row>
    <row r="131" spans="9:18" ht="14.25">
      <c r="I131" s="29"/>
      <c r="J131" s="25"/>
      <c r="K131" s="25"/>
      <c r="L131" s="349"/>
      <c r="M131" s="342"/>
      <c r="N131" s="342"/>
      <c r="O131" s="342"/>
      <c r="P131" s="342"/>
      <c r="Q131" s="342"/>
      <c r="R131" s="342"/>
    </row>
    <row r="132" spans="9:18" ht="14.25">
      <c r="I132" s="29"/>
      <c r="J132" s="25"/>
      <c r="K132" s="25"/>
      <c r="L132" s="349"/>
      <c r="M132" s="342"/>
      <c r="N132" s="342"/>
      <c r="O132" s="342"/>
      <c r="P132" s="342"/>
      <c r="Q132" s="342"/>
      <c r="R132" s="342"/>
    </row>
    <row r="133" spans="9:18" ht="14.25">
      <c r="I133" s="29"/>
      <c r="J133" s="25"/>
      <c r="K133" s="25"/>
      <c r="L133" s="349"/>
      <c r="M133" s="342"/>
      <c r="N133" s="342"/>
      <c r="O133" s="342"/>
      <c r="P133" s="342"/>
      <c r="Q133" s="342"/>
      <c r="R133" s="342"/>
    </row>
    <row r="134" spans="9:18" ht="14.25">
      <c r="I134" s="29"/>
      <c r="J134" s="25"/>
      <c r="K134" s="25"/>
      <c r="L134" s="349"/>
      <c r="M134" s="342"/>
      <c r="N134" s="342"/>
      <c r="O134" s="342"/>
      <c r="P134" s="342"/>
      <c r="Q134" s="342"/>
      <c r="R134" s="342"/>
    </row>
    <row r="135" spans="9:18" ht="14.25">
      <c r="I135" s="29"/>
      <c r="J135" s="25"/>
      <c r="K135" s="25"/>
      <c r="L135" s="349"/>
      <c r="M135" s="342"/>
      <c r="N135" s="342"/>
      <c r="O135" s="342"/>
      <c r="P135" s="342"/>
      <c r="Q135" s="342"/>
      <c r="R135" s="342"/>
    </row>
    <row r="136" spans="9:18" ht="14.25">
      <c r="I136" s="29"/>
      <c r="J136" s="25"/>
      <c r="K136" s="25"/>
      <c r="L136" s="349"/>
      <c r="M136" s="342"/>
      <c r="N136" s="342"/>
      <c r="O136" s="342"/>
      <c r="P136" s="342"/>
      <c r="Q136" s="342"/>
      <c r="R136" s="342"/>
    </row>
    <row r="137" spans="9:18" ht="14.25">
      <c r="I137" s="29"/>
      <c r="J137" s="25"/>
      <c r="K137" s="25"/>
      <c r="L137" s="349"/>
      <c r="M137" s="342"/>
      <c r="N137" s="342"/>
      <c r="O137" s="342"/>
      <c r="P137" s="342"/>
      <c r="Q137" s="342"/>
      <c r="R137" s="342"/>
    </row>
    <row r="138" spans="9:18" ht="14.25">
      <c r="I138" s="29"/>
      <c r="J138" s="25"/>
      <c r="K138" s="25"/>
      <c r="L138" s="349"/>
      <c r="M138" s="342"/>
      <c r="N138" s="342"/>
      <c r="O138" s="342"/>
      <c r="P138" s="342"/>
      <c r="Q138" s="342"/>
      <c r="R138" s="342"/>
    </row>
    <row r="139" spans="9:18" ht="14.25">
      <c r="I139" s="29"/>
      <c r="J139" s="25"/>
      <c r="K139" s="25"/>
      <c r="L139" s="349"/>
      <c r="M139" s="342"/>
      <c r="N139" s="342"/>
      <c r="O139" s="342"/>
      <c r="P139" s="342"/>
      <c r="Q139" s="342"/>
      <c r="R139" s="342"/>
    </row>
    <row r="140" spans="9:18" ht="14.25">
      <c r="I140" s="29"/>
      <c r="J140" s="25"/>
      <c r="K140" s="25"/>
      <c r="L140" s="349"/>
      <c r="M140" s="353"/>
      <c r="N140" s="353"/>
      <c r="O140" s="353"/>
      <c r="P140" s="353"/>
      <c r="Q140" s="353"/>
      <c r="R140" s="353"/>
    </row>
    <row r="141" spans="9:18" ht="14.25">
      <c r="I141" s="29"/>
      <c r="J141" s="25"/>
      <c r="K141" s="25"/>
      <c r="L141" s="349"/>
      <c r="M141" s="342"/>
      <c r="N141" s="342"/>
      <c r="O141" s="342"/>
      <c r="P141" s="342"/>
      <c r="Q141" s="342"/>
      <c r="R141" s="342"/>
    </row>
    <row r="142" spans="9:18" ht="14.25">
      <c r="I142" s="29"/>
      <c r="J142" s="25"/>
      <c r="K142" s="25"/>
      <c r="L142" s="349"/>
      <c r="M142" s="342"/>
      <c r="N142" s="342"/>
      <c r="O142" s="342"/>
      <c r="P142" s="342"/>
      <c r="Q142" s="342"/>
      <c r="R142" s="342"/>
    </row>
    <row r="143" spans="9:18" ht="14.25">
      <c r="I143" s="29"/>
      <c r="J143" s="41"/>
      <c r="K143" s="41"/>
      <c r="L143" s="29"/>
      <c r="M143" s="29"/>
      <c r="N143" s="29"/>
      <c r="O143" s="29"/>
      <c r="P143" s="29"/>
      <c r="Q143" s="29"/>
      <c r="R143" s="29"/>
    </row>
    <row r="144" spans="9:18" ht="14.25">
      <c r="I144" s="29"/>
      <c r="J144" s="221"/>
      <c r="K144" s="221"/>
      <c r="L144" s="221"/>
      <c r="M144" s="221"/>
      <c r="N144" s="221"/>
      <c r="O144" s="221"/>
      <c r="P144" s="221"/>
      <c r="Q144" s="221"/>
      <c r="R144" s="221"/>
    </row>
    <row r="145" spans="10:18" ht="14.25">
      <c r="J145" s="168"/>
      <c r="K145" s="168"/>
      <c r="L145" s="168"/>
      <c r="M145" s="168"/>
      <c r="N145" s="168"/>
      <c r="O145" s="168"/>
      <c r="P145" s="168"/>
      <c r="Q145" s="168"/>
      <c r="R145" s="168"/>
    </row>
    <row r="146" spans="10:18" ht="14.25">
      <c r="J146" s="50"/>
      <c r="K146" s="50"/>
      <c r="L146" s="50"/>
      <c r="M146" s="50"/>
      <c r="N146" s="50"/>
      <c r="O146" s="50"/>
      <c r="P146" s="50"/>
      <c r="Q146" s="50"/>
      <c r="R146" s="50"/>
    </row>
  </sheetData>
  <sheetProtection/>
  <mergeCells count="44">
    <mergeCell ref="O41:O42"/>
    <mergeCell ref="I40:O40"/>
    <mergeCell ref="K41:K42"/>
    <mergeCell ref="M41:M42"/>
    <mergeCell ref="N7:N8"/>
    <mergeCell ref="I7:I8"/>
    <mergeCell ref="J7:J8"/>
    <mergeCell ref="K7:K8"/>
    <mergeCell ref="L7:L8"/>
    <mergeCell ref="E6:E8"/>
    <mergeCell ref="F6:F8"/>
    <mergeCell ref="G6:G8"/>
    <mergeCell ref="H6:H8"/>
    <mergeCell ref="I6:N6"/>
    <mergeCell ref="M7:M8"/>
    <mergeCell ref="J81:R81"/>
    <mergeCell ref="A6:A8"/>
    <mergeCell ref="C41:C42"/>
    <mergeCell ref="F41:F42"/>
    <mergeCell ref="H41:H42"/>
    <mergeCell ref="J41:J42"/>
    <mergeCell ref="I41:I42"/>
    <mergeCell ref="L41:L42"/>
    <mergeCell ref="N41:N42"/>
    <mergeCell ref="D6:D8"/>
    <mergeCell ref="N86:N87"/>
    <mergeCell ref="P86:P87"/>
    <mergeCell ref="Q86:Q87"/>
    <mergeCell ref="R86:R87"/>
    <mergeCell ref="O86:O87"/>
    <mergeCell ref="J85:J87"/>
    <mergeCell ref="L85:L87"/>
    <mergeCell ref="M85:R85"/>
    <mergeCell ref="M86:M87"/>
    <mergeCell ref="A4:N4"/>
    <mergeCell ref="A38:O38"/>
    <mergeCell ref="J82:R82"/>
    <mergeCell ref="J83:R83"/>
    <mergeCell ref="A40:A42"/>
    <mergeCell ref="B40:B42"/>
    <mergeCell ref="C40:H40"/>
    <mergeCell ref="D41:D42"/>
    <mergeCell ref="E41:E42"/>
    <mergeCell ref="G41:G4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A1" sqref="A1"/>
    </sheetView>
  </sheetViews>
  <sheetFormatPr defaultColWidth="10.59765625" defaultRowHeight="18.75" customHeight="1"/>
  <cols>
    <col min="1" max="2" width="10.59765625" style="11" customWidth="1"/>
    <col min="3" max="3" width="6.09765625" style="11" customWidth="1"/>
    <col min="4" max="4" width="14.19921875" style="11" customWidth="1"/>
    <col min="5" max="5" width="11.59765625" style="11" customWidth="1"/>
    <col min="6" max="6" width="12.09765625" style="11" customWidth="1"/>
    <col min="7" max="13" width="10.59765625" style="11" customWidth="1"/>
    <col min="14" max="14" width="12.8984375" style="11" customWidth="1"/>
    <col min="15" max="15" width="9.69921875" style="11" customWidth="1"/>
    <col min="16" max="16" width="14" style="11" customWidth="1"/>
    <col min="17" max="17" width="18.19921875" style="11" customWidth="1"/>
    <col min="18" max="18" width="5.59765625" style="11" customWidth="1"/>
    <col min="19" max="19" width="13" style="11" customWidth="1"/>
    <col min="20" max="20" width="11.09765625" style="11" customWidth="1"/>
    <col min="21" max="21" width="11.8984375" style="11" customWidth="1"/>
    <col min="22" max="22" width="14.19921875" style="11" customWidth="1"/>
    <col min="23" max="23" width="12.59765625" style="11" customWidth="1"/>
    <col min="24" max="16384" width="10.59765625" style="11" customWidth="1"/>
  </cols>
  <sheetData>
    <row r="1" spans="1:23" s="16" customFormat="1" ht="18.75" customHeight="1">
      <c r="A1" s="15" t="s">
        <v>532</v>
      </c>
      <c r="C1" s="56"/>
      <c r="U1" s="17"/>
      <c r="W1" s="17" t="s">
        <v>533</v>
      </c>
    </row>
    <row r="2" spans="1:21" s="2" customFormat="1" ht="18.75" customHeight="1">
      <c r="A2" s="742"/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</row>
    <row r="3" spans="1:23" s="3" customFormat="1" ht="18.75" customHeight="1">
      <c r="A3" s="379" t="s">
        <v>559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83"/>
      <c r="N3" s="379" t="s">
        <v>560</v>
      </c>
      <c r="O3" s="379"/>
      <c r="P3" s="379"/>
      <c r="Q3" s="379"/>
      <c r="R3" s="379"/>
      <c r="S3" s="379"/>
      <c r="T3" s="379"/>
      <c r="U3" s="379"/>
      <c r="V3" s="379"/>
      <c r="W3" s="379"/>
    </row>
    <row r="4" spans="1:21" s="3" customFormat="1" ht="18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3" ht="18.75" customHeight="1">
      <c r="A5" s="722" t="s">
        <v>531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N5" s="722" t="s">
        <v>534</v>
      </c>
      <c r="O5" s="720"/>
      <c r="P5" s="720"/>
      <c r="Q5" s="720"/>
      <c r="R5" s="720"/>
      <c r="S5" s="720"/>
      <c r="T5" s="720"/>
      <c r="U5" s="720"/>
      <c r="V5" s="720"/>
      <c r="W5" s="720"/>
    </row>
    <row r="6" spans="1:23" ht="18.75" customHeight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4" ht="18.75" customHeight="1">
      <c r="A7" s="743" t="s">
        <v>131</v>
      </c>
      <c r="B7" s="744"/>
      <c r="C7" s="709" t="s">
        <v>529</v>
      </c>
      <c r="D7" s="656"/>
      <c r="E7" s="656" t="s">
        <v>132</v>
      </c>
      <c r="F7" s="656"/>
      <c r="G7" s="656" t="s">
        <v>133</v>
      </c>
      <c r="H7" s="656"/>
      <c r="I7" s="656" t="s">
        <v>134</v>
      </c>
      <c r="J7" s="656"/>
      <c r="K7" s="656" t="s">
        <v>336</v>
      </c>
      <c r="L7" s="687"/>
      <c r="M7" s="29"/>
      <c r="N7" s="724" t="s">
        <v>535</v>
      </c>
      <c r="O7" s="674"/>
      <c r="P7" s="674"/>
      <c r="Q7" s="675"/>
      <c r="R7" s="655" t="s">
        <v>192</v>
      </c>
      <c r="S7" s="746" t="s">
        <v>561</v>
      </c>
      <c r="T7" s="655" t="s">
        <v>318</v>
      </c>
      <c r="U7" s="655" t="s">
        <v>314</v>
      </c>
      <c r="V7" s="655" t="s">
        <v>305</v>
      </c>
      <c r="W7" s="723" t="s">
        <v>297</v>
      </c>
      <c r="X7" s="29"/>
    </row>
    <row r="8" spans="1:24" ht="18.75" customHeight="1">
      <c r="A8" s="74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7"/>
      <c r="M8" s="29"/>
      <c r="N8" s="676"/>
      <c r="O8" s="676"/>
      <c r="P8" s="676"/>
      <c r="Q8" s="677"/>
      <c r="R8" s="443"/>
      <c r="S8" s="656"/>
      <c r="T8" s="656"/>
      <c r="U8" s="656"/>
      <c r="V8" s="656"/>
      <c r="W8" s="687"/>
      <c r="X8" s="29"/>
    </row>
    <row r="9" spans="1:23" ht="18.75" customHeight="1">
      <c r="A9" s="58"/>
      <c r="B9" s="95"/>
      <c r="E9" s="710"/>
      <c r="F9" s="95"/>
      <c r="I9" s="710"/>
      <c r="J9" s="95"/>
      <c r="P9" s="58"/>
      <c r="Q9" s="189" t="s">
        <v>179</v>
      </c>
      <c r="R9" s="731" t="s">
        <v>196</v>
      </c>
      <c r="S9" s="27">
        <v>126100</v>
      </c>
      <c r="T9" s="27">
        <v>133176</v>
      </c>
      <c r="U9" s="27">
        <v>147789</v>
      </c>
      <c r="V9" s="27">
        <v>154319</v>
      </c>
      <c r="W9" s="27">
        <v>151667</v>
      </c>
    </row>
    <row r="10" spans="1:23" ht="18.75" customHeight="1">
      <c r="A10" s="678" t="s">
        <v>135</v>
      </c>
      <c r="B10" s="699"/>
      <c r="C10" s="672" t="s">
        <v>140</v>
      </c>
      <c r="D10" s="672"/>
      <c r="E10" s="711" t="s">
        <v>142</v>
      </c>
      <c r="F10" s="662"/>
      <c r="G10" s="672" t="s">
        <v>146</v>
      </c>
      <c r="H10" s="672"/>
      <c r="I10" s="713">
        <v>41</v>
      </c>
      <c r="J10" s="714"/>
      <c r="K10" s="670">
        <v>29440</v>
      </c>
      <c r="L10" s="670"/>
      <c r="N10" s="671" t="s">
        <v>188</v>
      </c>
      <c r="O10" s="671"/>
      <c r="P10" s="671"/>
      <c r="Q10" s="140" t="s">
        <v>180</v>
      </c>
      <c r="R10" s="732" t="s">
        <v>197</v>
      </c>
      <c r="S10" s="49">
        <v>3379152</v>
      </c>
      <c r="T10" s="49">
        <v>3438285</v>
      </c>
      <c r="U10" s="49">
        <v>3739643</v>
      </c>
      <c r="V10" s="49">
        <v>3966414</v>
      </c>
      <c r="W10" s="49">
        <v>3533929</v>
      </c>
    </row>
    <row r="11" spans="1:23" ht="18.75" customHeight="1">
      <c r="A11" s="678"/>
      <c r="B11" s="699"/>
      <c r="C11" s="672"/>
      <c r="D11" s="672"/>
      <c r="E11" s="711"/>
      <c r="F11" s="662"/>
      <c r="G11" s="672"/>
      <c r="H11" s="672"/>
      <c r="I11" s="713"/>
      <c r="J11" s="714"/>
      <c r="K11" s="670"/>
      <c r="L11" s="670"/>
      <c r="P11" s="57"/>
      <c r="Q11" s="57" t="s">
        <v>181</v>
      </c>
      <c r="R11" s="732" t="s">
        <v>198</v>
      </c>
      <c r="S11" s="49">
        <v>3584332</v>
      </c>
      <c r="T11" s="49">
        <v>4143974</v>
      </c>
      <c r="U11" s="49">
        <v>4682350</v>
      </c>
      <c r="V11" s="49">
        <v>4997124</v>
      </c>
      <c r="W11" s="49">
        <v>4493822</v>
      </c>
    </row>
    <row r="12" spans="1:23" ht="18.75" customHeight="1">
      <c r="A12" s="678" t="s">
        <v>136</v>
      </c>
      <c r="B12" s="699"/>
      <c r="C12" s="672" t="s">
        <v>140</v>
      </c>
      <c r="D12" s="672"/>
      <c r="E12" s="711" t="s">
        <v>143</v>
      </c>
      <c r="F12" s="662"/>
      <c r="G12" s="672" t="s">
        <v>147</v>
      </c>
      <c r="H12" s="672"/>
      <c r="I12" s="713">
        <v>31</v>
      </c>
      <c r="J12" s="714"/>
      <c r="K12" s="670">
        <v>24960</v>
      </c>
      <c r="L12" s="670"/>
      <c r="Q12" s="72" t="s">
        <v>265</v>
      </c>
      <c r="R12" s="732" t="s">
        <v>199</v>
      </c>
      <c r="S12" s="27">
        <v>8830314</v>
      </c>
      <c r="T12" s="27">
        <v>5064433</v>
      </c>
      <c r="U12" s="747" t="s">
        <v>389</v>
      </c>
      <c r="V12" s="747" t="s">
        <v>389</v>
      </c>
      <c r="W12" s="27">
        <v>1167109</v>
      </c>
    </row>
    <row r="13" spans="1:23" ht="18.75" customHeight="1">
      <c r="A13" s="678"/>
      <c r="B13" s="699"/>
      <c r="C13" s="672"/>
      <c r="D13" s="672"/>
      <c r="E13" s="711"/>
      <c r="F13" s="662"/>
      <c r="G13" s="672"/>
      <c r="H13" s="672"/>
      <c r="I13" s="713"/>
      <c r="J13" s="714"/>
      <c r="K13" s="670"/>
      <c r="L13" s="670"/>
      <c r="Q13" s="72" t="s">
        <v>266</v>
      </c>
      <c r="R13" s="732" t="s">
        <v>199</v>
      </c>
      <c r="S13" s="747" t="s">
        <v>389</v>
      </c>
      <c r="T13" s="27">
        <v>3478072</v>
      </c>
      <c r="U13" s="27">
        <v>7765505</v>
      </c>
      <c r="V13" s="27">
        <v>7401361</v>
      </c>
      <c r="W13" s="27">
        <v>1076653</v>
      </c>
    </row>
    <row r="14" spans="1:23" ht="18.75" customHeight="1">
      <c r="A14" s="678" t="s">
        <v>137</v>
      </c>
      <c r="B14" s="699"/>
      <c r="C14" s="672" t="s">
        <v>140</v>
      </c>
      <c r="D14" s="672"/>
      <c r="E14" s="711" t="s">
        <v>144</v>
      </c>
      <c r="F14" s="662"/>
      <c r="G14" s="672" t="s">
        <v>146</v>
      </c>
      <c r="H14" s="672"/>
      <c r="I14" s="713">
        <v>6</v>
      </c>
      <c r="J14" s="714"/>
      <c r="K14" s="670">
        <v>3000</v>
      </c>
      <c r="L14" s="670"/>
      <c r="N14" s="671" t="s">
        <v>269</v>
      </c>
      <c r="O14" s="671"/>
      <c r="P14" s="671"/>
      <c r="Q14" s="72" t="s">
        <v>267</v>
      </c>
      <c r="R14" s="732" t="s">
        <v>199</v>
      </c>
      <c r="S14" s="747" t="s">
        <v>389</v>
      </c>
      <c r="T14" s="27">
        <v>1349985</v>
      </c>
      <c r="U14" s="27">
        <v>1625778</v>
      </c>
      <c r="V14" s="27">
        <v>2258712</v>
      </c>
      <c r="W14" s="27">
        <v>778031</v>
      </c>
    </row>
    <row r="15" spans="1:23" ht="18.75" customHeight="1">
      <c r="A15" s="678"/>
      <c r="B15" s="699"/>
      <c r="C15" s="672"/>
      <c r="D15" s="672"/>
      <c r="E15" s="711"/>
      <c r="F15" s="662"/>
      <c r="G15" s="672"/>
      <c r="H15" s="672"/>
      <c r="I15" s="713"/>
      <c r="J15" s="714"/>
      <c r="K15" s="670"/>
      <c r="L15" s="670"/>
      <c r="P15" s="725"/>
      <c r="Q15" s="72" t="s">
        <v>293</v>
      </c>
      <c r="R15" s="732" t="s">
        <v>199</v>
      </c>
      <c r="S15" s="27">
        <v>2723046</v>
      </c>
      <c r="T15" s="27">
        <v>1437642</v>
      </c>
      <c r="U15" s="27">
        <v>1809232</v>
      </c>
      <c r="V15" s="27">
        <v>995036</v>
      </c>
      <c r="W15" s="747" t="s">
        <v>389</v>
      </c>
    </row>
    <row r="16" spans="1:23" ht="18.75" customHeight="1">
      <c r="A16" s="678" t="s">
        <v>138</v>
      </c>
      <c r="B16" s="699"/>
      <c r="C16" s="718" t="s">
        <v>141</v>
      </c>
      <c r="D16" s="719"/>
      <c r="E16" s="717" t="s">
        <v>528</v>
      </c>
      <c r="F16" s="662"/>
      <c r="G16" s="672" t="s">
        <v>223</v>
      </c>
      <c r="H16" s="672"/>
      <c r="I16" s="713">
        <v>3</v>
      </c>
      <c r="J16" s="714"/>
      <c r="K16" s="670">
        <v>1420</v>
      </c>
      <c r="L16" s="670"/>
      <c r="Q16" s="72" t="s">
        <v>268</v>
      </c>
      <c r="R16" s="732" t="s">
        <v>199</v>
      </c>
      <c r="S16" s="747" t="s">
        <v>389</v>
      </c>
      <c r="T16" s="747" t="s">
        <v>389</v>
      </c>
      <c r="U16" s="747" t="s">
        <v>389</v>
      </c>
      <c r="V16" s="747" t="s">
        <v>389</v>
      </c>
      <c r="W16" s="27">
        <v>2257123</v>
      </c>
    </row>
    <row r="17" spans="1:23" ht="18.75" customHeight="1">
      <c r="A17" s="678"/>
      <c r="B17" s="699"/>
      <c r="C17" s="672"/>
      <c r="D17" s="672"/>
      <c r="E17" s="711"/>
      <c r="F17" s="662"/>
      <c r="G17" s="672"/>
      <c r="H17" s="672"/>
      <c r="I17" s="713"/>
      <c r="J17" s="714"/>
      <c r="K17" s="670"/>
      <c r="L17" s="670"/>
      <c r="N17" s="72"/>
      <c r="O17" s="72"/>
      <c r="P17" s="29"/>
      <c r="Q17" s="57" t="s">
        <v>183</v>
      </c>
      <c r="R17" s="732" t="s">
        <v>199</v>
      </c>
      <c r="S17" s="49">
        <v>3987</v>
      </c>
      <c r="T17" s="49">
        <v>3308</v>
      </c>
      <c r="U17" s="49">
        <v>3072</v>
      </c>
      <c r="V17" s="747" t="s">
        <v>389</v>
      </c>
      <c r="W17" s="747" t="s">
        <v>389</v>
      </c>
    </row>
    <row r="18" spans="1:23" ht="18.75" customHeight="1">
      <c r="A18" s="678" t="s">
        <v>139</v>
      </c>
      <c r="B18" s="699"/>
      <c r="C18" s="672" t="s">
        <v>222</v>
      </c>
      <c r="D18" s="672"/>
      <c r="E18" s="711" t="s">
        <v>145</v>
      </c>
      <c r="F18" s="662"/>
      <c r="G18" s="672" t="s">
        <v>296</v>
      </c>
      <c r="H18" s="672"/>
      <c r="I18" s="713">
        <v>3</v>
      </c>
      <c r="J18" s="714"/>
      <c r="K18" s="670">
        <v>75000</v>
      </c>
      <c r="L18" s="670"/>
      <c r="N18" s="72"/>
      <c r="O18" s="72"/>
      <c r="P18" s="727" t="s">
        <v>536</v>
      </c>
      <c r="Q18" s="57" t="s">
        <v>184</v>
      </c>
      <c r="R18" s="732" t="s">
        <v>199</v>
      </c>
      <c r="S18" s="49">
        <v>6753888</v>
      </c>
      <c r="T18" s="49">
        <v>6908769</v>
      </c>
      <c r="U18" s="49">
        <v>6846200</v>
      </c>
      <c r="V18" s="49">
        <v>7195728</v>
      </c>
      <c r="W18" s="49">
        <v>7239983</v>
      </c>
    </row>
    <row r="19" spans="1:23" ht="18.75" customHeight="1">
      <c r="A19" s="63"/>
      <c r="B19" s="64"/>
      <c r="C19" s="466"/>
      <c r="D19" s="466"/>
      <c r="E19" s="712"/>
      <c r="F19" s="663"/>
      <c r="G19" s="466"/>
      <c r="H19" s="466"/>
      <c r="I19" s="715"/>
      <c r="J19" s="716"/>
      <c r="K19" s="694"/>
      <c r="L19" s="694"/>
      <c r="N19" s="72"/>
      <c r="O19" s="72"/>
      <c r="P19" s="727"/>
      <c r="Q19" s="140" t="s">
        <v>185</v>
      </c>
      <c r="R19" s="732" t="s">
        <v>199</v>
      </c>
      <c r="S19" s="49">
        <v>355448</v>
      </c>
      <c r="T19" s="49">
        <v>333496</v>
      </c>
      <c r="U19" s="49">
        <v>285218</v>
      </c>
      <c r="V19" s="49">
        <v>269412</v>
      </c>
      <c r="W19" s="49">
        <v>246583</v>
      </c>
    </row>
    <row r="20" spans="1:23" ht="18.75" customHeight="1">
      <c r="A20" s="695"/>
      <c r="B20" s="695"/>
      <c r="C20" s="692"/>
      <c r="D20" s="692"/>
      <c r="E20" s="692"/>
      <c r="F20" s="692"/>
      <c r="G20" s="692"/>
      <c r="H20" s="692"/>
      <c r="I20" s="693"/>
      <c r="J20" s="693"/>
      <c r="K20" s="693"/>
      <c r="L20" s="693"/>
      <c r="M20" s="90"/>
      <c r="N20" s="728" t="s">
        <v>537</v>
      </c>
      <c r="O20" s="726"/>
      <c r="P20" s="57"/>
      <c r="Q20" s="140" t="s">
        <v>186</v>
      </c>
      <c r="R20" s="732" t="s">
        <v>200</v>
      </c>
      <c r="S20" s="49">
        <v>17791</v>
      </c>
      <c r="T20" s="49">
        <v>17406</v>
      </c>
      <c r="U20" s="49">
        <v>15514</v>
      </c>
      <c r="V20" s="49">
        <v>14961</v>
      </c>
      <c r="W20" s="49">
        <v>15914</v>
      </c>
    </row>
    <row r="21" spans="1:23" ht="18.75" customHeight="1">
      <c r="A21" s="29"/>
      <c r="B21" s="57"/>
      <c r="C21" s="29"/>
      <c r="D21" s="29"/>
      <c r="E21" s="29"/>
      <c r="F21" s="29"/>
      <c r="G21" s="29"/>
      <c r="H21" s="29"/>
      <c r="I21" s="29"/>
      <c r="J21" s="29"/>
      <c r="K21" s="29"/>
      <c r="L21" s="29"/>
      <c r="P21" s="678" t="s">
        <v>262</v>
      </c>
      <c r="Q21" s="699"/>
      <c r="R21" s="732" t="s">
        <v>199</v>
      </c>
      <c r="S21" s="49">
        <v>9059</v>
      </c>
      <c r="T21" s="49">
        <v>6064</v>
      </c>
      <c r="U21" s="49">
        <v>3051</v>
      </c>
      <c r="V21" s="49">
        <v>5499</v>
      </c>
      <c r="W21" s="49">
        <v>4002</v>
      </c>
    </row>
    <row r="22" spans="1:23" ht="18.75" customHeight="1">
      <c r="A22" s="134"/>
      <c r="B22" s="134"/>
      <c r="C22" s="29"/>
      <c r="D22" s="29"/>
      <c r="E22" s="29"/>
      <c r="F22" s="29"/>
      <c r="G22" s="29"/>
      <c r="H22" s="29"/>
      <c r="I22" s="29"/>
      <c r="J22" s="29"/>
      <c r="K22" s="29"/>
      <c r="L22" s="29"/>
      <c r="N22" s="57"/>
      <c r="O22" s="57"/>
      <c r="P22" s="678" t="s">
        <v>270</v>
      </c>
      <c r="Q22" s="679"/>
      <c r="R22" s="732" t="s">
        <v>199</v>
      </c>
      <c r="S22" s="49">
        <v>27832</v>
      </c>
      <c r="T22" s="153">
        <v>33191</v>
      </c>
      <c r="U22" s="153">
        <v>36632</v>
      </c>
      <c r="V22" s="153">
        <v>49574</v>
      </c>
      <c r="W22" s="153">
        <v>70166</v>
      </c>
    </row>
    <row r="23" spans="1:23" ht="18.75" customHeight="1">
      <c r="A23" s="134"/>
      <c r="B23" s="134"/>
      <c r="C23" s="29"/>
      <c r="D23" s="29"/>
      <c r="E23" s="29"/>
      <c r="F23" s="29"/>
      <c r="G23" s="29"/>
      <c r="H23" s="29"/>
      <c r="I23" s="29"/>
      <c r="J23" s="29"/>
      <c r="K23" s="29"/>
      <c r="L23" s="29"/>
      <c r="N23" s="57"/>
      <c r="O23" s="57"/>
      <c r="P23" s="678" t="s">
        <v>187</v>
      </c>
      <c r="Q23" s="679"/>
      <c r="R23" s="732" t="s">
        <v>198</v>
      </c>
      <c r="S23" s="153">
        <v>31072986</v>
      </c>
      <c r="T23" s="153">
        <v>34806060</v>
      </c>
      <c r="U23" s="153">
        <v>47350679</v>
      </c>
      <c r="V23" s="153">
        <v>50503256</v>
      </c>
      <c r="W23" s="153">
        <v>51673837</v>
      </c>
    </row>
    <row r="24" spans="1:23" ht="18.75" customHeight="1">
      <c r="A24" s="415" t="s">
        <v>530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N24" s="730" t="s">
        <v>538</v>
      </c>
      <c r="O24" s="698"/>
      <c r="P24" s="698"/>
      <c r="Q24" s="140" t="s">
        <v>182</v>
      </c>
      <c r="R24" s="732" t="s">
        <v>197</v>
      </c>
      <c r="S24" s="153">
        <v>1800</v>
      </c>
      <c r="T24" s="153">
        <v>1880</v>
      </c>
      <c r="U24" s="153">
        <v>1320</v>
      </c>
      <c r="V24" s="153">
        <v>1680</v>
      </c>
      <c r="W24" s="153">
        <v>0</v>
      </c>
    </row>
    <row r="25" spans="1:23" ht="18.75" customHeight="1" thickBo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698"/>
      <c r="O25" s="698"/>
      <c r="P25" s="698"/>
      <c r="Q25" s="140" t="s">
        <v>181</v>
      </c>
      <c r="R25" s="732" t="s">
        <v>198</v>
      </c>
      <c r="S25" s="153">
        <v>22</v>
      </c>
      <c r="T25" s="153">
        <v>26</v>
      </c>
      <c r="U25" s="153">
        <v>19</v>
      </c>
      <c r="V25" s="153">
        <v>25</v>
      </c>
      <c r="W25" s="153">
        <v>0</v>
      </c>
    </row>
    <row r="26" spans="1:23" ht="18.75" customHeight="1">
      <c r="A26" s="743" t="s">
        <v>148</v>
      </c>
      <c r="B26" s="744"/>
      <c r="C26" s="709" t="s">
        <v>525</v>
      </c>
      <c r="D26" s="656"/>
      <c r="E26" s="136" t="s">
        <v>289</v>
      </c>
      <c r="F26" s="136" t="s">
        <v>290</v>
      </c>
      <c r="G26" s="707" t="s">
        <v>523</v>
      </c>
      <c r="H26" s="681"/>
      <c r="I26" s="705" t="s">
        <v>527</v>
      </c>
      <c r="J26" s="706"/>
      <c r="K26" s="706"/>
      <c r="L26" s="706"/>
      <c r="M26" s="29"/>
      <c r="N26" s="729" t="s">
        <v>539</v>
      </c>
      <c r="O26" s="671"/>
      <c r="P26" s="290" t="s">
        <v>190</v>
      </c>
      <c r="Q26" s="140" t="s">
        <v>182</v>
      </c>
      <c r="R26" s="732" t="s">
        <v>201</v>
      </c>
      <c r="S26" s="747" t="s">
        <v>389</v>
      </c>
      <c r="T26" s="747" t="s">
        <v>389</v>
      </c>
      <c r="U26" s="747" t="s">
        <v>389</v>
      </c>
      <c r="V26" s="747" t="s">
        <v>389</v>
      </c>
      <c r="W26" s="747" t="s">
        <v>389</v>
      </c>
    </row>
    <row r="27" spans="1:23" ht="18.75" customHeight="1">
      <c r="A27" s="682"/>
      <c r="B27" s="656"/>
      <c r="C27" s="656"/>
      <c r="D27" s="656"/>
      <c r="E27" s="136" t="s">
        <v>149</v>
      </c>
      <c r="F27" s="708" t="s">
        <v>524</v>
      </c>
      <c r="G27" s="688" t="s">
        <v>151</v>
      </c>
      <c r="H27" s="135" t="s">
        <v>291</v>
      </c>
      <c r="I27" s="137" t="s">
        <v>292</v>
      </c>
      <c r="J27" s="691" t="s">
        <v>154</v>
      </c>
      <c r="K27" s="690" t="s">
        <v>155</v>
      </c>
      <c r="L27" s="688" t="s">
        <v>45</v>
      </c>
      <c r="M27" s="29"/>
      <c r="N27" s="671"/>
      <c r="O27" s="671"/>
      <c r="P27" s="290" t="s">
        <v>191</v>
      </c>
      <c r="Q27" s="140" t="s">
        <v>189</v>
      </c>
      <c r="R27" s="732" t="s">
        <v>201</v>
      </c>
      <c r="S27" s="49">
        <v>213563</v>
      </c>
      <c r="T27" s="49">
        <v>184289</v>
      </c>
      <c r="U27" s="49">
        <v>167249</v>
      </c>
      <c r="V27" s="49">
        <v>97711</v>
      </c>
      <c r="W27" s="747" t="s">
        <v>389</v>
      </c>
    </row>
    <row r="28" spans="1:23" ht="18.75" customHeight="1">
      <c r="A28" s="745"/>
      <c r="B28" s="696"/>
      <c r="C28" s="696"/>
      <c r="D28" s="696"/>
      <c r="E28" s="133" t="s">
        <v>150</v>
      </c>
      <c r="F28" s="133" t="s">
        <v>150</v>
      </c>
      <c r="G28" s="687"/>
      <c r="H28" s="133" t="s">
        <v>152</v>
      </c>
      <c r="I28" s="139" t="s">
        <v>153</v>
      </c>
      <c r="J28" s="656"/>
      <c r="K28" s="682"/>
      <c r="L28" s="687"/>
      <c r="M28" s="29"/>
      <c r="N28" s="729" t="s">
        <v>540</v>
      </c>
      <c r="O28" s="671"/>
      <c r="P28" s="671"/>
      <c r="Q28" s="140" t="s">
        <v>182</v>
      </c>
      <c r="R28" s="732" t="s">
        <v>201</v>
      </c>
      <c r="S28" s="49">
        <v>38102</v>
      </c>
      <c r="T28" s="49">
        <v>38816</v>
      </c>
      <c r="U28" s="49">
        <v>33183</v>
      </c>
      <c r="V28" s="49">
        <v>36738</v>
      </c>
      <c r="W28" s="49">
        <v>38173</v>
      </c>
    </row>
    <row r="29" spans="5:23" ht="18.75" customHeight="1">
      <c r="E29" s="151"/>
      <c r="F29" s="151"/>
      <c r="N29" s="671"/>
      <c r="O29" s="671"/>
      <c r="P29" s="671"/>
      <c r="Q29" s="140" t="s">
        <v>181</v>
      </c>
      <c r="R29" s="732" t="s">
        <v>198</v>
      </c>
      <c r="S29" s="49">
        <v>548071</v>
      </c>
      <c r="T29" s="49">
        <v>530556</v>
      </c>
      <c r="U29" s="49">
        <v>885925</v>
      </c>
      <c r="V29" s="49">
        <v>1079291</v>
      </c>
      <c r="W29" s="49">
        <v>1094161</v>
      </c>
    </row>
    <row r="30" spans="1:23" ht="18.75" customHeight="1">
      <c r="A30" s="672"/>
      <c r="B30" s="672"/>
      <c r="C30" s="689" t="s">
        <v>164</v>
      </c>
      <c r="D30" s="72" t="s">
        <v>158</v>
      </c>
      <c r="E30" s="151">
        <v>4.5</v>
      </c>
      <c r="F30" s="151">
        <v>3</v>
      </c>
      <c r="G30" s="27">
        <v>60</v>
      </c>
      <c r="H30" s="27">
        <v>30</v>
      </c>
      <c r="I30" s="27">
        <v>90</v>
      </c>
      <c r="J30" s="27">
        <v>45</v>
      </c>
      <c r="K30" s="747" t="s">
        <v>389</v>
      </c>
      <c r="L30" s="27">
        <v>135</v>
      </c>
      <c r="N30" s="63"/>
      <c r="O30" s="63"/>
      <c r="P30" s="63"/>
      <c r="Q30" s="63"/>
      <c r="R30" s="62"/>
      <c r="S30" s="63"/>
      <c r="T30" s="63"/>
      <c r="U30" s="63"/>
      <c r="V30" s="63"/>
      <c r="W30" s="63"/>
    </row>
    <row r="31" spans="1:12" ht="18.75" customHeight="1">
      <c r="A31" s="672"/>
      <c r="B31" s="672"/>
      <c r="C31" s="689"/>
      <c r="D31" s="72" t="s">
        <v>159</v>
      </c>
      <c r="E31" s="151">
        <v>2.3</v>
      </c>
      <c r="F31" s="151">
        <v>0.5</v>
      </c>
      <c r="G31" s="27">
        <v>40</v>
      </c>
      <c r="H31" s="27">
        <v>30</v>
      </c>
      <c r="I31" s="27">
        <v>15</v>
      </c>
      <c r="J31" s="27">
        <v>54</v>
      </c>
      <c r="K31" s="747" t="s">
        <v>389</v>
      </c>
      <c r="L31" s="27">
        <v>69</v>
      </c>
    </row>
    <row r="32" spans="1:23" ht="18.75" customHeight="1">
      <c r="A32" s="672"/>
      <c r="B32" s="672"/>
      <c r="C32" s="689"/>
      <c r="D32" s="72" t="s">
        <v>160</v>
      </c>
      <c r="E32" s="151">
        <v>1.5</v>
      </c>
      <c r="F32" s="151">
        <v>0.5</v>
      </c>
      <c r="G32" s="27">
        <v>20</v>
      </c>
      <c r="H32" s="27">
        <v>10</v>
      </c>
      <c r="I32" s="27">
        <v>5</v>
      </c>
      <c r="J32" s="27">
        <v>10</v>
      </c>
      <c r="K32" s="747" t="s">
        <v>389</v>
      </c>
      <c r="L32" s="27">
        <v>15</v>
      </c>
      <c r="N32" s="720" t="s">
        <v>541</v>
      </c>
      <c r="O32" s="720"/>
      <c r="P32" s="720"/>
      <c r="Q32" s="720"/>
      <c r="R32" s="720"/>
      <c r="S32" s="720"/>
      <c r="T32" s="720"/>
      <c r="U32" s="720"/>
      <c r="V32" s="720"/>
      <c r="W32" s="720"/>
    </row>
    <row r="33" spans="1:23" ht="18.75" customHeight="1" thickBot="1">
      <c r="A33" s="672"/>
      <c r="B33" s="672"/>
      <c r="C33" s="689"/>
      <c r="D33" s="84" t="s">
        <v>45</v>
      </c>
      <c r="E33" s="151">
        <v>8.3</v>
      </c>
      <c r="F33" s="151">
        <v>4</v>
      </c>
      <c r="G33" s="747" t="s">
        <v>389</v>
      </c>
      <c r="H33" s="747" t="s">
        <v>389</v>
      </c>
      <c r="I33" s="27">
        <v>110</v>
      </c>
      <c r="J33" s="27">
        <v>109</v>
      </c>
      <c r="K33" s="747" t="s">
        <v>389</v>
      </c>
      <c r="L33" s="27">
        <v>219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4" ht="18.75" customHeight="1">
      <c r="A34" s="671" t="s">
        <v>156</v>
      </c>
      <c r="B34" s="671"/>
      <c r="E34" s="151"/>
      <c r="F34" s="151"/>
      <c r="G34" s="27"/>
      <c r="H34" s="27"/>
      <c r="I34" s="27"/>
      <c r="J34" s="27"/>
      <c r="K34" s="27"/>
      <c r="L34" s="27"/>
      <c r="M34" s="29"/>
      <c r="N34" s="724" t="s">
        <v>552</v>
      </c>
      <c r="O34" s="680"/>
      <c r="P34" s="660" t="s">
        <v>340</v>
      </c>
      <c r="Q34" s="739" t="s">
        <v>553</v>
      </c>
      <c r="R34" s="739" t="s">
        <v>554</v>
      </c>
      <c r="S34" s="414"/>
      <c r="T34" s="660" t="s">
        <v>271</v>
      </c>
      <c r="U34" s="660"/>
      <c r="V34" s="738" t="s">
        <v>551</v>
      </c>
      <c r="W34" s="664"/>
      <c r="X34" s="29"/>
    </row>
    <row r="35" spans="1:24" ht="18.75" customHeight="1">
      <c r="A35" s="671" t="s">
        <v>157</v>
      </c>
      <c r="B35" s="671"/>
      <c r="C35" s="685" t="s">
        <v>165</v>
      </c>
      <c r="D35" s="72" t="s">
        <v>161</v>
      </c>
      <c r="E35" s="151">
        <v>2.3</v>
      </c>
      <c r="F35" s="151">
        <v>1.2</v>
      </c>
      <c r="G35" s="27">
        <v>30</v>
      </c>
      <c r="H35" s="27">
        <v>15</v>
      </c>
      <c r="I35" s="27">
        <v>18</v>
      </c>
      <c r="J35" s="27">
        <v>16</v>
      </c>
      <c r="K35" s="747" t="s">
        <v>389</v>
      </c>
      <c r="L35" s="27">
        <v>34</v>
      </c>
      <c r="M35" s="29"/>
      <c r="N35" s="657"/>
      <c r="O35" s="658"/>
      <c r="P35" s="669"/>
      <c r="Q35" s="669"/>
      <c r="R35" s="474"/>
      <c r="S35" s="474"/>
      <c r="T35" s="669"/>
      <c r="U35" s="669"/>
      <c r="V35" s="665"/>
      <c r="W35" s="666"/>
      <c r="X35" s="29"/>
    </row>
    <row r="36" spans="1:24" ht="18.75" customHeight="1">
      <c r="A36" s="672"/>
      <c r="B36" s="672"/>
      <c r="C36" s="685"/>
      <c r="D36" s="72" t="s">
        <v>162</v>
      </c>
      <c r="E36" s="151">
        <v>1</v>
      </c>
      <c r="F36" s="151">
        <v>1</v>
      </c>
      <c r="G36" s="27">
        <v>30</v>
      </c>
      <c r="H36" s="27">
        <v>15</v>
      </c>
      <c r="I36" s="27">
        <v>15</v>
      </c>
      <c r="J36" s="747" t="s">
        <v>389</v>
      </c>
      <c r="K36" s="747" t="s">
        <v>389</v>
      </c>
      <c r="L36" s="27">
        <v>15</v>
      </c>
      <c r="M36" s="29"/>
      <c r="N36" s="657"/>
      <c r="O36" s="658"/>
      <c r="P36" s="669"/>
      <c r="Q36" s="669"/>
      <c r="R36" s="474"/>
      <c r="S36" s="474"/>
      <c r="T36" s="669"/>
      <c r="U36" s="669"/>
      <c r="V36" s="740" t="s">
        <v>555</v>
      </c>
      <c r="W36" s="741" t="s">
        <v>556</v>
      </c>
      <c r="X36" s="29"/>
    </row>
    <row r="37" spans="1:24" ht="18.75" customHeight="1">
      <c r="A37" s="672"/>
      <c r="B37" s="672"/>
      <c r="C37" s="685"/>
      <c r="D37" s="72" t="s">
        <v>163</v>
      </c>
      <c r="E37" s="151">
        <v>2.5</v>
      </c>
      <c r="F37" s="151">
        <v>1.5</v>
      </c>
      <c r="G37" s="27">
        <v>50</v>
      </c>
      <c r="H37" s="27">
        <v>30</v>
      </c>
      <c r="I37" s="27">
        <v>45</v>
      </c>
      <c r="J37" s="27">
        <v>30</v>
      </c>
      <c r="K37" s="747" t="s">
        <v>389</v>
      </c>
      <c r="L37" s="27">
        <v>75</v>
      </c>
      <c r="M37" s="29"/>
      <c r="N37" s="681"/>
      <c r="O37" s="682"/>
      <c r="P37" s="669"/>
      <c r="Q37" s="669"/>
      <c r="R37" s="474"/>
      <c r="S37" s="474"/>
      <c r="T37" s="669"/>
      <c r="U37" s="669"/>
      <c r="V37" s="667"/>
      <c r="W37" s="668"/>
      <c r="X37" s="29"/>
    </row>
    <row r="38" spans="1:15" ht="18.75" customHeight="1">
      <c r="A38" s="672"/>
      <c r="B38" s="672"/>
      <c r="C38" s="685"/>
      <c r="D38" s="72" t="s">
        <v>45</v>
      </c>
      <c r="E38" s="151">
        <v>5.8</v>
      </c>
      <c r="F38" s="151">
        <v>3.7</v>
      </c>
      <c r="G38" s="747" t="s">
        <v>389</v>
      </c>
      <c r="H38" s="747" t="s">
        <v>389</v>
      </c>
      <c r="I38" s="27">
        <v>78</v>
      </c>
      <c r="J38" s="27">
        <v>46</v>
      </c>
      <c r="K38" s="747" t="s">
        <v>389</v>
      </c>
      <c r="L38" s="27">
        <v>124</v>
      </c>
      <c r="M38" s="29"/>
      <c r="N38" s="137"/>
      <c r="O38" s="138"/>
    </row>
    <row r="39" spans="1:23" ht="18.75" customHeight="1">
      <c r="A39" s="672"/>
      <c r="B39" s="672"/>
      <c r="C39" s="685"/>
      <c r="D39" s="72"/>
      <c r="E39" s="151"/>
      <c r="F39" s="151"/>
      <c r="G39" s="27"/>
      <c r="H39" s="27"/>
      <c r="I39" s="27"/>
      <c r="J39" s="27"/>
      <c r="K39" s="27"/>
      <c r="L39" s="27"/>
      <c r="N39" s="733" t="s">
        <v>549</v>
      </c>
      <c r="O39" s="734"/>
      <c r="P39" s="735">
        <v>6997</v>
      </c>
      <c r="Q39" s="735">
        <v>7502480</v>
      </c>
      <c r="R39" s="736">
        <v>51673837</v>
      </c>
      <c r="S39" s="736"/>
      <c r="T39" s="735"/>
      <c r="U39" s="737">
        <v>67.62</v>
      </c>
      <c r="V39" s="735">
        <v>210</v>
      </c>
      <c r="W39" s="735">
        <v>1445</v>
      </c>
    </row>
    <row r="40" spans="1:23" ht="18.75" customHeight="1">
      <c r="A40" s="672"/>
      <c r="B40" s="672"/>
      <c r="C40" s="72"/>
      <c r="D40" s="72"/>
      <c r="E40" s="151"/>
      <c r="F40" s="151"/>
      <c r="G40" s="27"/>
      <c r="H40" s="27"/>
      <c r="I40" s="27"/>
      <c r="J40" s="27"/>
      <c r="K40" s="27"/>
      <c r="L40" s="27"/>
      <c r="N40" s="141"/>
      <c r="O40" s="142"/>
      <c r="P40" s="27"/>
      <c r="Q40" s="27"/>
      <c r="R40" s="27"/>
      <c r="S40" s="27"/>
      <c r="T40" s="27"/>
      <c r="U40" s="154"/>
      <c r="V40" s="27"/>
      <c r="W40" s="27"/>
    </row>
    <row r="41" spans="1:23" ht="18.75" customHeight="1">
      <c r="A41" s="672"/>
      <c r="B41" s="672"/>
      <c r="C41" s="683" t="s">
        <v>168</v>
      </c>
      <c r="D41" s="683"/>
      <c r="E41" s="151">
        <v>3.3</v>
      </c>
      <c r="F41" s="151">
        <v>0.9</v>
      </c>
      <c r="G41" s="27">
        <v>20</v>
      </c>
      <c r="H41" s="27">
        <v>15</v>
      </c>
      <c r="I41" s="27">
        <v>14</v>
      </c>
      <c r="J41" s="27">
        <v>36</v>
      </c>
      <c r="K41" s="747" t="s">
        <v>389</v>
      </c>
      <c r="L41" s="27">
        <v>50</v>
      </c>
      <c r="N41" s="704" t="s">
        <v>542</v>
      </c>
      <c r="O41" s="658"/>
      <c r="P41" s="49">
        <v>1219</v>
      </c>
      <c r="Q41" s="49">
        <v>1588896</v>
      </c>
      <c r="R41" s="659">
        <v>11419859</v>
      </c>
      <c r="S41" s="659"/>
      <c r="T41" s="49"/>
      <c r="U41" s="191">
        <v>69.84</v>
      </c>
      <c r="V41" s="49">
        <v>220</v>
      </c>
      <c r="W41" s="49">
        <v>1580</v>
      </c>
    </row>
    <row r="42" spans="1:23" ht="18.75" customHeight="1">
      <c r="A42" s="671" t="s">
        <v>166</v>
      </c>
      <c r="B42" s="671"/>
      <c r="C42" s="683" t="s">
        <v>169</v>
      </c>
      <c r="D42" s="683"/>
      <c r="E42" s="151">
        <v>1.4</v>
      </c>
      <c r="F42" s="151">
        <v>0.3</v>
      </c>
      <c r="G42" s="27">
        <v>15</v>
      </c>
      <c r="H42" s="27">
        <v>10</v>
      </c>
      <c r="I42" s="27">
        <v>3</v>
      </c>
      <c r="J42" s="27">
        <v>11</v>
      </c>
      <c r="K42" s="747" t="s">
        <v>389</v>
      </c>
      <c r="L42" s="27">
        <v>14</v>
      </c>
      <c r="N42" s="704" t="s">
        <v>543</v>
      </c>
      <c r="O42" s="658"/>
      <c r="P42" s="49">
        <v>273</v>
      </c>
      <c r="Q42" s="49">
        <v>303600</v>
      </c>
      <c r="R42" s="659">
        <v>2130636</v>
      </c>
      <c r="S42" s="659"/>
      <c r="T42" s="49"/>
      <c r="U42" s="191">
        <v>68.83</v>
      </c>
      <c r="V42" s="49">
        <v>198</v>
      </c>
      <c r="W42" s="49">
        <v>1386</v>
      </c>
    </row>
    <row r="43" spans="1:23" ht="18.75" customHeight="1">
      <c r="A43" s="671" t="s">
        <v>167</v>
      </c>
      <c r="B43" s="671"/>
      <c r="C43" s="683" t="s">
        <v>170</v>
      </c>
      <c r="D43" s="683"/>
      <c r="E43" s="151">
        <v>2.4</v>
      </c>
      <c r="F43" s="151">
        <v>0.6</v>
      </c>
      <c r="G43" s="27">
        <v>20</v>
      </c>
      <c r="H43" s="27">
        <v>15</v>
      </c>
      <c r="I43" s="27">
        <v>9</v>
      </c>
      <c r="J43" s="27">
        <v>27</v>
      </c>
      <c r="K43" s="747" t="s">
        <v>389</v>
      </c>
      <c r="L43" s="27">
        <v>36</v>
      </c>
      <c r="N43" s="704" t="s">
        <v>544</v>
      </c>
      <c r="O43" s="658"/>
      <c r="P43" s="49">
        <v>228</v>
      </c>
      <c r="Q43" s="49">
        <v>301367</v>
      </c>
      <c r="R43" s="659">
        <v>2216914</v>
      </c>
      <c r="S43" s="659"/>
      <c r="T43" s="49"/>
      <c r="U43" s="191">
        <v>70.43</v>
      </c>
      <c r="V43" s="49">
        <v>311</v>
      </c>
      <c r="W43" s="49">
        <v>2291</v>
      </c>
    </row>
    <row r="44" spans="1:23" ht="18.75" customHeight="1">
      <c r="A44" s="671"/>
      <c r="B44" s="671"/>
      <c r="C44" s="683" t="s">
        <v>45</v>
      </c>
      <c r="D44" s="683"/>
      <c r="E44" s="151">
        <v>7.1</v>
      </c>
      <c r="F44" s="151">
        <v>1.8</v>
      </c>
      <c r="G44" s="747" t="s">
        <v>389</v>
      </c>
      <c r="H44" s="747" t="s">
        <v>389</v>
      </c>
      <c r="I44" s="27">
        <v>26</v>
      </c>
      <c r="J44" s="27">
        <v>74</v>
      </c>
      <c r="K44" s="747" t="s">
        <v>389</v>
      </c>
      <c r="L44" s="27">
        <v>100</v>
      </c>
      <c r="N44" s="704" t="s">
        <v>545</v>
      </c>
      <c r="O44" s="658"/>
      <c r="P44" s="49">
        <v>240</v>
      </c>
      <c r="Q44" s="49">
        <v>214722</v>
      </c>
      <c r="R44" s="659">
        <v>1456425</v>
      </c>
      <c r="S44" s="659"/>
      <c r="T44" s="49"/>
      <c r="U44" s="191">
        <v>66.92</v>
      </c>
      <c r="V44" s="49">
        <v>215</v>
      </c>
      <c r="W44" s="49">
        <v>1455</v>
      </c>
    </row>
    <row r="45" spans="1:23" ht="18.75" customHeight="1">
      <c r="A45" s="671"/>
      <c r="B45" s="671"/>
      <c r="C45" s="683"/>
      <c r="D45" s="683"/>
      <c r="E45" s="151"/>
      <c r="F45" s="151"/>
      <c r="G45" s="27"/>
      <c r="H45" s="27"/>
      <c r="I45" s="27"/>
      <c r="J45" s="27"/>
      <c r="K45" s="27"/>
      <c r="L45" s="27"/>
      <c r="N45" s="704" t="s">
        <v>546</v>
      </c>
      <c r="O45" s="658"/>
      <c r="P45" s="49">
        <v>221</v>
      </c>
      <c r="Q45" s="49">
        <v>200083</v>
      </c>
      <c r="R45" s="659">
        <v>1295960</v>
      </c>
      <c r="S45" s="659"/>
      <c r="T45" s="49"/>
      <c r="U45" s="191">
        <v>64.59</v>
      </c>
      <c r="V45" s="49">
        <v>193</v>
      </c>
      <c r="W45" s="49">
        <v>1252</v>
      </c>
    </row>
    <row r="46" spans="1:23" ht="18.75" customHeight="1">
      <c r="A46" s="671" t="s">
        <v>171</v>
      </c>
      <c r="B46" s="671"/>
      <c r="C46" s="683" t="s">
        <v>173</v>
      </c>
      <c r="D46" s="683"/>
      <c r="E46" s="151">
        <v>25</v>
      </c>
      <c r="F46" s="151">
        <v>16.8</v>
      </c>
      <c r="G46" s="27">
        <v>400</v>
      </c>
      <c r="H46" s="27">
        <v>150</v>
      </c>
      <c r="I46" s="27">
        <v>650</v>
      </c>
      <c r="J46" s="27">
        <v>1250</v>
      </c>
      <c r="K46" s="27">
        <v>1850</v>
      </c>
      <c r="L46" s="27">
        <v>3750</v>
      </c>
      <c r="N46" s="704" t="s">
        <v>547</v>
      </c>
      <c r="O46" s="658"/>
      <c r="P46" s="49">
        <v>209</v>
      </c>
      <c r="Q46" s="49">
        <v>168700</v>
      </c>
      <c r="R46" s="659">
        <v>1093643</v>
      </c>
      <c r="S46" s="659"/>
      <c r="T46" s="49"/>
      <c r="U46" s="191">
        <v>64.37</v>
      </c>
      <c r="V46" s="49">
        <v>214</v>
      </c>
      <c r="W46" s="49">
        <v>1386</v>
      </c>
    </row>
    <row r="47" spans="1:23" ht="18.75" customHeight="1">
      <c r="A47" s="671" t="s">
        <v>157</v>
      </c>
      <c r="B47" s="671"/>
      <c r="C47" s="683" t="s">
        <v>174</v>
      </c>
      <c r="D47" s="683"/>
      <c r="E47" s="151">
        <v>11</v>
      </c>
      <c r="F47" s="151">
        <v>5.5</v>
      </c>
      <c r="G47" s="27">
        <v>200</v>
      </c>
      <c r="H47" s="27">
        <v>100</v>
      </c>
      <c r="I47" s="27">
        <v>100</v>
      </c>
      <c r="J47" s="27">
        <v>550</v>
      </c>
      <c r="K47" s="27">
        <v>450</v>
      </c>
      <c r="L47" s="27">
        <v>1100</v>
      </c>
      <c r="N47" s="704" t="s">
        <v>548</v>
      </c>
      <c r="O47" s="658"/>
      <c r="P47" s="49">
        <v>175</v>
      </c>
      <c r="Q47" s="49">
        <v>127200</v>
      </c>
      <c r="R47" s="659">
        <v>822846</v>
      </c>
      <c r="S47" s="659"/>
      <c r="T47" s="49"/>
      <c r="U47" s="191">
        <v>63.95</v>
      </c>
      <c r="V47" s="49">
        <v>196</v>
      </c>
      <c r="W47" s="49">
        <v>1270</v>
      </c>
    </row>
    <row r="48" spans="1:23" ht="18.75" customHeight="1">
      <c r="A48" s="671"/>
      <c r="B48" s="671"/>
      <c r="C48" s="683" t="s">
        <v>45</v>
      </c>
      <c r="D48" s="683"/>
      <c r="E48" s="151">
        <v>36</v>
      </c>
      <c r="F48" s="151">
        <v>22.3</v>
      </c>
      <c r="G48" s="748" t="s">
        <v>389</v>
      </c>
      <c r="H48" s="748" t="s">
        <v>389</v>
      </c>
      <c r="I48" s="27">
        <v>750</v>
      </c>
      <c r="J48" s="27">
        <v>1800</v>
      </c>
      <c r="K48" s="27">
        <v>2300</v>
      </c>
      <c r="L48" s="27">
        <v>4850</v>
      </c>
      <c r="N48" s="657"/>
      <c r="O48" s="658"/>
      <c r="P48" s="49"/>
      <c r="Q48" s="49"/>
      <c r="R48" s="659"/>
      <c r="S48" s="659"/>
      <c r="T48" s="49"/>
      <c r="U48" s="191"/>
      <c r="V48" s="49"/>
      <c r="W48" s="49"/>
    </row>
    <row r="49" spans="1:23" ht="18.75" customHeight="1">
      <c r="A49" s="671"/>
      <c r="B49" s="671"/>
      <c r="C49" s="683"/>
      <c r="D49" s="683"/>
      <c r="E49" s="151"/>
      <c r="F49" s="151"/>
      <c r="G49" s="27"/>
      <c r="H49" s="27"/>
      <c r="I49" s="27"/>
      <c r="J49" s="27"/>
      <c r="K49" s="49"/>
      <c r="L49" s="27"/>
      <c r="N49" s="657" t="s">
        <v>193</v>
      </c>
      <c r="O49" s="658"/>
      <c r="P49" s="49">
        <f>SUM(P41:P47)</f>
        <v>2565</v>
      </c>
      <c r="Q49" s="49">
        <f>SUM(Q41:Q47)</f>
        <v>2904568</v>
      </c>
      <c r="R49" s="659">
        <f>SUM(R41:S47)</f>
        <v>20436283</v>
      </c>
      <c r="S49" s="659"/>
      <c r="T49" s="49"/>
      <c r="U49" s="191">
        <v>68.65</v>
      </c>
      <c r="V49" s="49">
        <v>220</v>
      </c>
      <c r="W49" s="49">
        <v>1547</v>
      </c>
    </row>
    <row r="50" spans="1:23" ht="18.75" customHeight="1">
      <c r="A50" s="671"/>
      <c r="B50" s="671"/>
      <c r="C50" s="683" t="s">
        <v>175</v>
      </c>
      <c r="D50" s="683"/>
      <c r="E50" s="749" t="s">
        <v>389</v>
      </c>
      <c r="F50" s="151">
        <v>0.3</v>
      </c>
      <c r="G50" s="27">
        <v>40</v>
      </c>
      <c r="H50" s="27">
        <v>20</v>
      </c>
      <c r="I50" s="27">
        <v>6</v>
      </c>
      <c r="J50" s="747" t="s">
        <v>389</v>
      </c>
      <c r="K50" s="747" t="s">
        <v>389</v>
      </c>
      <c r="L50" s="27">
        <v>6</v>
      </c>
      <c r="N50" s="657"/>
      <c r="O50" s="658"/>
      <c r="P50" s="49"/>
      <c r="Q50" s="49"/>
      <c r="R50" s="659"/>
      <c r="S50" s="659"/>
      <c r="T50" s="49"/>
      <c r="U50" s="191"/>
      <c r="V50" s="49"/>
      <c r="W50" s="49"/>
    </row>
    <row r="51" spans="1:23" ht="18.75" customHeight="1">
      <c r="A51" s="671" t="s">
        <v>172</v>
      </c>
      <c r="B51" s="671"/>
      <c r="C51" s="683" t="s">
        <v>176</v>
      </c>
      <c r="D51" s="683"/>
      <c r="E51" s="749" t="s">
        <v>389</v>
      </c>
      <c r="F51" s="151">
        <v>0.5</v>
      </c>
      <c r="G51" s="27">
        <v>60</v>
      </c>
      <c r="H51" s="27">
        <v>30</v>
      </c>
      <c r="I51" s="27">
        <v>15</v>
      </c>
      <c r="J51" s="747" t="s">
        <v>389</v>
      </c>
      <c r="K51" s="747" t="s">
        <v>389</v>
      </c>
      <c r="L51" s="27">
        <v>15</v>
      </c>
      <c r="N51" s="657" t="s">
        <v>194</v>
      </c>
      <c r="O51" s="658"/>
      <c r="P51" s="49">
        <v>1971</v>
      </c>
      <c r="Q51" s="49">
        <v>1964841</v>
      </c>
      <c r="R51" s="659">
        <v>13405332</v>
      </c>
      <c r="S51" s="659"/>
      <c r="T51" s="49"/>
      <c r="U51" s="191">
        <v>66.83</v>
      </c>
      <c r="V51" s="49">
        <v>208</v>
      </c>
      <c r="W51" s="49">
        <v>1418</v>
      </c>
    </row>
    <row r="52" spans="1:23" ht="18.75" customHeight="1">
      <c r="A52" s="671" t="s">
        <v>157</v>
      </c>
      <c r="B52" s="671"/>
      <c r="C52" s="683" t="s">
        <v>43</v>
      </c>
      <c r="D52" s="683"/>
      <c r="E52" s="749" t="s">
        <v>389</v>
      </c>
      <c r="F52" s="151">
        <v>0.4</v>
      </c>
      <c r="G52" s="747" t="s">
        <v>389</v>
      </c>
      <c r="H52" s="27">
        <v>10</v>
      </c>
      <c r="I52" s="27">
        <v>4</v>
      </c>
      <c r="J52" s="747" t="s">
        <v>389</v>
      </c>
      <c r="K52" s="747" t="s">
        <v>389</v>
      </c>
      <c r="L52" s="27">
        <v>4</v>
      </c>
      <c r="N52" s="657"/>
      <c r="O52" s="658"/>
      <c r="P52" s="49"/>
      <c r="Q52" s="49"/>
      <c r="R52" s="659"/>
      <c r="S52" s="659"/>
      <c r="T52" s="49"/>
      <c r="U52" s="191"/>
      <c r="V52" s="49"/>
      <c r="W52" s="49"/>
    </row>
    <row r="53" spans="3:23" ht="18.75" customHeight="1">
      <c r="C53" s="683" t="s">
        <v>45</v>
      </c>
      <c r="D53" s="683"/>
      <c r="E53" s="749" t="s">
        <v>389</v>
      </c>
      <c r="F53" s="151">
        <v>1.2</v>
      </c>
      <c r="G53" s="747" t="s">
        <v>389</v>
      </c>
      <c r="H53" s="747" t="s">
        <v>389</v>
      </c>
      <c r="I53" s="27">
        <v>25</v>
      </c>
      <c r="J53" s="747" t="s">
        <v>389</v>
      </c>
      <c r="K53" s="747" t="s">
        <v>389</v>
      </c>
      <c r="L53" s="27">
        <v>25</v>
      </c>
      <c r="N53" s="657" t="s">
        <v>195</v>
      </c>
      <c r="O53" s="658"/>
      <c r="P53" s="49">
        <v>3532</v>
      </c>
      <c r="Q53" s="49">
        <v>2633071</v>
      </c>
      <c r="R53" s="659">
        <v>17832222</v>
      </c>
      <c r="S53" s="659"/>
      <c r="T53" s="49"/>
      <c r="U53" s="191">
        <v>67.07</v>
      </c>
      <c r="V53" s="49">
        <v>201</v>
      </c>
      <c r="W53" s="49">
        <v>1361</v>
      </c>
    </row>
    <row r="54" spans="1:23" ht="18.75" customHeight="1">
      <c r="A54" s="672"/>
      <c r="B54" s="672"/>
      <c r="C54" s="672"/>
      <c r="D54" s="672"/>
      <c r="E54" s="151"/>
      <c r="F54" s="151"/>
      <c r="G54" s="27"/>
      <c r="H54" s="27"/>
      <c r="I54" s="27"/>
      <c r="J54" s="27"/>
      <c r="K54" s="27"/>
      <c r="L54" s="27"/>
      <c r="N54" s="466"/>
      <c r="O54" s="662"/>
      <c r="P54" s="27"/>
      <c r="Q54" s="27"/>
      <c r="R54" s="670"/>
      <c r="S54" s="670"/>
      <c r="T54" s="27"/>
      <c r="U54" s="154"/>
      <c r="V54" s="27"/>
      <c r="W54" s="27"/>
    </row>
    <row r="55" spans="1:23" ht="18.75" customHeight="1">
      <c r="A55" s="671" t="s">
        <v>177</v>
      </c>
      <c r="B55" s="684"/>
      <c r="C55" s="684"/>
      <c r="D55" s="684"/>
      <c r="E55" s="152" t="s">
        <v>517</v>
      </c>
      <c r="F55" s="152">
        <v>4.5</v>
      </c>
      <c r="G55" s="49">
        <v>100</v>
      </c>
      <c r="H55" s="49">
        <v>50</v>
      </c>
      <c r="I55" s="49">
        <v>225</v>
      </c>
      <c r="J55" s="49" t="s">
        <v>518</v>
      </c>
      <c r="K55" s="49" t="s">
        <v>518</v>
      </c>
      <c r="L55" s="27">
        <v>225</v>
      </c>
      <c r="N55" s="661"/>
      <c r="O55" s="663"/>
      <c r="P55" s="63"/>
      <c r="Q55" s="63"/>
      <c r="R55" s="661"/>
      <c r="S55" s="661"/>
      <c r="T55" s="63"/>
      <c r="U55" s="155"/>
      <c r="V55" s="63"/>
      <c r="W55" s="63"/>
    </row>
    <row r="56" spans="1:14" ht="18.75" customHeight="1">
      <c r="A56" s="671" t="s">
        <v>178</v>
      </c>
      <c r="B56" s="684"/>
      <c r="C56" s="684"/>
      <c r="D56" s="684"/>
      <c r="E56" s="151">
        <v>1.8</v>
      </c>
      <c r="F56" s="151">
        <v>0.6</v>
      </c>
      <c r="G56" s="27">
        <v>20</v>
      </c>
      <c r="H56" s="27">
        <v>10</v>
      </c>
      <c r="I56" s="27">
        <v>6</v>
      </c>
      <c r="J56" s="747" t="s">
        <v>389</v>
      </c>
      <c r="K56" s="747" t="s">
        <v>389</v>
      </c>
      <c r="L56" s="27">
        <v>6</v>
      </c>
      <c r="N56" s="701" t="s">
        <v>557</v>
      </c>
    </row>
    <row r="57" spans="1:30" ht="18.75" customHeight="1">
      <c r="A57" s="672"/>
      <c r="B57" s="673"/>
      <c r="C57" s="673"/>
      <c r="D57" s="673"/>
      <c r="E57" s="27"/>
      <c r="F57" s="27"/>
      <c r="G57" s="27"/>
      <c r="H57" s="27"/>
      <c r="I57" s="27"/>
      <c r="J57" s="49"/>
      <c r="K57" s="49"/>
      <c r="L57" s="27"/>
      <c r="N57" s="701" t="s">
        <v>558</v>
      </c>
      <c r="X57" s="70"/>
      <c r="Y57" s="70"/>
      <c r="Z57" s="70"/>
      <c r="AA57" s="70"/>
      <c r="AB57" s="70"/>
      <c r="AC57" s="70"/>
      <c r="AD57" s="70"/>
    </row>
    <row r="58" spans="1:30" s="70" customFormat="1" ht="18.75" customHeight="1">
      <c r="A58" s="704" t="s">
        <v>526</v>
      </c>
      <c r="B58" s="702"/>
      <c r="C58" s="702"/>
      <c r="D58" s="702"/>
      <c r="E58" s="703">
        <v>59</v>
      </c>
      <c r="F58" s="703">
        <v>38.1</v>
      </c>
      <c r="G58" s="748" t="s">
        <v>389</v>
      </c>
      <c r="H58" s="748" t="s">
        <v>389</v>
      </c>
      <c r="I58" s="291">
        <v>1220</v>
      </c>
      <c r="J58" s="291">
        <v>2029</v>
      </c>
      <c r="K58" s="291">
        <v>2300</v>
      </c>
      <c r="L58" s="291">
        <v>5549</v>
      </c>
      <c r="N58" s="701" t="s">
        <v>550</v>
      </c>
      <c r="X58" s="11"/>
      <c r="Y58" s="11"/>
      <c r="Z58" s="11"/>
      <c r="AA58" s="11"/>
      <c r="AB58" s="11"/>
      <c r="AC58" s="11"/>
      <c r="AD58" s="11"/>
    </row>
    <row r="59" spans="1:12" ht="18.75" customHeight="1">
      <c r="A59" s="661"/>
      <c r="B59" s="686"/>
      <c r="C59" s="686"/>
      <c r="D59" s="686"/>
      <c r="E59" s="63"/>
      <c r="F59" s="63"/>
      <c r="G59" s="63"/>
      <c r="H59" s="63"/>
      <c r="I59" s="63"/>
      <c r="J59" s="63"/>
      <c r="K59" s="63"/>
      <c r="L59" s="63"/>
    </row>
    <row r="60" spans="1:7" ht="18.75" customHeight="1">
      <c r="A60" s="701" t="s">
        <v>519</v>
      </c>
      <c r="B60" s="700"/>
      <c r="C60" s="700"/>
      <c r="D60" s="700"/>
      <c r="G60" s="701" t="s">
        <v>521</v>
      </c>
    </row>
    <row r="61" spans="1:7" ht="18.75" customHeight="1">
      <c r="A61" s="701" t="s">
        <v>520</v>
      </c>
      <c r="G61" s="701" t="s">
        <v>522</v>
      </c>
    </row>
    <row r="62" ht="18.75" customHeight="1">
      <c r="A62" s="231" t="s">
        <v>516</v>
      </c>
    </row>
  </sheetData>
  <sheetProtection/>
  <mergeCells count="187">
    <mergeCell ref="N32:W32"/>
    <mergeCell ref="A5:L5"/>
    <mergeCell ref="A3:L3"/>
    <mergeCell ref="N3:W3"/>
    <mergeCell ref="N5:W5"/>
    <mergeCell ref="N10:P10"/>
    <mergeCell ref="N14:P14"/>
    <mergeCell ref="N24:P25"/>
    <mergeCell ref="N26:O27"/>
    <mergeCell ref="N28:P29"/>
    <mergeCell ref="P23:Q23"/>
    <mergeCell ref="P21:Q21"/>
    <mergeCell ref="N20:O20"/>
    <mergeCell ref="A7:B8"/>
    <mergeCell ref="C7:D8"/>
    <mergeCell ref="E7:F8"/>
    <mergeCell ref="G7:H8"/>
    <mergeCell ref="I7:J8"/>
    <mergeCell ref="K7:L8"/>
    <mergeCell ref="R7:R8"/>
    <mergeCell ref="S7:S8"/>
    <mergeCell ref="T7:T8"/>
    <mergeCell ref="A26:B28"/>
    <mergeCell ref="C26:D2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10:H10"/>
    <mergeCell ref="G11:H11"/>
    <mergeCell ref="G12:H12"/>
    <mergeCell ref="G13:H13"/>
    <mergeCell ref="G14:H14"/>
    <mergeCell ref="G15:H15"/>
    <mergeCell ref="G16:H16"/>
    <mergeCell ref="I10:J10"/>
    <mergeCell ref="I11:J11"/>
    <mergeCell ref="I12:J12"/>
    <mergeCell ref="I13:J13"/>
    <mergeCell ref="I14:J14"/>
    <mergeCell ref="I15:J15"/>
    <mergeCell ref="K16:L16"/>
    <mergeCell ref="G17:H17"/>
    <mergeCell ref="K17:L17"/>
    <mergeCell ref="I17:J17"/>
    <mergeCell ref="G18:H18"/>
    <mergeCell ref="G19:H19"/>
    <mergeCell ref="I16:J16"/>
    <mergeCell ref="C20:D20"/>
    <mergeCell ref="E20:F20"/>
    <mergeCell ref="K10:L10"/>
    <mergeCell ref="K11:L11"/>
    <mergeCell ref="K12:L12"/>
    <mergeCell ref="K13:L13"/>
    <mergeCell ref="K18:L18"/>
    <mergeCell ref="K19:L19"/>
    <mergeCell ref="K14:L14"/>
    <mergeCell ref="K15:L15"/>
    <mergeCell ref="G20:H20"/>
    <mergeCell ref="I20:J20"/>
    <mergeCell ref="K20:L20"/>
    <mergeCell ref="I18:J18"/>
    <mergeCell ref="I19:J19"/>
    <mergeCell ref="I26:L26"/>
    <mergeCell ref="C30:C33"/>
    <mergeCell ref="A32:B32"/>
    <mergeCell ref="A33:B33"/>
    <mergeCell ref="A24:L24"/>
    <mergeCell ref="K27:K28"/>
    <mergeCell ref="L27:L28"/>
    <mergeCell ref="A30:B30"/>
    <mergeCell ref="J27:J28"/>
    <mergeCell ref="A59:D59"/>
    <mergeCell ref="G26:H26"/>
    <mergeCell ref="G27:G28"/>
    <mergeCell ref="A38:B38"/>
    <mergeCell ref="A58:D58"/>
    <mergeCell ref="A40:B40"/>
    <mergeCell ref="A41:B41"/>
    <mergeCell ref="A42:B42"/>
    <mergeCell ref="A31:B31"/>
    <mergeCell ref="C41:D41"/>
    <mergeCell ref="A36:B36"/>
    <mergeCell ref="A37:B37"/>
    <mergeCell ref="C35:C39"/>
    <mergeCell ref="A34:B34"/>
    <mergeCell ref="A35:B35"/>
    <mergeCell ref="C42:D42"/>
    <mergeCell ref="A39:B39"/>
    <mergeCell ref="C43:D43"/>
    <mergeCell ref="C44:D44"/>
    <mergeCell ref="C45:D45"/>
    <mergeCell ref="A43:B43"/>
    <mergeCell ref="A44:B44"/>
    <mergeCell ref="A45:B45"/>
    <mergeCell ref="A55:D55"/>
    <mergeCell ref="A56:D56"/>
    <mergeCell ref="A47:B47"/>
    <mergeCell ref="A48:B48"/>
    <mergeCell ref="A49:B49"/>
    <mergeCell ref="A50:B50"/>
    <mergeCell ref="A52:B52"/>
    <mergeCell ref="A51:B51"/>
    <mergeCell ref="A54:B54"/>
    <mergeCell ref="N39:O39"/>
    <mergeCell ref="R39:S39"/>
    <mergeCell ref="R41:S41"/>
    <mergeCell ref="R42:S42"/>
    <mergeCell ref="R43:S43"/>
    <mergeCell ref="A57:D57"/>
    <mergeCell ref="C50:D50"/>
    <mergeCell ref="C51:D51"/>
    <mergeCell ref="C52:D52"/>
    <mergeCell ref="C53:D53"/>
    <mergeCell ref="R47:S47"/>
    <mergeCell ref="R48:S48"/>
    <mergeCell ref="C46:D46"/>
    <mergeCell ref="C47:D47"/>
    <mergeCell ref="C48:D48"/>
    <mergeCell ref="C49:D49"/>
    <mergeCell ref="N49:O49"/>
    <mergeCell ref="N50:O50"/>
    <mergeCell ref="N51:O51"/>
    <mergeCell ref="A46:B46"/>
    <mergeCell ref="N7:Q8"/>
    <mergeCell ref="P22:Q22"/>
    <mergeCell ref="Q34:Q37"/>
    <mergeCell ref="P34:P37"/>
    <mergeCell ref="N34:O37"/>
    <mergeCell ref="C54:D54"/>
    <mergeCell ref="P18:P19"/>
    <mergeCell ref="N53:O53"/>
    <mergeCell ref="N54:O54"/>
    <mergeCell ref="N55:O55"/>
    <mergeCell ref="V34:W35"/>
    <mergeCell ref="V36:V37"/>
    <mergeCell ref="W36:W37"/>
    <mergeCell ref="T34:U37"/>
    <mergeCell ref="R53:S53"/>
    <mergeCell ref="R54:S54"/>
    <mergeCell ref="R44:S44"/>
    <mergeCell ref="R34:S37"/>
    <mergeCell ref="R55:S55"/>
    <mergeCell ref="N41:O41"/>
    <mergeCell ref="N42:O42"/>
    <mergeCell ref="N43:O43"/>
    <mergeCell ref="N44:O44"/>
    <mergeCell ref="N45:O45"/>
    <mergeCell ref="N46:O46"/>
    <mergeCell ref="N47:O47"/>
    <mergeCell ref="N48:O48"/>
    <mergeCell ref="U7:U8"/>
    <mergeCell ref="V7:V8"/>
    <mergeCell ref="W7:W8"/>
    <mergeCell ref="N52:O52"/>
    <mergeCell ref="R49:S49"/>
    <mergeCell ref="R50:S50"/>
    <mergeCell ref="R51:S51"/>
    <mergeCell ref="R52:S52"/>
    <mergeCell ref="R45:S45"/>
    <mergeCell ref="R46:S4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SheetLayoutView="50" zoomScalePageLayoutView="0" workbookViewId="0" topLeftCell="A27">
      <selection activeCell="A1" sqref="A1"/>
    </sheetView>
  </sheetViews>
  <sheetFormatPr defaultColWidth="10.59765625" defaultRowHeight="19.5" customHeight="1"/>
  <cols>
    <col min="1" max="1" width="4.19921875" style="11" customWidth="1"/>
    <col min="2" max="2" width="10.3984375" style="11" customWidth="1"/>
    <col min="3" max="14" width="16.59765625" style="94" customWidth="1"/>
    <col min="15" max="18" width="16.59765625" style="11" customWidth="1"/>
    <col min="19" max="19" width="12.59765625" style="11" customWidth="1"/>
    <col min="20" max="20" width="10.69921875" style="11" bestFit="1" customWidth="1"/>
    <col min="21" max="16384" width="10.59765625" style="11" customWidth="1"/>
  </cols>
  <sheetData>
    <row r="1" spans="1:22" s="16" customFormat="1" ht="19.5" customHeight="1">
      <c r="A1" s="15" t="s">
        <v>368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17"/>
      <c r="R1" s="17" t="s">
        <v>369</v>
      </c>
      <c r="V1" s="17"/>
    </row>
    <row r="2" spans="1:22" s="2" customFormat="1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9.5" customHeight="1">
      <c r="A3" s="379" t="s">
        <v>388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83"/>
      <c r="T3" s="83"/>
      <c r="U3" s="83"/>
      <c r="V3" s="83"/>
    </row>
    <row r="4" spans="1:22" s="3" customFormat="1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3" customFormat="1" ht="19.5" customHeight="1">
      <c r="A5" s="400" t="s">
        <v>373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83"/>
      <c r="T5" s="83"/>
      <c r="U5" s="83"/>
      <c r="V5" s="83"/>
    </row>
    <row r="6" spans="1:23" s="3" customFormat="1" ht="19.5" customHeight="1" thickBot="1">
      <c r="A6" s="220"/>
      <c r="B6" s="221"/>
      <c r="C6" s="221"/>
      <c r="D6" s="221"/>
      <c r="E6" s="221"/>
      <c r="F6" s="221"/>
      <c r="G6" s="221"/>
      <c r="H6" s="83"/>
      <c r="I6" s="394" t="s">
        <v>203</v>
      </c>
      <c r="J6" s="394"/>
      <c r="K6" s="83"/>
      <c r="L6" s="83"/>
      <c r="M6" s="83"/>
      <c r="O6" s="83"/>
      <c r="P6" s="212" t="s">
        <v>390</v>
      </c>
      <c r="Q6" s="83"/>
      <c r="R6" s="240"/>
      <c r="S6" s="83"/>
      <c r="T6" s="83"/>
      <c r="U6" s="83"/>
      <c r="V6" s="83"/>
      <c r="W6" s="83"/>
    </row>
    <row r="7" spans="1:18" ht="19.5" customHeight="1">
      <c r="A7" s="419" t="s">
        <v>375</v>
      </c>
      <c r="B7" s="420"/>
      <c r="C7" s="418" t="s">
        <v>374</v>
      </c>
      <c r="D7" s="412" t="s">
        <v>69</v>
      </c>
      <c r="E7" s="412" t="s">
        <v>329</v>
      </c>
      <c r="F7" s="412" t="s">
        <v>215</v>
      </c>
      <c r="G7" s="432" t="s">
        <v>77</v>
      </c>
      <c r="H7" s="433"/>
      <c r="I7" s="434"/>
      <c r="J7" s="432" t="s">
        <v>77</v>
      </c>
      <c r="K7" s="433"/>
      <c r="L7" s="433"/>
      <c r="M7" s="433"/>
      <c r="N7" s="433"/>
      <c r="O7" s="433"/>
      <c r="P7" s="433"/>
      <c r="Q7" s="434"/>
      <c r="R7" s="222"/>
    </row>
    <row r="8" spans="1:18" ht="19.5" customHeight="1">
      <c r="A8" s="421"/>
      <c r="B8" s="422"/>
      <c r="C8" s="396"/>
      <c r="D8" s="396"/>
      <c r="E8" s="413"/>
      <c r="F8" s="413"/>
      <c r="G8" s="398" t="s">
        <v>377</v>
      </c>
      <c r="H8" s="395" t="s">
        <v>42</v>
      </c>
      <c r="I8" s="398" t="s">
        <v>384</v>
      </c>
      <c r="J8" s="398" t="s">
        <v>377</v>
      </c>
      <c r="K8" s="398" t="s">
        <v>380</v>
      </c>
      <c r="L8" s="399"/>
      <c r="M8" s="399"/>
      <c r="N8" s="399"/>
      <c r="O8" s="391" t="s">
        <v>385</v>
      </c>
      <c r="P8" s="392"/>
      <c r="Q8" s="393"/>
      <c r="R8" s="390" t="s">
        <v>386</v>
      </c>
    </row>
    <row r="9" spans="1:18" ht="19.5" customHeight="1">
      <c r="A9" s="421"/>
      <c r="B9" s="422"/>
      <c r="C9" s="396"/>
      <c r="D9" s="396"/>
      <c r="E9" s="413"/>
      <c r="F9" s="413"/>
      <c r="G9" s="399"/>
      <c r="H9" s="396"/>
      <c r="I9" s="399"/>
      <c r="J9" s="399"/>
      <c r="K9" s="399" t="s">
        <v>70</v>
      </c>
      <c r="L9" s="417" t="s">
        <v>71</v>
      </c>
      <c r="M9" s="108" t="s">
        <v>72</v>
      </c>
      <c r="N9" s="235" t="s">
        <v>387</v>
      </c>
      <c r="O9" s="392" t="s">
        <v>75</v>
      </c>
      <c r="P9" s="108" t="s">
        <v>72</v>
      </c>
      <c r="Q9" s="235" t="s">
        <v>387</v>
      </c>
      <c r="R9" s="390"/>
    </row>
    <row r="10" spans="1:18" ht="19.5" customHeight="1">
      <c r="A10" s="421"/>
      <c r="B10" s="422"/>
      <c r="C10" s="397"/>
      <c r="D10" s="397"/>
      <c r="E10" s="414"/>
      <c r="F10" s="414"/>
      <c r="G10" s="399"/>
      <c r="H10" s="397"/>
      <c r="I10" s="399"/>
      <c r="J10" s="399"/>
      <c r="K10" s="399"/>
      <c r="L10" s="417"/>
      <c r="M10" s="89" t="s">
        <v>73</v>
      </c>
      <c r="N10" s="89" t="s">
        <v>74</v>
      </c>
      <c r="O10" s="392"/>
      <c r="P10" s="89" t="s">
        <v>76</v>
      </c>
      <c r="Q10" s="89" t="s">
        <v>74</v>
      </c>
      <c r="R10" s="62"/>
    </row>
    <row r="11" spans="1:16" ht="19.5" customHeight="1">
      <c r="A11" s="58"/>
      <c r="B11" s="95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8" ht="19.5" customHeight="1">
      <c r="A12" s="410" t="s">
        <v>326</v>
      </c>
      <c r="B12" s="411"/>
      <c r="C12" s="223">
        <v>695944001</v>
      </c>
      <c r="D12" s="223">
        <v>6821005</v>
      </c>
      <c r="E12" s="238" t="s">
        <v>389</v>
      </c>
      <c r="F12" s="223">
        <v>109500</v>
      </c>
      <c r="G12" s="223">
        <f>SUM(H12:I12)</f>
        <v>16694598</v>
      </c>
      <c r="H12" s="223">
        <v>14268656</v>
      </c>
      <c r="I12" s="223">
        <v>2425942</v>
      </c>
      <c r="J12" s="223">
        <f>SUM(K12:Q12)</f>
        <v>16694598</v>
      </c>
      <c r="K12" s="223">
        <v>1134403</v>
      </c>
      <c r="L12" s="223">
        <v>5406474</v>
      </c>
      <c r="M12" s="223">
        <v>382030</v>
      </c>
      <c r="N12" s="223">
        <v>973647</v>
      </c>
      <c r="O12" s="223">
        <v>3531867</v>
      </c>
      <c r="P12" s="223">
        <v>5260904</v>
      </c>
      <c r="Q12" s="224">
        <v>5273</v>
      </c>
      <c r="R12" s="223">
        <v>18377</v>
      </c>
    </row>
    <row r="13" spans="1:18" ht="19.5" customHeight="1">
      <c r="A13" s="408" t="s">
        <v>327</v>
      </c>
      <c r="B13" s="409"/>
      <c r="C13" s="223">
        <v>705830538</v>
      </c>
      <c r="D13" s="223">
        <v>4692007</v>
      </c>
      <c r="E13" s="238" t="s">
        <v>389</v>
      </c>
      <c r="F13" s="223">
        <v>53000</v>
      </c>
      <c r="G13" s="223">
        <f>SUM(H13:I13)</f>
        <v>18055783</v>
      </c>
      <c r="H13" s="223">
        <v>17016282</v>
      </c>
      <c r="I13" s="223">
        <v>1039501</v>
      </c>
      <c r="J13" s="223">
        <f>SUM(K13:Q13)</f>
        <v>18055783</v>
      </c>
      <c r="K13" s="223">
        <v>1417371</v>
      </c>
      <c r="L13" s="223">
        <v>5432350</v>
      </c>
      <c r="M13" s="223">
        <v>271285</v>
      </c>
      <c r="N13" s="223">
        <v>484290</v>
      </c>
      <c r="O13" s="223">
        <v>5406553</v>
      </c>
      <c r="P13" s="223">
        <v>5042868</v>
      </c>
      <c r="Q13" s="224">
        <v>1066</v>
      </c>
      <c r="R13" s="223">
        <v>8659</v>
      </c>
    </row>
    <row r="14" spans="1:18" ht="19.5" customHeight="1">
      <c r="A14" s="404" t="s">
        <v>371</v>
      </c>
      <c r="B14" s="405"/>
      <c r="C14" s="228">
        <f>SUM(C16:C19,C21:C24,C26:C29)</f>
        <v>717201648</v>
      </c>
      <c r="D14" s="228" t="s">
        <v>370</v>
      </c>
      <c r="E14" s="228" t="s">
        <v>389</v>
      </c>
      <c r="F14" s="228" t="s">
        <v>370</v>
      </c>
      <c r="G14" s="228">
        <f>SUM(G16:G19,G21:G24,G26:G29)</f>
        <v>19163280</v>
      </c>
      <c r="H14" s="228">
        <f aca="true" t="shared" si="0" ref="H14:R14">SUM(H16:H19,H21:H24,H26:H29)</f>
        <v>18348548</v>
      </c>
      <c r="I14" s="228">
        <f t="shared" si="0"/>
        <v>814732</v>
      </c>
      <c r="J14" s="228">
        <f t="shared" si="0"/>
        <v>19163280</v>
      </c>
      <c r="K14" s="228">
        <f t="shared" si="0"/>
        <v>1573584</v>
      </c>
      <c r="L14" s="228">
        <f>SUM(L16:L19,L21:L24,L26:L29)</f>
        <v>6360426</v>
      </c>
      <c r="M14" s="228">
        <f t="shared" si="0"/>
        <v>260663</v>
      </c>
      <c r="N14" s="228">
        <f t="shared" si="0"/>
        <v>475595</v>
      </c>
      <c r="O14" s="228">
        <f t="shared" si="0"/>
        <v>6223524</v>
      </c>
      <c r="P14" s="228">
        <f t="shared" si="0"/>
        <v>4265397</v>
      </c>
      <c r="Q14" s="228">
        <f t="shared" si="0"/>
        <v>4091</v>
      </c>
      <c r="R14" s="228">
        <f t="shared" si="0"/>
        <v>2484</v>
      </c>
    </row>
    <row r="15" spans="1:18" ht="19.5" customHeight="1">
      <c r="A15" s="402"/>
      <c r="B15" s="403"/>
      <c r="C15" s="225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/>
      <c r="R15" s="223"/>
    </row>
    <row r="16" spans="1:18" ht="19.5" customHeight="1">
      <c r="A16" s="402" t="s">
        <v>328</v>
      </c>
      <c r="B16" s="403"/>
      <c r="C16" s="229">
        <v>57956163</v>
      </c>
      <c r="D16" s="223">
        <v>162500</v>
      </c>
      <c r="E16" s="238" t="s">
        <v>389</v>
      </c>
      <c r="F16" s="223">
        <v>4500</v>
      </c>
      <c r="G16" s="223">
        <f>SUM(H16:I16)</f>
        <v>1486012</v>
      </c>
      <c r="H16" s="223">
        <v>1399455</v>
      </c>
      <c r="I16" s="223">
        <v>86557</v>
      </c>
      <c r="J16" s="223">
        <f>SUM(K16:Q16)</f>
        <v>1486012</v>
      </c>
      <c r="K16" s="223">
        <v>115860</v>
      </c>
      <c r="L16" s="223">
        <v>498295</v>
      </c>
      <c r="M16" s="223">
        <v>18845</v>
      </c>
      <c r="N16" s="223">
        <v>42258</v>
      </c>
      <c r="O16" s="223">
        <v>449467</v>
      </c>
      <c r="P16" s="223">
        <v>359781</v>
      </c>
      <c r="Q16" s="224">
        <v>1506</v>
      </c>
      <c r="R16" s="238" t="s">
        <v>389</v>
      </c>
    </row>
    <row r="17" spans="1:18" ht="19.5" customHeight="1">
      <c r="A17" s="406" t="s">
        <v>272</v>
      </c>
      <c r="B17" s="407"/>
      <c r="C17" s="229">
        <v>59027905</v>
      </c>
      <c r="D17" s="223">
        <v>228969</v>
      </c>
      <c r="E17" s="238" t="s">
        <v>389</v>
      </c>
      <c r="F17" s="223">
        <v>5100</v>
      </c>
      <c r="G17" s="223">
        <f>SUM(H17:I17)</f>
        <v>1465874</v>
      </c>
      <c r="H17" s="223">
        <v>1390233</v>
      </c>
      <c r="I17" s="223">
        <v>75641</v>
      </c>
      <c r="J17" s="223">
        <f>SUM(K17:Q17)</f>
        <v>1465874</v>
      </c>
      <c r="K17" s="223">
        <v>104971</v>
      </c>
      <c r="L17" s="223">
        <v>506595</v>
      </c>
      <c r="M17" s="223">
        <v>21387</v>
      </c>
      <c r="N17" s="223">
        <v>34107</v>
      </c>
      <c r="O17" s="223">
        <v>444863</v>
      </c>
      <c r="P17" s="223">
        <v>352048</v>
      </c>
      <c r="Q17" s="224">
        <v>1903</v>
      </c>
      <c r="R17" s="238" t="s">
        <v>389</v>
      </c>
    </row>
    <row r="18" spans="1:18" ht="19.5" customHeight="1">
      <c r="A18" s="406" t="s">
        <v>273</v>
      </c>
      <c r="B18" s="407"/>
      <c r="C18" s="229">
        <v>60353040</v>
      </c>
      <c r="D18" s="223">
        <v>81433</v>
      </c>
      <c r="E18" s="238" t="s">
        <v>389</v>
      </c>
      <c r="F18" s="223">
        <v>5300</v>
      </c>
      <c r="G18" s="223">
        <f aca="true" t="shared" si="1" ref="G18:G24">SUM(H18:I18)</f>
        <v>1536942</v>
      </c>
      <c r="H18" s="223">
        <v>1460088</v>
      </c>
      <c r="I18" s="223">
        <v>76854</v>
      </c>
      <c r="J18" s="223">
        <f>SUM(K18:Q18)</f>
        <v>1536942</v>
      </c>
      <c r="K18" s="223">
        <v>132127</v>
      </c>
      <c r="L18" s="223">
        <v>508703</v>
      </c>
      <c r="M18" s="223">
        <v>19944</v>
      </c>
      <c r="N18" s="223">
        <v>33780</v>
      </c>
      <c r="O18" s="223">
        <v>493624</v>
      </c>
      <c r="P18" s="223">
        <v>348764</v>
      </c>
      <c r="Q18" s="238" t="s">
        <v>389</v>
      </c>
      <c r="R18" s="238" t="s">
        <v>389</v>
      </c>
    </row>
    <row r="19" spans="1:18" ht="19.5" customHeight="1">
      <c r="A19" s="406" t="s">
        <v>274</v>
      </c>
      <c r="B19" s="407"/>
      <c r="C19" s="229">
        <v>60661498</v>
      </c>
      <c r="D19" s="223">
        <v>6870</v>
      </c>
      <c r="E19" s="238" t="s">
        <v>389</v>
      </c>
      <c r="F19" s="223">
        <v>5000</v>
      </c>
      <c r="G19" s="223">
        <f t="shared" si="1"/>
        <v>1496683</v>
      </c>
      <c r="H19" s="223">
        <v>1416860</v>
      </c>
      <c r="I19" s="223">
        <v>79823</v>
      </c>
      <c r="J19" s="223">
        <f>SUM(K19:Q19)</f>
        <v>1496683</v>
      </c>
      <c r="K19" s="223">
        <v>127488</v>
      </c>
      <c r="L19" s="223">
        <v>493423</v>
      </c>
      <c r="M19" s="223">
        <v>20716</v>
      </c>
      <c r="N19" s="223">
        <v>36135</v>
      </c>
      <c r="O19" s="223">
        <v>479748</v>
      </c>
      <c r="P19" s="223">
        <v>339065</v>
      </c>
      <c r="Q19" s="224">
        <v>108</v>
      </c>
      <c r="R19" s="223">
        <v>690</v>
      </c>
    </row>
    <row r="20" spans="1:18" ht="19.5" customHeight="1">
      <c r="A20" s="402"/>
      <c r="B20" s="403"/>
      <c r="C20" s="229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4"/>
      <c r="R20" s="223"/>
    </row>
    <row r="21" spans="1:18" ht="19.5" customHeight="1">
      <c r="A21" s="406" t="s">
        <v>275</v>
      </c>
      <c r="B21" s="407"/>
      <c r="C21" s="229">
        <v>60309909</v>
      </c>
      <c r="D21" s="223" t="s">
        <v>342</v>
      </c>
      <c r="E21" s="238" t="s">
        <v>389</v>
      </c>
      <c r="F21" s="223" t="s">
        <v>342</v>
      </c>
      <c r="G21" s="223">
        <f t="shared" si="1"/>
        <v>1537574</v>
      </c>
      <c r="H21" s="223">
        <v>1467830</v>
      </c>
      <c r="I21" s="223">
        <v>69744</v>
      </c>
      <c r="J21" s="223">
        <f>SUM(K21:Q21)</f>
        <v>1537574</v>
      </c>
      <c r="K21" s="223">
        <v>121092</v>
      </c>
      <c r="L21" s="223">
        <v>510935</v>
      </c>
      <c r="M21" s="223">
        <v>17001</v>
      </c>
      <c r="N21" s="223">
        <v>34900</v>
      </c>
      <c r="O21" s="223">
        <v>498947</v>
      </c>
      <c r="P21" s="223">
        <v>354653</v>
      </c>
      <c r="Q21" s="224">
        <v>46</v>
      </c>
      <c r="R21" s="238" t="s">
        <v>389</v>
      </c>
    </row>
    <row r="22" spans="1:18" ht="19.5" customHeight="1">
      <c r="A22" s="406" t="s">
        <v>276</v>
      </c>
      <c r="B22" s="407"/>
      <c r="C22" s="229">
        <v>62115494</v>
      </c>
      <c r="D22" s="223" t="s">
        <v>342</v>
      </c>
      <c r="E22" s="238" t="s">
        <v>389</v>
      </c>
      <c r="F22" s="223" t="s">
        <v>342</v>
      </c>
      <c r="G22" s="223">
        <f t="shared" si="1"/>
        <v>1523977</v>
      </c>
      <c r="H22" s="223">
        <v>1453208</v>
      </c>
      <c r="I22" s="223">
        <v>70769</v>
      </c>
      <c r="J22" s="223">
        <f>SUM(K22:Q22)</f>
        <v>1523977</v>
      </c>
      <c r="K22" s="223">
        <v>118051</v>
      </c>
      <c r="L22" s="223">
        <v>459346</v>
      </c>
      <c r="M22" s="223">
        <v>23553</v>
      </c>
      <c r="N22" s="223">
        <v>79419</v>
      </c>
      <c r="O22" s="223">
        <v>496975</v>
      </c>
      <c r="P22" s="223">
        <v>346598</v>
      </c>
      <c r="Q22" s="224">
        <v>35</v>
      </c>
      <c r="R22" s="223">
        <v>276</v>
      </c>
    </row>
    <row r="23" spans="1:18" ht="19.5" customHeight="1">
      <c r="A23" s="406" t="s">
        <v>277</v>
      </c>
      <c r="B23" s="407"/>
      <c r="C23" s="229">
        <v>60152391</v>
      </c>
      <c r="D23" s="223" t="s">
        <v>342</v>
      </c>
      <c r="E23" s="238" t="s">
        <v>389</v>
      </c>
      <c r="F23" s="223" t="s">
        <v>342</v>
      </c>
      <c r="G23" s="223">
        <f t="shared" si="1"/>
        <v>1566042</v>
      </c>
      <c r="H23" s="223">
        <v>1498737</v>
      </c>
      <c r="I23" s="223">
        <v>67305</v>
      </c>
      <c r="J23" s="223">
        <f>SUM(K23:Q23)</f>
        <v>1566042</v>
      </c>
      <c r="K23" s="223">
        <v>127020</v>
      </c>
      <c r="L23" s="223">
        <v>510232</v>
      </c>
      <c r="M23" s="223">
        <v>22854</v>
      </c>
      <c r="N23" s="223">
        <v>39792</v>
      </c>
      <c r="O23" s="223">
        <v>518160</v>
      </c>
      <c r="P23" s="223">
        <v>347874</v>
      </c>
      <c r="Q23" s="224">
        <v>110</v>
      </c>
      <c r="R23" s="223">
        <v>322</v>
      </c>
    </row>
    <row r="24" spans="1:18" ht="19.5" customHeight="1">
      <c r="A24" s="406" t="s">
        <v>278</v>
      </c>
      <c r="B24" s="407"/>
      <c r="C24" s="229">
        <v>56235980</v>
      </c>
      <c r="D24" s="223" t="s">
        <v>342</v>
      </c>
      <c r="E24" s="238" t="s">
        <v>389</v>
      </c>
      <c r="F24" s="223" t="s">
        <v>342</v>
      </c>
      <c r="G24" s="223">
        <f t="shared" si="1"/>
        <v>1476616</v>
      </c>
      <c r="H24" s="223">
        <v>1428523</v>
      </c>
      <c r="I24" s="223">
        <v>48093</v>
      </c>
      <c r="J24" s="223">
        <f>SUM(K24:Q24)</f>
        <v>1476616</v>
      </c>
      <c r="K24" s="223">
        <v>96785</v>
      </c>
      <c r="L24" s="223">
        <v>486134</v>
      </c>
      <c r="M24" s="223">
        <v>42926</v>
      </c>
      <c r="N24" s="223">
        <v>34513</v>
      </c>
      <c r="O24" s="223">
        <v>470073</v>
      </c>
      <c r="P24" s="223">
        <v>346089</v>
      </c>
      <c r="Q24" s="224">
        <v>96</v>
      </c>
      <c r="R24" s="223">
        <v>368</v>
      </c>
    </row>
    <row r="25" spans="1:18" ht="19.5" customHeight="1">
      <c r="A25" s="402"/>
      <c r="B25" s="403"/>
      <c r="C25" s="229"/>
      <c r="D25" s="223"/>
      <c r="E25" s="223"/>
      <c r="F25" s="223"/>
      <c r="G25" s="224"/>
      <c r="H25" s="223"/>
      <c r="I25" s="223"/>
      <c r="J25" s="224"/>
      <c r="K25" s="223"/>
      <c r="L25" s="224"/>
      <c r="M25" s="223"/>
      <c r="N25" s="223"/>
      <c r="O25" s="223"/>
      <c r="P25" s="223"/>
      <c r="Q25" s="224"/>
      <c r="R25" s="223"/>
    </row>
    <row r="26" spans="1:18" ht="19.5" customHeight="1">
      <c r="A26" s="406" t="s">
        <v>279</v>
      </c>
      <c r="B26" s="407"/>
      <c r="C26" s="229">
        <v>59825015</v>
      </c>
      <c r="D26" s="223" t="s">
        <v>342</v>
      </c>
      <c r="E26" s="238" t="s">
        <v>389</v>
      </c>
      <c r="F26" s="223" t="s">
        <v>342</v>
      </c>
      <c r="G26" s="223">
        <f>SUM(H26:I26)</f>
        <v>1492213</v>
      </c>
      <c r="H26" s="223">
        <v>1448074</v>
      </c>
      <c r="I26" s="223">
        <v>44139</v>
      </c>
      <c r="J26" s="223">
        <f>SUM(K26:Q26)</f>
        <v>1492213</v>
      </c>
      <c r="K26" s="223">
        <v>121611</v>
      </c>
      <c r="L26" s="223">
        <v>487770</v>
      </c>
      <c r="M26" s="223">
        <v>20993</v>
      </c>
      <c r="N26" s="223">
        <v>34557</v>
      </c>
      <c r="O26" s="223">
        <v>485733</v>
      </c>
      <c r="P26" s="223">
        <v>341501</v>
      </c>
      <c r="Q26" s="224">
        <v>48</v>
      </c>
      <c r="R26" s="223">
        <v>368</v>
      </c>
    </row>
    <row r="27" spans="1:18" ht="19.5" customHeight="1">
      <c r="A27" s="406" t="s">
        <v>280</v>
      </c>
      <c r="B27" s="407"/>
      <c r="C27" s="229">
        <v>60493372</v>
      </c>
      <c r="D27" s="223" t="s">
        <v>342</v>
      </c>
      <c r="E27" s="238" t="s">
        <v>389</v>
      </c>
      <c r="F27" s="223" t="s">
        <v>342</v>
      </c>
      <c r="G27" s="223">
        <f>SUM(H27:I27)</f>
        <v>1535989</v>
      </c>
      <c r="H27" s="223">
        <v>1491686</v>
      </c>
      <c r="I27" s="223">
        <v>44303</v>
      </c>
      <c r="J27" s="223">
        <f>SUM(K27:Q27)</f>
        <v>1535989</v>
      </c>
      <c r="K27" s="223">
        <v>135767</v>
      </c>
      <c r="L27" s="223">
        <v>493135</v>
      </c>
      <c r="M27" s="223">
        <v>12508</v>
      </c>
      <c r="N27" s="223">
        <v>33771</v>
      </c>
      <c r="O27" s="223">
        <v>513118</v>
      </c>
      <c r="P27" s="223">
        <v>347621</v>
      </c>
      <c r="Q27" s="224">
        <v>69</v>
      </c>
      <c r="R27" s="223">
        <v>414</v>
      </c>
    </row>
    <row r="28" spans="1:18" ht="19.5" customHeight="1">
      <c r="A28" s="406" t="s">
        <v>281</v>
      </c>
      <c r="B28" s="407"/>
      <c r="C28" s="229">
        <v>59836187</v>
      </c>
      <c r="D28" s="223" t="s">
        <v>342</v>
      </c>
      <c r="E28" s="238" t="s">
        <v>389</v>
      </c>
      <c r="F28" s="223" t="s">
        <v>342</v>
      </c>
      <c r="G28" s="223">
        <f>SUM(H28:I28)</f>
        <v>1984346</v>
      </c>
      <c r="H28" s="223">
        <v>1909717</v>
      </c>
      <c r="I28" s="223">
        <v>74629</v>
      </c>
      <c r="J28" s="223">
        <f>SUM(K28:Q28)</f>
        <v>1984346</v>
      </c>
      <c r="K28" s="223">
        <v>175745</v>
      </c>
      <c r="L28" s="223">
        <v>705262</v>
      </c>
      <c r="M28" s="223">
        <v>19506</v>
      </c>
      <c r="N28" s="223">
        <v>36083</v>
      </c>
      <c r="O28" s="223">
        <v>660275</v>
      </c>
      <c r="P28" s="223">
        <v>387405</v>
      </c>
      <c r="Q28" s="224">
        <v>70</v>
      </c>
      <c r="R28" s="223">
        <v>46</v>
      </c>
    </row>
    <row r="29" spans="1:18" ht="19.5" customHeight="1">
      <c r="A29" s="406" t="s">
        <v>282</v>
      </c>
      <c r="B29" s="407"/>
      <c r="C29" s="229">
        <v>60234694</v>
      </c>
      <c r="D29" s="223" t="s">
        <v>342</v>
      </c>
      <c r="E29" s="238" t="s">
        <v>389</v>
      </c>
      <c r="F29" s="223" t="s">
        <v>342</v>
      </c>
      <c r="G29" s="223">
        <f>SUM(H29:I29)</f>
        <v>2061012</v>
      </c>
      <c r="H29" s="223">
        <v>1984137</v>
      </c>
      <c r="I29" s="223">
        <v>76875</v>
      </c>
      <c r="J29" s="223">
        <f>SUM(K29:Q29)</f>
        <v>2061012</v>
      </c>
      <c r="K29" s="223">
        <v>197067</v>
      </c>
      <c r="L29" s="223">
        <v>700596</v>
      </c>
      <c r="M29" s="223">
        <v>20430</v>
      </c>
      <c r="N29" s="223">
        <v>36280</v>
      </c>
      <c r="O29" s="223">
        <v>712541</v>
      </c>
      <c r="P29" s="223">
        <v>393998</v>
      </c>
      <c r="Q29" s="224">
        <v>100</v>
      </c>
      <c r="R29" s="238" t="s">
        <v>389</v>
      </c>
    </row>
    <row r="30" spans="1:18" ht="19.5" customHeight="1">
      <c r="A30" s="29"/>
      <c r="B30" s="61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4"/>
      <c r="R30" s="223"/>
    </row>
    <row r="31" spans="1:18" ht="19.5" customHeight="1">
      <c r="A31" s="415" t="s">
        <v>372</v>
      </c>
      <c r="B31" s="416"/>
      <c r="C31" s="230">
        <f>AVERAGE(C16:C19,C21:C24,C26:C29)</f>
        <v>59766804</v>
      </c>
      <c r="D31" s="229" t="s">
        <v>370</v>
      </c>
      <c r="E31" s="239" t="s">
        <v>389</v>
      </c>
      <c r="F31" s="230" t="s">
        <v>370</v>
      </c>
      <c r="G31" s="230">
        <f aca="true" t="shared" si="2" ref="G31:P31">AVERAGE(G16:G19,G21:G24,G26:G29)</f>
        <v>1596940</v>
      </c>
      <c r="H31" s="230">
        <f t="shared" si="2"/>
        <v>1529045.6666666667</v>
      </c>
      <c r="I31" s="230">
        <f t="shared" si="2"/>
        <v>67894.33333333333</v>
      </c>
      <c r="J31" s="230">
        <f t="shared" si="2"/>
        <v>1596940</v>
      </c>
      <c r="K31" s="230">
        <f t="shared" si="2"/>
        <v>131132</v>
      </c>
      <c r="L31" s="230">
        <f t="shared" si="2"/>
        <v>530035.5</v>
      </c>
      <c r="M31" s="230">
        <f t="shared" si="2"/>
        <v>21721.916666666668</v>
      </c>
      <c r="N31" s="230">
        <f t="shared" si="2"/>
        <v>39632.916666666664</v>
      </c>
      <c r="O31" s="230">
        <f t="shared" si="2"/>
        <v>518627</v>
      </c>
      <c r="P31" s="230">
        <f t="shared" si="2"/>
        <v>355449.75</v>
      </c>
      <c r="Q31" s="230">
        <f>Q14/12</f>
        <v>340.9166666666667</v>
      </c>
      <c r="R31" s="230">
        <f>R14/12</f>
        <v>207</v>
      </c>
    </row>
    <row r="32" spans="1:18" ht="19.5" customHeight="1">
      <c r="A32" s="63"/>
      <c r="B32" s="64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63"/>
      <c r="R32" s="63"/>
    </row>
    <row r="33" spans="1:16" ht="19.5" customHeight="1">
      <c r="A33" s="231" t="s">
        <v>339</v>
      </c>
      <c r="B33" s="2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7" spans="1:11" ht="19.5" customHeight="1">
      <c r="A37" s="388" t="s">
        <v>383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</row>
    <row r="38" spans="11:14" ht="19.5" customHeight="1" thickBot="1">
      <c r="K38" s="233" t="s">
        <v>382</v>
      </c>
      <c r="M38" s="11"/>
      <c r="N38" s="11"/>
    </row>
    <row r="39" spans="1:16" ht="19.5" customHeight="1">
      <c r="A39" s="419" t="s">
        <v>376</v>
      </c>
      <c r="B39" s="420"/>
      <c r="C39" s="428" t="s">
        <v>298</v>
      </c>
      <c r="D39" s="429"/>
      <c r="E39" s="430"/>
      <c r="F39" s="428" t="s">
        <v>298</v>
      </c>
      <c r="G39" s="431"/>
      <c r="H39" s="431"/>
      <c r="I39" s="431"/>
      <c r="J39" s="431"/>
      <c r="K39" s="431"/>
      <c r="L39" s="192"/>
      <c r="M39" s="237"/>
      <c r="N39" s="237"/>
      <c r="O39" s="237"/>
      <c r="P39" s="237"/>
    </row>
    <row r="40" spans="1:16" ht="19.5" customHeight="1">
      <c r="A40" s="421"/>
      <c r="B40" s="422"/>
      <c r="C40" s="427" t="s">
        <v>377</v>
      </c>
      <c r="D40" s="426" t="s">
        <v>42</v>
      </c>
      <c r="E40" s="427" t="s">
        <v>378</v>
      </c>
      <c r="F40" s="427" t="s">
        <v>377</v>
      </c>
      <c r="G40" s="423" t="s">
        <v>380</v>
      </c>
      <c r="H40" s="424"/>
      <c r="I40" s="424"/>
      <c r="J40" s="425"/>
      <c r="K40" s="435" t="s">
        <v>381</v>
      </c>
      <c r="L40" s="192"/>
      <c r="M40" s="192"/>
      <c r="N40" s="192"/>
      <c r="O40" s="192"/>
      <c r="P40" s="192"/>
    </row>
    <row r="41" spans="1:16" ht="19.5" customHeight="1">
      <c r="A41" s="421"/>
      <c r="B41" s="422"/>
      <c r="C41" s="426"/>
      <c r="D41" s="426"/>
      <c r="E41" s="426"/>
      <c r="F41" s="426"/>
      <c r="G41" s="426" t="s">
        <v>79</v>
      </c>
      <c r="H41" s="391" t="s">
        <v>379</v>
      </c>
      <c r="I41" s="417" t="s">
        <v>71</v>
      </c>
      <c r="J41" s="426" t="s">
        <v>43</v>
      </c>
      <c r="K41" s="436"/>
      <c r="L41" s="237"/>
      <c r="M41" s="237"/>
      <c r="N41" s="237"/>
      <c r="O41" s="237"/>
      <c r="P41" s="237"/>
    </row>
    <row r="42" spans="1:16" ht="19.5" customHeight="1">
      <c r="A42" s="421"/>
      <c r="B42" s="422"/>
      <c r="C42" s="426"/>
      <c r="D42" s="426"/>
      <c r="E42" s="426"/>
      <c r="F42" s="426"/>
      <c r="G42" s="426"/>
      <c r="H42" s="417"/>
      <c r="I42" s="417"/>
      <c r="J42" s="426"/>
      <c r="K42" s="437"/>
      <c r="L42" s="237"/>
      <c r="M42" s="237"/>
      <c r="N42" s="237"/>
      <c r="O42" s="237"/>
      <c r="P42" s="237"/>
    </row>
    <row r="43" spans="1:16" ht="19.5" customHeight="1">
      <c r="A43" s="58"/>
      <c r="B43" s="95"/>
      <c r="H43" s="11"/>
      <c r="L43" s="99"/>
      <c r="M43" s="99"/>
      <c r="N43" s="99"/>
      <c r="O43" s="99"/>
      <c r="P43" s="99"/>
    </row>
    <row r="44" spans="1:16" ht="19.5" customHeight="1">
      <c r="A44" s="410" t="s">
        <v>326</v>
      </c>
      <c r="B44" s="411"/>
      <c r="C44" s="223">
        <f>SUM(D44:E44)</f>
        <v>48098628</v>
      </c>
      <c r="D44" s="223">
        <v>44647494</v>
      </c>
      <c r="E44" s="223">
        <v>3451134</v>
      </c>
      <c r="F44" s="223">
        <f>SUM(G44:K44)</f>
        <v>48098628</v>
      </c>
      <c r="G44" s="223">
        <v>35264880</v>
      </c>
      <c r="H44" s="238" t="s">
        <v>389</v>
      </c>
      <c r="I44" s="223">
        <v>4698833</v>
      </c>
      <c r="J44" s="223">
        <v>8011621</v>
      </c>
      <c r="K44" s="223">
        <v>123294</v>
      </c>
      <c r="L44" s="96"/>
      <c r="M44" s="96"/>
      <c r="N44" s="96"/>
      <c r="O44" s="96"/>
      <c r="P44" s="96"/>
    </row>
    <row r="45" spans="1:16" ht="19.5" customHeight="1">
      <c r="A45" s="408" t="s">
        <v>327</v>
      </c>
      <c r="B45" s="409"/>
      <c r="C45" s="223">
        <f>SUM(D45:E45)</f>
        <v>38849700</v>
      </c>
      <c r="D45" s="223">
        <v>36764014</v>
      </c>
      <c r="E45" s="223">
        <v>2085686</v>
      </c>
      <c r="F45" s="223">
        <f>SUM(G45:K45)</f>
        <v>38849700</v>
      </c>
      <c r="G45" s="223">
        <v>30420247</v>
      </c>
      <c r="H45" s="223">
        <v>121500</v>
      </c>
      <c r="I45" s="223">
        <v>3452570</v>
      </c>
      <c r="J45" s="223">
        <v>4702691</v>
      </c>
      <c r="K45" s="223">
        <v>152692</v>
      </c>
      <c r="L45" s="96"/>
      <c r="M45" s="96"/>
      <c r="N45" s="96"/>
      <c r="O45" s="96"/>
      <c r="P45" s="96"/>
    </row>
    <row r="46" spans="1:16" ht="19.5" customHeight="1">
      <c r="A46" s="404" t="s">
        <v>371</v>
      </c>
      <c r="B46" s="405"/>
      <c r="C46" s="228">
        <f>SUM(D46:E46)</f>
        <v>35180209</v>
      </c>
      <c r="D46" s="228">
        <f>SUM(D48:D51,D53:D56,D58:D61)</f>
        <v>33108244</v>
      </c>
      <c r="E46" s="228">
        <f>SUM(E48:E51,E53:E56,E58:E61)</f>
        <v>2071965</v>
      </c>
      <c r="F46" s="228">
        <f>SUM(G46:K46)</f>
        <v>35180209</v>
      </c>
      <c r="G46" s="228">
        <f>SUM(G48:G51,G53:G56,G58:G61)</f>
        <v>28685601</v>
      </c>
      <c r="H46" s="228">
        <f>SUM(H48:H51,H53:H56,H58:H61)</f>
        <v>11000</v>
      </c>
      <c r="I46" s="228">
        <f>SUM(I48:I51,I53:I56,I58:I61)</f>
        <v>1754643</v>
      </c>
      <c r="J46" s="228">
        <f>SUM(J48:J51,J53:J56,J58:J61)</f>
        <v>4531891</v>
      </c>
      <c r="K46" s="228">
        <f>SUM(K48:K51,K53:K56,K58:K61)</f>
        <v>197074</v>
      </c>
      <c r="L46" s="96"/>
      <c r="M46" s="96"/>
      <c r="N46" s="96"/>
      <c r="O46" s="96"/>
      <c r="P46" s="96"/>
    </row>
    <row r="47" spans="1:16" ht="19.5" customHeight="1">
      <c r="A47" s="402"/>
      <c r="B47" s="403"/>
      <c r="C47" s="223"/>
      <c r="D47" s="223"/>
      <c r="E47" s="223"/>
      <c r="F47" s="223"/>
      <c r="G47" s="223"/>
      <c r="H47" s="223"/>
      <c r="I47" s="223"/>
      <c r="J47" s="223"/>
      <c r="K47" s="223"/>
      <c r="L47" s="96"/>
      <c r="M47" s="96"/>
      <c r="N47" s="96"/>
      <c r="O47" s="96"/>
      <c r="P47" s="96"/>
    </row>
    <row r="48" spans="1:16" ht="19.5" customHeight="1">
      <c r="A48" s="402" t="s">
        <v>328</v>
      </c>
      <c r="B48" s="403"/>
      <c r="C48" s="223">
        <f>SUM(D48:E48)</f>
        <v>3003001</v>
      </c>
      <c r="D48" s="223">
        <v>2836449</v>
      </c>
      <c r="E48" s="223">
        <v>166552</v>
      </c>
      <c r="F48" s="223">
        <f>SUM(G48:K48)</f>
        <v>3003001</v>
      </c>
      <c r="G48" s="223">
        <v>2412962</v>
      </c>
      <c r="H48" s="223">
        <v>11000</v>
      </c>
      <c r="I48" s="223">
        <v>166407</v>
      </c>
      <c r="J48" s="223">
        <v>395807</v>
      </c>
      <c r="K48" s="223">
        <v>16825</v>
      </c>
      <c r="L48" s="96"/>
      <c r="M48" s="96"/>
      <c r="N48" s="96"/>
      <c r="O48" s="96"/>
      <c r="P48" s="96"/>
    </row>
    <row r="49" spans="1:16" ht="19.5" customHeight="1">
      <c r="A49" s="406" t="s">
        <v>272</v>
      </c>
      <c r="B49" s="407"/>
      <c r="C49" s="223">
        <f>SUM(D49:E49)</f>
        <v>2974456</v>
      </c>
      <c r="D49" s="223">
        <v>2788658</v>
      </c>
      <c r="E49" s="223">
        <v>185798</v>
      </c>
      <c r="F49" s="223">
        <f>SUM(G49:K49)</f>
        <v>2974456</v>
      </c>
      <c r="G49" s="223">
        <v>2387688</v>
      </c>
      <c r="H49" s="238" t="s">
        <v>389</v>
      </c>
      <c r="I49" s="223">
        <v>180717</v>
      </c>
      <c r="J49" s="223">
        <v>389447</v>
      </c>
      <c r="K49" s="223">
        <v>16604</v>
      </c>
      <c r="L49" s="96"/>
      <c r="M49" s="96"/>
      <c r="N49" s="96"/>
      <c r="O49" s="96"/>
      <c r="P49" s="96"/>
    </row>
    <row r="50" spans="1:16" ht="19.5" customHeight="1">
      <c r="A50" s="406" t="s">
        <v>273</v>
      </c>
      <c r="B50" s="407"/>
      <c r="C50" s="223">
        <f>SUM(D50:E50)</f>
        <v>3018291</v>
      </c>
      <c r="D50" s="223">
        <v>2834352</v>
      </c>
      <c r="E50" s="223">
        <v>183939</v>
      </c>
      <c r="F50" s="223">
        <f>SUM(G50:K50)</f>
        <v>3018291</v>
      </c>
      <c r="G50" s="223">
        <v>2426519</v>
      </c>
      <c r="H50" s="238" t="s">
        <v>389</v>
      </c>
      <c r="I50" s="223">
        <v>177377</v>
      </c>
      <c r="J50" s="223">
        <v>396796</v>
      </c>
      <c r="K50" s="223">
        <v>17599</v>
      </c>
      <c r="L50" s="96"/>
      <c r="M50" s="96"/>
      <c r="N50" s="96"/>
      <c r="O50" s="96"/>
      <c r="P50" s="96"/>
    </row>
    <row r="51" spans="1:16" ht="19.5" customHeight="1">
      <c r="A51" s="406" t="s">
        <v>274</v>
      </c>
      <c r="B51" s="407"/>
      <c r="C51" s="223">
        <f>SUM(D51:E51)</f>
        <v>2899628</v>
      </c>
      <c r="D51" s="223">
        <v>2716664</v>
      </c>
      <c r="E51" s="223">
        <v>182964</v>
      </c>
      <c r="F51" s="223">
        <f>SUM(G51:K51)</f>
        <v>2899628</v>
      </c>
      <c r="G51" s="223">
        <v>2341555</v>
      </c>
      <c r="H51" s="238" t="s">
        <v>389</v>
      </c>
      <c r="I51" s="223">
        <v>149186</v>
      </c>
      <c r="J51" s="223">
        <v>391855</v>
      </c>
      <c r="K51" s="223">
        <v>17032</v>
      </c>
      <c r="L51" s="96"/>
      <c r="M51" s="96"/>
      <c r="N51" s="96"/>
      <c r="O51" s="96"/>
      <c r="P51" s="96"/>
    </row>
    <row r="52" spans="1:16" ht="19.5" customHeight="1">
      <c r="A52" s="402"/>
      <c r="B52" s="403"/>
      <c r="C52" s="223"/>
      <c r="D52" s="223"/>
      <c r="E52" s="223"/>
      <c r="F52" s="223"/>
      <c r="G52" s="223"/>
      <c r="H52" s="223"/>
      <c r="I52" s="223"/>
      <c r="J52" s="223"/>
      <c r="K52" s="223"/>
      <c r="L52" s="96"/>
      <c r="M52" s="96"/>
      <c r="N52" s="96"/>
      <c r="O52" s="96"/>
      <c r="P52" s="96"/>
    </row>
    <row r="53" spans="1:16" ht="19.5" customHeight="1">
      <c r="A53" s="406" t="s">
        <v>275</v>
      </c>
      <c r="B53" s="407"/>
      <c r="C53" s="223">
        <f>SUM(D53:E53)</f>
        <v>2928192</v>
      </c>
      <c r="D53" s="223">
        <v>2766677</v>
      </c>
      <c r="E53" s="223">
        <v>161515</v>
      </c>
      <c r="F53" s="223">
        <f>SUM(G53:K53)</f>
        <v>2928192</v>
      </c>
      <c r="G53" s="223">
        <v>2389982</v>
      </c>
      <c r="H53" s="238" t="s">
        <v>389</v>
      </c>
      <c r="I53" s="223">
        <v>161897</v>
      </c>
      <c r="J53" s="223">
        <v>358914</v>
      </c>
      <c r="K53" s="223">
        <v>17399</v>
      </c>
      <c r="L53" s="96"/>
      <c r="M53" s="96"/>
      <c r="N53" s="96"/>
      <c r="O53" s="96"/>
      <c r="P53" s="96"/>
    </row>
    <row r="54" spans="1:16" ht="19.5" customHeight="1">
      <c r="A54" s="406" t="s">
        <v>276</v>
      </c>
      <c r="B54" s="407"/>
      <c r="C54" s="223">
        <f>SUM(D54:E54)</f>
        <v>2963778</v>
      </c>
      <c r="D54" s="223">
        <v>2779620</v>
      </c>
      <c r="E54" s="223">
        <v>184158</v>
      </c>
      <c r="F54" s="223">
        <f>SUM(G54:K54)</f>
        <v>2963778</v>
      </c>
      <c r="G54" s="223">
        <v>2421139</v>
      </c>
      <c r="H54" s="238" t="s">
        <v>389</v>
      </c>
      <c r="I54" s="223">
        <v>161897</v>
      </c>
      <c r="J54" s="223">
        <v>364287</v>
      </c>
      <c r="K54" s="223">
        <v>16455</v>
      </c>
      <c r="L54" s="96"/>
      <c r="M54" s="96"/>
      <c r="N54" s="96"/>
      <c r="O54" s="96"/>
      <c r="P54" s="96"/>
    </row>
    <row r="55" spans="1:16" ht="19.5" customHeight="1">
      <c r="A55" s="406" t="s">
        <v>277</v>
      </c>
      <c r="B55" s="407"/>
      <c r="C55" s="223">
        <f>SUM(D55:E55)</f>
        <v>2871713</v>
      </c>
      <c r="D55" s="223">
        <v>2712927</v>
      </c>
      <c r="E55" s="223">
        <v>158786</v>
      </c>
      <c r="F55" s="223">
        <f>SUM(G55:K55)</f>
        <v>2871713</v>
      </c>
      <c r="G55" s="223">
        <v>2351887</v>
      </c>
      <c r="H55" s="238" t="s">
        <v>389</v>
      </c>
      <c r="I55" s="223">
        <v>139047</v>
      </c>
      <c r="J55" s="223">
        <v>364149</v>
      </c>
      <c r="K55" s="223">
        <v>16630</v>
      </c>
      <c r="L55" s="96"/>
      <c r="M55" s="96"/>
      <c r="N55" s="96"/>
      <c r="O55" s="96"/>
      <c r="P55" s="96"/>
    </row>
    <row r="56" spans="1:16" ht="19.5" customHeight="1">
      <c r="A56" s="406" t="s">
        <v>278</v>
      </c>
      <c r="B56" s="407"/>
      <c r="C56" s="223">
        <f>SUM(D56:E56)</f>
        <v>2793741</v>
      </c>
      <c r="D56" s="223">
        <v>2645351</v>
      </c>
      <c r="E56" s="223">
        <v>148390</v>
      </c>
      <c r="F56" s="223">
        <f>SUM(G56:K56)</f>
        <v>2793741</v>
      </c>
      <c r="G56" s="223">
        <v>2281249</v>
      </c>
      <c r="H56" s="238" t="s">
        <v>389</v>
      </c>
      <c r="I56" s="223">
        <v>121927</v>
      </c>
      <c r="J56" s="223">
        <v>375090</v>
      </c>
      <c r="K56" s="223">
        <v>15475</v>
      </c>
      <c r="L56" s="96"/>
      <c r="M56" s="96"/>
      <c r="N56" s="96"/>
      <c r="O56" s="96"/>
      <c r="P56" s="96"/>
    </row>
    <row r="57" spans="1:16" ht="19.5" customHeight="1">
      <c r="A57" s="402"/>
      <c r="B57" s="403"/>
      <c r="C57" s="223"/>
      <c r="D57" s="223"/>
      <c r="E57" s="223"/>
      <c r="F57" s="223"/>
      <c r="G57" s="236"/>
      <c r="H57" s="223"/>
      <c r="I57" s="223"/>
      <c r="J57" s="223"/>
      <c r="K57" s="223"/>
      <c r="L57" s="96"/>
      <c r="M57" s="96"/>
      <c r="N57" s="96"/>
      <c r="O57" s="96"/>
      <c r="P57" s="96"/>
    </row>
    <row r="58" spans="1:16" ht="19.5" customHeight="1">
      <c r="A58" s="406" t="s">
        <v>279</v>
      </c>
      <c r="B58" s="407"/>
      <c r="C58" s="223">
        <f>SUM(D58:E58)</f>
        <v>2883920</v>
      </c>
      <c r="D58" s="223">
        <v>2719945</v>
      </c>
      <c r="E58" s="223">
        <v>163975</v>
      </c>
      <c r="F58" s="223">
        <f>SUM(G58:K58)</f>
        <v>2883920</v>
      </c>
      <c r="G58" s="223">
        <v>2385793</v>
      </c>
      <c r="H58" s="238" t="s">
        <v>389</v>
      </c>
      <c r="I58" s="223">
        <v>101247</v>
      </c>
      <c r="J58" s="223">
        <v>381021</v>
      </c>
      <c r="K58" s="223">
        <v>15859</v>
      </c>
      <c r="L58" s="96"/>
      <c r="M58" s="96"/>
      <c r="N58" s="96"/>
      <c r="O58" s="96"/>
      <c r="P58" s="96"/>
    </row>
    <row r="59" spans="1:16" ht="19.5" customHeight="1">
      <c r="A59" s="406" t="s">
        <v>280</v>
      </c>
      <c r="B59" s="407"/>
      <c r="C59" s="223">
        <f>SUM(D59:E59)</f>
        <v>2956800</v>
      </c>
      <c r="D59" s="223">
        <v>2799240</v>
      </c>
      <c r="E59" s="223">
        <v>157560</v>
      </c>
      <c r="F59" s="223">
        <f>SUM(G59:K59)</f>
        <v>2956800</v>
      </c>
      <c r="G59" s="223">
        <v>2427948</v>
      </c>
      <c r="H59" s="238" t="s">
        <v>389</v>
      </c>
      <c r="I59" s="223">
        <v>133327</v>
      </c>
      <c r="J59" s="223">
        <v>379793</v>
      </c>
      <c r="K59" s="223">
        <v>15732</v>
      </c>
      <c r="L59" s="96"/>
      <c r="M59" s="96"/>
      <c r="N59" s="96"/>
      <c r="O59" s="96"/>
      <c r="P59" s="96"/>
    </row>
    <row r="60" spans="1:16" ht="19.5" customHeight="1">
      <c r="A60" s="406" t="s">
        <v>281</v>
      </c>
      <c r="B60" s="407"/>
      <c r="C60" s="223">
        <f>SUM(D60:E60)</f>
        <v>2921870</v>
      </c>
      <c r="D60" s="223">
        <v>2742704</v>
      </c>
      <c r="E60" s="223">
        <v>179166</v>
      </c>
      <c r="F60" s="223">
        <f>SUM(G60:K60)</f>
        <v>2921870</v>
      </c>
      <c r="G60" s="223">
        <v>2406014</v>
      </c>
      <c r="H60" s="238" t="s">
        <v>389</v>
      </c>
      <c r="I60" s="223">
        <v>132277</v>
      </c>
      <c r="J60" s="223">
        <v>367086</v>
      </c>
      <c r="K60" s="223">
        <v>16493</v>
      </c>
      <c r="L60" s="96"/>
      <c r="M60" s="96"/>
      <c r="N60" s="96"/>
      <c r="O60" s="96"/>
      <c r="P60" s="96"/>
    </row>
    <row r="61" spans="1:16" ht="19.5" customHeight="1">
      <c r="A61" s="406" t="s">
        <v>282</v>
      </c>
      <c r="B61" s="407"/>
      <c r="C61" s="223">
        <f>SUM(D61:E61)</f>
        <v>2964819</v>
      </c>
      <c r="D61" s="223">
        <v>2765657</v>
      </c>
      <c r="E61" s="223">
        <v>199162</v>
      </c>
      <c r="F61" s="223">
        <f>SUM(G61:K61)</f>
        <v>2964819</v>
      </c>
      <c r="G61" s="223">
        <v>2452865</v>
      </c>
      <c r="H61" s="238" t="s">
        <v>389</v>
      </c>
      <c r="I61" s="223">
        <v>129337</v>
      </c>
      <c r="J61" s="223">
        <v>367646</v>
      </c>
      <c r="K61" s="223">
        <v>14971</v>
      </c>
      <c r="L61" s="96"/>
      <c r="M61" s="96"/>
      <c r="N61" s="96"/>
      <c r="O61" s="96"/>
      <c r="P61" s="96"/>
    </row>
    <row r="62" spans="1:16" ht="19.5" customHeight="1">
      <c r="A62" s="29"/>
      <c r="B62" s="61"/>
      <c r="C62" s="227"/>
      <c r="D62" s="227"/>
      <c r="E62" s="227"/>
      <c r="F62" s="227"/>
      <c r="G62" s="227"/>
      <c r="H62" s="224"/>
      <c r="I62" s="227"/>
      <c r="J62" s="227"/>
      <c r="K62" s="227"/>
      <c r="L62" s="96"/>
      <c r="M62" s="96"/>
      <c r="N62" s="96"/>
      <c r="O62" s="96"/>
      <c r="P62" s="96"/>
    </row>
    <row r="63" spans="1:16" ht="19.5" customHeight="1">
      <c r="A63" s="415" t="s">
        <v>372</v>
      </c>
      <c r="B63" s="416"/>
      <c r="C63" s="230">
        <f aca="true" t="shared" si="3" ref="C63:K63">AVERAGE(C48:C51,C53:C56,C58:C61)</f>
        <v>2931684.0833333335</v>
      </c>
      <c r="D63" s="230">
        <f t="shared" si="3"/>
        <v>2759020.3333333335</v>
      </c>
      <c r="E63" s="230">
        <f t="shared" si="3"/>
        <v>172663.75</v>
      </c>
      <c r="F63" s="230">
        <f t="shared" si="3"/>
        <v>2931684.0833333335</v>
      </c>
      <c r="G63" s="230">
        <f t="shared" si="3"/>
        <v>2390466.75</v>
      </c>
      <c r="H63" s="230">
        <f>H46/12</f>
        <v>916.6666666666666</v>
      </c>
      <c r="I63" s="230">
        <f t="shared" si="3"/>
        <v>146220.25</v>
      </c>
      <c r="J63" s="230">
        <f t="shared" si="3"/>
        <v>377657.5833333333</v>
      </c>
      <c r="K63" s="230">
        <f t="shared" si="3"/>
        <v>16422.833333333332</v>
      </c>
      <c r="L63" s="103"/>
      <c r="M63" s="103"/>
      <c r="N63" s="103"/>
      <c r="O63" s="103"/>
      <c r="P63" s="103"/>
    </row>
    <row r="64" spans="1:16" ht="19.5" customHeight="1">
      <c r="A64" s="63"/>
      <c r="B64" s="64"/>
      <c r="C64" s="100"/>
      <c r="D64" s="100"/>
      <c r="E64" s="100"/>
      <c r="F64" s="100"/>
      <c r="G64" s="100"/>
      <c r="H64" s="63"/>
      <c r="I64" s="100"/>
      <c r="J64" s="100"/>
      <c r="K64" s="100"/>
      <c r="L64" s="99"/>
      <c r="M64" s="99"/>
      <c r="N64" s="99"/>
      <c r="O64" s="99"/>
      <c r="P64" s="99"/>
    </row>
    <row r="65" spans="4:18" ht="19.5" customHeight="1">
      <c r="D65" s="11"/>
      <c r="E65" s="11"/>
      <c r="M65" s="11"/>
      <c r="N65" s="29"/>
      <c r="O65" s="29"/>
      <c r="P65" s="29"/>
      <c r="Q65" s="29"/>
      <c r="R65" s="29"/>
    </row>
    <row r="66" spans="12:14" ht="19.5" customHeight="1">
      <c r="L66" s="11"/>
      <c r="M66" s="11"/>
      <c r="N66" s="11"/>
    </row>
    <row r="67" spans="12:14" ht="19.5" customHeight="1">
      <c r="L67" s="11"/>
      <c r="M67" s="11"/>
      <c r="N67" s="11"/>
    </row>
  </sheetData>
  <sheetProtection/>
  <mergeCells count="72">
    <mergeCell ref="E7:E10"/>
    <mergeCell ref="G8:G10"/>
    <mergeCell ref="G7:I7"/>
    <mergeCell ref="J7:Q7"/>
    <mergeCell ref="E40:E42"/>
    <mergeCell ref="F40:F42"/>
    <mergeCell ref="K40:K42"/>
    <mergeCell ref="H41:H42"/>
    <mergeCell ref="I41:I42"/>
    <mergeCell ref="J41:J42"/>
    <mergeCell ref="G40:J40"/>
    <mergeCell ref="G41:G42"/>
    <mergeCell ref="A29:B29"/>
    <mergeCell ref="A31:B31"/>
    <mergeCell ref="A39:B42"/>
    <mergeCell ref="D40:D42"/>
    <mergeCell ref="C40:C42"/>
    <mergeCell ref="C39:E39"/>
    <mergeCell ref="F39:K39"/>
    <mergeCell ref="D7:D10"/>
    <mergeCell ref="K9:K10"/>
    <mergeCell ref="L9:L10"/>
    <mergeCell ref="A28:B28"/>
    <mergeCell ref="A19:B19"/>
    <mergeCell ref="A20:B20"/>
    <mergeCell ref="C7:C10"/>
    <mergeCell ref="A7:B10"/>
    <mergeCell ref="A16:B16"/>
    <mergeCell ref="A17:B17"/>
    <mergeCell ref="A47:B47"/>
    <mergeCell ref="A21:B21"/>
    <mergeCell ref="A22:B22"/>
    <mergeCell ref="A23:B23"/>
    <mergeCell ref="A24:B24"/>
    <mergeCell ref="A25:B25"/>
    <mergeCell ref="A61:B61"/>
    <mergeCell ref="A63:B63"/>
    <mergeCell ref="A59:B59"/>
    <mergeCell ref="A60:B60"/>
    <mergeCell ref="A56:B56"/>
    <mergeCell ref="A57:B57"/>
    <mergeCell ref="A58:B58"/>
    <mergeCell ref="A55:B55"/>
    <mergeCell ref="A48:B48"/>
    <mergeCell ref="A49:B49"/>
    <mergeCell ref="F7:F10"/>
    <mergeCell ref="A45:B45"/>
    <mergeCell ref="A44:B44"/>
    <mergeCell ref="A14:B14"/>
    <mergeCell ref="A26:B26"/>
    <mergeCell ref="A27:B27"/>
    <mergeCell ref="A52:B52"/>
    <mergeCell ref="A5:R5"/>
    <mergeCell ref="A15:B15"/>
    <mergeCell ref="A46:B46"/>
    <mergeCell ref="A18:B18"/>
    <mergeCell ref="A53:B53"/>
    <mergeCell ref="A54:B54"/>
    <mergeCell ref="A13:B13"/>
    <mergeCell ref="A12:B12"/>
    <mergeCell ref="A50:B50"/>
    <mergeCell ref="A51:B51"/>
    <mergeCell ref="A3:R3"/>
    <mergeCell ref="A37:K37"/>
    <mergeCell ref="R8:R9"/>
    <mergeCell ref="O8:Q8"/>
    <mergeCell ref="I6:J6"/>
    <mergeCell ref="H8:H10"/>
    <mergeCell ref="J8:J10"/>
    <mergeCell ref="O9:O10"/>
    <mergeCell ref="K8:N8"/>
    <mergeCell ref="I8:I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zoomScaleSheetLayoutView="75" zoomScalePageLayoutView="0" workbookViewId="0" topLeftCell="A51">
      <selection activeCell="A1" sqref="A1"/>
    </sheetView>
  </sheetViews>
  <sheetFormatPr defaultColWidth="10.59765625" defaultRowHeight="22.5" customHeight="1"/>
  <cols>
    <col min="1" max="1" width="4.19921875" style="11" customWidth="1"/>
    <col min="2" max="2" width="10.3984375" style="11" customWidth="1"/>
    <col min="3" max="3" width="17.09765625" style="11" bestFit="1" customWidth="1"/>
    <col min="4" max="6" width="14.59765625" style="11" customWidth="1"/>
    <col min="7" max="7" width="16.69921875" style="11" bestFit="1" customWidth="1"/>
    <col min="8" max="14" width="16.59765625" style="94" customWidth="1"/>
    <col min="15" max="15" width="20.5" style="94" customWidth="1"/>
    <col min="16" max="16" width="18.69921875" style="94" customWidth="1"/>
    <col min="17" max="19" width="16.59765625" style="94" customWidth="1"/>
    <col min="20" max="16384" width="10.59765625" style="11" customWidth="1"/>
  </cols>
  <sheetData>
    <row r="1" spans="1:27" s="21" customFormat="1" ht="22.5" customHeight="1">
      <c r="A1" s="15" t="s">
        <v>391</v>
      </c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7" t="s">
        <v>392</v>
      </c>
      <c r="AA1" s="17"/>
    </row>
    <row r="2" spans="1:27" ht="22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22.5" customHeight="1">
      <c r="A3" s="388" t="s">
        <v>393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83"/>
      <c r="U3" s="83"/>
      <c r="V3" s="83"/>
      <c r="W3" s="83"/>
      <c r="X3" s="83"/>
      <c r="Y3" s="83"/>
      <c r="Z3" s="83"/>
      <c r="AA3" s="83"/>
    </row>
    <row r="4" spans="1:31" ht="22.5" customHeight="1" thickBot="1">
      <c r="A4" s="83"/>
      <c r="B4" s="83"/>
      <c r="C4" s="94"/>
      <c r="D4" s="94"/>
      <c r="E4" s="91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212" t="s">
        <v>394</v>
      </c>
      <c r="S4" s="11"/>
      <c r="W4" s="83"/>
      <c r="X4" s="83"/>
      <c r="Y4" s="83"/>
      <c r="Z4" s="83"/>
      <c r="AA4" s="83"/>
      <c r="AB4" s="83"/>
      <c r="AC4" s="83"/>
      <c r="AD4" s="83"/>
      <c r="AE4" s="83"/>
    </row>
    <row r="5" spans="1:24" ht="22.5" customHeight="1">
      <c r="A5" s="449" t="s">
        <v>375</v>
      </c>
      <c r="B5" s="450"/>
      <c r="C5" s="468" t="s">
        <v>216</v>
      </c>
      <c r="D5" s="469"/>
      <c r="E5" s="469"/>
      <c r="F5" s="428" t="s">
        <v>78</v>
      </c>
      <c r="G5" s="431"/>
      <c r="H5" s="438"/>
      <c r="I5" s="428" t="s">
        <v>78</v>
      </c>
      <c r="J5" s="431"/>
      <c r="K5" s="438"/>
      <c r="L5" s="441" t="s">
        <v>224</v>
      </c>
      <c r="M5" s="442"/>
      <c r="N5" s="442"/>
      <c r="O5" s="442"/>
      <c r="P5" s="442"/>
      <c r="Q5" s="442"/>
      <c r="R5" s="442"/>
      <c r="S5" s="442"/>
      <c r="T5" s="171"/>
      <c r="U5" s="171"/>
      <c r="V5" s="102"/>
      <c r="W5" s="102"/>
      <c r="X5" s="102"/>
    </row>
    <row r="6" spans="1:24" ht="22.5" customHeight="1">
      <c r="A6" s="451"/>
      <c r="B6" s="452"/>
      <c r="C6" s="446" t="s">
        <v>395</v>
      </c>
      <c r="D6" s="395" t="s">
        <v>218</v>
      </c>
      <c r="E6" s="444" t="s">
        <v>217</v>
      </c>
      <c r="F6" s="447" t="s">
        <v>377</v>
      </c>
      <c r="G6" s="467" t="s">
        <v>218</v>
      </c>
      <c r="H6" s="467" t="s">
        <v>217</v>
      </c>
      <c r="I6" s="447" t="s">
        <v>377</v>
      </c>
      <c r="J6" s="467" t="s">
        <v>219</v>
      </c>
      <c r="K6" s="467" t="s">
        <v>220</v>
      </c>
      <c r="L6" s="446" t="s">
        <v>377</v>
      </c>
      <c r="M6" s="440" t="s">
        <v>84</v>
      </c>
      <c r="N6" s="424"/>
      <c r="O6" s="424"/>
      <c r="P6" s="424"/>
      <c r="Q6" s="424"/>
      <c r="R6" s="424"/>
      <c r="S6" s="424"/>
      <c r="T6" s="170"/>
      <c r="U6" s="170"/>
      <c r="V6" s="170"/>
      <c r="W6" s="170"/>
      <c r="X6" s="170"/>
    </row>
    <row r="7" spans="1:24" ht="22.5" customHeight="1">
      <c r="A7" s="451"/>
      <c r="B7" s="452"/>
      <c r="C7" s="413"/>
      <c r="D7" s="413"/>
      <c r="E7" s="470"/>
      <c r="F7" s="448"/>
      <c r="G7" s="448"/>
      <c r="H7" s="448"/>
      <c r="I7" s="448"/>
      <c r="J7" s="448"/>
      <c r="K7" s="448"/>
      <c r="L7" s="396"/>
      <c r="M7" s="395" t="s">
        <v>45</v>
      </c>
      <c r="N7" s="417" t="s">
        <v>83</v>
      </c>
      <c r="O7" s="392"/>
      <c r="P7" s="392"/>
      <c r="Q7" s="392"/>
      <c r="R7" s="393"/>
      <c r="S7" s="444" t="s">
        <v>82</v>
      </c>
      <c r="T7" s="439"/>
      <c r="U7" s="439"/>
      <c r="V7" s="439"/>
      <c r="W7" s="439"/>
      <c r="X7" s="439"/>
    </row>
    <row r="8" spans="1:24" ht="22.5" customHeight="1">
      <c r="A8" s="453"/>
      <c r="B8" s="454"/>
      <c r="C8" s="414"/>
      <c r="D8" s="414"/>
      <c r="E8" s="471"/>
      <c r="F8" s="443"/>
      <c r="G8" s="443"/>
      <c r="H8" s="443"/>
      <c r="I8" s="443"/>
      <c r="J8" s="443"/>
      <c r="K8" s="443"/>
      <c r="L8" s="397"/>
      <c r="M8" s="443"/>
      <c r="N8" s="234" t="s">
        <v>396</v>
      </c>
      <c r="O8" s="98" t="s">
        <v>81</v>
      </c>
      <c r="P8" s="98" t="s">
        <v>294</v>
      </c>
      <c r="Q8" s="98" t="s">
        <v>71</v>
      </c>
      <c r="R8" s="98" t="s">
        <v>43</v>
      </c>
      <c r="S8" s="445"/>
      <c r="T8" s="169"/>
      <c r="U8" s="169"/>
      <c r="V8" s="169"/>
      <c r="W8" s="169"/>
      <c r="X8" s="169"/>
    </row>
    <row r="9" spans="1:24" ht="22.5" customHeight="1">
      <c r="A9" s="58"/>
      <c r="B9" s="95"/>
      <c r="C9" s="94"/>
      <c r="D9" s="94"/>
      <c r="E9" s="94"/>
      <c r="F9" s="94"/>
      <c r="G9" s="94"/>
      <c r="L9" s="91"/>
      <c r="M9" s="91"/>
      <c r="N9" s="91"/>
      <c r="O9" s="91"/>
      <c r="P9" s="91"/>
      <c r="Q9" s="91"/>
      <c r="R9" s="91"/>
      <c r="S9" s="91"/>
      <c r="T9" s="96"/>
      <c r="U9" s="96"/>
      <c r="V9" s="96"/>
      <c r="W9" s="96"/>
      <c r="X9" s="96"/>
    </row>
    <row r="10" spans="1:24" ht="22.5" customHeight="1">
      <c r="A10" s="410" t="s">
        <v>326</v>
      </c>
      <c r="B10" s="411"/>
      <c r="C10" s="229">
        <f>SUM(D10:E10)</f>
        <v>54177585</v>
      </c>
      <c r="D10" s="229">
        <v>52740315</v>
      </c>
      <c r="E10" s="229">
        <v>1437270</v>
      </c>
      <c r="F10" s="242">
        <f>SUM(G10:H10)</f>
        <v>10274086</v>
      </c>
      <c r="G10" s="242">
        <v>10267688</v>
      </c>
      <c r="H10" s="242">
        <v>6398</v>
      </c>
      <c r="I10" s="242">
        <f>SUM(J10:K10)</f>
        <v>10274086</v>
      </c>
      <c r="J10" s="242">
        <v>9253961</v>
      </c>
      <c r="K10" s="229">
        <v>1020125</v>
      </c>
      <c r="L10" s="229">
        <f>SUM(M10,J41)</f>
        <v>559750222</v>
      </c>
      <c r="M10" s="229">
        <f>SUM(N10,S10,C41,H41,I41)</f>
        <v>547182227</v>
      </c>
      <c r="N10" s="229">
        <f>SUM(O10:R10)</f>
        <v>243209781</v>
      </c>
      <c r="O10" s="229">
        <v>181067005</v>
      </c>
      <c r="P10" s="229">
        <v>6741370</v>
      </c>
      <c r="Q10" s="229">
        <v>29571417</v>
      </c>
      <c r="R10" s="229">
        <v>25829989</v>
      </c>
      <c r="S10" s="229">
        <v>776617</v>
      </c>
      <c r="T10" s="96"/>
      <c r="U10" s="96"/>
      <c r="V10" s="96"/>
      <c r="W10" s="96"/>
      <c r="X10" s="96"/>
    </row>
    <row r="11" spans="1:24" ht="22.5" customHeight="1">
      <c r="A11" s="408" t="s">
        <v>327</v>
      </c>
      <c r="B11" s="409"/>
      <c r="C11" s="229">
        <f>SUM(D11:E11)</f>
        <v>51744045</v>
      </c>
      <c r="D11" s="229">
        <v>50505777</v>
      </c>
      <c r="E11" s="229">
        <v>1238268</v>
      </c>
      <c r="F11" s="242">
        <f>SUM(G11:H11)</f>
        <v>10647948</v>
      </c>
      <c r="G11" s="242">
        <v>10647948</v>
      </c>
      <c r="H11" s="242" t="s">
        <v>389</v>
      </c>
      <c r="I11" s="242">
        <f>SUM(J11:K11)</f>
        <v>10647948</v>
      </c>
      <c r="J11" s="242">
        <v>8457191</v>
      </c>
      <c r="K11" s="229">
        <v>2190757</v>
      </c>
      <c r="L11" s="229">
        <f>SUM(M11,J42)</f>
        <v>581779396</v>
      </c>
      <c r="M11" s="229">
        <f>SUM(N11,S11,C42,H42,I42)</f>
        <v>565718800</v>
      </c>
      <c r="N11" s="229">
        <f>SUM(O11:R11)</f>
        <v>218793652</v>
      </c>
      <c r="O11" s="229">
        <v>160017652</v>
      </c>
      <c r="P11" s="229">
        <v>6085182</v>
      </c>
      <c r="Q11" s="229">
        <v>24232976</v>
      </c>
      <c r="R11" s="229">
        <v>28457842</v>
      </c>
      <c r="S11" s="229">
        <v>1217250</v>
      </c>
      <c r="T11" s="96"/>
      <c r="U11" s="96"/>
      <c r="V11" s="96"/>
      <c r="W11" s="96"/>
      <c r="X11" s="96"/>
    </row>
    <row r="12" spans="1:24" ht="22.5" customHeight="1">
      <c r="A12" s="404" t="s">
        <v>398</v>
      </c>
      <c r="B12" s="405"/>
      <c r="C12" s="228">
        <f>SUM(D12:E12)</f>
        <v>50751521</v>
      </c>
      <c r="D12" s="228">
        <f>SUM(D14:D17,D19:D22,D24:D27)</f>
        <v>50242521</v>
      </c>
      <c r="E12" s="228">
        <f>SUM(E14:E17,E19:E22,E24:E27)</f>
        <v>509000</v>
      </c>
      <c r="F12" s="246">
        <f>SUM(G12:H12)</f>
        <v>9241794</v>
      </c>
      <c r="G12" s="228">
        <f>SUM(G14:G17,G19:G22,G24:G27)</f>
        <v>9241794</v>
      </c>
      <c r="H12" s="228" t="s">
        <v>389</v>
      </c>
      <c r="I12" s="246">
        <f>SUM(J12:K12)</f>
        <v>9241794</v>
      </c>
      <c r="J12" s="228">
        <f aca="true" t="shared" si="0" ref="J12:S12">SUM(J14:J17,J19:J22,J24:J27)</f>
        <v>7366360</v>
      </c>
      <c r="K12" s="228">
        <f t="shared" si="0"/>
        <v>1875434</v>
      </c>
      <c r="L12" s="228">
        <f>SUM(M12,J43)</f>
        <v>602285638</v>
      </c>
      <c r="M12" s="228">
        <f>SUM(N12,S12,C43,H43,I43)</f>
        <v>583676010</v>
      </c>
      <c r="N12" s="228">
        <f t="shared" si="0"/>
        <v>205393486</v>
      </c>
      <c r="O12" s="228">
        <f t="shared" si="0"/>
        <v>143299877</v>
      </c>
      <c r="P12" s="228">
        <f t="shared" si="0"/>
        <v>7019583</v>
      </c>
      <c r="Q12" s="228">
        <f t="shared" si="0"/>
        <v>21443507</v>
      </c>
      <c r="R12" s="228">
        <f t="shared" si="0"/>
        <v>33630519</v>
      </c>
      <c r="S12" s="228">
        <f t="shared" si="0"/>
        <v>1784375</v>
      </c>
      <c r="T12" s="96"/>
      <c r="U12" s="96"/>
      <c r="V12" s="96"/>
      <c r="W12" s="96"/>
      <c r="X12" s="96"/>
    </row>
    <row r="13" spans="1:24" ht="22.5" customHeight="1">
      <c r="A13" s="402"/>
      <c r="B13" s="403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96"/>
      <c r="U13" s="96"/>
      <c r="V13" s="96"/>
      <c r="W13" s="96"/>
      <c r="X13" s="96"/>
    </row>
    <row r="14" spans="1:24" ht="22.5" customHeight="1">
      <c r="A14" s="402" t="s">
        <v>328</v>
      </c>
      <c r="B14" s="403"/>
      <c r="C14" s="229">
        <f>SUM(D14:E14)</f>
        <v>3986299</v>
      </c>
      <c r="D14" s="229">
        <v>3905799</v>
      </c>
      <c r="E14" s="229">
        <v>80500</v>
      </c>
      <c r="F14" s="229">
        <f>SUM(G14:H14)</f>
        <v>838787</v>
      </c>
      <c r="G14" s="229">
        <v>838787</v>
      </c>
      <c r="H14" s="238" t="s">
        <v>389</v>
      </c>
      <c r="I14" s="229">
        <f>SUM(J14:K14)</f>
        <v>838787</v>
      </c>
      <c r="J14" s="229">
        <v>640995</v>
      </c>
      <c r="K14" s="229">
        <v>197792</v>
      </c>
      <c r="L14" s="229">
        <f>SUM(M14,J45)</f>
        <v>48475064</v>
      </c>
      <c r="M14" s="229">
        <f>SUM(N14,S14,C45,H45,I45)</f>
        <v>46858140</v>
      </c>
      <c r="N14" s="229">
        <f>SUM(O14:R14)</f>
        <v>16971642</v>
      </c>
      <c r="O14" s="229">
        <v>11947824</v>
      </c>
      <c r="P14" s="229">
        <v>520763</v>
      </c>
      <c r="Q14" s="229">
        <v>1841474</v>
      </c>
      <c r="R14" s="229">
        <v>2661581</v>
      </c>
      <c r="S14" s="229">
        <v>116050</v>
      </c>
      <c r="T14" s="96"/>
      <c r="U14" s="96"/>
      <c r="V14" s="96"/>
      <c r="W14" s="96"/>
      <c r="X14" s="96"/>
    </row>
    <row r="15" spans="1:24" ht="22.5" customHeight="1">
      <c r="A15" s="406" t="s">
        <v>272</v>
      </c>
      <c r="B15" s="407"/>
      <c r="C15" s="229">
        <f>SUM(D15:E15)</f>
        <v>4046459</v>
      </c>
      <c r="D15" s="229">
        <v>3971859</v>
      </c>
      <c r="E15" s="229">
        <v>74600</v>
      </c>
      <c r="F15" s="229">
        <f>SUM(G15:H15)</f>
        <v>825590</v>
      </c>
      <c r="G15" s="229">
        <v>825590</v>
      </c>
      <c r="H15" s="238" t="s">
        <v>389</v>
      </c>
      <c r="I15" s="229">
        <f>SUM(J15:K15)</f>
        <v>825590</v>
      </c>
      <c r="J15" s="229">
        <v>635068</v>
      </c>
      <c r="K15" s="229">
        <v>190522</v>
      </c>
      <c r="L15" s="229">
        <f>SUM(M15,J46)</f>
        <v>49481457</v>
      </c>
      <c r="M15" s="229">
        <f>SUM(N15,S15,C46,H46,I46)</f>
        <v>47929748</v>
      </c>
      <c r="N15" s="229">
        <f>SUM(O15:R15)</f>
        <v>16671390</v>
      </c>
      <c r="O15" s="229">
        <v>11826263</v>
      </c>
      <c r="P15" s="229">
        <v>575233</v>
      </c>
      <c r="Q15" s="229">
        <v>1832738</v>
      </c>
      <c r="R15" s="229">
        <v>2437156</v>
      </c>
      <c r="S15" s="229">
        <v>147970</v>
      </c>
      <c r="T15" s="96"/>
      <c r="U15" s="96"/>
      <c r="V15" s="96"/>
      <c r="W15" s="96"/>
      <c r="X15" s="96"/>
    </row>
    <row r="16" spans="1:24" ht="22.5" customHeight="1">
      <c r="A16" s="406" t="s">
        <v>273</v>
      </c>
      <c r="B16" s="407"/>
      <c r="C16" s="229">
        <f>SUM(D16:E16)</f>
        <v>4167193</v>
      </c>
      <c r="D16" s="229">
        <v>4102593</v>
      </c>
      <c r="E16" s="229">
        <v>64600</v>
      </c>
      <c r="F16" s="229">
        <f>SUM(G16:H16)</f>
        <v>814390</v>
      </c>
      <c r="G16" s="229">
        <v>814390</v>
      </c>
      <c r="H16" s="238" t="s">
        <v>389</v>
      </c>
      <c r="I16" s="229">
        <f>SUM(J16:K16)</f>
        <v>814390</v>
      </c>
      <c r="J16" s="229">
        <v>634781</v>
      </c>
      <c r="K16" s="229">
        <v>179609</v>
      </c>
      <c r="L16" s="229">
        <f>SUM(M16,J47)</f>
        <v>50729491</v>
      </c>
      <c r="M16" s="229">
        <f>SUM(N16,S16,C47,H47,I47)</f>
        <v>49161848</v>
      </c>
      <c r="N16" s="229">
        <f>SUM(O16:R16)</f>
        <v>17625903</v>
      </c>
      <c r="O16" s="229">
        <v>12666963</v>
      </c>
      <c r="P16" s="229">
        <v>529241</v>
      </c>
      <c r="Q16" s="229">
        <v>1851635</v>
      </c>
      <c r="R16" s="229">
        <v>2578064</v>
      </c>
      <c r="S16" s="229">
        <v>146760</v>
      </c>
      <c r="T16" s="96"/>
      <c r="U16" s="96"/>
      <c r="V16" s="96"/>
      <c r="W16" s="96"/>
      <c r="X16" s="96"/>
    </row>
    <row r="17" spans="1:24" ht="22.5" customHeight="1">
      <c r="A17" s="406" t="s">
        <v>274</v>
      </c>
      <c r="B17" s="407"/>
      <c r="C17" s="229">
        <f>SUM(D17:E17)</f>
        <v>4245438</v>
      </c>
      <c r="D17" s="229">
        <v>4181138</v>
      </c>
      <c r="E17" s="229">
        <v>64300</v>
      </c>
      <c r="F17" s="229">
        <f>SUM(G17:H17)</f>
        <v>789998</v>
      </c>
      <c r="G17" s="229">
        <v>789998</v>
      </c>
      <c r="H17" s="238" t="s">
        <v>389</v>
      </c>
      <c r="I17" s="229">
        <f>SUM(J17:K17)</f>
        <v>789998</v>
      </c>
      <c r="J17" s="229">
        <v>619380</v>
      </c>
      <c r="K17" s="229">
        <v>170618</v>
      </c>
      <c r="L17" s="229">
        <f>SUM(M17,J48)</f>
        <v>51217191</v>
      </c>
      <c r="M17" s="229">
        <f>SUM(N17,S17,C48,H48,I48)</f>
        <v>49581061</v>
      </c>
      <c r="N17" s="229">
        <f>SUM(O17:R17)</f>
        <v>18417002</v>
      </c>
      <c r="O17" s="229">
        <v>13196160</v>
      </c>
      <c r="P17" s="229">
        <v>522309</v>
      </c>
      <c r="Q17" s="229">
        <v>1826840</v>
      </c>
      <c r="R17" s="229">
        <v>2871693</v>
      </c>
      <c r="S17" s="229">
        <v>146480</v>
      </c>
      <c r="T17" s="96"/>
      <c r="U17" s="96"/>
      <c r="V17" s="96"/>
      <c r="W17" s="96"/>
      <c r="X17" s="96"/>
    </row>
    <row r="18" spans="1:24" ht="22.5" customHeight="1">
      <c r="A18" s="402"/>
      <c r="B18" s="403"/>
      <c r="C18" s="229"/>
      <c r="D18" s="229"/>
      <c r="E18" s="229"/>
      <c r="F18" s="229"/>
      <c r="G18" s="229"/>
      <c r="H18" s="229"/>
      <c r="I18" s="229"/>
      <c r="J18" s="229"/>
      <c r="K18" s="229"/>
      <c r="L18" s="238" t="s">
        <v>404</v>
      </c>
      <c r="M18" s="238" t="s">
        <v>202</v>
      </c>
      <c r="N18" s="229"/>
      <c r="O18" s="229"/>
      <c r="P18" s="229"/>
      <c r="Q18" s="229"/>
      <c r="R18" s="229"/>
      <c r="S18" s="229"/>
      <c r="T18" s="96"/>
      <c r="U18" s="96"/>
      <c r="V18" s="96"/>
      <c r="W18" s="96"/>
      <c r="X18" s="96"/>
    </row>
    <row r="19" spans="1:24" ht="22.5" customHeight="1">
      <c r="A19" s="406" t="s">
        <v>275</v>
      </c>
      <c r="B19" s="407"/>
      <c r="C19" s="229">
        <f>SUM(D19:E19)</f>
        <v>4208395</v>
      </c>
      <c r="D19" s="229">
        <v>4178395</v>
      </c>
      <c r="E19" s="229">
        <v>30000</v>
      </c>
      <c r="F19" s="229">
        <f>SUM(G19:H19)</f>
        <v>785518</v>
      </c>
      <c r="G19" s="229">
        <v>785518</v>
      </c>
      <c r="H19" s="238" t="s">
        <v>389</v>
      </c>
      <c r="I19" s="229">
        <f>SUM(J19:K19)</f>
        <v>785518</v>
      </c>
      <c r="J19" s="229">
        <v>621823</v>
      </c>
      <c r="K19" s="229">
        <v>163695</v>
      </c>
      <c r="L19" s="229">
        <f>SUM(M19,J50)</f>
        <v>50840445</v>
      </c>
      <c r="M19" s="229">
        <f>SUM(N19,S19,C50,H50,I50)</f>
        <v>49210034</v>
      </c>
      <c r="N19" s="229">
        <f>SUM(O19:R19)</f>
        <v>17482466</v>
      </c>
      <c r="O19" s="229">
        <v>12635983</v>
      </c>
      <c r="P19" s="229">
        <v>432789</v>
      </c>
      <c r="Q19" s="229">
        <v>1674561</v>
      </c>
      <c r="R19" s="229">
        <v>2739133</v>
      </c>
      <c r="S19" s="229">
        <v>151800</v>
      </c>
      <c r="T19" s="96"/>
      <c r="U19" s="96"/>
      <c r="V19" s="96"/>
      <c r="W19" s="96"/>
      <c r="X19" s="96"/>
    </row>
    <row r="20" spans="1:24" ht="22.5" customHeight="1">
      <c r="A20" s="406" t="s">
        <v>276</v>
      </c>
      <c r="B20" s="407"/>
      <c r="C20" s="229">
        <f>SUM(D20:E20)</f>
        <v>4313251</v>
      </c>
      <c r="D20" s="229">
        <v>4283251</v>
      </c>
      <c r="E20" s="229">
        <v>30000</v>
      </c>
      <c r="F20" s="229">
        <f>SUM(G20:H20)</f>
        <v>761937</v>
      </c>
      <c r="G20" s="229">
        <v>761937</v>
      </c>
      <c r="H20" s="238" t="s">
        <v>389</v>
      </c>
      <c r="I20" s="229">
        <f>SUM(J20:K20)</f>
        <v>761937</v>
      </c>
      <c r="J20" s="229">
        <v>603491</v>
      </c>
      <c r="K20" s="229">
        <v>158446</v>
      </c>
      <c r="L20" s="229">
        <f>SUM(M20,J51)</f>
        <v>52543060</v>
      </c>
      <c r="M20" s="229">
        <f>SUM(N20,S20,C51,H51,I51)</f>
        <v>50833076</v>
      </c>
      <c r="N20" s="229">
        <f>SUM(O20:R20)</f>
        <v>18761776</v>
      </c>
      <c r="O20" s="229">
        <v>13340425</v>
      </c>
      <c r="P20" s="229">
        <v>522458</v>
      </c>
      <c r="Q20" s="229">
        <v>1886039</v>
      </c>
      <c r="R20" s="229">
        <v>3012854</v>
      </c>
      <c r="S20" s="229">
        <v>103200</v>
      </c>
      <c r="T20" s="96"/>
      <c r="U20" s="96"/>
      <c r="V20" s="96"/>
      <c r="W20" s="96"/>
      <c r="X20" s="96"/>
    </row>
    <row r="21" spans="1:24" ht="22.5" customHeight="1">
      <c r="A21" s="406" t="s">
        <v>277</v>
      </c>
      <c r="B21" s="407"/>
      <c r="C21" s="229">
        <f>SUM(D21:E21)</f>
        <v>4352511</v>
      </c>
      <c r="D21" s="229">
        <v>4327511</v>
      </c>
      <c r="E21" s="229">
        <v>25000</v>
      </c>
      <c r="F21" s="229">
        <f>SUM(G21:H21)</f>
        <v>766955</v>
      </c>
      <c r="G21" s="229">
        <v>766955</v>
      </c>
      <c r="H21" s="238" t="s">
        <v>389</v>
      </c>
      <c r="I21" s="229">
        <f>SUM(J21:K21)</f>
        <v>766955</v>
      </c>
      <c r="J21" s="229">
        <v>605053</v>
      </c>
      <c r="K21" s="229">
        <v>161902</v>
      </c>
      <c r="L21" s="229">
        <f>SUM(M21,J52)</f>
        <v>50584528</v>
      </c>
      <c r="M21" s="229">
        <f>SUM(N21,S21,C52,H52,I52)</f>
        <v>49137955</v>
      </c>
      <c r="N21" s="229">
        <f>SUM(O21:R21)</f>
        <v>17614372</v>
      </c>
      <c r="O21" s="229">
        <v>12430814</v>
      </c>
      <c r="P21" s="229">
        <v>934756</v>
      </c>
      <c r="Q21" s="229">
        <v>1650956</v>
      </c>
      <c r="R21" s="229">
        <v>2597846</v>
      </c>
      <c r="S21" s="229">
        <v>150140</v>
      </c>
      <c r="T21" s="96"/>
      <c r="U21" s="96"/>
      <c r="V21" s="96"/>
      <c r="W21" s="96"/>
      <c r="X21" s="96"/>
    </row>
    <row r="22" spans="1:24" ht="22.5" customHeight="1">
      <c r="A22" s="406" t="s">
        <v>278</v>
      </c>
      <c r="B22" s="407"/>
      <c r="C22" s="229">
        <f>SUM(D22:E22)</f>
        <v>4053845</v>
      </c>
      <c r="D22" s="229">
        <v>4028845</v>
      </c>
      <c r="E22" s="229">
        <v>25000</v>
      </c>
      <c r="F22" s="229">
        <f>SUM(G22:H22)</f>
        <v>716486</v>
      </c>
      <c r="G22" s="229">
        <v>716486</v>
      </c>
      <c r="H22" s="238" t="s">
        <v>389</v>
      </c>
      <c r="I22" s="229">
        <f>SUM(J22:K22)</f>
        <v>716486</v>
      </c>
      <c r="J22" s="229">
        <v>567538</v>
      </c>
      <c r="K22" s="229">
        <v>148948</v>
      </c>
      <c r="L22" s="229">
        <f>SUM(M22,J53)</f>
        <v>47185624</v>
      </c>
      <c r="M22" s="229">
        <f>SUM(N22,S22,C53,H53,I53)</f>
        <v>45863114</v>
      </c>
      <c r="N22" s="229">
        <f>SUM(O22:R22)</f>
        <v>15937172</v>
      </c>
      <c r="O22" s="229">
        <v>10565966</v>
      </c>
      <c r="P22" s="229">
        <v>726280</v>
      </c>
      <c r="Q22" s="229">
        <v>1851287</v>
      </c>
      <c r="R22" s="229">
        <v>2793639</v>
      </c>
      <c r="S22" s="229">
        <v>159825</v>
      </c>
      <c r="T22" s="96"/>
      <c r="U22" s="96"/>
      <c r="V22" s="96"/>
      <c r="W22" s="96"/>
      <c r="X22" s="96"/>
    </row>
    <row r="23" spans="1:24" ht="22.5" customHeight="1">
      <c r="A23" s="402"/>
      <c r="B23" s="403"/>
      <c r="C23" s="229"/>
      <c r="D23" s="229"/>
      <c r="E23" s="229"/>
      <c r="F23" s="229"/>
      <c r="G23" s="229"/>
      <c r="H23" s="229"/>
      <c r="I23" s="229"/>
      <c r="J23" s="229"/>
      <c r="K23" s="229"/>
      <c r="L23" s="238" t="s">
        <v>202</v>
      </c>
      <c r="M23" s="238" t="s">
        <v>202</v>
      </c>
      <c r="N23" s="229"/>
      <c r="O23" s="229"/>
      <c r="P23" s="229"/>
      <c r="Q23" s="229"/>
      <c r="R23" s="229"/>
      <c r="S23" s="229"/>
      <c r="T23" s="96"/>
      <c r="U23" s="99"/>
      <c r="V23" s="96"/>
      <c r="W23" s="96"/>
      <c r="X23" s="96"/>
    </row>
    <row r="24" spans="1:24" ht="22.5" customHeight="1">
      <c r="A24" s="406" t="s">
        <v>279</v>
      </c>
      <c r="B24" s="407"/>
      <c r="C24" s="229">
        <f>SUM(D24:E24)</f>
        <v>4361451</v>
      </c>
      <c r="D24" s="229">
        <v>4336451</v>
      </c>
      <c r="E24" s="229">
        <v>25000</v>
      </c>
      <c r="F24" s="229">
        <f>SUM(G24:H24)</f>
        <v>709799</v>
      </c>
      <c r="G24" s="229">
        <v>709799</v>
      </c>
      <c r="H24" s="238" t="s">
        <v>389</v>
      </c>
      <c r="I24" s="229">
        <f>SUM(J24:K24)</f>
        <v>709799</v>
      </c>
      <c r="J24" s="229">
        <v>569392</v>
      </c>
      <c r="K24" s="229">
        <v>140407</v>
      </c>
      <c r="L24" s="229">
        <f>SUM(M24,J55)</f>
        <v>50368564</v>
      </c>
      <c r="M24" s="229">
        <f>SUM(N24,S24,C55,H55,I55)</f>
        <v>48924567</v>
      </c>
      <c r="N24" s="229">
        <f>SUM(O24:R24)</f>
        <v>17318960</v>
      </c>
      <c r="O24" s="229">
        <v>11798541</v>
      </c>
      <c r="P24" s="229">
        <v>688208</v>
      </c>
      <c r="Q24" s="229">
        <v>1838244</v>
      </c>
      <c r="R24" s="229">
        <v>2993967</v>
      </c>
      <c r="S24" s="229">
        <v>169970</v>
      </c>
      <c r="T24" s="96"/>
      <c r="U24" s="96"/>
      <c r="V24" s="96"/>
      <c r="W24" s="96"/>
      <c r="X24" s="96"/>
    </row>
    <row r="25" spans="1:24" ht="22.5" customHeight="1">
      <c r="A25" s="406" t="s">
        <v>280</v>
      </c>
      <c r="B25" s="407"/>
      <c r="C25" s="229">
        <f>SUM(D25:E25)</f>
        <v>4335689</v>
      </c>
      <c r="D25" s="229">
        <v>4305689</v>
      </c>
      <c r="E25" s="229">
        <v>30000</v>
      </c>
      <c r="F25" s="229">
        <f>SUM(G25:H25)</f>
        <v>722165</v>
      </c>
      <c r="G25" s="229">
        <v>722165</v>
      </c>
      <c r="H25" s="238" t="s">
        <v>389</v>
      </c>
      <c r="I25" s="229">
        <f>SUM(J25:K25)</f>
        <v>722165</v>
      </c>
      <c r="J25" s="229">
        <v>582358</v>
      </c>
      <c r="K25" s="229">
        <v>139807</v>
      </c>
      <c r="L25" s="229">
        <f>SUM(M25,J56)</f>
        <v>50933015</v>
      </c>
      <c r="M25" s="229">
        <f>SUM(N25,S25,C56,H56,I56)</f>
        <v>49461912</v>
      </c>
      <c r="N25" s="229">
        <f>SUM(O25:R25)</f>
        <v>17237384</v>
      </c>
      <c r="O25" s="229">
        <v>11707520</v>
      </c>
      <c r="P25" s="229">
        <v>536567</v>
      </c>
      <c r="Q25" s="229">
        <v>1897562</v>
      </c>
      <c r="R25" s="229">
        <v>3095735</v>
      </c>
      <c r="S25" s="229">
        <v>166280</v>
      </c>
      <c r="T25" s="96"/>
      <c r="U25" s="96"/>
      <c r="V25" s="96"/>
      <c r="W25" s="96"/>
      <c r="X25" s="96"/>
    </row>
    <row r="26" spans="1:24" ht="22.5" customHeight="1">
      <c r="A26" s="406" t="s">
        <v>281</v>
      </c>
      <c r="B26" s="407"/>
      <c r="C26" s="229">
        <f>SUM(D26:E26)</f>
        <v>4299051</v>
      </c>
      <c r="D26" s="229">
        <v>4269051</v>
      </c>
      <c r="E26" s="229">
        <v>30000</v>
      </c>
      <c r="F26" s="229">
        <f>SUM(G26:H26)</f>
        <v>783377</v>
      </c>
      <c r="G26" s="229">
        <v>783377</v>
      </c>
      <c r="H26" s="238" t="s">
        <v>389</v>
      </c>
      <c r="I26" s="229">
        <f>SUM(J26:K26)</f>
        <v>783377</v>
      </c>
      <c r="J26" s="229">
        <v>647782</v>
      </c>
      <c r="K26" s="229">
        <v>135595</v>
      </c>
      <c r="L26" s="229">
        <f>SUM(M26,J57)</f>
        <v>49837497</v>
      </c>
      <c r="M26" s="229">
        <f>SUM(N26,S26,C57,H57,I57)</f>
        <v>48272332</v>
      </c>
      <c r="N26" s="229">
        <f>SUM(O26:R26)</f>
        <v>15920755</v>
      </c>
      <c r="O26" s="229">
        <v>10797747</v>
      </c>
      <c r="P26" s="229">
        <v>518555</v>
      </c>
      <c r="Q26" s="229">
        <v>1756509</v>
      </c>
      <c r="R26" s="229">
        <v>2847944</v>
      </c>
      <c r="S26" s="229">
        <v>163250</v>
      </c>
      <c r="T26" s="96"/>
      <c r="U26" s="96"/>
      <c r="V26" s="96"/>
      <c r="W26" s="96"/>
      <c r="X26" s="96"/>
    </row>
    <row r="27" spans="1:24" ht="22.5" customHeight="1">
      <c r="A27" s="406" t="s">
        <v>282</v>
      </c>
      <c r="B27" s="407"/>
      <c r="C27" s="229">
        <f>SUM(D27:E27)</f>
        <v>4381939</v>
      </c>
      <c r="D27" s="229">
        <v>4351939</v>
      </c>
      <c r="E27" s="229">
        <v>30000</v>
      </c>
      <c r="F27" s="229">
        <f>SUM(G27:H27)</f>
        <v>726792</v>
      </c>
      <c r="G27" s="229">
        <v>726792</v>
      </c>
      <c r="H27" s="238" t="s">
        <v>389</v>
      </c>
      <c r="I27" s="229">
        <f>SUM(J27:K27)</f>
        <v>726792</v>
      </c>
      <c r="J27" s="229">
        <v>638699</v>
      </c>
      <c r="K27" s="229">
        <v>88093</v>
      </c>
      <c r="L27" s="229">
        <f>SUM(M27,J58)</f>
        <v>50089702</v>
      </c>
      <c r="M27" s="229">
        <f>SUM(N27,S27,C58,H58,I58)</f>
        <v>48442223</v>
      </c>
      <c r="N27" s="229">
        <f>SUM(O27:R27)</f>
        <v>15434664</v>
      </c>
      <c r="O27" s="229">
        <v>10385671</v>
      </c>
      <c r="P27" s="229">
        <v>512424</v>
      </c>
      <c r="Q27" s="229">
        <v>1535662</v>
      </c>
      <c r="R27" s="229">
        <v>3000907</v>
      </c>
      <c r="S27" s="229">
        <v>162650</v>
      </c>
      <c r="T27" s="96"/>
      <c r="U27" s="96"/>
      <c r="V27" s="96"/>
      <c r="W27" s="96"/>
      <c r="X27" s="96"/>
    </row>
    <row r="28" spans="1:24" ht="22.5" customHeight="1">
      <c r="A28" s="29"/>
      <c r="B28" s="61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96"/>
      <c r="U28" s="96"/>
      <c r="V28" s="96"/>
      <c r="W28" s="96"/>
      <c r="X28" s="96"/>
    </row>
    <row r="29" spans="1:24" ht="22.5" customHeight="1">
      <c r="A29" s="415" t="s">
        <v>372</v>
      </c>
      <c r="B29" s="416"/>
      <c r="C29" s="230">
        <f aca="true" t="shared" si="1" ref="C29:S29">AVERAGE(C14:C17,C19:C22,C24:C27)</f>
        <v>4229293.416666667</v>
      </c>
      <c r="D29" s="230">
        <f t="shared" si="1"/>
        <v>4186876.75</v>
      </c>
      <c r="E29" s="230">
        <f t="shared" si="1"/>
        <v>42416.666666666664</v>
      </c>
      <c r="F29" s="230">
        <f>AVERAGE(F14:F17,F19:F22,F24:F27)</f>
        <v>770149.5</v>
      </c>
      <c r="G29" s="230">
        <f t="shared" si="1"/>
        <v>770149.5</v>
      </c>
      <c r="H29" s="239" t="s">
        <v>389</v>
      </c>
      <c r="I29" s="230">
        <f>AVERAGE(I14:I17,I19:I22,I24:I27)</f>
        <v>770149.5</v>
      </c>
      <c r="J29" s="230">
        <f t="shared" si="1"/>
        <v>613863.3333333334</v>
      </c>
      <c r="K29" s="230">
        <f t="shared" si="1"/>
        <v>156286.16666666666</v>
      </c>
      <c r="L29" s="230">
        <f>AVERAGE(L14:L17,L19:L22,L24:L27)</f>
        <v>50190469.833333336</v>
      </c>
      <c r="M29" s="230">
        <f>AVERAGE(M14:M17,M19:M22,M24:M27)</f>
        <v>48639667.5</v>
      </c>
      <c r="N29" s="230">
        <f t="shared" si="1"/>
        <v>17116123.833333332</v>
      </c>
      <c r="O29" s="230">
        <f t="shared" si="1"/>
        <v>11941656.416666666</v>
      </c>
      <c r="P29" s="230">
        <f t="shared" si="1"/>
        <v>584965.25</v>
      </c>
      <c r="Q29" s="230">
        <f t="shared" si="1"/>
        <v>1786958.9166666667</v>
      </c>
      <c r="R29" s="230">
        <f t="shared" si="1"/>
        <v>2802543.25</v>
      </c>
      <c r="S29" s="230">
        <f t="shared" si="1"/>
        <v>148697.91666666666</v>
      </c>
      <c r="T29" s="103"/>
      <c r="U29" s="103"/>
      <c r="V29" s="103"/>
      <c r="W29" s="103"/>
      <c r="X29" s="103"/>
    </row>
    <row r="30" spans="1:24" ht="22.5" customHeight="1">
      <c r="A30" s="63"/>
      <c r="B30" s="64"/>
      <c r="C30" s="100"/>
      <c r="D30" s="100"/>
      <c r="E30" s="100"/>
      <c r="F30" s="100"/>
      <c r="G30" s="100"/>
      <c r="H30" s="100"/>
      <c r="I30" s="100"/>
      <c r="J30" s="100"/>
      <c r="K30" s="100"/>
      <c r="L30" s="97"/>
      <c r="M30" s="97"/>
      <c r="N30" s="97"/>
      <c r="O30" s="97"/>
      <c r="P30" s="97"/>
      <c r="Q30" s="97"/>
      <c r="R30" s="97"/>
      <c r="S30" s="97"/>
      <c r="T30" s="96"/>
      <c r="U30" s="96"/>
      <c r="V30" s="96"/>
      <c r="W30" s="96"/>
      <c r="X30" s="96"/>
    </row>
    <row r="31" spans="1:23" ht="22.5" customHeight="1">
      <c r="A31" s="29"/>
      <c r="B31" s="29"/>
      <c r="C31" s="94"/>
      <c r="D31" s="94"/>
      <c r="E31" s="94"/>
      <c r="F31" s="29"/>
      <c r="G31" s="29"/>
      <c r="H31" s="29"/>
      <c r="I31" s="29"/>
      <c r="J31" s="29"/>
      <c r="K31" s="29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3:22" ht="22.5" customHeight="1">
      <c r="C32" s="94"/>
      <c r="D32" s="94"/>
      <c r="E32" s="94"/>
      <c r="H32" s="11"/>
      <c r="I32" s="11"/>
      <c r="J32" s="11"/>
      <c r="T32" s="94"/>
      <c r="U32" s="94"/>
      <c r="V32" s="94"/>
    </row>
    <row r="34" spans="1:19" ht="22.5" customHeight="1">
      <c r="A34" s="388" t="s">
        <v>393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241"/>
    </row>
    <row r="35" spans="18:19" ht="22.5" customHeight="1" thickBot="1">
      <c r="R35" s="243" t="s">
        <v>397</v>
      </c>
      <c r="S35" s="83"/>
    </row>
    <row r="36" spans="1:34" ht="22.5" customHeight="1">
      <c r="A36" s="449" t="s">
        <v>375</v>
      </c>
      <c r="B36" s="450"/>
      <c r="C36" s="458" t="s">
        <v>85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102"/>
      <c r="T36" s="192"/>
      <c r="U36" s="193"/>
      <c r="V36" s="193"/>
      <c r="W36" s="192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4" ht="22.5" customHeight="1">
      <c r="A37" s="451"/>
      <c r="B37" s="452"/>
      <c r="C37" s="459" t="s">
        <v>84</v>
      </c>
      <c r="D37" s="460"/>
      <c r="E37" s="460"/>
      <c r="F37" s="460"/>
      <c r="G37" s="460"/>
      <c r="H37" s="460"/>
      <c r="I37" s="461"/>
      <c r="J37" s="423" t="s">
        <v>88</v>
      </c>
      <c r="K37" s="464"/>
      <c r="L37" s="464"/>
      <c r="M37" s="464"/>
      <c r="N37" s="464"/>
      <c r="O37" s="464"/>
      <c r="P37" s="464"/>
      <c r="Q37" s="464"/>
      <c r="R37" s="464"/>
      <c r="S37" s="102"/>
      <c r="T37" s="192"/>
      <c r="U37" s="193"/>
      <c r="V37" s="193"/>
      <c r="W37" s="192"/>
      <c r="X37" s="194"/>
      <c r="Y37" s="194"/>
      <c r="Z37" s="192"/>
      <c r="AA37" s="194"/>
      <c r="AB37" s="194"/>
      <c r="AC37" s="194"/>
      <c r="AD37" s="194"/>
      <c r="AE37" s="194"/>
      <c r="AF37" s="194"/>
      <c r="AG37" s="194"/>
      <c r="AH37" s="194"/>
    </row>
    <row r="38" spans="1:34" ht="22.5" customHeight="1">
      <c r="A38" s="451"/>
      <c r="B38" s="452"/>
      <c r="C38" s="391" t="s">
        <v>400</v>
      </c>
      <c r="D38" s="392"/>
      <c r="E38" s="392"/>
      <c r="F38" s="392"/>
      <c r="G38" s="393"/>
      <c r="H38" s="455" t="s">
        <v>401</v>
      </c>
      <c r="I38" s="457" t="s">
        <v>295</v>
      </c>
      <c r="J38" s="457" t="s">
        <v>45</v>
      </c>
      <c r="K38" s="455" t="s">
        <v>402</v>
      </c>
      <c r="L38" s="455" t="s">
        <v>403</v>
      </c>
      <c r="M38" s="440" t="s">
        <v>44</v>
      </c>
      <c r="N38" s="424"/>
      <c r="O38" s="424"/>
      <c r="P38" s="424"/>
      <c r="Q38" s="425"/>
      <c r="R38" s="462" t="s">
        <v>401</v>
      </c>
      <c r="S38" s="192"/>
      <c r="T38" s="192"/>
      <c r="U38" s="193"/>
      <c r="V38" s="193"/>
      <c r="W38" s="192"/>
      <c r="X38" s="192"/>
      <c r="Y38" s="192"/>
      <c r="Z38" s="192"/>
      <c r="AA38" s="192"/>
      <c r="AB38" s="192"/>
      <c r="AC38" s="192"/>
      <c r="AD38" s="194"/>
      <c r="AE38" s="194"/>
      <c r="AF38" s="194"/>
      <c r="AG38" s="194"/>
      <c r="AH38" s="192"/>
    </row>
    <row r="39" spans="1:34" ht="22.5" customHeight="1">
      <c r="A39" s="453"/>
      <c r="B39" s="454"/>
      <c r="C39" s="234" t="s">
        <v>399</v>
      </c>
      <c r="D39" s="98" t="s">
        <v>81</v>
      </c>
      <c r="E39" s="98" t="s">
        <v>294</v>
      </c>
      <c r="F39" s="98" t="s">
        <v>71</v>
      </c>
      <c r="G39" s="98" t="s">
        <v>43</v>
      </c>
      <c r="H39" s="456"/>
      <c r="I39" s="456"/>
      <c r="J39" s="456"/>
      <c r="K39" s="456"/>
      <c r="L39" s="456"/>
      <c r="M39" s="232" t="s">
        <v>399</v>
      </c>
      <c r="N39" s="247" t="s">
        <v>86</v>
      </c>
      <c r="O39" s="88" t="s">
        <v>89</v>
      </c>
      <c r="P39" s="88" t="s">
        <v>87</v>
      </c>
      <c r="Q39" s="88" t="s">
        <v>43</v>
      </c>
      <c r="R39" s="463"/>
      <c r="S39" s="192"/>
      <c r="T39" s="192"/>
      <c r="U39" s="193"/>
      <c r="V39" s="193"/>
      <c r="W39" s="102"/>
      <c r="X39" s="102"/>
      <c r="Y39" s="192"/>
      <c r="Z39" s="192"/>
      <c r="AA39" s="192"/>
      <c r="AB39" s="192"/>
      <c r="AC39" s="102"/>
      <c r="AD39" s="102"/>
      <c r="AE39" s="102"/>
      <c r="AF39" s="102"/>
      <c r="AG39" s="102"/>
      <c r="AH39" s="192"/>
    </row>
    <row r="40" spans="1:34" ht="22.5" customHeight="1">
      <c r="A40" s="58"/>
      <c r="B40" s="95"/>
      <c r="C40" s="91"/>
      <c r="D40" s="91"/>
      <c r="E40" s="91"/>
      <c r="F40" s="91"/>
      <c r="G40" s="94"/>
      <c r="S40" s="99"/>
      <c r="T40" s="99"/>
      <c r="U40" s="29"/>
      <c r="V40" s="2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  <row r="41" spans="1:34" ht="22.5" customHeight="1">
      <c r="A41" s="410" t="s">
        <v>326</v>
      </c>
      <c r="B41" s="411"/>
      <c r="C41" s="229">
        <f>SUM(D41:G41)</f>
        <v>297094405</v>
      </c>
      <c r="D41" s="229">
        <v>63024284</v>
      </c>
      <c r="E41" s="229">
        <v>5449240</v>
      </c>
      <c r="F41" s="229">
        <v>78908777</v>
      </c>
      <c r="G41" s="229">
        <v>149712104</v>
      </c>
      <c r="H41" s="229">
        <v>5969724</v>
      </c>
      <c r="I41" s="229">
        <v>131700</v>
      </c>
      <c r="J41" s="229">
        <f>SUM(K41:M41,R41)</f>
        <v>12567995</v>
      </c>
      <c r="K41" s="229">
        <v>130869</v>
      </c>
      <c r="L41" s="229">
        <v>1485100</v>
      </c>
      <c r="M41" s="229">
        <f>SUM(N41:Q41)</f>
        <v>10465826</v>
      </c>
      <c r="N41" s="229">
        <v>669463</v>
      </c>
      <c r="O41" s="229">
        <v>6956450</v>
      </c>
      <c r="P41" s="229">
        <v>1345043</v>
      </c>
      <c r="Q41" s="229">
        <v>1494870</v>
      </c>
      <c r="R41" s="229">
        <v>486200</v>
      </c>
      <c r="S41" s="99"/>
      <c r="T41" s="99"/>
      <c r="U41" s="465"/>
      <c r="V41" s="465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ht="22.5" customHeight="1">
      <c r="A42" s="408" t="s">
        <v>327</v>
      </c>
      <c r="B42" s="409"/>
      <c r="C42" s="229">
        <f>SUM(D42:G42)</f>
        <v>343138931</v>
      </c>
      <c r="D42" s="229">
        <v>86253891</v>
      </c>
      <c r="E42" s="229">
        <v>5390564</v>
      </c>
      <c r="F42" s="229">
        <v>70740426</v>
      </c>
      <c r="G42" s="229">
        <v>180754050</v>
      </c>
      <c r="H42" s="229">
        <v>2447967</v>
      </c>
      <c r="I42" s="229">
        <v>121000</v>
      </c>
      <c r="J42" s="229">
        <f>SUM(K42:M42,R42)</f>
        <v>16060596</v>
      </c>
      <c r="K42" s="238" t="s">
        <v>389</v>
      </c>
      <c r="L42" s="229">
        <v>901340</v>
      </c>
      <c r="M42" s="229">
        <f>SUM(N42:Q42)</f>
        <v>13349524</v>
      </c>
      <c r="N42" s="229">
        <v>571547</v>
      </c>
      <c r="O42" s="229">
        <v>10537630</v>
      </c>
      <c r="P42" s="229">
        <v>1078460</v>
      </c>
      <c r="Q42" s="229">
        <v>1161887</v>
      </c>
      <c r="R42" s="229">
        <v>1809732</v>
      </c>
      <c r="S42" s="99"/>
      <c r="T42" s="99"/>
      <c r="U42" s="465"/>
      <c r="V42" s="465"/>
      <c r="W42" s="96"/>
      <c r="X42" s="96"/>
      <c r="Y42" s="96"/>
      <c r="Z42" s="103"/>
      <c r="AA42" s="96"/>
      <c r="AB42" s="96"/>
      <c r="AC42" s="103"/>
      <c r="AD42" s="96"/>
      <c r="AE42" s="96"/>
      <c r="AF42" s="96"/>
      <c r="AG42" s="96"/>
      <c r="AH42" s="96"/>
    </row>
    <row r="43" spans="1:34" ht="22.5" customHeight="1">
      <c r="A43" s="404" t="s">
        <v>398</v>
      </c>
      <c r="B43" s="405"/>
      <c r="C43" s="228">
        <f aca="true" t="shared" si="2" ref="C43:R43">SUM(C45:C48,C50:C53,C55:C58)</f>
        <v>373162693</v>
      </c>
      <c r="D43" s="228">
        <f t="shared" si="2"/>
        <v>87233578</v>
      </c>
      <c r="E43" s="228">
        <f t="shared" si="2"/>
        <v>6065089</v>
      </c>
      <c r="F43" s="228">
        <f t="shared" si="2"/>
        <v>93321081</v>
      </c>
      <c r="G43" s="228">
        <f t="shared" si="2"/>
        <v>186542945</v>
      </c>
      <c r="H43" s="228">
        <f t="shared" si="2"/>
        <v>3173956</v>
      </c>
      <c r="I43" s="228">
        <f t="shared" si="2"/>
        <v>161500</v>
      </c>
      <c r="J43" s="228">
        <f t="shared" si="2"/>
        <v>18609628</v>
      </c>
      <c r="K43" s="228">
        <f t="shared" si="2"/>
        <v>76500</v>
      </c>
      <c r="L43" s="228">
        <f t="shared" si="2"/>
        <v>1953200</v>
      </c>
      <c r="M43" s="228">
        <f t="shared" si="2"/>
        <v>15310776</v>
      </c>
      <c r="N43" s="228">
        <f t="shared" si="2"/>
        <v>121747</v>
      </c>
      <c r="O43" s="228">
        <f t="shared" si="2"/>
        <v>13309287</v>
      </c>
      <c r="P43" s="228">
        <f t="shared" si="2"/>
        <v>1035810</v>
      </c>
      <c r="Q43" s="228">
        <f t="shared" si="2"/>
        <v>843932</v>
      </c>
      <c r="R43" s="228">
        <f t="shared" si="2"/>
        <v>1269152</v>
      </c>
      <c r="S43" s="99"/>
      <c r="T43" s="99"/>
      <c r="U43" s="465"/>
      <c r="V43" s="465"/>
      <c r="W43" s="96"/>
      <c r="X43" s="96"/>
      <c r="Y43" s="96"/>
      <c r="Z43" s="103"/>
      <c r="AA43" s="96"/>
      <c r="AB43" s="96"/>
      <c r="AC43" s="103"/>
      <c r="AD43" s="96"/>
      <c r="AE43" s="96"/>
      <c r="AF43" s="96"/>
      <c r="AG43" s="96"/>
      <c r="AH43" s="96"/>
    </row>
    <row r="44" spans="1:34" ht="22.5" customHeight="1">
      <c r="A44" s="402"/>
      <c r="B44" s="403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99"/>
      <c r="T44" s="99"/>
      <c r="U44" s="466"/>
      <c r="V44" s="466"/>
      <c r="W44" s="96"/>
      <c r="X44" s="96"/>
      <c r="Y44" s="96"/>
      <c r="Z44" s="103"/>
      <c r="AA44" s="96"/>
      <c r="AB44" s="96"/>
      <c r="AC44" s="103"/>
      <c r="AD44" s="96"/>
      <c r="AE44" s="96"/>
      <c r="AF44" s="96"/>
      <c r="AG44" s="96"/>
      <c r="AH44" s="96"/>
    </row>
    <row r="45" spans="1:34" ht="22.5" customHeight="1">
      <c r="A45" s="402" t="s">
        <v>328</v>
      </c>
      <c r="B45" s="403"/>
      <c r="C45" s="229">
        <f>SUM(D45:G45)</f>
        <v>29534551</v>
      </c>
      <c r="D45" s="229">
        <v>6856179</v>
      </c>
      <c r="E45" s="229">
        <v>380187</v>
      </c>
      <c r="F45" s="229">
        <v>6872284</v>
      </c>
      <c r="G45" s="229">
        <v>15425901</v>
      </c>
      <c r="H45" s="229">
        <v>229897</v>
      </c>
      <c r="I45" s="229">
        <v>6000</v>
      </c>
      <c r="J45" s="229">
        <f>SUM(K45:M45,R45)</f>
        <v>1616924</v>
      </c>
      <c r="K45" s="238" t="s">
        <v>389</v>
      </c>
      <c r="L45" s="229">
        <v>140000</v>
      </c>
      <c r="M45" s="229">
        <f>SUM(N45:Q45)</f>
        <v>1313092</v>
      </c>
      <c r="N45" s="229">
        <v>45232</v>
      </c>
      <c r="O45" s="229">
        <v>1090420</v>
      </c>
      <c r="P45" s="229">
        <v>81180</v>
      </c>
      <c r="Q45" s="229">
        <v>96260</v>
      </c>
      <c r="R45" s="229">
        <v>163832</v>
      </c>
      <c r="S45" s="99"/>
      <c r="T45" s="99"/>
      <c r="U45" s="465"/>
      <c r="V45" s="465"/>
      <c r="W45" s="96"/>
      <c r="X45" s="96"/>
      <c r="Y45" s="96"/>
      <c r="Z45" s="103"/>
      <c r="AA45" s="96"/>
      <c r="AB45" s="96"/>
      <c r="AC45" s="103"/>
      <c r="AD45" s="96"/>
      <c r="AE45" s="96"/>
      <c r="AF45" s="96"/>
      <c r="AG45" s="96"/>
      <c r="AH45" s="96"/>
    </row>
    <row r="46" spans="1:34" ht="22.5" customHeight="1">
      <c r="A46" s="406" t="s">
        <v>272</v>
      </c>
      <c r="B46" s="407"/>
      <c r="C46" s="229">
        <f>SUM(D46:G46)</f>
        <v>30882586</v>
      </c>
      <c r="D46" s="229">
        <v>6736318</v>
      </c>
      <c r="E46" s="229">
        <v>368231</v>
      </c>
      <c r="F46" s="229">
        <v>7036525</v>
      </c>
      <c r="G46" s="229">
        <v>16741512</v>
      </c>
      <c r="H46" s="229">
        <v>219302</v>
      </c>
      <c r="I46" s="229">
        <v>8500</v>
      </c>
      <c r="J46" s="229">
        <f>SUM(K46:M46,R46)</f>
        <v>1551709</v>
      </c>
      <c r="K46" s="238" t="s">
        <v>389</v>
      </c>
      <c r="L46" s="229">
        <v>140000</v>
      </c>
      <c r="M46" s="229">
        <f>SUM(N46:Q46)</f>
        <v>1254024</v>
      </c>
      <c r="N46" s="229">
        <v>54962</v>
      </c>
      <c r="O46" s="229">
        <v>1031130</v>
      </c>
      <c r="P46" s="229">
        <v>81180</v>
      </c>
      <c r="Q46" s="229">
        <v>86752</v>
      </c>
      <c r="R46" s="229">
        <v>157685</v>
      </c>
      <c r="S46" s="99"/>
      <c r="T46" s="99"/>
      <c r="U46" s="465"/>
      <c r="V46" s="465"/>
      <c r="W46" s="96"/>
      <c r="X46" s="96"/>
      <c r="Y46" s="96"/>
      <c r="Z46" s="103"/>
      <c r="AA46" s="96"/>
      <c r="AB46" s="96"/>
      <c r="AC46" s="103"/>
      <c r="AD46" s="96"/>
      <c r="AE46" s="96"/>
      <c r="AF46" s="96"/>
      <c r="AG46" s="96"/>
      <c r="AH46" s="96"/>
    </row>
    <row r="47" spans="1:34" ht="22.5" customHeight="1">
      <c r="A47" s="406" t="s">
        <v>273</v>
      </c>
      <c r="B47" s="407"/>
      <c r="C47" s="229">
        <f>SUM(D47:G47)</f>
        <v>31143508</v>
      </c>
      <c r="D47" s="229">
        <v>7226289</v>
      </c>
      <c r="E47" s="229">
        <v>345168</v>
      </c>
      <c r="F47" s="229">
        <v>7689206</v>
      </c>
      <c r="G47" s="229">
        <v>15882845</v>
      </c>
      <c r="H47" s="229">
        <v>230977</v>
      </c>
      <c r="I47" s="229">
        <v>14700</v>
      </c>
      <c r="J47" s="229">
        <f>SUM(K47:M47,R47)</f>
        <v>1567643</v>
      </c>
      <c r="K47" s="238" t="s">
        <v>389</v>
      </c>
      <c r="L47" s="229">
        <v>173300</v>
      </c>
      <c r="M47" s="229">
        <f>SUM(N47:Q47)</f>
        <v>1254577</v>
      </c>
      <c r="N47" s="229">
        <v>21553</v>
      </c>
      <c r="O47" s="229">
        <v>1058060</v>
      </c>
      <c r="P47" s="229">
        <v>91090</v>
      </c>
      <c r="Q47" s="229">
        <v>83874</v>
      </c>
      <c r="R47" s="229">
        <v>139766</v>
      </c>
      <c r="S47" s="99"/>
      <c r="T47" s="99"/>
      <c r="U47" s="465"/>
      <c r="V47" s="465"/>
      <c r="W47" s="96"/>
      <c r="X47" s="96"/>
      <c r="Y47" s="96"/>
      <c r="Z47" s="103"/>
      <c r="AA47" s="96"/>
      <c r="AB47" s="96"/>
      <c r="AC47" s="103"/>
      <c r="AD47" s="96"/>
      <c r="AE47" s="96"/>
      <c r="AF47" s="96"/>
      <c r="AG47" s="96"/>
      <c r="AH47" s="96"/>
    </row>
    <row r="48" spans="1:34" ht="22.5" customHeight="1">
      <c r="A48" s="406" t="s">
        <v>274</v>
      </c>
      <c r="B48" s="407"/>
      <c r="C48" s="229">
        <f>SUM(D48:G48)</f>
        <v>30724777</v>
      </c>
      <c r="D48" s="229">
        <v>7437753</v>
      </c>
      <c r="E48" s="229">
        <v>329143</v>
      </c>
      <c r="F48" s="229">
        <v>7439614</v>
      </c>
      <c r="G48" s="229">
        <v>15518267</v>
      </c>
      <c r="H48" s="229">
        <v>272202</v>
      </c>
      <c r="I48" s="229">
        <v>20600</v>
      </c>
      <c r="J48" s="229">
        <f>SUM(K48:M48,R48)</f>
        <v>1636130</v>
      </c>
      <c r="K48" s="238" t="s">
        <v>389</v>
      </c>
      <c r="L48" s="229">
        <v>268400</v>
      </c>
      <c r="M48" s="229">
        <f>SUM(N48:Q48)</f>
        <v>1285447</v>
      </c>
      <c r="N48" s="238" t="s">
        <v>389</v>
      </c>
      <c r="O48" s="229">
        <v>1112512</v>
      </c>
      <c r="P48" s="229">
        <v>91210</v>
      </c>
      <c r="Q48" s="229">
        <v>81725</v>
      </c>
      <c r="R48" s="229">
        <v>82283</v>
      </c>
      <c r="S48" s="99"/>
      <c r="T48" s="99"/>
      <c r="U48" s="465"/>
      <c r="V48" s="465"/>
      <c r="W48" s="96"/>
      <c r="X48" s="96"/>
      <c r="Y48" s="96"/>
      <c r="Z48" s="103"/>
      <c r="AA48" s="96"/>
      <c r="AB48" s="96"/>
      <c r="AC48" s="103"/>
      <c r="AD48" s="96"/>
      <c r="AE48" s="96"/>
      <c r="AF48" s="96"/>
      <c r="AG48" s="96"/>
      <c r="AH48" s="96"/>
    </row>
    <row r="49" spans="1:34" ht="22.5" customHeight="1">
      <c r="A49" s="402"/>
      <c r="B49" s="403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99"/>
      <c r="T49" s="99"/>
      <c r="U49" s="465"/>
      <c r="V49" s="465"/>
      <c r="W49" s="96"/>
      <c r="X49" s="96"/>
      <c r="Y49" s="96"/>
      <c r="Z49" s="103"/>
      <c r="AA49" s="96"/>
      <c r="AB49" s="96"/>
      <c r="AC49" s="103"/>
      <c r="AD49" s="96"/>
      <c r="AE49" s="96"/>
      <c r="AF49" s="96"/>
      <c r="AG49" s="96"/>
      <c r="AH49" s="96"/>
    </row>
    <row r="50" spans="1:34" ht="22.5" customHeight="1">
      <c r="A50" s="406" t="s">
        <v>275</v>
      </c>
      <c r="B50" s="407"/>
      <c r="C50" s="229">
        <f>SUM(D50:G50)</f>
        <v>31264011</v>
      </c>
      <c r="D50" s="229">
        <v>7645788</v>
      </c>
      <c r="E50" s="229">
        <v>280685</v>
      </c>
      <c r="F50" s="229">
        <v>7714080</v>
      </c>
      <c r="G50" s="229">
        <v>15623458</v>
      </c>
      <c r="H50" s="229">
        <v>290257</v>
      </c>
      <c r="I50" s="229">
        <v>21500</v>
      </c>
      <c r="J50" s="229">
        <f>SUM(K50:M50,R50)</f>
        <v>1630411</v>
      </c>
      <c r="K50" s="238" t="s">
        <v>389</v>
      </c>
      <c r="L50" s="229">
        <v>268400</v>
      </c>
      <c r="M50" s="229">
        <f>SUM(N50:Q50)</f>
        <v>1285089</v>
      </c>
      <c r="N50" s="238" t="s">
        <v>389</v>
      </c>
      <c r="O50" s="229">
        <v>1117875</v>
      </c>
      <c r="P50" s="229">
        <v>82500</v>
      </c>
      <c r="Q50" s="229">
        <v>84714</v>
      </c>
      <c r="R50" s="229">
        <v>76922</v>
      </c>
      <c r="S50" s="99"/>
      <c r="T50" s="99"/>
      <c r="U50" s="465"/>
      <c r="V50" s="465"/>
      <c r="W50" s="96"/>
      <c r="X50" s="96"/>
      <c r="Y50" s="96"/>
      <c r="Z50" s="103"/>
      <c r="AA50" s="96"/>
      <c r="AB50" s="96"/>
      <c r="AC50" s="103"/>
      <c r="AD50" s="96"/>
      <c r="AE50" s="96"/>
      <c r="AF50" s="96"/>
      <c r="AG50" s="96"/>
      <c r="AH50" s="96"/>
    </row>
    <row r="51" spans="1:34" ht="22.5" customHeight="1">
      <c r="A51" s="406" t="s">
        <v>276</v>
      </c>
      <c r="B51" s="407"/>
      <c r="C51" s="229">
        <f>SUM(D51:G51)</f>
        <v>31636270</v>
      </c>
      <c r="D51" s="229">
        <v>7650469</v>
      </c>
      <c r="E51" s="229">
        <v>349148</v>
      </c>
      <c r="F51" s="229">
        <v>7924658</v>
      </c>
      <c r="G51" s="229">
        <v>15711995</v>
      </c>
      <c r="H51" s="229">
        <v>311430</v>
      </c>
      <c r="I51" s="229">
        <v>20400</v>
      </c>
      <c r="J51" s="229">
        <f>SUM(K51:M51,R51)</f>
        <v>1709984</v>
      </c>
      <c r="K51" s="238" t="s">
        <v>389</v>
      </c>
      <c r="L51" s="229">
        <v>268400</v>
      </c>
      <c r="M51" s="229">
        <f>SUM(N51:Q51)</f>
        <v>1348147</v>
      </c>
      <c r="N51" s="238" t="s">
        <v>389</v>
      </c>
      <c r="O51" s="229">
        <v>1179500</v>
      </c>
      <c r="P51" s="229">
        <v>85140</v>
      </c>
      <c r="Q51" s="229">
        <v>83507</v>
      </c>
      <c r="R51" s="229">
        <v>93437</v>
      </c>
      <c r="S51" s="99"/>
      <c r="T51" s="99"/>
      <c r="U51" s="465"/>
      <c r="V51" s="465"/>
      <c r="W51" s="96"/>
      <c r="X51" s="96"/>
      <c r="Y51" s="96"/>
      <c r="Z51" s="103"/>
      <c r="AA51" s="96"/>
      <c r="AB51" s="96"/>
      <c r="AC51" s="103"/>
      <c r="AD51" s="96"/>
      <c r="AE51" s="96"/>
      <c r="AF51" s="96"/>
      <c r="AG51" s="96"/>
      <c r="AH51" s="96"/>
    </row>
    <row r="52" spans="1:34" ht="22.5" customHeight="1">
      <c r="A52" s="406" t="s">
        <v>277</v>
      </c>
      <c r="B52" s="407"/>
      <c r="C52" s="229">
        <f>SUM(D52:G52)</f>
        <v>31057129</v>
      </c>
      <c r="D52" s="229">
        <v>7522607</v>
      </c>
      <c r="E52" s="229">
        <v>312351</v>
      </c>
      <c r="F52" s="229">
        <v>8643512</v>
      </c>
      <c r="G52" s="229">
        <v>14578659</v>
      </c>
      <c r="H52" s="229">
        <v>296714</v>
      </c>
      <c r="I52" s="229">
        <v>19600</v>
      </c>
      <c r="J52" s="229">
        <f>SUM(K52:M52,R52)</f>
        <v>1446573</v>
      </c>
      <c r="K52" s="238" t="s">
        <v>389</v>
      </c>
      <c r="L52" s="229">
        <v>95410</v>
      </c>
      <c r="M52" s="229">
        <f>SUM(N52:Q52)</f>
        <v>1253989</v>
      </c>
      <c r="N52" s="238" t="s">
        <v>389</v>
      </c>
      <c r="O52" s="229">
        <v>1113750</v>
      </c>
      <c r="P52" s="229">
        <v>85140</v>
      </c>
      <c r="Q52" s="229">
        <v>55099</v>
      </c>
      <c r="R52" s="229">
        <v>97174</v>
      </c>
      <c r="S52" s="99"/>
      <c r="T52" s="99"/>
      <c r="U52" s="465"/>
      <c r="V52" s="465"/>
      <c r="W52" s="96"/>
      <c r="X52" s="96"/>
      <c r="Y52" s="96"/>
      <c r="Z52" s="103"/>
      <c r="AA52" s="96"/>
      <c r="AB52" s="96"/>
      <c r="AC52" s="103"/>
      <c r="AD52" s="96"/>
      <c r="AE52" s="96"/>
      <c r="AF52" s="96"/>
      <c r="AG52" s="96"/>
      <c r="AH52" s="96"/>
    </row>
    <row r="53" spans="1:34" ht="22.5" customHeight="1">
      <c r="A53" s="406" t="s">
        <v>278</v>
      </c>
      <c r="B53" s="407"/>
      <c r="C53" s="229">
        <f>SUM(D53:G53)</f>
        <v>29461389</v>
      </c>
      <c r="D53" s="229">
        <v>6912177</v>
      </c>
      <c r="E53" s="229">
        <v>679468</v>
      </c>
      <c r="F53" s="229">
        <v>7891776</v>
      </c>
      <c r="G53" s="229">
        <v>13977968</v>
      </c>
      <c r="H53" s="229">
        <v>286928</v>
      </c>
      <c r="I53" s="229">
        <v>17800</v>
      </c>
      <c r="J53" s="229">
        <f>SUM(K53:M53,R53)</f>
        <v>1322510</v>
      </c>
      <c r="K53" s="238" t="s">
        <v>389</v>
      </c>
      <c r="L53" s="229">
        <v>94900</v>
      </c>
      <c r="M53" s="229">
        <f>SUM(N53:Q53)</f>
        <v>1134323</v>
      </c>
      <c r="N53" s="238" t="s">
        <v>389</v>
      </c>
      <c r="O53" s="229">
        <v>995400</v>
      </c>
      <c r="P53" s="229">
        <v>86930</v>
      </c>
      <c r="Q53" s="229">
        <v>51993</v>
      </c>
      <c r="R53" s="229">
        <v>93287</v>
      </c>
      <c r="S53" s="99"/>
      <c r="T53" s="99"/>
      <c r="U53" s="465"/>
      <c r="V53" s="465"/>
      <c r="W53" s="96"/>
      <c r="X53" s="96"/>
      <c r="Y53" s="96"/>
      <c r="Z53" s="103"/>
      <c r="AA53" s="96"/>
      <c r="AB53" s="96"/>
      <c r="AC53" s="103"/>
      <c r="AD53" s="96"/>
      <c r="AE53" s="96"/>
      <c r="AF53" s="96"/>
      <c r="AG53" s="96"/>
      <c r="AH53" s="96"/>
    </row>
    <row r="54" spans="1:34" ht="22.5" customHeight="1">
      <c r="A54" s="402"/>
      <c r="B54" s="403"/>
      <c r="C54" s="229"/>
      <c r="D54" s="244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99"/>
      <c r="T54" s="99"/>
      <c r="U54" s="465"/>
      <c r="V54" s="465"/>
      <c r="W54" s="96"/>
      <c r="X54" s="96"/>
      <c r="Y54" s="96"/>
      <c r="Z54" s="103"/>
      <c r="AA54" s="96"/>
      <c r="AB54" s="96"/>
      <c r="AC54" s="103"/>
      <c r="AD54" s="96"/>
      <c r="AE54" s="96"/>
      <c r="AF54" s="96"/>
      <c r="AG54" s="96"/>
      <c r="AH54" s="96"/>
    </row>
    <row r="55" spans="1:34" ht="22.5" customHeight="1">
      <c r="A55" s="406" t="s">
        <v>279</v>
      </c>
      <c r="B55" s="407"/>
      <c r="C55" s="229">
        <f>SUM(D55:G55)</f>
        <v>31190001</v>
      </c>
      <c r="D55" s="229">
        <v>7165696</v>
      </c>
      <c r="E55" s="229">
        <v>722348</v>
      </c>
      <c r="F55" s="229">
        <v>7829594</v>
      </c>
      <c r="G55" s="229">
        <v>15472363</v>
      </c>
      <c r="H55" s="229">
        <v>229936</v>
      </c>
      <c r="I55" s="229">
        <v>15700</v>
      </c>
      <c r="J55" s="229">
        <f>SUM(K55:M55,R55)</f>
        <v>1443997</v>
      </c>
      <c r="K55" s="238" t="s">
        <v>389</v>
      </c>
      <c r="L55" s="229">
        <v>94900</v>
      </c>
      <c r="M55" s="229">
        <f>SUM(N55:Q55)</f>
        <v>1254878</v>
      </c>
      <c r="N55" s="238" t="s">
        <v>389</v>
      </c>
      <c r="O55" s="229">
        <v>1114250</v>
      </c>
      <c r="P55" s="229">
        <v>86930</v>
      </c>
      <c r="Q55" s="229">
        <v>53698</v>
      </c>
      <c r="R55" s="229">
        <v>94219</v>
      </c>
      <c r="S55" s="99"/>
      <c r="T55" s="99"/>
      <c r="U55" s="465"/>
      <c r="V55" s="465"/>
      <c r="W55" s="96"/>
      <c r="X55" s="96"/>
      <c r="Y55" s="96"/>
      <c r="Z55" s="103"/>
      <c r="AA55" s="96"/>
      <c r="AB55" s="96"/>
      <c r="AC55" s="103"/>
      <c r="AD55" s="96"/>
      <c r="AE55" s="96"/>
      <c r="AF55" s="96"/>
      <c r="AG55" s="96"/>
      <c r="AH55" s="96"/>
    </row>
    <row r="56" spans="1:34" ht="22.5" customHeight="1">
      <c r="A56" s="406" t="s">
        <v>280</v>
      </c>
      <c r="B56" s="407"/>
      <c r="C56" s="229">
        <f>SUM(D56:G56)</f>
        <v>31764157</v>
      </c>
      <c r="D56" s="229">
        <v>7365741</v>
      </c>
      <c r="E56" s="229">
        <v>723208</v>
      </c>
      <c r="F56" s="229">
        <v>8160852</v>
      </c>
      <c r="G56" s="229">
        <v>15514356</v>
      </c>
      <c r="H56" s="229">
        <v>277391</v>
      </c>
      <c r="I56" s="229">
        <v>16700</v>
      </c>
      <c r="J56" s="229">
        <f>SUM(K56:M56,R56)</f>
        <v>1471103</v>
      </c>
      <c r="K56" s="238" t="s">
        <v>389</v>
      </c>
      <c r="L56" s="229">
        <v>117600</v>
      </c>
      <c r="M56" s="229">
        <f>SUM(N56:Q56)</f>
        <v>1255704</v>
      </c>
      <c r="N56" s="238" t="s">
        <v>389</v>
      </c>
      <c r="O56" s="229">
        <v>1113750</v>
      </c>
      <c r="P56" s="229">
        <v>86930</v>
      </c>
      <c r="Q56" s="229">
        <v>55024</v>
      </c>
      <c r="R56" s="229">
        <v>97799</v>
      </c>
      <c r="S56" s="99"/>
      <c r="T56" s="99"/>
      <c r="U56" s="465"/>
      <c r="V56" s="465"/>
      <c r="W56" s="96"/>
      <c r="X56" s="96"/>
      <c r="Y56" s="96"/>
      <c r="Z56" s="103"/>
      <c r="AA56" s="96"/>
      <c r="AB56" s="96"/>
      <c r="AC56" s="103"/>
      <c r="AD56" s="96"/>
      <c r="AE56" s="96"/>
      <c r="AF56" s="96"/>
      <c r="AG56" s="96"/>
      <c r="AH56" s="96"/>
    </row>
    <row r="57" spans="1:34" ht="22.5" customHeight="1">
      <c r="A57" s="406" t="s">
        <v>281</v>
      </c>
      <c r="B57" s="407"/>
      <c r="C57" s="229">
        <f>SUM(D57:G57)</f>
        <v>31924037</v>
      </c>
      <c r="D57" s="229">
        <v>7274406</v>
      </c>
      <c r="E57" s="229">
        <v>783812</v>
      </c>
      <c r="F57" s="229">
        <v>7950954</v>
      </c>
      <c r="G57" s="229">
        <v>15914865</v>
      </c>
      <c r="H57" s="229">
        <v>264290</v>
      </c>
      <c r="I57" s="238" t="s">
        <v>389</v>
      </c>
      <c r="J57" s="229">
        <f>SUM(K57:M57,R57)</f>
        <v>1565165</v>
      </c>
      <c r="K57" s="238" t="s">
        <v>389</v>
      </c>
      <c r="L57" s="229">
        <v>138750</v>
      </c>
      <c r="M57" s="229">
        <f>SUM(N57:Q57)</f>
        <v>1332235</v>
      </c>
      <c r="N57" s="238" t="s">
        <v>389</v>
      </c>
      <c r="O57" s="229">
        <v>1191320</v>
      </c>
      <c r="P57" s="229">
        <v>86930</v>
      </c>
      <c r="Q57" s="229">
        <v>53985</v>
      </c>
      <c r="R57" s="229">
        <v>94180</v>
      </c>
      <c r="S57" s="99"/>
      <c r="T57" s="99"/>
      <c r="U57" s="465"/>
      <c r="V57" s="465"/>
      <c r="W57" s="96"/>
      <c r="X57" s="96"/>
      <c r="Y57" s="96"/>
      <c r="Z57" s="103"/>
      <c r="AA57" s="96"/>
      <c r="AB57" s="96"/>
      <c r="AC57" s="103"/>
      <c r="AD57" s="96"/>
      <c r="AE57" s="96"/>
      <c r="AF57" s="96"/>
      <c r="AG57" s="96"/>
      <c r="AH57" s="96"/>
    </row>
    <row r="58" spans="1:34" ht="22.5" customHeight="1">
      <c r="A58" s="406" t="s">
        <v>282</v>
      </c>
      <c r="B58" s="407"/>
      <c r="C58" s="229">
        <f>SUM(D58:G58)</f>
        <v>32580277</v>
      </c>
      <c r="D58" s="229">
        <v>7440155</v>
      </c>
      <c r="E58" s="229">
        <v>791340</v>
      </c>
      <c r="F58" s="229">
        <v>8168026</v>
      </c>
      <c r="G58" s="229">
        <v>16180756</v>
      </c>
      <c r="H58" s="229">
        <v>264632</v>
      </c>
      <c r="I58" s="238" t="s">
        <v>389</v>
      </c>
      <c r="J58" s="229">
        <f>SUM(K58:M58,R58)</f>
        <v>1647479</v>
      </c>
      <c r="K58" s="229">
        <v>76500</v>
      </c>
      <c r="L58" s="229">
        <v>153140</v>
      </c>
      <c r="M58" s="229">
        <f>SUM(N58:Q58)</f>
        <v>1339271</v>
      </c>
      <c r="N58" s="238" t="s">
        <v>389</v>
      </c>
      <c r="O58" s="229">
        <v>1191320</v>
      </c>
      <c r="P58" s="229">
        <v>90650</v>
      </c>
      <c r="Q58" s="229">
        <v>57301</v>
      </c>
      <c r="R58" s="229">
        <v>78568</v>
      </c>
      <c r="S58" s="99"/>
      <c r="T58" s="99"/>
      <c r="U58" s="465"/>
      <c r="V58" s="465"/>
      <c r="W58" s="96"/>
      <c r="X58" s="96"/>
      <c r="Y58" s="96"/>
      <c r="Z58" s="103"/>
      <c r="AA58" s="96"/>
      <c r="AB58" s="96"/>
      <c r="AC58" s="103"/>
      <c r="AD58" s="96"/>
      <c r="AE58" s="96"/>
      <c r="AF58" s="96"/>
      <c r="AG58" s="96"/>
      <c r="AH58" s="96"/>
    </row>
    <row r="59" spans="1:34" ht="22.5" customHeight="1">
      <c r="A59" s="29"/>
      <c r="B59" s="61"/>
      <c r="C59" s="230"/>
      <c r="D59" s="230"/>
      <c r="E59" s="230"/>
      <c r="F59" s="230"/>
      <c r="G59" s="245"/>
      <c r="H59" s="230"/>
      <c r="I59" s="230"/>
      <c r="J59" s="229"/>
      <c r="K59" s="230"/>
      <c r="L59" s="230"/>
      <c r="M59" s="229"/>
      <c r="N59" s="230"/>
      <c r="O59" s="230"/>
      <c r="P59" s="230"/>
      <c r="Q59" s="230"/>
      <c r="R59" s="230"/>
      <c r="S59" s="99"/>
      <c r="T59" s="99"/>
      <c r="U59" s="29"/>
      <c r="V59" s="29"/>
      <c r="W59" s="99"/>
      <c r="X59" s="96"/>
      <c r="Y59" s="96"/>
      <c r="Z59" s="103"/>
      <c r="AA59" s="96"/>
      <c r="AB59" s="96"/>
      <c r="AC59" s="103"/>
      <c r="AD59" s="96"/>
      <c r="AE59" s="96"/>
      <c r="AF59" s="96"/>
      <c r="AG59" s="96"/>
      <c r="AH59" s="96"/>
    </row>
    <row r="60" spans="1:34" ht="22.5" customHeight="1">
      <c r="A60" s="415" t="s">
        <v>372</v>
      </c>
      <c r="B60" s="416"/>
      <c r="C60" s="230">
        <f aca="true" t="shared" si="3" ref="C60:R60">AVERAGE(C45:C48,C50:C53,C55:C58)</f>
        <v>31096891.083333332</v>
      </c>
      <c r="D60" s="230">
        <f t="shared" si="3"/>
        <v>7269464.833333333</v>
      </c>
      <c r="E60" s="230">
        <f t="shared" si="3"/>
        <v>505424.0833333333</v>
      </c>
      <c r="F60" s="230">
        <f t="shared" si="3"/>
        <v>7776756.75</v>
      </c>
      <c r="G60" s="230">
        <f t="shared" si="3"/>
        <v>15545245.416666666</v>
      </c>
      <c r="H60" s="230">
        <f t="shared" si="3"/>
        <v>264496.3333333333</v>
      </c>
      <c r="I60" s="230">
        <f>I43/12</f>
        <v>13458.333333333334</v>
      </c>
      <c r="J60" s="230">
        <f t="shared" si="3"/>
        <v>1550802.3333333333</v>
      </c>
      <c r="K60" s="230">
        <f>K43/12</f>
        <v>6375</v>
      </c>
      <c r="L60" s="230">
        <f t="shared" si="3"/>
        <v>162766.66666666666</v>
      </c>
      <c r="M60" s="230">
        <f t="shared" si="3"/>
        <v>1275898</v>
      </c>
      <c r="N60" s="230">
        <f>N43/12</f>
        <v>10145.583333333334</v>
      </c>
      <c r="O60" s="230">
        <f t="shared" si="3"/>
        <v>1109107.25</v>
      </c>
      <c r="P60" s="230">
        <f t="shared" si="3"/>
        <v>86317.5</v>
      </c>
      <c r="Q60" s="230">
        <f t="shared" si="3"/>
        <v>70327.66666666667</v>
      </c>
      <c r="R60" s="230">
        <f t="shared" si="3"/>
        <v>105762.66666666667</v>
      </c>
      <c r="S60" s="99"/>
      <c r="T60" s="99"/>
      <c r="U60" s="465"/>
      <c r="V60" s="465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</row>
    <row r="61" spans="1:34" ht="22.5" customHeight="1">
      <c r="A61" s="63"/>
      <c r="B61" s="64"/>
      <c r="C61" s="97"/>
      <c r="D61" s="97"/>
      <c r="E61" s="97"/>
      <c r="F61" s="97"/>
      <c r="G61" s="100"/>
      <c r="H61" s="100"/>
      <c r="I61" s="100"/>
      <c r="J61" s="100"/>
      <c r="K61" s="100"/>
      <c r="L61" s="100"/>
      <c r="M61" s="97"/>
      <c r="N61" s="97"/>
      <c r="O61" s="97"/>
      <c r="P61" s="97"/>
      <c r="Q61" s="97"/>
      <c r="R61" s="97"/>
      <c r="S61" s="99"/>
      <c r="T61" s="99"/>
      <c r="U61" s="29"/>
      <c r="V61" s="29"/>
      <c r="W61" s="99"/>
      <c r="X61" s="99"/>
      <c r="Y61" s="99"/>
      <c r="Z61" s="99"/>
      <c r="AA61" s="99"/>
      <c r="AB61" s="99"/>
      <c r="AC61" s="96"/>
      <c r="AD61" s="96"/>
      <c r="AE61" s="96"/>
      <c r="AF61" s="96"/>
      <c r="AG61" s="96"/>
      <c r="AH61" s="96"/>
    </row>
    <row r="62" spans="14:19" ht="22.5" customHeight="1">
      <c r="N62" s="91"/>
      <c r="O62" s="91"/>
      <c r="P62" s="91"/>
      <c r="Q62" s="91"/>
      <c r="R62" s="91"/>
      <c r="S62" s="91"/>
    </row>
  </sheetData>
  <sheetProtection/>
  <mergeCells count="91">
    <mergeCell ref="C5:E5"/>
    <mergeCell ref="C6:C8"/>
    <mergeCell ref="D6:D8"/>
    <mergeCell ref="E6:E8"/>
    <mergeCell ref="A3:S3"/>
    <mergeCell ref="A34:R34"/>
    <mergeCell ref="A20:B20"/>
    <mergeCell ref="A27:B27"/>
    <mergeCell ref="A29:B29"/>
    <mergeCell ref="A21:B21"/>
    <mergeCell ref="U57:V57"/>
    <mergeCell ref="U58:V58"/>
    <mergeCell ref="U60:V60"/>
    <mergeCell ref="G6:G8"/>
    <mergeCell ref="H6:H8"/>
    <mergeCell ref="I6:I8"/>
    <mergeCell ref="J6:J8"/>
    <mergeCell ref="K6:K8"/>
    <mergeCell ref="U53:V53"/>
    <mergeCell ref="U54:V54"/>
    <mergeCell ref="U55:V55"/>
    <mergeCell ref="U56:V56"/>
    <mergeCell ref="U49:V49"/>
    <mergeCell ref="U50:V50"/>
    <mergeCell ref="U51:V51"/>
    <mergeCell ref="U52:V52"/>
    <mergeCell ref="A52:B52"/>
    <mergeCell ref="A49:B49"/>
    <mergeCell ref="U41:V41"/>
    <mergeCell ref="U42:V42"/>
    <mergeCell ref="U43:V43"/>
    <mergeCell ref="U44:V44"/>
    <mergeCell ref="U45:V45"/>
    <mergeCell ref="U46:V46"/>
    <mergeCell ref="U47:V47"/>
    <mergeCell ref="U48:V48"/>
    <mergeCell ref="A47:B47"/>
    <mergeCell ref="A48:B48"/>
    <mergeCell ref="A44:B44"/>
    <mergeCell ref="A51:B51"/>
    <mergeCell ref="A60:B60"/>
    <mergeCell ref="A53:B53"/>
    <mergeCell ref="A54:B54"/>
    <mergeCell ref="A55:B55"/>
    <mergeCell ref="A56:B56"/>
    <mergeCell ref="A58:B58"/>
    <mergeCell ref="A57:B57"/>
    <mergeCell ref="C36:R36"/>
    <mergeCell ref="A11:B11"/>
    <mergeCell ref="A12:B12"/>
    <mergeCell ref="A13:B13"/>
    <mergeCell ref="A36:B39"/>
    <mergeCell ref="C37:I37"/>
    <mergeCell ref="M38:Q38"/>
    <mergeCell ref="R38:R39"/>
    <mergeCell ref="J37:R37"/>
    <mergeCell ref="K38:K39"/>
    <mergeCell ref="J38:J39"/>
    <mergeCell ref="A46:B46"/>
    <mergeCell ref="L38:L39"/>
    <mergeCell ref="C38:G38"/>
    <mergeCell ref="H38:H39"/>
    <mergeCell ref="I38:I39"/>
    <mergeCell ref="A41:B41"/>
    <mergeCell ref="A45:B45"/>
    <mergeCell ref="A42:B42"/>
    <mergeCell ref="A43:B43"/>
    <mergeCell ref="A5:B8"/>
    <mergeCell ref="A14:B14"/>
    <mergeCell ref="A15:B15"/>
    <mergeCell ref="A50:B50"/>
    <mergeCell ref="A10:B10"/>
    <mergeCell ref="A24:B24"/>
    <mergeCell ref="A17:B17"/>
    <mergeCell ref="A18:B18"/>
    <mergeCell ref="A19:B19"/>
    <mergeCell ref="A22:B22"/>
    <mergeCell ref="A23:B23"/>
    <mergeCell ref="A25:B25"/>
    <mergeCell ref="A26:B26"/>
    <mergeCell ref="L6:L8"/>
    <mergeCell ref="A16:B16"/>
    <mergeCell ref="F6:F8"/>
    <mergeCell ref="F5:H5"/>
    <mergeCell ref="I5:K5"/>
    <mergeCell ref="T7:X7"/>
    <mergeCell ref="N7:R7"/>
    <mergeCell ref="M6:S6"/>
    <mergeCell ref="L5:S5"/>
    <mergeCell ref="M7:M8"/>
    <mergeCell ref="S7:S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9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zoomScaleSheetLayoutView="50" zoomScalePageLayoutView="0" workbookViewId="0" topLeftCell="L1">
      <selection activeCell="A1" sqref="A1"/>
    </sheetView>
  </sheetViews>
  <sheetFormatPr defaultColWidth="10.59765625" defaultRowHeight="15"/>
  <cols>
    <col min="1" max="1" width="4.19921875" style="11" customWidth="1"/>
    <col min="2" max="2" width="10.3984375" style="11" customWidth="1"/>
    <col min="3" max="9" width="16.59765625" style="94" customWidth="1"/>
    <col min="10" max="10" width="15" style="94" customWidth="1"/>
    <col min="11" max="11" width="18.69921875" style="94" customWidth="1"/>
    <col min="12" max="13" width="16.59765625" style="94" customWidth="1"/>
    <col min="14" max="15" width="15.59765625" style="11" customWidth="1"/>
    <col min="16" max="16384" width="10.59765625" style="11" customWidth="1"/>
  </cols>
  <sheetData>
    <row r="1" spans="1:21" s="21" customFormat="1" ht="19.5" customHeight="1">
      <c r="A1" s="15" t="s">
        <v>406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O1" s="17" t="s">
        <v>405</v>
      </c>
      <c r="U1" s="17"/>
    </row>
    <row r="2" spans="1:21" ht="24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9.5" customHeight="1">
      <c r="A3" s="400" t="s">
        <v>407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83"/>
      <c r="N3" s="83"/>
      <c r="O3" s="83"/>
      <c r="P3" s="83"/>
      <c r="Q3" s="83"/>
      <c r="R3" s="83"/>
      <c r="S3" s="83"/>
      <c r="T3" s="83"/>
      <c r="U3" s="83"/>
    </row>
    <row r="4" spans="1:20" ht="19.5" customHeight="1" thickBot="1">
      <c r="A4" s="83"/>
      <c r="B4" s="83"/>
      <c r="C4" s="83"/>
      <c r="D4" s="83"/>
      <c r="E4" s="83"/>
      <c r="F4" s="83"/>
      <c r="G4" s="83"/>
      <c r="H4" s="83"/>
      <c r="I4" s="11"/>
      <c r="J4" s="11"/>
      <c r="K4" s="11"/>
      <c r="M4" s="83"/>
      <c r="N4" s="83"/>
      <c r="O4" s="83"/>
      <c r="P4" s="83"/>
      <c r="Q4" s="83"/>
      <c r="R4" s="83"/>
      <c r="S4" s="83"/>
      <c r="T4" s="83"/>
    </row>
    <row r="5" spans="1:13" ht="25.5" customHeight="1">
      <c r="A5" s="449" t="s">
        <v>375</v>
      </c>
      <c r="B5" s="450"/>
      <c r="C5" s="473" t="s">
        <v>413</v>
      </c>
      <c r="D5" s="473" t="s">
        <v>416</v>
      </c>
      <c r="E5" s="475"/>
      <c r="F5" s="478"/>
      <c r="G5" s="473" t="s">
        <v>417</v>
      </c>
      <c r="H5" s="475"/>
      <c r="I5" s="478"/>
      <c r="J5" s="473" t="s">
        <v>418</v>
      </c>
      <c r="K5" s="475"/>
      <c r="L5" s="475"/>
      <c r="M5" s="11"/>
    </row>
    <row r="6" spans="1:13" ht="6.75" customHeight="1">
      <c r="A6" s="451"/>
      <c r="B6" s="452"/>
      <c r="C6" s="470"/>
      <c r="D6" s="471"/>
      <c r="E6" s="476"/>
      <c r="F6" s="479"/>
      <c r="G6" s="471"/>
      <c r="H6" s="476"/>
      <c r="I6" s="479"/>
      <c r="J6" s="471"/>
      <c r="K6" s="476"/>
      <c r="L6" s="476"/>
      <c r="M6" s="11"/>
    </row>
    <row r="7" spans="1:13" ht="21" customHeight="1">
      <c r="A7" s="451"/>
      <c r="B7" s="452"/>
      <c r="C7" s="470"/>
      <c r="D7" s="398" t="s">
        <v>377</v>
      </c>
      <c r="E7" s="398" t="s">
        <v>414</v>
      </c>
      <c r="F7" s="480" t="s">
        <v>415</v>
      </c>
      <c r="G7" s="398" t="s">
        <v>377</v>
      </c>
      <c r="H7" s="399" t="s">
        <v>332</v>
      </c>
      <c r="I7" s="399" t="s">
        <v>333</v>
      </c>
      <c r="J7" s="477" t="s">
        <v>377</v>
      </c>
      <c r="K7" s="444" t="s">
        <v>331</v>
      </c>
      <c r="L7" s="444" t="s">
        <v>330</v>
      </c>
      <c r="M7" s="11"/>
    </row>
    <row r="8" spans="1:13" ht="12.75" customHeight="1">
      <c r="A8" s="453"/>
      <c r="B8" s="454"/>
      <c r="C8" s="471"/>
      <c r="D8" s="474"/>
      <c r="E8" s="474"/>
      <c r="F8" s="481"/>
      <c r="G8" s="474"/>
      <c r="H8" s="474"/>
      <c r="I8" s="474"/>
      <c r="J8" s="471"/>
      <c r="K8" s="471"/>
      <c r="L8" s="471"/>
      <c r="M8" s="11"/>
    </row>
    <row r="9" spans="1:13" ht="14.25">
      <c r="A9" s="58"/>
      <c r="B9" s="95"/>
      <c r="C9" s="91"/>
      <c r="D9" s="91"/>
      <c r="E9" s="91"/>
      <c r="F9" s="91"/>
      <c r="G9" s="91"/>
      <c r="H9" s="91"/>
      <c r="I9" s="91"/>
      <c r="J9" s="91"/>
      <c r="K9" s="91"/>
      <c r="L9" s="91"/>
      <c r="M9" s="11"/>
    </row>
    <row r="10" spans="1:13" ht="14.25" customHeight="1">
      <c r="A10" s="410" t="s">
        <v>326</v>
      </c>
      <c r="B10" s="411"/>
      <c r="C10" s="229">
        <v>526568</v>
      </c>
      <c r="D10" s="229">
        <f>SUM(E10:F10)</f>
        <v>12208387</v>
      </c>
      <c r="E10" s="229">
        <v>8147173</v>
      </c>
      <c r="F10" s="229">
        <v>4061214</v>
      </c>
      <c r="G10" s="229">
        <f>SUM(H10:I10)</f>
        <v>1960161</v>
      </c>
      <c r="H10" s="229">
        <v>2003</v>
      </c>
      <c r="I10" s="229">
        <v>1958158</v>
      </c>
      <c r="J10" s="229">
        <f>SUM(K10:L10)</f>
        <v>1440168</v>
      </c>
      <c r="K10" s="229">
        <v>865742</v>
      </c>
      <c r="L10" s="229">
        <v>574426</v>
      </c>
      <c r="M10" s="11"/>
    </row>
    <row r="11" spans="1:13" ht="14.25" customHeight="1">
      <c r="A11" s="408" t="s">
        <v>327</v>
      </c>
      <c r="B11" s="409"/>
      <c r="C11" s="229">
        <v>521793</v>
      </c>
      <c r="D11" s="229">
        <f>SUM(E11:F11)</f>
        <v>12453522</v>
      </c>
      <c r="E11" s="229">
        <v>9796886</v>
      </c>
      <c r="F11" s="229">
        <v>2656636</v>
      </c>
      <c r="G11" s="229">
        <f>SUM(H11:I11)</f>
        <v>2457162</v>
      </c>
      <c r="H11" s="229" t="s">
        <v>408</v>
      </c>
      <c r="I11" s="229">
        <v>2457162</v>
      </c>
      <c r="J11" s="229">
        <f>SUM(K11:L11)</f>
        <v>1747590</v>
      </c>
      <c r="K11" s="229">
        <v>759066</v>
      </c>
      <c r="L11" s="229">
        <v>988524</v>
      </c>
      <c r="M11" s="11"/>
    </row>
    <row r="12" spans="1:13" ht="14.25" customHeight="1">
      <c r="A12" s="404" t="s">
        <v>398</v>
      </c>
      <c r="B12" s="405"/>
      <c r="C12" s="228">
        <f aca="true" t="shared" si="0" ref="C12:L12">SUM(C14:C17,C19:C22,C24:C27)</f>
        <v>531778</v>
      </c>
      <c r="D12" s="228">
        <f t="shared" si="0"/>
        <v>12170874</v>
      </c>
      <c r="E12" s="228">
        <f t="shared" si="0"/>
        <v>9594422</v>
      </c>
      <c r="F12" s="228">
        <f t="shared" si="0"/>
        <v>2576452</v>
      </c>
      <c r="G12" s="228">
        <f>SUM(G14:G17,G19:G22,G24:G27)</f>
        <v>2352109</v>
      </c>
      <c r="H12" s="228" t="s">
        <v>412</v>
      </c>
      <c r="I12" s="228">
        <f t="shared" si="0"/>
        <v>2352109</v>
      </c>
      <c r="J12" s="228">
        <f>SUM(J14:J17,J19:J22,J24:J27)</f>
        <v>1990156</v>
      </c>
      <c r="K12" s="228">
        <f t="shared" si="0"/>
        <v>951164</v>
      </c>
      <c r="L12" s="228">
        <f t="shared" si="0"/>
        <v>1038992</v>
      </c>
      <c r="M12" s="11"/>
    </row>
    <row r="13" spans="1:13" ht="14.25">
      <c r="A13" s="402"/>
      <c r="B13" s="403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11"/>
    </row>
    <row r="14" spans="1:13" ht="14.25" customHeight="1">
      <c r="A14" s="402" t="s">
        <v>328</v>
      </c>
      <c r="B14" s="403"/>
      <c r="C14" s="229">
        <v>42079</v>
      </c>
      <c r="D14" s="229">
        <f>SUM(E14:F14)</f>
        <v>925808</v>
      </c>
      <c r="E14" s="229">
        <v>695483</v>
      </c>
      <c r="F14" s="229">
        <v>230325</v>
      </c>
      <c r="G14" s="229">
        <f>SUM(H14:I14)</f>
        <v>172008</v>
      </c>
      <c r="H14" s="229" t="s">
        <v>342</v>
      </c>
      <c r="I14" s="229">
        <v>172008</v>
      </c>
      <c r="J14" s="229">
        <f>SUM(K14:L14)</f>
        <v>139851</v>
      </c>
      <c r="K14" s="229">
        <v>78405</v>
      </c>
      <c r="L14" s="229">
        <v>61446</v>
      </c>
      <c r="M14" s="11"/>
    </row>
    <row r="15" spans="1:13" ht="14.25" customHeight="1">
      <c r="A15" s="406" t="s">
        <v>272</v>
      </c>
      <c r="B15" s="407"/>
      <c r="C15" s="229">
        <v>42740</v>
      </c>
      <c r="D15" s="229">
        <f>SUM(E15:F15)</f>
        <v>1062167</v>
      </c>
      <c r="E15" s="229">
        <v>829066</v>
      </c>
      <c r="F15" s="229">
        <v>233101</v>
      </c>
      <c r="G15" s="229">
        <f>SUM(H15:I15)</f>
        <v>208847</v>
      </c>
      <c r="H15" s="229" t="s">
        <v>342</v>
      </c>
      <c r="I15" s="229">
        <v>208847</v>
      </c>
      <c r="J15" s="229">
        <f>SUM(K15:L15)</f>
        <v>135740</v>
      </c>
      <c r="K15" s="229">
        <v>73553</v>
      </c>
      <c r="L15" s="229">
        <v>62187</v>
      </c>
      <c r="M15" s="11"/>
    </row>
    <row r="16" spans="1:13" ht="14.25" customHeight="1">
      <c r="A16" s="406" t="s">
        <v>273</v>
      </c>
      <c r="B16" s="407"/>
      <c r="C16" s="229">
        <v>43889</v>
      </c>
      <c r="D16" s="229">
        <f>SUM(E16:F16)</f>
        <v>1095120</v>
      </c>
      <c r="E16" s="229">
        <v>841170</v>
      </c>
      <c r="F16" s="229">
        <v>253950</v>
      </c>
      <c r="G16" s="229">
        <f>SUM(H16:I16)</f>
        <v>215791</v>
      </c>
      <c r="H16" s="229" t="s">
        <v>409</v>
      </c>
      <c r="I16" s="229">
        <v>215791</v>
      </c>
      <c r="J16" s="229">
        <f>SUM(K16:L16)</f>
        <v>157908</v>
      </c>
      <c r="K16" s="229">
        <v>73996</v>
      </c>
      <c r="L16" s="229">
        <v>83912</v>
      </c>
      <c r="M16" s="11"/>
    </row>
    <row r="17" spans="1:13" ht="14.25" customHeight="1">
      <c r="A17" s="406" t="s">
        <v>274</v>
      </c>
      <c r="B17" s="407"/>
      <c r="C17" s="229">
        <v>46875</v>
      </c>
      <c r="D17" s="229">
        <f>SUM(E17:F17)</f>
        <v>1069434</v>
      </c>
      <c r="E17" s="229">
        <v>808458</v>
      </c>
      <c r="F17" s="229">
        <v>260976</v>
      </c>
      <c r="G17" s="229">
        <f>SUM(H17:I17)</f>
        <v>268416</v>
      </c>
      <c r="H17" s="229" t="s">
        <v>408</v>
      </c>
      <c r="I17" s="229">
        <v>268416</v>
      </c>
      <c r="J17" s="229">
        <f>SUM(K17:L17)</f>
        <v>169582</v>
      </c>
      <c r="K17" s="229">
        <v>73698</v>
      </c>
      <c r="L17" s="229">
        <v>95884</v>
      </c>
      <c r="M17" s="11"/>
    </row>
    <row r="18" spans="1:13" ht="14.25">
      <c r="A18" s="402"/>
      <c r="B18" s="403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11"/>
    </row>
    <row r="19" spans="1:13" ht="14.25" customHeight="1">
      <c r="A19" s="406" t="s">
        <v>275</v>
      </c>
      <c r="B19" s="407"/>
      <c r="C19" s="229">
        <v>44860</v>
      </c>
      <c r="D19" s="229">
        <f>SUM(E19:F19)</f>
        <v>1013395</v>
      </c>
      <c r="E19" s="229">
        <v>762084</v>
      </c>
      <c r="F19" s="229">
        <v>251311</v>
      </c>
      <c r="G19" s="229">
        <f>SUM(H19:I19)</f>
        <v>210236</v>
      </c>
      <c r="H19" s="229" t="s">
        <v>410</v>
      </c>
      <c r="I19" s="229">
        <v>210236</v>
      </c>
      <c r="J19" s="229">
        <f>SUM(K19:L19)</f>
        <v>184834</v>
      </c>
      <c r="K19" s="229">
        <v>88996</v>
      </c>
      <c r="L19" s="229">
        <v>95838</v>
      </c>
      <c r="M19" s="11"/>
    </row>
    <row r="20" spans="1:13" ht="14.25" customHeight="1">
      <c r="A20" s="406" t="s">
        <v>276</v>
      </c>
      <c r="B20" s="407"/>
      <c r="C20" s="229">
        <v>46906</v>
      </c>
      <c r="D20" s="229">
        <f>SUM(E20:F20)</f>
        <v>1078199</v>
      </c>
      <c r="E20" s="229">
        <v>806889</v>
      </c>
      <c r="F20" s="229">
        <v>271310</v>
      </c>
      <c r="G20" s="229">
        <f>SUM(H20:I20)</f>
        <v>196933</v>
      </c>
      <c r="H20" s="229" t="s">
        <v>411</v>
      </c>
      <c r="I20" s="229">
        <v>196933</v>
      </c>
      <c r="J20" s="229">
        <f>SUM(K20:L20)</f>
        <v>192117</v>
      </c>
      <c r="K20" s="229">
        <v>93680</v>
      </c>
      <c r="L20" s="229">
        <v>98437</v>
      </c>
      <c r="M20" s="11"/>
    </row>
    <row r="21" spans="1:13" ht="14.25" customHeight="1">
      <c r="A21" s="406" t="s">
        <v>277</v>
      </c>
      <c r="B21" s="407"/>
      <c r="C21" s="229">
        <v>46543</v>
      </c>
      <c r="D21" s="229">
        <f>SUM(E21:F21)</f>
        <v>974083</v>
      </c>
      <c r="E21" s="229">
        <v>739401</v>
      </c>
      <c r="F21" s="229">
        <v>234682</v>
      </c>
      <c r="G21" s="229">
        <f>SUM(H21:I21)</f>
        <v>195077</v>
      </c>
      <c r="H21" s="229" t="s">
        <v>411</v>
      </c>
      <c r="I21" s="229">
        <v>195077</v>
      </c>
      <c r="J21" s="229">
        <f>SUM(K21:L21)</f>
        <v>159472</v>
      </c>
      <c r="K21" s="229">
        <v>73840</v>
      </c>
      <c r="L21" s="229">
        <v>85632</v>
      </c>
      <c r="M21" s="11"/>
    </row>
    <row r="22" spans="1:13" ht="14.25" customHeight="1">
      <c r="A22" s="406" t="s">
        <v>278</v>
      </c>
      <c r="B22" s="407"/>
      <c r="C22" s="229">
        <v>44533</v>
      </c>
      <c r="D22" s="229">
        <f>SUM(E22:F22)</f>
        <v>944596</v>
      </c>
      <c r="E22" s="229">
        <v>769944</v>
      </c>
      <c r="F22" s="229">
        <v>174652</v>
      </c>
      <c r="G22" s="229">
        <f>SUM(H22:I22)</f>
        <v>194025</v>
      </c>
      <c r="H22" s="229" t="s">
        <v>342</v>
      </c>
      <c r="I22" s="229">
        <v>194025</v>
      </c>
      <c r="J22" s="229">
        <f>SUM(K22:L22)</f>
        <v>160476</v>
      </c>
      <c r="K22" s="229">
        <v>70108</v>
      </c>
      <c r="L22" s="229">
        <v>90368</v>
      </c>
      <c r="M22" s="11"/>
    </row>
    <row r="23" spans="1:13" ht="14.25">
      <c r="A23" s="402"/>
      <c r="B23" s="403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11"/>
    </row>
    <row r="24" spans="1:13" ht="14.25" customHeight="1">
      <c r="A24" s="406" t="s">
        <v>279</v>
      </c>
      <c r="B24" s="407"/>
      <c r="C24" s="229">
        <v>44257</v>
      </c>
      <c r="D24" s="229">
        <f>SUM(E24:F24)</f>
        <v>1010296</v>
      </c>
      <c r="E24" s="229">
        <v>842938</v>
      </c>
      <c r="F24" s="229">
        <v>167358</v>
      </c>
      <c r="G24" s="229">
        <f>SUM(H24:I24)</f>
        <v>165263</v>
      </c>
      <c r="H24" s="229" t="s">
        <v>408</v>
      </c>
      <c r="I24" s="229">
        <v>165263</v>
      </c>
      <c r="J24" s="229">
        <f>SUM(K24:L24)</f>
        <v>166460</v>
      </c>
      <c r="K24" s="229">
        <v>73848</v>
      </c>
      <c r="L24" s="229">
        <v>92612</v>
      </c>
      <c r="M24" s="11"/>
    </row>
    <row r="25" spans="1:13" ht="14.25" customHeight="1">
      <c r="A25" s="406" t="s">
        <v>280</v>
      </c>
      <c r="B25" s="407"/>
      <c r="C25" s="229">
        <v>43590</v>
      </c>
      <c r="D25" s="229">
        <f>SUM(E25:F25)</f>
        <v>939400</v>
      </c>
      <c r="E25" s="229">
        <v>776651</v>
      </c>
      <c r="F25" s="229">
        <v>162749</v>
      </c>
      <c r="G25" s="229">
        <f>SUM(H25:I25)</f>
        <v>175290</v>
      </c>
      <c r="H25" s="229" t="s">
        <v>409</v>
      </c>
      <c r="I25" s="229">
        <v>175290</v>
      </c>
      <c r="J25" s="229">
        <f>SUM(K25:L25)</f>
        <v>191786</v>
      </c>
      <c r="K25" s="229">
        <v>93640</v>
      </c>
      <c r="L25" s="229">
        <v>98146</v>
      </c>
      <c r="M25" s="11"/>
    </row>
    <row r="26" spans="1:13" ht="14.25" customHeight="1">
      <c r="A26" s="406" t="s">
        <v>281</v>
      </c>
      <c r="B26" s="407"/>
      <c r="C26" s="229">
        <v>41738</v>
      </c>
      <c r="D26" s="229">
        <f>SUM(E26:F26)</f>
        <v>1061513</v>
      </c>
      <c r="E26" s="229">
        <v>896551</v>
      </c>
      <c r="F26" s="229">
        <v>164962</v>
      </c>
      <c r="G26" s="229">
        <f>SUM(H26:I26)</f>
        <v>176153</v>
      </c>
      <c r="H26" s="229" t="s">
        <v>409</v>
      </c>
      <c r="I26" s="229">
        <v>176153</v>
      </c>
      <c r="J26" s="229">
        <f>SUM(K26:L26)</f>
        <v>153598</v>
      </c>
      <c r="K26" s="229">
        <v>73650</v>
      </c>
      <c r="L26" s="229">
        <v>79948</v>
      </c>
      <c r="M26" s="11"/>
    </row>
    <row r="27" spans="1:13" ht="14.25" customHeight="1">
      <c r="A27" s="406" t="s">
        <v>282</v>
      </c>
      <c r="B27" s="407"/>
      <c r="C27" s="229">
        <v>43768</v>
      </c>
      <c r="D27" s="229">
        <f>SUM(E27:F27)</f>
        <v>996863</v>
      </c>
      <c r="E27" s="229">
        <v>825787</v>
      </c>
      <c r="F27" s="229">
        <v>171076</v>
      </c>
      <c r="G27" s="229">
        <f>SUM(H27:I27)</f>
        <v>174070</v>
      </c>
      <c r="H27" s="229" t="s">
        <v>411</v>
      </c>
      <c r="I27" s="229">
        <v>174070</v>
      </c>
      <c r="J27" s="229">
        <f>SUM(K27:L27)</f>
        <v>178332</v>
      </c>
      <c r="K27" s="229">
        <v>83750</v>
      </c>
      <c r="L27" s="229">
        <v>94582</v>
      </c>
      <c r="M27" s="11"/>
    </row>
    <row r="28" spans="1:13" ht="14.25">
      <c r="A28" s="29"/>
      <c r="B28" s="61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11"/>
    </row>
    <row r="29" spans="1:13" ht="14.25">
      <c r="A29" s="415" t="s">
        <v>372</v>
      </c>
      <c r="B29" s="416"/>
      <c r="C29" s="230">
        <f aca="true" t="shared" si="1" ref="C29:K29">AVERAGE(C14:C17,C19:C22,C24:C27)</f>
        <v>44314.833333333336</v>
      </c>
      <c r="D29" s="230">
        <f t="shared" si="1"/>
        <v>1014239.5</v>
      </c>
      <c r="E29" s="230">
        <f t="shared" si="1"/>
        <v>799535.1666666666</v>
      </c>
      <c r="F29" s="230">
        <f t="shared" si="1"/>
        <v>214704.33333333334</v>
      </c>
      <c r="G29" s="230">
        <f t="shared" si="1"/>
        <v>196009.08333333334</v>
      </c>
      <c r="H29" s="230" t="s">
        <v>341</v>
      </c>
      <c r="I29" s="230">
        <f t="shared" si="1"/>
        <v>196009.08333333334</v>
      </c>
      <c r="J29" s="230">
        <f t="shared" si="1"/>
        <v>165846.33333333334</v>
      </c>
      <c r="K29" s="230">
        <f t="shared" si="1"/>
        <v>79263.66666666667</v>
      </c>
      <c r="L29" s="230">
        <v>86582</v>
      </c>
      <c r="M29" s="11"/>
    </row>
    <row r="30" spans="1:13" ht="14.25">
      <c r="A30" s="63"/>
      <c r="B30" s="64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1"/>
    </row>
    <row r="31" spans="1:13" ht="14.25">
      <c r="A31" s="231" t="s">
        <v>339</v>
      </c>
      <c r="B31" s="2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1"/>
    </row>
    <row r="35" spans="1:15" ht="14.25">
      <c r="A35" s="400" t="s">
        <v>419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</row>
    <row r="36" spans="14:15" ht="15" thickBot="1">
      <c r="N36" s="94"/>
      <c r="O36" s="94"/>
    </row>
    <row r="37" spans="1:17" ht="15" customHeight="1">
      <c r="A37" s="449" t="s">
        <v>375</v>
      </c>
      <c r="B37" s="450"/>
      <c r="C37" s="473" t="s">
        <v>421</v>
      </c>
      <c r="D37" s="475"/>
      <c r="E37" s="475"/>
      <c r="F37" s="478"/>
      <c r="G37" s="473" t="s">
        <v>422</v>
      </c>
      <c r="H37" s="475"/>
      <c r="I37" s="475"/>
      <c r="J37" s="473" t="s">
        <v>423</v>
      </c>
      <c r="K37" s="475"/>
      <c r="L37" s="475"/>
      <c r="M37" s="472" t="s">
        <v>93</v>
      </c>
      <c r="N37" s="472" t="s">
        <v>94</v>
      </c>
      <c r="O37" s="472" t="s">
        <v>95</v>
      </c>
      <c r="P37" s="102"/>
      <c r="Q37" s="192"/>
    </row>
    <row r="38" spans="1:17" ht="15" customHeight="1">
      <c r="A38" s="451"/>
      <c r="B38" s="452"/>
      <c r="C38" s="471"/>
      <c r="D38" s="476"/>
      <c r="E38" s="476"/>
      <c r="F38" s="479"/>
      <c r="G38" s="471"/>
      <c r="H38" s="476"/>
      <c r="I38" s="476"/>
      <c r="J38" s="471"/>
      <c r="K38" s="476"/>
      <c r="L38" s="476"/>
      <c r="M38" s="470"/>
      <c r="N38" s="470"/>
      <c r="O38" s="470"/>
      <c r="P38" s="102"/>
      <c r="Q38" s="192"/>
    </row>
    <row r="39" spans="1:17" ht="15" customHeight="1">
      <c r="A39" s="451"/>
      <c r="B39" s="452"/>
      <c r="C39" s="446" t="s">
        <v>377</v>
      </c>
      <c r="D39" s="395" t="s">
        <v>90</v>
      </c>
      <c r="E39" s="395" t="s">
        <v>91</v>
      </c>
      <c r="F39" s="446" t="s">
        <v>424</v>
      </c>
      <c r="G39" s="446" t="s">
        <v>377</v>
      </c>
      <c r="H39" s="395" t="s">
        <v>316</v>
      </c>
      <c r="I39" s="395" t="s">
        <v>317</v>
      </c>
      <c r="J39" s="446" t="s">
        <v>377</v>
      </c>
      <c r="K39" s="446" t="s">
        <v>420</v>
      </c>
      <c r="L39" s="395" t="s">
        <v>92</v>
      </c>
      <c r="M39" s="470"/>
      <c r="N39" s="470"/>
      <c r="O39" s="470"/>
      <c r="P39" s="192"/>
      <c r="Q39" s="192"/>
    </row>
    <row r="40" spans="1:17" ht="15" customHeight="1">
      <c r="A40" s="453"/>
      <c r="B40" s="454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471"/>
      <c r="N40" s="471"/>
      <c r="O40" s="471"/>
      <c r="P40" s="192"/>
      <c r="Q40" s="192"/>
    </row>
    <row r="41" spans="1:17" ht="14.25">
      <c r="A41" s="58"/>
      <c r="B41" s="9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9"/>
      <c r="Q41" s="99"/>
    </row>
    <row r="42" spans="1:17" ht="14.25" customHeight="1">
      <c r="A42" s="410" t="s">
        <v>326</v>
      </c>
      <c r="B42" s="411"/>
      <c r="C42" s="229">
        <f>SUM(D42:F42)</f>
        <v>1346905</v>
      </c>
      <c r="D42" s="229">
        <v>182410</v>
      </c>
      <c r="E42" s="229">
        <v>265757</v>
      </c>
      <c r="F42" s="229">
        <v>898738</v>
      </c>
      <c r="G42" s="229">
        <f>SUM(H42:I42)</f>
        <v>381251</v>
      </c>
      <c r="H42" s="229">
        <v>2124</v>
      </c>
      <c r="I42" s="229">
        <v>379127</v>
      </c>
      <c r="J42" s="229">
        <f>SUM(K42:L42)</f>
        <v>8419</v>
      </c>
      <c r="K42" s="229">
        <v>5140</v>
      </c>
      <c r="L42" s="229">
        <v>3279</v>
      </c>
      <c r="M42" s="229">
        <v>24067516</v>
      </c>
      <c r="N42" s="229">
        <v>35929</v>
      </c>
      <c r="O42" s="229">
        <v>19618495</v>
      </c>
      <c r="P42" s="99"/>
      <c r="Q42" s="99"/>
    </row>
    <row r="43" spans="1:17" ht="14.25" customHeight="1">
      <c r="A43" s="408" t="s">
        <v>327</v>
      </c>
      <c r="B43" s="409"/>
      <c r="C43" s="229">
        <f>SUM(D43:F43)</f>
        <v>1305706</v>
      </c>
      <c r="D43" s="229">
        <v>165284</v>
      </c>
      <c r="E43" s="229">
        <v>222400</v>
      </c>
      <c r="F43" s="229">
        <v>918022</v>
      </c>
      <c r="G43" s="229">
        <f>SUM(H43:I43)</f>
        <v>329383</v>
      </c>
      <c r="H43" s="229">
        <v>1936</v>
      </c>
      <c r="I43" s="229">
        <v>327447</v>
      </c>
      <c r="J43" s="229">
        <f>SUM(K43:L43)</f>
        <v>7934</v>
      </c>
      <c r="K43" s="229">
        <v>4778</v>
      </c>
      <c r="L43" s="229">
        <v>3156</v>
      </c>
      <c r="M43" s="229">
        <v>27876019</v>
      </c>
      <c r="N43" s="229">
        <v>33453</v>
      </c>
      <c r="O43" s="229">
        <v>18961632</v>
      </c>
      <c r="P43" s="99"/>
      <c r="Q43" s="99"/>
    </row>
    <row r="44" spans="1:17" ht="14.25" customHeight="1">
      <c r="A44" s="404" t="s">
        <v>398</v>
      </c>
      <c r="B44" s="405"/>
      <c r="C44" s="228">
        <f>SUM(D44:F44)</f>
        <v>1360449</v>
      </c>
      <c r="D44" s="228">
        <f aca="true" t="shared" si="2" ref="D44:I44">SUM(D46:D49,D51:D54,D56:D59)</f>
        <v>184197</v>
      </c>
      <c r="E44" s="228">
        <f t="shared" si="2"/>
        <v>202514</v>
      </c>
      <c r="F44" s="228">
        <f t="shared" si="2"/>
        <v>973738</v>
      </c>
      <c r="G44" s="228">
        <f t="shared" si="2"/>
        <v>368396</v>
      </c>
      <c r="H44" s="228">
        <f t="shared" si="2"/>
        <v>2290</v>
      </c>
      <c r="I44" s="228">
        <f t="shared" si="2"/>
        <v>366106</v>
      </c>
      <c r="J44" s="228">
        <f aca="true" t="shared" si="3" ref="J44:O44">SUM(J46:J49,J51:J54,J56:J59)</f>
        <v>10047</v>
      </c>
      <c r="K44" s="228">
        <f t="shared" si="3"/>
        <v>6026</v>
      </c>
      <c r="L44" s="228">
        <f t="shared" si="3"/>
        <v>4021</v>
      </c>
      <c r="M44" s="228">
        <f t="shared" si="3"/>
        <v>26389210</v>
      </c>
      <c r="N44" s="228">
        <f t="shared" si="3"/>
        <v>36123</v>
      </c>
      <c r="O44" s="228">
        <f t="shared" si="3"/>
        <v>19171818</v>
      </c>
      <c r="P44" s="99"/>
      <c r="Q44" s="99"/>
    </row>
    <row r="45" spans="1:17" ht="14.25">
      <c r="A45" s="402"/>
      <c r="B45" s="403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99"/>
      <c r="Q45" s="99"/>
    </row>
    <row r="46" spans="1:17" ht="14.25" customHeight="1">
      <c r="A46" s="402" t="s">
        <v>328</v>
      </c>
      <c r="B46" s="403"/>
      <c r="C46" s="229">
        <f>SUM(D46:F46)</f>
        <v>100122</v>
      </c>
      <c r="D46" s="229">
        <v>13658</v>
      </c>
      <c r="E46" s="229">
        <v>20512</v>
      </c>
      <c r="F46" s="229">
        <v>65952</v>
      </c>
      <c r="G46" s="229">
        <f>SUM(H46:I46)</f>
        <v>27416</v>
      </c>
      <c r="H46" s="229">
        <v>399</v>
      </c>
      <c r="I46" s="229">
        <v>27017</v>
      </c>
      <c r="J46" s="229">
        <f>SUM(K46:L46)</f>
        <v>570</v>
      </c>
      <c r="K46" s="229">
        <v>397</v>
      </c>
      <c r="L46" s="229">
        <v>173</v>
      </c>
      <c r="M46" s="229">
        <v>2275113</v>
      </c>
      <c r="N46" s="229">
        <v>2527</v>
      </c>
      <c r="O46" s="229">
        <v>1528551</v>
      </c>
      <c r="P46" s="99"/>
      <c r="Q46" s="99"/>
    </row>
    <row r="47" spans="1:17" ht="14.25" customHeight="1">
      <c r="A47" s="406" t="s">
        <v>272</v>
      </c>
      <c r="B47" s="407"/>
      <c r="C47" s="229">
        <f>SUM(D47:F47)</f>
        <v>116767</v>
      </c>
      <c r="D47" s="229">
        <v>18166</v>
      </c>
      <c r="E47" s="229">
        <v>15396</v>
      </c>
      <c r="F47" s="229">
        <v>83205</v>
      </c>
      <c r="G47" s="229">
        <f>SUM(H47:I47)</f>
        <v>29161</v>
      </c>
      <c r="H47" s="229">
        <v>167</v>
      </c>
      <c r="I47" s="229">
        <v>28994</v>
      </c>
      <c r="J47" s="229">
        <f>SUM(K47:L47)</f>
        <v>508</v>
      </c>
      <c r="K47" s="229">
        <v>333</v>
      </c>
      <c r="L47" s="229">
        <v>175</v>
      </c>
      <c r="M47" s="229">
        <v>2822079</v>
      </c>
      <c r="N47" s="229">
        <v>2652</v>
      </c>
      <c r="O47" s="229">
        <v>1544188</v>
      </c>
      <c r="P47" s="99"/>
      <c r="Q47" s="99"/>
    </row>
    <row r="48" spans="1:17" ht="14.25" customHeight="1">
      <c r="A48" s="406" t="s">
        <v>273</v>
      </c>
      <c r="B48" s="407"/>
      <c r="C48" s="229">
        <f>SUM(D48:F48)</f>
        <v>137256</v>
      </c>
      <c r="D48" s="229">
        <v>19597</v>
      </c>
      <c r="E48" s="229">
        <v>24452</v>
      </c>
      <c r="F48" s="229">
        <v>93207</v>
      </c>
      <c r="G48" s="229">
        <f>SUM(H48:I48)</f>
        <v>33816</v>
      </c>
      <c r="H48" s="229">
        <v>11</v>
      </c>
      <c r="I48" s="229">
        <v>33805</v>
      </c>
      <c r="J48" s="229">
        <f>SUM(K48:L48)</f>
        <v>744</v>
      </c>
      <c r="K48" s="229">
        <v>479</v>
      </c>
      <c r="L48" s="229">
        <v>265</v>
      </c>
      <c r="M48" s="229">
        <v>2122077</v>
      </c>
      <c r="N48" s="229">
        <v>2768</v>
      </c>
      <c r="O48" s="229">
        <v>1625872</v>
      </c>
      <c r="P48" s="99"/>
      <c r="Q48" s="99"/>
    </row>
    <row r="49" spans="1:17" ht="14.25" customHeight="1">
      <c r="A49" s="406" t="s">
        <v>274</v>
      </c>
      <c r="B49" s="407"/>
      <c r="C49" s="229">
        <f>SUM(D49:F49)</f>
        <v>118673</v>
      </c>
      <c r="D49" s="229">
        <v>10373</v>
      </c>
      <c r="E49" s="229">
        <v>28821</v>
      </c>
      <c r="F49" s="229">
        <v>79479</v>
      </c>
      <c r="G49" s="229">
        <f>SUM(H49:I49)</f>
        <v>28520</v>
      </c>
      <c r="H49" s="238" t="s">
        <v>389</v>
      </c>
      <c r="I49" s="229">
        <v>28520</v>
      </c>
      <c r="J49" s="229">
        <f>SUM(K49:L49)</f>
        <v>838</v>
      </c>
      <c r="K49" s="229">
        <v>419</v>
      </c>
      <c r="L49" s="229">
        <v>419</v>
      </c>
      <c r="M49" s="229">
        <v>2128135</v>
      </c>
      <c r="N49" s="229">
        <v>2523</v>
      </c>
      <c r="O49" s="229">
        <v>1586893</v>
      </c>
      <c r="P49" s="99"/>
      <c r="Q49" s="99"/>
    </row>
    <row r="50" spans="1:17" ht="14.25">
      <c r="A50" s="402"/>
      <c r="B50" s="403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99"/>
      <c r="Q50" s="99"/>
    </row>
    <row r="51" spans="1:17" ht="14.25" customHeight="1">
      <c r="A51" s="406" t="s">
        <v>275</v>
      </c>
      <c r="B51" s="407"/>
      <c r="C51" s="229">
        <f>SUM(D51:F51)</f>
        <v>103543</v>
      </c>
      <c r="D51" s="229">
        <v>14131</v>
      </c>
      <c r="E51" s="229">
        <v>19879</v>
      </c>
      <c r="F51" s="229">
        <v>69533</v>
      </c>
      <c r="G51" s="229">
        <f>SUM(H51:I51)</f>
        <v>29563</v>
      </c>
      <c r="H51" s="229">
        <v>46</v>
      </c>
      <c r="I51" s="229">
        <v>29517</v>
      </c>
      <c r="J51" s="229">
        <f>SUM(K51:L51)</f>
        <v>786</v>
      </c>
      <c r="K51" s="229">
        <v>507</v>
      </c>
      <c r="L51" s="229">
        <v>279</v>
      </c>
      <c r="M51" s="229">
        <v>2109738</v>
      </c>
      <c r="N51" s="229">
        <v>2914</v>
      </c>
      <c r="O51" s="229">
        <v>1441703</v>
      </c>
      <c r="P51" s="99"/>
      <c r="Q51" s="99"/>
    </row>
    <row r="52" spans="1:17" ht="14.25" customHeight="1">
      <c r="A52" s="406" t="s">
        <v>276</v>
      </c>
      <c r="B52" s="407"/>
      <c r="C52" s="229">
        <f>SUM(D52:F52)</f>
        <v>106045</v>
      </c>
      <c r="D52" s="229">
        <v>11746</v>
      </c>
      <c r="E52" s="229">
        <v>13415</v>
      </c>
      <c r="F52" s="229">
        <v>80884</v>
      </c>
      <c r="G52" s="229">
        <f>SUM(H52:I52)</f>
        <v>25761</v>
      </c>
      <c r="H52" s="229">
        <v>195</v>
      </c>
      <c r="I52" s="229">
        <v>25566</v>
      </c>
      <c r="J52" s="229">
        <f>SUM(K52:L52)</f>
        <v>863</v>
      </c>
      <c r="K52" s="229">
        <v>449</v>
      </c>
      <c r="L52" s="229">
        <v>414</v>
      </c>
      <c r="M52" s="229">
        <v>2369076</v>
      </c>
      <c r="N52" s="229">
        <v>3205</v>
      </c>
      <c r="O52" s="229">
        <v>1585154</v>
      </c>
      <c r="P52" s="99"/>
      <c r="Q52" s="99"/>
    </row>
    <row r="53" spans="1:17" ht="14.25" customHeight="1">
      <c r="A53" s="406" t="s">
        <v>277</v>
      </c>
      <c r="B53" s="407"/>
      <c r="C53" s="229">
        <f>SUM(D53:F53)</f>
        <v>119672</v>
      </c>
      <c r="D53" s="229">
        <v>18947</v>
      </c>
      <c r="E53" s="229">
        <v>12144</v>
      </c>
      <c r="F53" s="229">
        <v>88581</v>
      </c>
      <c r="G53" s="229">
        <f>SUM(H53:I53)</f>
        <v>28886</v>
      </c>
      <c r="H53" s="229">
        <v>190</v>
      </c>
      <c r="I53" s="229">
        <v>28696</v>
      </c>
      <c r="J53" s="229">
        <f>SUM(K53:L53)</f>
        <v>884</v>
      </c>
      <c r="K53" s="229">
        <v>494</v>
      </c>
      <c r="L53" s="229">
        <v>390</v>
      </c>
      <c r="M53" s="229">
        <v>1930986</v>
      </c>
      <c r="N53" s="229">
        <v>3127</v>
      </c>
      <c r="O53" s="229">
        <v>1624051</v>
      </c>
      <c r="P53" s="99"/>
      <c r="Q53" s="99"/>
    </row>
    <row r="54" spans="1:17" ht="14.25" customHeight="1">
      <c r="A54" s="406" t="s">
        <v>278</v>
      </c>
      <c r="B54" s="407"/>
      <c r="C54" s="229">
        <f>SUM(D54:F54)</f>
        <v>109372</v>
      </c>
      <c r="D54" s="229">
        <v>16868</v>
      </c>
      <c r="E54" s="229">
        <v>9320</v>
      </c>
      <c r="F54" s="229">
        <v>83184</v>
      </c>
      <c r="G54" s="229">
        <f>SUM(H54:I54)</f>
        <v>27802</v>
      </c>
      <c r="H54" s="229">
        <v>144</v>
      </c>
      <c r="I54" s="229">
        <v>27658</v>
      </c>
      <c r="J54" s="229">
        <f>SUM(K54:L54)</f>
        <v>895</v>
      </c>
      <c r="K54" s="229">
        <v>523</v>
      </c>
      <c r="L54" s="229">
        <v>372</v>
      </c>
      <c r="M54" s="229">
        <v>2198250</v>
      </c>
      <c r="N54" s="229">
        <v>3057</v>
      </c>
      <c r="O54" s="229">
        <v>1666947</v>
      </c>
      <c r="P54" s="99"/>
      <c r="Q54" s="99"/>
    </row>
    <row r="55" spans="1:17" ht="14.25">
      <c r="A55" s="402"/>
      <c r="B55" s="403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99"/>
      <c r="Q55" s="99"/>
    </row>
    <row r="56" spans="1:17" ht="14.25" customHeight="1">
      <c r="A56" s="406" t="s">
        <v>279</v>
      </c>
      <c r="B56" s="407"/>
      <c r="C56" s="229">
        <f>SUM(D56:F56)</f>
        <v>106697</v>
      </c>
      <c r="D56" s="229">
        <v>12260</v>
      </c>
      <c r="E56" s="229">
        <v>8590</v>
      </c>
      <c r="F56" s="229">
        <v>85847</v>
      </c>
      <c r="G56" s="229">
        <f>SUM(H56:I56)</f>
        <v>35137</v>
      </c>
      <c r="H56" s="229">
        <v>226</v>
      </c>
      <c r="I56" s="229">
        <v>34911</v>
      </c>
      <c r="J56" s="229">
        <f>SUM(K56:L56)</f>
        <v>886</v>
      </c>
      <c r="K56" s="229">
        <v>537</v>
      </c>
      <c r="L56" s="229">
        <v>349</v>
      </c>
      <c r="M56" s="229">
        <v>2173980</v>
      </c>
      <c r="N56" s="229">
        <v>3348</v>
      </c>
      <c r="O56" s="229">
        <v>1695123</v>
      </c>
      <c r="P56" s="99"/>
      <c r="Q56" s="99"/>
    </row>
    <row r="57" spans="1:17" ht="14.25" customHeight="1">
      <c r="A57" s="406" t="s">
        <v>280</v>
      </c>
      <c r="B57" s="407"/>
      <c r="C57" s="229">
        <f>SUM(D57:F57)</f>
        <v>120285</v>
      </c>
      <c r="D57" s="229">
        <v>17276</v>
      </c>
      <c r="E57" s="229">
        <v>15179</v>
      </c>
      <c r="F57" s="229">
        <v>87830</v>
      </c>
      <c r="G57" s="229">
        <f>SUM(H57:I57)</f>
        <v>36972</v>
      </c>
      <c r="H57" s="229">
        <v>264</v>
      </c>
      <c r="I57" s="229">
        <v>36708</v>
      </c>
      <c r="J57" s="229">
        <f>SUM(K57:L57)</f>
        <v>947</v>
      </c>
      <c r="K57" s="229">
        <v>567</v>
      </c>
      <c r="L57" s="229">
        <v>380</v>
      </c>
      <c r="M57" s="229">
        <v>1792817</v>
      </c>
      <c r="N57" s="229">
        <v>3262</v>
      </c>
      <c r="O57" s="229">
        <v>1666144</v>
      </c>
      <c r="P57" s="99"/>
      <c r="Q57" s="99"/>
    </row>
    <row r="58" spans="1:17" ht="14.25" customHeight="1">
      <c r="A58" s="406" t="s">
        <v>281</v>
      </c>
      <c r="B58" s="407"/>
      <c r="C58" s="229">
        <f>SUM(D58:F58)</f>
        <v>109394</v>
      </c>
      <c r="D58" s="229">
        <v>14029</v>
      </c>
      <c r="E58" s="229">
        <v>16168</v>
      </c>
      <c r="F58" s="229">
        <v>79197</v>
      </c>
      <c r="G58" s="229">
        <f>SUM(H58:I58)</f>
        <v>34216</v>
      </c>
      <c r="H58" s="229">
        <v>344</v>
      </c>
      <c r="I58" s="229">
        <v>33872</v>
      </c>
      <c r="J58" s="229">
        <f>SUM(K58:L58)</f>
        <v>1026</v>
      </c>
      <c r="K58" s="229">
        <v>616</v>
      </c>
      <c r="L58" s="229">
        <v>410</v>
      </c>
      <c r="M58" s="229">
        <v>2204380</v>
      </c>
      <c r="N58" s="229">
        <v>3449</v>
      </c>
      <c r="O58" s="229">
        <v>1597907</v>
      </c>
      <c r="P58" s="99"/>
      <c r="Q58" s="99"/>
    </row>
    <row r="59" spans="1:17" ht="14.25" customHeight="1">
      <c r="A59" s="406" t="s">
        <v>282</v>
      </c>
      <c r="B59" s="407"/>
      <c r="C59" s="229">
        <f>SUM(D59:F59)</f>
        <v>112623</v>
      </c>
      <c r="D59" s="229">
        <v>17146</v>
      </c>
      <c r="E59" s="229">
        <v>18638</v>
      </c>
      <c r="F59" s="229">
        <v>76839</v>
      </c>
      <c r="G59" s="229">
        <f>SUM(H59:I59)</f>
        <v>31146</v>
      </c>
      <c r="H59" s="229">
        <v>304</v>
      </c>
      <c r="I59" s="229">
        <v>30842</v>
      </c>
      <c r="J59" s="229">
        <f>SUM(K59:L59)</f>
        <v>1100</v>
      </c>
      <c r="K59" s="229">
        <v>705</v>
      </c>
      <c r="L59" s="229">
        <v>395</v>
      </c>
      <c r="M59" s="229">
        <v>2262579</v>
      </c>
      <c r="N59" s="229">
        <v>3291</v>
      </c>
      <c r="O59" s="229">
        <v>1609285</v>
      </c>
      <c r="P59" s="99"/>
      <c r="Q59" s="99"/>
    </row>
    <row r="60" spans="1:17" ht="14.25">
      <c r="A60" s="29"/>
      <c r="B60" s="61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99"/>
      <c r="Q60" s="99"/>
    </row>
    <row r="61" spans="1:17" ht="14.25">
      <c r="A61" s="415" t="s">
        <v>372</v>
      </c>
      <c r="B61" s="416"/>
      <c r="C61" s="230">
        <f aca="true" t="shared" si="4" ref="C61:O61">AVERAGE(C46:C49,C51:C54,C56:C59)</f>
        <v>113370.75</v>
      </c>
      <c r="D61" s="230">
        <f t="shared" si="4"/>
        <v>15349.75</v>
      </c>
      <c r="E61" s="230">
        <f t="shared" si="4"/>
        <v>16876.166666666668</v>
      </c>
      <c r="F61" s="230">
        <f t="shared" si="4"/>
        <v>81144.83333333333</v>
      </c>
      <c r="G61" s="230">
        <f t="shared" si="4"/>
        <v>30699.666666666668</v>
      </c>
      <c r="H61" s="230">
        <f>H44/12</f>
        <v>190.83333333333334</v>
      </c>
      <c r="I61" s="230">
        <f t="shared" si="4"/>
        <v>30508.833333333332</v>
      </c>
      <c r="J61" s="230">
        <f t="shared" si="4"/>
        <v>837.25</v>
      </c>
      <c r="K61" s="230">
        <f t="shared" si="4"/>
        <v>502.1666666666667</v>
      </c>
      <c r="L61" s="230">
        <f t="shared" si="4"/>
        <v>335.0833333333333</v>
      </c>
      <c r="M61" s="230">
        <f t="shared" si="4"/>
        <v>2199100.8333333335</v>
      </c>
      <c r="N61" s="230">
        <f t="shared" si="4"/>
        <v>3010.25</v>
      </c>
      <c r="O61" s="230">
        <f t="shared" si="4"/>
        <v>1597651.5</v>
      </c>
      <c r="P61" s="99"/>
      <c r="Q61" s="99"/>
    </row>
    <row r="62" spans="1:17" ht="14.25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9"/>
      <c r="Q62" s="99"/>
    </row>
    <row r="63" spans="14:15" ht="14.25">
      <c r="N63" s="94"/>
      <c r="O63" s="94"/>
    </row>
  </sheetData>
  <sheetProtection/>
  <mergeCells count="71">
    <mergeCell ref="A3:L3"/>
    <mergeCell ref="A35:O35"/>
    <mergeCell ref="A25:B25"/>
    <mergeCell ref="G5:I6"/>
    <mergeCell ref="D7:D8"/>
    <mergeCell ref="F7:F8"/>
    <mergeCell ref="D5:F6"/>
    <mergeCell ref="A19:B19"/>
    <mergeCell ref="A20:B20"/>
    <mergeCell ref="A21:B21"/>
    <mergeCell ref="A10:B10"/>
    <mergeCell ref="J37:L38"/>
    <mergeCell ref="A16:B16"/>
    <mergeCell ref="A17:B17"/>
    <mergeCell ref="A18:B18"/>
    <mergeCell ref="A5:B8"/>
    <mergeCell ref="A14:B14"/>
    <mergeCell ref="A15:B15"/>
    <mergeCell ref="A11:B11"/>
    <mergeCell ref="C37:F38"/>
    <mergeCell ref="C39:C40"/>
    <mergeCell ref="D39:D40"/>
    <mergeCell ref="G37:I38"/>
    <mergeCell ref="G39:G40"/>
    <mergeCell ref="I7:I8"/>
    <mergeCell ref="N37:N40"/>
    <mergeCell ref="A50:B50"/>
    <mergeCell ref="A49:B49"/>
    <mergeCell ref="A44:B44"/>
    <mergeCell ref="F39:F40"/>
    <mergeCell ref="J5:L6"/>
    <mergeCell ref="J7:J8"/>
    <mergeCell ref="A23:B23"/>
    <mergeCell ref="K7:K8"/>
    <mergeCell ref="M37:M40"/>
    <mergeCell ref="A12:B12"/>
    <mergeCell ref="K39:K40"/>
    <mergeCell ref="L39:L40"/>
    <mergeCell ref="A52:B52"/>
    <mergeCell ref="A53:B53"/>
    <mergeCell ref="A48:B48"/>
    <mergeCell ref="A45:B45"/>
    <mergeCell ref="A46:B46"/>
    <mergeCell ref="A47:B47"/>
    <mergeCell ref="A51:B51"/>
    <mergeCell ref="A13:B13"/>
    <mergeCell ref="A27:B27"/>
    <mergeCell ref="A29:B29"/>
    <mergeCell ref="A37:B40"/>
    <mergeCell ref="A43:B43"/>
    <mergeCell ref="A42:B42"/>
    <mergeCell ref="A26:B26"/>
    <mergeCell ref="A22:B22"/>
    <mergeCell ref="A24:B24"/>
    <mergeCell ref="A61:B61"/>
    <mergeCell ref="A54:B54"/>
    <mergeCell ref="A55:B55"/>
    <mergeCell ref="A56:B56"/>
    <mergeCell ref="A57:B57"/>
    <mergeCell ref="A58:B58"/>
    <mergeCell ref="A59:B59"/>
    <mergeCell ref="O37:O40"/>
    <mergeCell ref="C5:C8"/>
    <mergeCell ref="G7:G8"/>
    <mergeCell ref="E7:E8"/>
    <mergeCell ref="H7:H8"/>
    <mergeCell ref="J39:J40"/>
    <mergeCell ref="L7:L8"/>
    <mergeCell ref="H39:H40"/>
    <mergeCell ref="I39:I40"/>
    <mergeCell ref="E39:E40"/>
  </mergeCells>
  <printOptions/>
  <pageMargins left="0.787" right="0.787" top="0.984" bottom="0.984" header="0.512" footer="0.512"/>
  <pageSetup horizontalDpi="200" verticalDpi="200" orientation="landscape" paperSize="8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0.69921875" style="33" customWidth="1"/>
    <col min="2" max="2" width="11.69921875" style="33" customWidth="1"/>
    <col min="3" max="3" width="5.69921875" style="33" customWidth="1"/>
    <col min="4" max="4" width="8.5" style="33" customWidth="1"/>
    <col min="5" max="5" width="6" style="33" customWidth="1"/>
    <col min="6" max="6" width="7.19921875" style="33" customWidth="1"/>
    <col min="7" max="7" width="11" style="33" customWidth="1"/>
    <col min="8" max="8" width="12.5" style="33" customWidth="1"/>
    <col min="9" max="9" width="4.19921875" style="33" customWidth="1"/>
    <col min="10" max="10" width="8.5" style="33" customWidth="1"/>
    <col min="11" max="11" width="7.69921875" style="33" customWidth="1"/>
    <col min="12" max="12" width="4" style="33" customWidth="1"/>
    <col min="13" max="13" width="10.69921875" style="33" customWidth="1"/>
    <col min="14" max="14" width="5.8984375" style="33" customWidth="1"/>
    <col min="15" max="15" width="14.09765625" style="33" customWidth="1"/>
    <col min="16" max="16" width="3.19921875" style="33" customWidth="1"/>
    <col min="17" max="17" width="13.5" style="33" customWidth="1"/>
    <col min="18" max="18" width="10.59765625" style="33" customWidth="1"/>
    <col min="19" max="19" width="10.69921875" style="33" customWidth="1"/>
    <col min="20" max="20" width="10.59765625" style="33" customWidth="1"/>
    <col min="21" max="21" width="6.19921875" style="33" customWidth="1"/>
    <col min="22" max="22" width="10.59765625" style="33" customWidth="1"/>
    <col min="23" max="23" width="11.5" style="33" bestFit="1" customWidth="1"/>
    <col min="24" max="24" width="16.3984375" style="33" customWidth="1"/>
    <col min="25" max="25" width="10.59765625" style="33" customWidth="1"/>
    <col min="26" max="26" width="14" style="33" customWidth="1"/>
    <col min="27" max="27" width="11.5" style="33" customWidth="1"/>
    <col min="28" max="16384" width="10.59765625" style="33" customWidth="1"/>
  </cols>
  <sheetData>
    <row r="1" spans="1:27" s="32" customFormat="1" ht="19.5" customHeight="1">
      <c r="A1" s="31" t="s">
        <v>425</v>
      </c>
      <c r="AA1" s="17" t="s">
        <v>426</v>
      </c>
    </row>
    <row r="2" s="32" customFormat="1" ht="19.5" customHeight="1">
      <c r="A2" s="31"/>
    </row>
    <row r="3" spans="1:27" ht="19.5" customHeight="1">
      <c r="A3" s="534" t="s">
        <v>433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</row>
    <row r="4" spans="1:14" ht="19.5" customHeight="1">
      <c r="A4" s="85"/>
      <c r="B4" s="168"/>
      <c r="C4" s="168"/>
      <c r="E4" s="168"/>
      <c r="F4" s="168"/>
      <c r="G4" s="168"/>
      <c r="H4" s="168"/>
      <c r="I4" s="168"/>
      <c r="J4" s="168"/>
      <c r="N4" s="186"/>
    </row>
    <row r="5" spans="1:27" ht="19.5" customHeight="1">
      <c r="A5" s="540" t="s">
        <v>456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</row>
    <row r="6" spans="1:27" ht="19.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7" ht="19.5" customHeight="1">
      <c r="A7" s="540" t="s">
        <v>427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O7" s="60"/>
      <c r="P7" s="60"/>
      <c r="Q7" s="60"/>
      <c r="AA7" s="60"/>
    </row>
    <row r="8" spans="1:27" ht="18" customHeight="1" thickBot="1">
      <c r="A8" s="34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O8" s="535" t="s">
        <v>437</v>
      </c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</row>
    <row r="9" spans="1:13" ht="21.75" customHeight="1" thickBot="1">
      <c r="A9" s="528" t="s">
        <v>29</v>
      </c>
      <c r="B9" s="498" t="s">
        <v>125</v>
      </c>
      <c r="C9" s="498"/>
      <c r="D9" s="498"/>
      <c r="E9" s="498"/>
      <c r="F9" s="498" t="s">
        <v>99</v>
      </c>
      <c r="G9" s="498"/>
      <c r="H9" s="498"/>
      <c r="I9" s="498"/>
      <c r="J9" s="498" t="s">
        <v>126</v>
      </c>
      <c r="K9" s="498"/>
      <c r="L9" s="498"/>
      <c r="M9" s="500"/>
    </row>
    <row r="10" spans="1:27" ht="28.5" customHeight="1">
      <c r="A10" s="529"/>
      <c r="B10" s="527" t="s">
        <v>428</v>
      </c>
      <c r="C10" s="526"/>
      <c r="D10" s="526" t="s">
        <v>98</v>
      </c>
      <c r="E10" s="526"/>
      <c r="F10" s="527" t="s">
        <v>429</v>
      </c>
      <c r="G10" s="526"/>
      <c r="H10" s="526" t="s">
        <v>98</v>
      </c>
      <c r="I10" s="526"/>
      <c r="J10" s="527" t="s">
        <v>430</v>
      </c>
      <c r="K10" s="526"/>
      <c r="L10" s="526" t="s">
        <v>98</v>
      </c>
      <c r="M10" s="530"/>
      <c r="O10" s="488" t="s">
        <v>438</v>
      </c>
      <c r="P10" s="489"/>
      <c r="Q10" s="195" t="s">
        <v>125</v>
      </c>
      <c r="R10" s="195" t="s">
        <v>129</v>
      </c>
      <c r="S10" s="195" t="s">
        <v>309</v>
      </c>
      <c r="T10" s="195" t="s">
        <v>129</v>
      </c>
      <c r="U10" s="504" t="s">
        <v>310</v>
      </c>
      <c r="V10" s="504"/>
      <c r="W10" s="195" t="s">
        <v>129</v>
      </c>
      <c r="X10" s="195" t="s">
        <v>311</v>
      </c>
      <c r="Y10" s="195" t="s">
        <v>129</v>
      </c>
      <c r="Z10" s="195" t="s">
        <v>312</v>
      </c>
      <c r="AA10" s="248" t="s">
        <v>130</v>
      </c>
    </row>
    <row r="11" spans="1:16" ht="21.75" customHeight="1">
      <c r="A11" s="128"/>
      <c r="O11" s="127"/>
      <c r="P11" s="130"/>
    </row>
    <row r="12" spans="1:27" ht="21.75" customHeight="1">
      <c r="A12" s="86" t="s">
        <v>434</v>
      </c>
      <c r="B12" s="533">
        <v>15174</v>
      </c>
      <c r="C12" s="520"/>
      <c r="D12" s="519">
        <f>B12/B$12*100</f>
        <v>100</v>
      </c>
      <c r="E12" s="519"/>
      <c r="F12" s="520">
        <v>127777</v>
      </c>
      <c r="G12" s="520"/>
      <c r="H12" s="519">
        <f>F12/F$12*100</f>
        <v>100</v>
      </c>
      <c r="I12" s="519"/>
      <c r="J12" s="520">
        <v>114102461</v>
      </c>
      <c r="K12" s="520"/>
      <c r="L12" s="519">
        <f>J12/J$12*100</f>
        <v>100</v>
      </c>
      <c r="M12" s="519"/>
      <c r="O12" s="513" t="s">
        <v>436</v>
      </c>
      <c r="P12" s="514"/>
      <c r="Q12" s="259">
        <f>SUM(Q14,Q16)</f>
        <v>15174</v>
      </c>
      <c r="R12" s="260">
        <f>Q12/Q$12*100</f>
        <v>100</v>
      </c>
      <c r="S12" s="259">
        <f>SUM(S14,S16)</f>
        <v>127777</v>
      </c>
      <c r="T12" s="260">
        <f>S12/S$12*100</f>
        <v>100</v>
      </c>
      <c r="U12" s="490">
        <f>SUM(U14,U16)</f>
        <v>114102461</v>
      </c>
      <c r="V12" s="491"/>
      <c r="W12" s="260">
        <f>U12/U$12*100</f>
        <v>100</v>
      </c>
      <c r="X12" s="259">
        <f>SUM(X14,X16)</f>
        <v>114074905</v>
      </c>
      <c r="Y12" s="260">
        <f>X12/X$12*100</f>
        <v>100</v>
      </c>
      <c r="Z12" s="259">
        <f>SUM(Z14,Z16)</f>
        <v>47386656</v>
      </c>
      <c r="AA12" s="260">
        <v>41.7</v>
      </c>
    </row>
    <row r="13" spans="1:27" ht="21.75" customHeight="1">
      <c r="A13" s="26"/>
      <c r="B13" s="521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O13" s="507"/>
      <c r="P13" s="506"/>
      <c r="Q13" s="249"/>
      <c r="R13" s="250"/>
      <c r="S13" s="249"/>
      <c r="T13" s="250"/>
      <c r="U13" s="503"/>
      <c r="V13" s="497"/>
      <c r="W13" s="250"/>
      <c r="X13" s="249"/>
      <c r="Y13" s="250"/>
      <c r="Z13" s="249"/>
      <c r="AA13" s="250"/>
    </row>
    <row r="14" spans="1:27" ht="21.75" customHeight="1">
      <c r="A14" s="26" t="s">
        <v>46</v>
      </c>
      <c r="B14" s="521">
        <v>1078</v>
      </c>
      <c r="C14" s="496"/>
      <c r="D14" s="517">
        <f>B14/B$12*100</f>
        <v>7.104257282193226</v>
      </c>
      <c r="E14" s="517"/>
      <c r="F14" s="496">
        <v>10080</v>
      </c>
      <c r="G14" s="496"/>
      <c r="H14" s="517">
        <f>F14/F$12*100</f>
        <v>7.888743670613647</v>
      </c>
      <c r="I14" s="517"/>
      <c r="J14" s="496">
        <v>10007562</v>
      </c>
      <c r="K14" s="496"/>
      <c r="L14" s="517">
        <f aca="true" t="shared" si="0" ref="L14:L32">J14/J$12*100</f>
        <v>8.770680239753988</v>
      </c>
      <c r="M14" s="517"/>
      <c r="O14" s="515" t="s">
        <v>439</v>
      </c>
      <c r="P14" s="516"/>
      <c r="Q14" s="249">
        <v>13082</v>
      </c>
      <c r="R14" s="250">
        <f>Q14/Q$12*100</f>
        <v>86.21325952286807</v>
      </c>
      <c r="S14" s="249">
        <v>45970</v>
      </c>
      <c r="T14" s="250">
        <f>S14/S$12*100</f>
        <v>35.976740727987035</v>
      </c>
      <c r="U14" s="496">
        <v>19100826</v>
      </c>
      <c r="V14" s="497"/>
      <c r="W14" s="250">
        <f>U14/U$12*100</f>
        <v>16.740064879056376</v>
      </c>
      <c r="X14" s="249">
        <v>19100826</v>
      </c>
      <c r="Y14" s="250">
        <f>X14/X$12*100</f>
        <v>16.744108618806212</v>
      </c>
      <c r="Z14" s="249">
        <v>10521600</v>
      </c>
      <c r="AA14" s="250">
        <v>55.2</v>
      </c>
    </row>
    <row r="15" spans="1:27" ht="21.75" customHeight="1">
      <c r="A15" s="26" t="s">
        <v>60</v>
      </c>
      <c r="B15" s="521">
        <v>6606</v>
      </c>
      <c r="C15" s="496"/>
      <c r="D15" s="512">
        <f aca="true" t="shared" si="1" ref="D15:D34">B15/B$12*100</f>
        <v>43.53499406880189</v>
      </c>
      <c r="E15" s="512"/>
      <c r="F15" s="496">
        <v>43259</v>
      </c>
      <c r="G15" s="496"/>
      <c r="H15" s="512">
        <f aca="true" t="shared" si="2" ref="H15:H34">F15/F$12*100</f>
        <v>33.85507563959085</v>
      </c>
      <c r="I15" s="512"/>
      <c r="J15" s="496">
        <v>30738063</v>
      </c>
      <c r="K15" s="496"/>
      <c r="L15" s="517">
        <f t="shared" si="0"/>
        <v>26.939000903757893</v>
      </c>
      <c r="M15" s="517"/>
      <c r="O15" s="507"/>
      <c r="P15" s="506"/>
      <c r="Q15" s="249"/>
      <c r="R15" s="250"/>
      <c r="S15" s="249"/>
      <c r="T15" s="250"/>
      <c r="U15" s="496"/>
      <c r="V15" s="497"/>
      <c r="W15" s="250"/>
      <c r="X15" s="249"/>
      <c r="Y15" s="250"/>
      <c r="Z15" s="249"/>
      <c r="AA15" s="250"/>
    </row>
    <row r="16" spans="1:27" ht="21.75" customHeight="1">
      <c r="A16" s="26" t="s">
        <v>61</v>
      </c>
      <c r="B16" s="521">
        <v>403</v>
      </c>
      <c r="C16" s="496"/>
      <c r="D16" s="512">
        <f t="shared" si="1"/>
        <v>2.65585870568077</v>
      </c>
      <c r="E16" s="512"/>
      <c r="F16" s="496">
        <v>7286</v>
      </c>
      <c r="G16" s="496"/>
      <c r="H16" s="512">
        <f t="shared" si="2"/>
        <v>5.702121665088397</v>
      </c>
      <c r="I16" s="512"/>
      <c r="J16" s="496">
        <v>2806921</v>
      </c>
      <c r="K16" s="496"/>
      <c r="L16" s="517">
        <f t="shared" si="0"/>
        <v>2.460000402620589</v>
      </c>
      <c r="M16" s="517"/>
      <c r="O16" s="515" t="s">
        <v>440</v>
      </c>
      <c r="P16" s="516"/>
      <c r="Q16" s="249">
        <f>SUM(Q18,Q20,Q22,Q24,Q26,Q28,Q30)</f>
        <v>2092</v>
      </c>
      <c r="R16" s="250">
        <f>Q16/Q$12*100</f>
        <v>13.786740477131938</v>
      </c>
      <c r="S16" s="249">
        <f>SUM(S18,S20,S22,S24,S26,S28,S30)</f>
        <v>81807</v>
      </c>
      <c r="T16" s="250">
        <f>S16/S$12*100</f>
        <v>64.02325927201295</v>
      </c>
      <c r="U16" s="496">
        <f>SUM(U18,U20,U22,U24,U26,U28,U30)</f>
        <v>95001635</v>
      </c>
      <c r="V16" s="497">
        <f>SUM(V18,V20,V22,V24,V26,V28,V30)</f>
        <v>0</v>
      </c>
      <c r="W16" s="250">
        <f>U16/U$12*100</f>
        <v>83.25993512094362</v>
      </c>
      <c r="X16" s="249">
        <f>SUM(X18,X20,X22,X24,X26,X28,X30)</f>
        <v>94974079</v>
      </c>
      <c r="Y16" s="250">
        <f>X16/X$12*100</f>
        <v>83.25589138119379</v>
      </c>
      <c r="Z16" s="249">
        <f>SUM(Z18,Z20,Z22,Z24,Z26,Z28,Z30)</f>
        <v>36865056</v>
      </c>
      <c r="AA16" s="250">
        <v>38.9</v>
      </c>
    </row>
    <row r="17" spans="1:27" ht="21.75" customHeight="1">
      <c r="A17" s="26" t="s">
        <v>62</v>
      </c>
      <c r="B17" s="521">
        <v>769</v>
      </c>
      <c r="C17" s="496"/>
      <c r="D17" s="512">
        <f t="shared" si="1"/>
        <v>5.067879267167523</v>
      </c>
      <c r="E17" s="512"/>
      <c r="F17" s="496">
        <v>4799</v>
      </c>
      <c r="G17" s="496"/>
      <c r="H17" s="512">
        <f t="shared" si="2"/>
        <v>3.7557619915947313</v>
      </c>
      <c r="I17" s="512"/>
      <c r="J17" s="496">
        <v>4154306</v>
      </c>
      <c r="K17" s="496"/>
      <c r="L17" s="517">
        <f t="shared" si="0"/>
        <v>3.640855739299085</v>
      </c>
      <c r="M17" s="517"/>
      <c r="O17" s="507"/>
      <c r="P17" s="506"/>
      <c r="Q17" s="249"/>
      <c r="R17" s="250"/>
      <c r="S17" s="249"/>
      <c r="T17" s="250"/>
      <c r="U17" s="496"/>
      <c r="V17" s="497"/>
      <c r="W17" s="250"/>
      <c r="X17" s="249"/>
      <c r="Y17" s="250"/>
      <c r="Z17" s="249"/>
      <c r="AA17" s="250"/>
    </row>
    <row r="18" spans="1:27" ht="21.75" customHeight="1">
      <c r="A18" s="256" t="s">
        <v>435</v>
      </c>
      <c r="B18" s="521">
        <v>658</v>
      </c>
      <c r="C18" s="496"/>
      <c r="D18" s="512">
        <f t="shared" si="1"/>
        <v>4.336364834585475</v>
      </c>
      <c r="E18" s="512"/>
      <c r="F18" s="496">
        <v>2726</v>
      </c>
      <c r="G18" s="496"/>
      <c r="H18" s="512">
        <f t="shared" si="2"/>
        <v>2.1334042902869843</v>
      </c>
      <c r="I18" s="512"/>
      <c r="J18" s="496">
        <v>1957398</v>
      </c>
      <c r="K18" s="496"/>
      <c r="L18" s="517">
        <f t="shared" si="0"/>
        <v>1.7154739545889375</v>
      </c>
      <c r="M18" s="517"/>
      <c r="O18" s="505" t="s">
        <v>441</v>
      </c>
      <c r="P18" s="506"/>
      <c r="Q18" s="249">
        <v>1082</v>
      </c>
      <c r="R18" s="250">
        <f>Q18/Q$12*100</f>
        <v>7.130618162646632</v>
      </c>
      <c r="S18" s="249">
        <v>14918</v>
      </c>
      <c r="T18" s="250">
        <f>S18/S$12*100</f>
        <v>11.675027587124443</v>
      </c>
      <c r="U18" s="496">
        <v>12405620</v>
      </c>
      <c r="V18" s="497"/>
      <c r="W18" s="250">
        <f>U18/U$12*100</f>
        <v>10.872350947802957</v>
      </c>
      <c r="X18" s="249">
        <v>12405620</v>
      </c>
      <c r="Y18" s="250">
        <f>X18/X$12*100</f>
        <v>10.874977279183359</v>
      </c>
      <c r="Z18" s="249">
        <v>5600755</v>
      </c>
      <c r="AA18" s="250">
        <v>45.5</v>
      </c>
    </row>
    <row r="19" spans="1:27" ht="21.75" customHeight="1">
      <c r="A19" s="26" t="s">
        <v>63</v>
      </c>
      <c r="B19" s="521">
        <v>171</v>
      </c>
      <c r="C19" s="496"/>
      <c r="D19" s="512">
        <f t="shared" si="1"/>
        <v>1.1269276393831553</v>
      </c>
      <c r="E19" s="512"/>
      <c r="F19" s="496">
        <v>1911</v>
      </c>
      <c r="G19" s="496"/>
      <c r="H19" s="512">
        <f t="shared" si="2"/>
        <v>1.4955743208871708</v>
      </c>
      <c r="I19" s="512"/>
      <c r="J19" s="496">
        <v>1926647</v>
      </c>
      <c r="K19" s="496"/>
      <c r="L19" s="517">
        <f t="shared" si="0"/>
        <v>1.6885236156299905</v>
      </c>
      <c r="M19" s="517"/>
      <c r="O19" s="507"/>
      <c r="P19" s="506"/>
      <c r="Q19" s="249"/>
      <c r="R19" s="250"/>
      <c r="S19" s="249"/>
      <c r="T19" s="250"/>
      <c r="U19" s="496"/>
      <c r="V19" s="497"/>
      <c r="W19" s="250"/>
      <c r="X19" s="249"/>
      <c r="Y19" s="250"/>
      <c r="Z19" s="249"/>
      <c r="AA19" s="250"/>
    </row>
    <row r="20" spans="1:27" ht="21.75" customHeight="1">
      <c r="A20" s="26" t="s">
        <v>50</v>
      </c>
      <c r="B20" s="521">
        <v>457</v>
      </c>
      <c r="C20" s="496"/>
      <c r="D20" s="512">
        <f t="shared" si="1"/>
        <v>3.0117305918017663</v>
      </c>
      <c r="E20" s="512"/>
      <c r="F20" s="496">
        <v>4469</v>
      </c>
      <c r="G20" s="496"/>
      <c r="H20" s="512">
        <f t="shared" si="2"/>
        <v>3.4974995499972605</v>
      </c>
      <c r="I20" s="512"/>
      <c r="J20" s="496">
        <v>3208571</v>
      </c>
      <c r="K20" s="496"/>
      <c r="L20" s="517">
        <f t="shared" si="0"/>
        <v>2.81200858586214</v>
      </c>
      <c r="M20" s="517"/>
      <c r="O20" s="505" t="s">
        <v>442</v>
      </c>
      <c r="P20" s="506"/>
      <c r="Q20" s="249">
        <v>440</v>
      </c>
      <c r="R20" s="250">
        <f>Q20/Q$12*100</f>
        <v>2.8996968498747857</v>
      </c>
      <c r="S20" s="249">
        <v>10558</v>
      </c>
      <c r="T20" s="250">
        <f>S20/S$12*100</f>
        <v>8.262832904200286</v>
      </c>
      <c r="U20" s="496">
        <v>9722440</v>
      </c>
      <c r="V20" s="497"/>
      <c r="W20" s="250">
        <f>U20/U$12*100</f>
        <v>8.520797811714157</v>
      </c>
      <c r="X20" s="249">
        <v>9722440</v>
      </c>
      <c r="Y20" s="250">
        <f>X20/X$12*100</f>
        <v>8.52285610055954</v>
      </c>
      <c r="Z20" s="249">
        <v>4080140</v>
      </c>
      <c r="AA20" s="250">
        <v>42.6</v>
      </c>
    </row>
    <row r="21" spans="1:27" ht="21.75" customHeight="1">
      <c r="A21" s="26" t="s">
        <v>36</v>
      </c>
      <c r="B21" s="521">
        <v>30</v>
      </c>
      <c r="C21" s="496"/>
      <c r="D21" s="512">
        <f t="shared" si="1"/>
        <v>0.19770660340055357</v>
      </c>
      <c r="E21" s="512"/>
      <c r="F21" s="496">
        <v>765</v>
      </c>
      <c r="G21" s="496"/>
      <c r="H21" s="512">
        <f t="shared" si="2"/>
        <v>0.5986992964305</v>
      </c>
      <c r="I21" s="512"/>
      <c r="J21" s="496">
        <v>2408902</v>
      </c>
      <c r="K21" s="496"/>
      <c r="L21" s="517">
        <f t="shared" si="0"/>
        <v>2.1111744469735845</v>
      </c>
      <c r="M21" s="517"/>
      <c r="O21" s="507"/>
      <c r="P21" s="506"/>
      <c r="Q21" s="249"/>
      <c r="R21" s="250"/>
      <c r="S21" s="249"/>
      <c r="T21" s="250"/>
      <c r="U21" s="496"/>
      <c r="V21" s="497"/>
      <c r="W21" s="250"/>
      <c r="X21" s="249"/>
      <c r="Y21" s="250"/>
      <c r="Z21" s="249"/>
      <c r="AA21" s="250"/>
    </row>
    <row r="22" spans="1:27" ht="21.75" customHeight="1">
      <c r="A22" s="26" t="s">
        <v>64</v>
      </c>
      <c r="B22" s="521">
        <v>12</v>
      </c>
      <c r="C22" s="496"/>
      <c r="D22" s="512">
        <f t="shared" si="1"/>
        <v>0.07908264136022143</v>
      </c>
      <c r="E22" s="512"/>
      <c r="F22" s="496">
        <v>109</v>
      </c>
      <c r="G22" s="496"/>
      <c r="H22" s="512">
        <f t="shared" si="2"/>
        <v>0.08530486707310392</v>
      </c>
      <c r="I22" s="512"/>
      <c r="J22" s="496">
        <v>405318</v>
      </c>
      <c r="K22" s="496"/>
      <c r="L22" s="517">
        <f t="shared" si="0"/>
        <v>0.35522283783169234</v>
      </c>
      <c r="M22" s="517"/>
      <c r="O22" s="505" t="s">
        <v>443</v>
      </c>
      <c r="P22" s="506"/>
      <c r="Q22" s="249">
        <v>256</v>
      </c>
      <c r="R22" s="250">
        <f>Q22/Q$12*100</f>
        <v>1.6870963490180573</v>
      </c>
      <c r="S22" s="249">
        <v>9650</v>
      </c>
      <c r="T22" s="250">
        <f>S22/S$12*100</f>
        <v>7.552219883077549</v>
      </c>
      <c r="U22" s="496">
        <v>9633591</v>
      </c>
      <c r="V22" s="497"/>
      <c r="W22" s="250">
        <f>U22/U$12*100</f>
        <v>8.442930078431875</v>
      </c>
      <c r="X22" s="249">
        <v>9700296</v>
      </c>
      <c r="Y22" s="250">
        <f>X22/X$12*100</f>
        <v>8.503444293904955</v>
      </c>
      <c r="Z22" s="249">
        <v>3635160</v>
      </c>
      <c r="AA22" s="250">
        <v>35.3</v>
      </c>
    </row>
    <row r="23" spans="1:27" ht="21.75" customHeight="1">
      <c r="A23" s="26" t="s">
        <v>53</v>
      </c>
      <c r="B23" s="521">
        <v>14</v>
      </c>
      <c r="C23" s="496"/>
      <c r="D23" s="512">
        <f t="shared" si="1"/>
        <v>0.092263081586925</v>
      </c>
      <c r="E23" s="512"/>
      <c r="F23" s="496">
        <v>116</v>
      </c>
      <c r="G23" s="496"/>
      <c r="H23" s="512">
        <f t="shared" si="2"/>
        <v>0.09078316128880784</v>
      </c>
      <c r="I23" s="512"/>
      <c r="J23" s="496">
        <v>48292</v>
      </c>
      <c r="K23" s="496"/>
      <c r="L23" s="517">
        <f t="shared" si="0"/>
        <v>0.0423233640858982</v>
      </c>
      <c r="M23" s="517"/>
      <c r="O23" s="507"/>
      <c r="P23" s="506"/>
      <c r="Q23" s="249"/>
      <c r="R23" s="250"/>
      <c r="S23" s="249"/>
      <c r="T23" s="250"/>
      <c r="U23" s="496"/>
      <c r="V23" s="497"/>
      <c r="W23" s="250"/>
      <c r="X23" s="249"/>
      <c r="Y23" s="250"/>
      <c r="Z23" s="249"/>
      <c r="AA23" s="250"/>
    </row>
    <row r="24" spans="1:27" ht="21.75" customHeight="1">
      <c r="A24" s="26" t="s">
        <v>96</v>
      </c>
      <c r="B24" s="521">
        <v>6</v>
      </c>
      <c r="C24" s="496"/>
      <c r="D24" s="512">
        <f t="shared" si="1"/>
        <v>0.039541320680110716</v>
      </c>
      <c r="E24" s="512"/>
      <c r="F24" s="494" t="s">
        <v>431</v>
      </c>
      <c r="G24" s="494"/>
      <c r="H24" s="518" t="s">
        <v>431</v>
      </c>
      <c r="I24" s="518"/>
      <c r="J24" s="494" t="s">
        <v>431</v>
      </c>
      <c r="K24" s="494"/>
      <c r="L24" s="482" t="s">
        <v>432</v>
      </c>
      <c r="M24" s="482"/>
      <c r="O24" s="505" t="s">
        <v>444</v>
      </c>
      <c r="P24" s="506"/>
      <c r="Q24" s="249">
        <v>188</v>
      </c>
      <c r="R24" s="250">
        <f>Q24/Q$12*100</f>
        <v>1.2389613813101357</v>
      </c>
      <c r="S24" s="249">
        <v>12914</v>
      </c>
      <c r="T24" s="250">
        <f>S24/S$12*100</f>
        <v>10.106670214514349</v>
      </c>
      <c r="U24" s="496">
        <v>14657841</v>
      </c>
      <c r="V24" s="497"/>
      <c r="W24" s="250">
        <f>U24/U$12*100</f>
        <v>12.8462093381141</v>
      </c>
      <c r="X24" s="249">
        <v>14667624</v>
      </c>
      <c r="Y24" s="250">
        <f>X24/X$12*100</f>
        <v>12.857888419893928</v>
      </c>
      <c r="Z24" s="249">
        <v>5148008</v>
      </c>
      <c r="AA24" s="250">
        <v>36.9</v>
      </c>
    </row>
    <row r="25" spans="1:27" ht="21.75" customHeight="1">
      <c r="A25" s="26" t="s">
        <v>54</v>
      </c>
      <c r="B25" s="521">
        <v>703</v>
      </c>
      <c r="C25" s="496"/>
      <c r="D25" s="512">
        <f t="shared" si="1"/>
        <v>4.632924739686305</v>
      </c>
      <c r="E25" s="512"/>
      <c r="F25" s="496">
        <v>6586</v>
      </c>
      <c r="G25" s="496"/>
      <c r="H25" s="512">
        <f t="shared" si="2"/>
        <v>5.154292243518004</v>
      </c>
      <c r="I25" s="512"/>
      <c r="J25" s="496">
        <v>5971288</v>
      </c>
      <c r="K25" s="496"/>
      <c r="L25" s="512">
        <f t="shared" si="0"/>
        <v>5.233268369207216</v>
      </c>
      <c r="M25" s="512"/>
      <c r="O25" s="507"/>
      <c r="P25" s="506"/>
      <c r="Q25" s="249"/>
      <c r="R25" s="250"/>
      <c r="S25" s="249"/>
      <c r="T25" s="250"/>
      <c r="U25" s="496"/>
      <c r="V25" s="497"/>
      <c r="W25" s="250"/>
      <c r="X25" s="249"/>
      <c r="Y25" s="250"/>
      <c r="Z25" s="249"/>
      <c r="AA25" s="250"/>
    </row>
    <row r="26" spans="1:27" ht="21.75" customHeight="1">
      <c r="A26" s="26" t="s">
        <v>37</v>
      </c>
      <c r="B26" s="521">
        <v>110</v>
      </c>
      <c r="C26" s="496"/>
      <c r="D26" s="512">
        <f t="shared" si="1"/>
        <v>0.7249242124686964</v>
      </c>
      <c r="E26" s="512"/>
      <c r="F26" s="496">
        <v>1674</v>
      </c>
      <c r="G26" s="496"/>
      <c r="H26" s="512">
        <f t="shared" si="2"/>
        <v>1.3100949310126235</v>
      </c>
      <c r="I26" s="512"/>
      <c r="J26" s="496">
        <v>2123612</v>
      </c>
      <c r="K26" s="496"/>
      <c r="L26" s="512">
        <f t="shared" si="0"/>
        <v>1.8611447828456567</v>
      </c>
      <c r="M26" s="512"/>
      <c r="O26" s="505" t="s">
        <v>445</v>
      </c>
      <c r="P26" s="506"/>
      <c r="Q26" s="249">
        <v>79</v>
      </c>
      <c r="R26" s="250">
        <f>Q26/Q$12*100</f>
        <v>0.5206273889547911</v>
      </c>
      <c r="S26" s="249">
        <v>10659</v>
      </c>
      <c r="T26" s="250">
        <f>S26/S$12*100</f>
        <v>8.341876863598301</v>
      </c>
      <c r="U26" s="496">
        <v>11391217</v>
      </c>
      <c r="V26" s="497"/>
      <c r="W26" s="250">
        <f>U26/U$12*100</f>
        <v>9.98332279616651</v>
      </c>
      <c r="X26" s="249">
        <v>11366140</v>
      </c>
      <c r="Y26" s="250">
        <f>X26/X$12*100</f>
        <v>9.963751449102675</v>
      </c>
      <c r="Z26" s="249">
        <v>3757926</v>
      </c>
      <c r="AA26" s="250">
        <v>34.3</v>
      </c>
    </row>
    <row r="27" spans="1:27" ht="21.75" customHeight="1">
      <c r="A27" s="26" t="s">
        <v>65</v>
      </c>
      <c r="B27" s="521">
        <v>41</v>
      </c>
      <c r="C27" s="496"/>
      <c r="D27" s="512">
        <f t="shared" si="1"/>
        <v>0.27019902464742324</v>
      </c>
      <c r="E27" s="512"/>
      <c r="F27" s="496">
        <v>300</v>
      </c>
      <c r="G27" s="496"/>
      <c r="H27" s="512">
        <f t="shared" si="2"/>
        <v>0.23478403781588236</v>
      </c>
      <c r="I27" s="512"/>
      <c r="J27" s="496">
        <v>262690</v>
      </c>
      <c r="K27" s="496"/>
      <c r="L27" s="512">
        <f t="shared" si="0"/>
        <v>0.23022290465759543</v>
      </c>
      <c r="M27" s="512"/>
      <c r="O27" s="507"/>
      <c r="P27" s="506"/>
      <c r="Q27" s="249"/>
      <c r="R27" s="250"/>
      <c r="S27" s="249"/>
      <c r="T27" s="250"/>
      <c r="U27" s="496"/>
      <c r="V27" s="497"/>
      <c r="W27" s="250"/>
      <c r="X27" s="249"/>
      <c r="Y27" s="250"/>
      <c r="Z27" s="249"/>
      <c r="AA27" s="250"/>
    </row>
    <row r="28" spans="1:27" ht="21.75" customHeight="1">
      <c r="A28" s="26" t="s">
        <v>66</v>
      </c>
      <c r="B28" s="521">
        <v>861</v>
      </c>
      <c r="C28" s="496"/>
      <c r="D28" s="512">
        <f t="shared" si="1"/>
        <v>5.674179517595888</v>
      </c>
      <c r="E28" s="512"/>
      <c r="F28" s="496">
        <v>6001</v>
      </c>
      <c r="G28" s="496"/>
      <c r="H28" s="512">
        <f t="shared" si="2"/>
        <v>4.6964633697770335</v>
      </c>
      <c r="I28" s="512"/>
      <c r="J28" s="496">
        <v>4524037</v>
      </c>
      <c r="K28" s="496"/>
      <c r="L28" s="512">
        <f t="shared" si="0"/>
        <v>3.964889942207294</v>
      </c>
      <c r="M28" s="512"/>
      <c r="O28" s="505" t="s">
        <v>446</v>
      </c>
      <c r="P28" s="506"/>
      <c r="Q28" s="249">
        <v>25</v>
      </c>
      <c r="R28" s="250">
        <f>Q28/Q$12*100</f>
        <v>0.16475550283379464</v>
      </c>
      <c r="S28" s="249">
        <v>6140</v>
      </c>
      <c r="T28" s="250">
        <f>S28/S$12*100</f>
        <v>4.805246640631725</v>
      </c>
      <c r="U28" s="496">
        <v>7696791</v>
      </c>
      <c r="V28" s="497"/>
      <c r="W28" s="250">
        <f>U28/U$12*100</f>
        <v>6.745508319930102</v>
      </c>
      <c r="X28" s="249">
        <v>7690722</v>
      </c>
      <c r="Y28" s="250">
        <f>X28/X$12*100</f>
        <v>6.74181758029954</v>
      </c>
      <c r="Z28" s="249">
        <v>2999082</v>
      </c>
      <c r="AA28" s="250">
        <v>34.7</v>
      </c>
    </row>
    <row r="29" spans="1:27" ht="21.75" customHeight="1">
      <c r="A29" s="26" t="s">
        <v>56</v>
      </c>
      <c r="B29" s="521">
        <v>1324</v>
      </c>
      <c r="C29" s="496"/>
      <c r="D29" s="512">
        <f t="shared" si="1"/>
        <v>8.725451430077765</v>
      </c>
      <c r="E29" s="512"/>
      <c r="F29" s="496">
        <v>20202</v>
      </c>
      <c r="G29" s="496"/>
      <c r="H29" s="512">
        <f t="shared" si="2"/>
        <v>15.810357106521518</v>
      </c>
      <c r="I29" s="512"/>
      <c r="J29" s="496">
        <v>29976111</v>
      </c>
      <c r="K29" s="496"/>
      <c r="L29" s="512">
        <f t="shared" si="0"/>
        <v>26.271222143052636</v>
      </c>
      <c r="M29" s="512"/>
      <c r="O29" s="507"/>
      <c r="P29" s="506"/>
      <c r="Q29" s="249"/>
      <c r="R29" s="250"/>
      <c r="S29" s="249"/>
      <c r="T29" s="250"/>
      <c r="U29" s="496"/>
      <c r="V29" s="497"/>
      <c r="W29" s="250"/>
      <c r="X29" s="249"/>
      <c r="Y29" s="250"/>
      <c r="Z29" s="249"/>
      <c r="AA29" s="250"/>
    </row>
    <row r="30" spans="1:27" ht="21.75" customHeight="1">
      <c r="A30" s="26" t="s">
        <v>57</v>
      </c>
      <c r="B30" s="521">
        <v>167</v>
      </c>
      <c r="C30" s="496"/>
      <c r="D30" s="512">
        <f t="shared" si="1"/>
        <v>1.1005667589297483</v>
      </c>
      <c r="E30" s="512"/>
      <c r="F30" s="496">
        <v>6633</v>
      </c>
      <c r="G30" s="496"/>
      <c r="H30" s="512">
        <f t="shared" si="2"/>
        <v>5.1910750761091595</v>
      </c>
      <c r="I30" s="512"/>
      <c r="J30" s="496">
        <v>5351743</v>
      </c>
      <c r="K30" s="496"/>
      <c r="L30" s="512">
        <f t="shared" si="0"/>
        <v>4.690295856107784</v>
      </c>
      <c r="M30" s="512"/>
      <c r="O30" s="507" t="s">
        <v>128</v>
      </c>
      <c r="P30" s="506"/>
      <c r="Q30" s="257">
        <v>22</v>
      </c>
      <c r="R30" s="251">
        <f>Q30/Q$12*100</f>
        <v>0.1449848424937393</v>
      </c>
      <c r="S30" s="258">
        <v>16968</v>
      </c>
      <c r="T30" s="251">
        <f>S30/S$12*100</f>
        <v>13.279385178866306</v>
      </c>
      <c r="U30" s="486">
        <v>29494135</v>
      </c>
      <c r="V30" s="487"/>
      <c r="W30" s="251">
        <f>U30/U$12*100</f>
        <v>25.848815828783923</v>
      </c>
      <c r="X30" s="258">
        <v>29421237</v>
      </c>
      <c r="Y30" s="251">
        <v>25.9</v>
      </c>
      <c r="Z30" s="258">
        <v>11643985</v>
      </c>
      <c r="AA30" s="251">
        <v>39.7</v>
      </c>
    </row>
    <row r="31" spans="1:27" ht="21.75" customHeight="1">
      <c r="A31" s="256" t="s">
        <v>58</v>
      </c>
      <c r="B31" s="521">
        <v>188</v>
      </c>
      <c r="C31" s="496"/>
      <c r="D31" s="512">
        <f t="shared" si="1"/>
        <v>1.2389613813101357</v>
      </c>
      <c r="E31" s="512"/>
      <c r="F31" s="496">
        <v>2684</v>
      </c>
      <c r="G31" s="496"/>
      <c r="H31" s="512">
        <f t="shared" si="2"/>
        <v>2.100534524992761</v>
      </c>
      <c r="I31" s="512"/>
      <c r="J31" s="496">
        <v>2726869</v>
      </c>
      <c r="K31" s="496"/>
      <c r="L31" s="512">
        <f t="shared" si="0"/>
        <v>2.3898424066418693</v>
      </c>
      <c r="M31" s="512"/>
      <c r="O31" s="508"/>
      <c r="P31" s="509"/>
      <c r="Q31" s="131"/>
      <c r="R31" s="118"/>
      <c r="S31" s="122"/>
      <c r="T31" s="118"/>
      <c r="U31" s="122"/>
      <c r="V31" s="122"/>
      <c r="W31" s="118"/>
      <c r="X31" s="122"/>
      <c r="Y31" s="118"/>
      <c r="Z31" s="122"/>
      <c r="AA31" s="118"/>
    </row>
    <row r="32" spans="1:19" ht="21.75" customHeight="1">
      <c r="A32" s="26" t="s">
        <v>59</v>
      </c>
      <c r="B32" s="521">
        <v>11</v>
      </c>
      <c r="C32" s="496"/>
      <c r="D32" s="512">
        <f t="shared" si="1"/>
        <v>0.07249242124686965</v>
      </c>
      <c r="E32" s="512"/>
      <c r="F32" s="496">
        <v>67</v>
      </c>
      <c r="G32" s="496"/>
      <c r="H32" s="512">
        <f t="shared" si="2"/>
        <v>0.05243510177888039</v>
      </c>
      <c r="I32" s="512"/>
      <c r="J32" s="496">
        <v>19059</v>
      </c>
      <c r="K32" s="496"/>
      <c r="L32" s="512">
        <f t="shared" si="0"/>
        <v>0.01670340835155168</v>
      </c>
      <c r="M32" s="512"/>
      <c r="O32" s="132"/>
      <c r="P32" s="132"/>
      <c r="Q32" s="117"/>
      <c r="R32" s="117"/>
      <c r="S32" s="117"/>
    </row>
    <row r="33" spans="1:13" ht="21.75" customHeight="1">
      <c r="A33" s="26" t="s">
        <v>67</v>
      </c>
      <c r="B33" s="522">
        <v>1</v>
      </c>
      <c r="C33" s="494"/>
      <c r="D33" s="512">
        <f t="shared" si="1"/>
        <v>0.006590220113351786</v>
      </c>
      <c r="E33" s="512"/>
      <c r="F33" s="494" t="s">
        <v>342</v>
      </c>
      <c r="G33" s="494"/>
      <c r="H33" s="518" t="s">
        <v>342</v>
      </c>
      <c r="I33" s="518"/>
      <c r="J33" s="494" t="s">
        <v>342</v>
      </c>
      <c r="K33" s="494"/>
      <c r="L33" s="482" t="s">
        <v>432</v>
      </c>
      <c r="M33" s="482"/>
    </row>
    <row r="34" spans="1:16" ht="21.75" customHeight="1">
      <c r="A34" s="80" t="s">
        <v>68</v>
      </c>
      <c r="B34" s="523">
        <v>1564</v>
      </c>
      <c r="C34" s="484"/>
      <c r="D34" s="511">
        <f t="shared" si="1"/>
        <v>10.307104257282193</v>
      </c>
      <c r="E34" s="511"/>
      <c r="F34" s="484">
        <v>8052</v>
      </c>
      <c r="G34" s="484"/>
      <c r="H34" s="511">
        <f t="shared" si="2"/>
        <v>6.301603574978283</v>
      </c>
      <c r="I34" s="511"/>
      <c r="J34" s="484">
        <v>5471410</v>
      </c>
      <c r="K34" s="484"/>
      <c r="L34" s="511">
        <f>J34/J$12*100</f>
        <v>4.795172647503194</v>
      </c>
      <c r="M34" s="511"/>
      <c r="O34" s="510"/>
      <c r="P34" s="510"/>
    </row>
    <row r="35" spans="1:16" ht="21.75" customHeight="1">
      <c r="A35" s="34" t="s">
        <v>337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O35" s="510"/>
      <c r="P35" s="510"/>
    </row>
    <row r="36" spans="1:13" ht="21.75" customHeight="1">
      <c r="A36" s="34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21.75" customHeight="1">
      <c r="A37" s="3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5:16" ht="21.75" customHeight="1">
      <c r="O38" s="510"/>
      <c r="P38" s="510"/>
    </row>
    <row r="39" spans="1:27" ht="21.75" customHeight="1">
      <c r="A39" s="537" t="s">
        <v>447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</row>
    <row r="40" spans="1:27" ht="19.5" customHeight="1" thickBot="1">
      <c r="A40" s="34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</row>
    <row r="41" spans="1:27" ht="19.5" customHeight="1">
      <c r="A41" s="528" t="s">
        <v>29</v>
      </c>
      <c r="B41" s="500" t="s">
        <v>125</v>
      </c>
      <c r="C41" s="531"/>
      <c r="D41" s="531"/>
      <c r="E41" s="531"/>
      <c r="F41" s="531"/>
      <c r="G41" s="532"/>
      <c r="H41" s="500" t="s">
        <v>127</v>
      </c>
      <c r="I41" s="531"/>
      <c r="J41" s="531"/>
      <c r="K41" s="531"/>
      <c r="L41" s="531"/>
      <c r="M41" s="532"/>
      <c r="N41" s="498" t="s">
        <v>308</v>
      </c>
      <c r="O41" s="498"/>
      <c r="P41" s="498"/>
      <c r="Q41" s="498"/>
      <c r="R41" s="498"/>
      <c r="S41" s="498"/>
      <c r="T41" s="498"/>
      <c r="U41" s="498"/>
      <c r="V41" s="499" t="s">
        <v>454</v>
      </c>
      <c r="W41" s="498"/>
      <c r="X41" s="498"/>
      <c r="Y41" s="498"/>
      <c r="Z41" s="498"/>
      <c r="AA41" s="500"/>
    </row>
    <row r="42" spans="1:28" ht="18" customHeight="1">
      <c r="A42" s="529"/>
      <c r="B42" s="119" t="s">
        <v>334</v>
      </c>
      <c r="C42" s="492" t="s">
        <v>450</v>
      </c>
      <c r="D42" s="493"/>
      <c r="E42" s="492" t="s">
        <v>449</v>
      </c>
      <c r="F42" s="493"/>
      <c r="G42" s="119" t="s">
        <v>97</v>
      </c>
      <c r="H42" s="119" t="s">
        <v>334</v>
      </c>
      <c r="I42" s="492" t="s">
        <v>450</v>
      </c>
      <c r="J42" s="493"/>
      <c r="K42" s="492" t="s">
        <v>449</v>
      </c>
      <c r="L42" s="493"/>
      <c r="M42" s="119" t="s">
        <v>97</v>
      </c>
      <c r="N42" s="502" t="s">
        <v>334</v>
      </c>
      <c r="O42" s="502"/>
      <c r="P42" s="492" t="s">
        <v>448</v>
      </c>
      <c r="Q42" s="493"/>
      <c r="R42" s="492" t="s">
        <v>449</v>
      </c>
      <c r="S42" s="493"/>
      <c r="T42" s="502" t="s">
        <v>97</v>
      </c>
      <c r="U42" s="502"/>
      <c r="V42" s="502" t="s">
        <v>334</v>
      </c>
      <c r="W42" s="502"/>
      <c r="X42" s="188" t="s">
        <v>450</v>
      </c>
      <c r="Y42" s="492" t="s">
        <v>449</v>
      </c>
      <c r="Z42" s="493"/>
      <c r="AA42" s="104" t="s">
        <v>97</v>
      </c>
      <c r="AB42" s="60"/>
    </row>
    <row r="43" spans="1:28" ht="21.75" customHeight="1">
      <c r="A43" s="128"/>
      <c r="AB43" s="60"/>
    </row>
    <row r="44" spans="1:28" ht="21.75" customHeight="1">
      <c r="A44" s="201" t="s">
        <v>434</v>
      </c>
      <c r="B44" s="259">
        <v>14912</v>
      </c>
      <c r="C44" s="490">
        <v>14709</v>
      </c>
      <c r="D44" s="491"/>
      <c r="E44" s="490">
        <v>15174</v>
      </c>
      <c r="F44" s="491"/>
      <c r="G44" s="269">
        <f>E44/C44*100</f>
        <v>103.16132979808282</v>
      </c>
      <c r="H44" s="259">
        <v>130012</v>
      </c>
      <c r="I44" s="490">
        <v>126513</v>
      </c>
      <c r="J44" s="501"/>
      <c r="K44" s="490">
        <v>127777</v>
      </c>
      <c r="L44" s="491"/>
      <c r="M44" s="270">
        <f>K44/I44*100</f>
        <v>100.99910681115776</v>
      </c>
      <c r="N44" s="490">
        <v>97488244</v>
      </c>
      <c r="O44" s="501"/>
      <c r="P44" s="490">
        <v>103991508</v>
      </c>
      <c r="Q44" s="491"/>
      <c r="R44" s="490">
        <v>114102461</v>
      </c>
      <c r="S44" s="491"/>
      <c r="T44" s="538">
        <f>R44/P44*100</f>
        <v>109.7228641015572</v>
      </c>
      <c r="U44" s="538"/>
      <c r="V44" s="490">
        <v>97798610</v>
      </c>
      <c r="W44" s="491"/>
      <c r="X44" s="259">
        <v>103706315</v>
      </c>
      <c r="Y44" s="490">
        <v>114074905</v>
      </c>
      <c r="Z44" s="491"/>
      <c r="AA44" s="260">
        <f>Y44/X44*100</f>
        <v>109.99803146028282</v>
      </c>
      <c r="AB44" s="60"/>
    </row>
    <row r="45" spans="1:27" ht="21.75" customHeight="1">
      <c r="A45" s="26"/>
      <c r="B45" s="249"/>
      <c r="C45" s="486"/>
      <c r="D45" s="487"/>
      <c r="E45" s="496"/>
      <c r="F45" s="497"/>
      <c r="G45" s="262"/>
      <c r="H45" s="249"/>
      <c r="I45" s="249"/>
      <c r="J45" s="249"/>
      <c r="K45" s="249"/>
      <c r="L45" s="249"/>
      <c r="M45" s="265"/>
      <c r="N45" s="249"/>
      <c r="O45" s="249"/>
      <c r="P45" s="249"/>
      <c r="Q45" s="249"/>
      <c r="R45" s="249"/>
      <c r="S45" s="249"/>
      <c r="T45" s="265"/>
      <c r="U45" s="265"/>
      <c r="V45" s="249"/>
      <c r="W45" s="249"/>
      <c r="X45" s="249"/>
      <c r="Y45" s="249"/>
      <c r="Z45" s="249"/>
      <c r="AA45" s="250"/>
    </row>
    <row r="46" spans="1:27" ht="21.75" customHeight="1">
      <c r="A46" s="26" t="s">
        <v>46</v>
      </c>
      <c r="B46" s="249">
        <v>1048</v>
      </c>
      <c r="C46" s="486">
        <v>1046</v>
      </c>
      <c r="D46" s="487"/>
      <c r="E46" s="496">
        <v>1078</v>
      </c>
      <c r="F46" s="497"/>
      <c r="G46" s="262">
        <f aca="true" t="shared" si="3" ref="G46:G66">E46/C46*100</f>
        <v>103.05927342256214</v>
      </c>
      <c r="H46" s="249">
        <v>9549</v>
      </c>
      <c r="I46" s="486">
        <v>9827</v>
      </c>
      <c r="J46" s="487"/>
      <c r="K46" s="496">
        <v>10080</v>
      </c>
      <c r="L46" s="497"/>
      <c r="M46" s="266">
        <f aca="true" t="shared" si="4" ref="M46:M66">K46/I46*100</f>
        <v>102.57453953393711</v>
      </c>
      <c r="N46" s="486">
        <v>8051097</v>
      </c>
      <c r="O46" s="487"/>
      <c r="P46" s="486">
        <v>9172131</v>
      </c>
      <c r="Q46" s="487"/>
      <c r="R46" s="486">
        <v>10007562</v>
      </c>
      <c r="S46" s="487"/>
      <c r="T46" s="539">
        <f aca="true" t="shared" si="5" ref="T46:T66">R46/P46*100</f>
        <v>109.10836314919618</v>
      </c>
      <c r="U46" s="539"/>
      <c r="V46" s="486">
        <v>8077388</v>
      </c>
      <c r="W46" s="487"/>
      <c r="X46" s="249">
        <v>9157694</v>
      </c>
      <c r="Y46" s="486">
        <v>10037868</v>
      </c>
      <c r="Z46" s="487"/>
      <c r="AA46" s="250">
        <f aca="true" t="shared" si="6" ref="AA46:AA66">Y46/X46*100</f>
        <v>109.61130607770909</v>
      </c>
    </row>
    <row r="47" spans="1:27" ht="21.75" customHeight="1">
      <c r="A47" s="26" t="s">
        <v>60</v>
      </c>
      <c r="B47" s="249">
        <v>6694</v>
      </c>
      <c r="C47" s="486">
        <v>6571</v>
      </c>
      <c r="D47" s="487"/>
      <c r="E47" s="496">
        <v>6606</v>
      </c>
      <c r="F47" s="497"/>
      <c r="G47" s="262">
        <f t="shared" si="3"/>
        <v>100.53264343326738</v>
      </c>
      <c r="H47" s="249">
        <v>45645</v>
      </c>
      <c r="I47" s="486">
        <v>43907</v>
      </c>
      <c r="J47" s="487"/>
      <c r="K47" s="496">
        <v>43259</v>
      </c>
      <c r="L47" s="497"/>
      <c r="M47" s="266">
        <f t="shared" si="4"/>
        <v>98.52415332407134</v>
      </c>
      <c r="N47" s="486">
        <v>30094687</v>
      </c>
      <c r="O47" s="487"/>
      <c r="P47" s="486">
        <v>29583771</v>
      </c>
      <c r="Q47" s="487"/>
      <c r="R47" s="486">
        <v>30738063</v>
      </c>
      <c r="S47" s="487"/>
      <c r="T47" s="539">
        <f t="shared" si="5"/>
        <v>103.90177438839694</v>
      </c>
      <c r="U47" s="539"/>
      <c r="V47" s="486">
        <v>30074608</v>
      </c>
      <c r="W47" s="487"/>
      <c r="X47" s="249">
        <v>29507982</v>
      </c>
      <c r="Y47" s="486">
        <v>30697686</v>
      </c>
      <c r="Z47" s="487"/>
      <c r="AA47" s="250">
        <f t="shared" si="6"/>
        <v>104.03180400476046</v>
      </c>
    </row>
    <row r="48" spans="1:27" ht="21.75" customHeight="1">
      <c r="A48" s="26" t="s">
        <v>61</v>
      </c>
      <c r="B48" s="249">
        <v>391</v>
      </c>
      <c r="C48" s="486">
        <v>384</v>
      </c>
      <c r="D48" s="487"/>
      <c r="E48" s="496">
        <v>403</v>
      </c>
      <c r="F48" s="497"/>
      <c r="G48" s="262">
        <f t="shared" si="3"/>
        <v>104.94791666666667</v>
      </c>
      <c r="H48" s="249">
        <v>6793</v>
      </c>
      <c r="I48" s="486">
        <v>6742</v>
      </c>
      <c r="J48" s="487"/>
      <c r="K48" s="496">
        <v>7286</v>
      </c>
      <c r="L48" s="497"/>
      <c r="M48" s="266">
        <f t="shared" si="4"/>
        <v>108.0688223079205</v>
      </c>
      <c r="N48" s="486">
        <v>2304022</v>
      </c>
      <c r="O48" s="487"/>
      <c r="P48" s="486">
        <v>2570520</v>
      </c>
      <c r="Q48" s="487"/>
      <c r="R48" s="486">
        <v>2806921</v>
      </c>
      <c r="S48" s="487"/>
      <c r="T48" s="539">
        <f t="shared" si="5"/>
        <v>109.1966216952212</v>
      </c>
      <c r="U48" s="539"/>
      <c r="V48" s="486">
        <v>2314295</v>
      </c>
      <c r="W48" s="487"/>
      <c r="X48" s="249">
        <v>2551950</v>
      </c>
      <c r="Y48" s="486">
        <v>2804522</v>
      </c>
      <c r="Z48" s="487"/>
      <c r="AA48" s="250">
        <f t="shared" si="6"/>
        <v>109.8972158545426</v>
      </c>
    </row>
    <row r="49" spans="1:27" ht="21.75" customHeight="1">
      <c r="A49" s="26" t="s">
        <v>62</v>
      </c>
      <c r="B49" s="249">
        <v>789</v>
      </c>
      <c r="C49" s="486">
        <v>760</v>
      </c>
      <c r="D49" s="487"/>
      <c r="E49" s="496">
        <v>769</v>
      </c>
      <c r="F49" s="497"/>
      <c r="G49" s="262">
        <f t="shared" si="3"/>
        <v>101.18421052631578</v>
      </c>
      <c r="H49" s="249">
        <v>5053</v>
      </c>
      <c r="I49" s="486">
        <v>4822</v>
      </c>
      <c r="J49" s="487"/>
      <c r="K49" s="496">
        <v>4799</v>
      </c>
      <c r="L49" s="497"/>
      <c r="M49" s="266">
        <f t="shared" si="4"/>
        <v>99.5230194939859</v>
      </c>
      <c r="N49" s="486">
        <v>3662461</v>
      </c>
      <c r="O49" s="487"/>
      <c r="P49" s="486">
        <v>3765369</v>
      </c>
      <c r="Q49" s="487"/>
      <c r="R49" s="486">
        <v>4154306</v>
      </c>
      <c r="S49" s="487"/>
      <c r="T49" s="539">
        <f t="shared" si="5"/>
        <v>110.3293196496811</v>
      </c>
      <c r="U49" s="539"/>
      <c r="V49" s="486">
        <v>3673717</v>
      </c>
      <c r="W49" s="487"/>
      <c r="X49" s="249">
        <v>3768767</v>
      </c>
      <c r="Y49" s="486">
        <v>4133203</v>
      </c>
      <c r="Z49" s="487"/>
      <c r="AA49" s="250">
        <f t="shared" si="6"/>
        <v>109.66989999647099</v>
      </c>
    </row>
    <row r="50" spans="1:27" ht="21.75" customHeight="1">
      <c r="A50" s="256" t="s">
        <v>455</v>
      </c>
      <c r="B50" s="249">
        <v>620</v>
      </c>
      <c r="C50" s="486">
        <v>624</v>
      </c>
      <c r="D50" s="487"/>
      <c r="E50" s="496">
        <v>658</v>
      </c>
      <c r="F50" s="497"/>
      <c r="G50" s="262">
        <f t="shared" si="3"/>
        <v>105.44871794871796</v>
      </c>
      <c r="H50" s="249">
        <v>2551</v>
      </c>
      <c r="I50" s="486">
        <v>2627</v>
      </c>
      <c r="J50" s="487"/>
      <c r="K50" s="496">
        <v>2726</v>
      </c>
      <c r="L50" s="497"/>
      <c r="M50" s="266">
        <f t="shared" si="4"/>
        <v>103.76855728968405</v>
      </c>
      <c r="N50" s="486">
        <v>1555528</v>
      </c>
      <c r="O50" s="487"/>
      <c r="P50" s="486">
        <v>1727021</v>
      </c>
      <c r="Q50" s="487"/>
      <c r="R50" s="486">
        <v>1957398</v>
      </c>
      <c r="S50" s="487"/>
      <c r="T50" s="539">
        <f t="shared" si="5"/>
        <v>113.33955985480199</v>
      </c>
      <c r="U50" s="539"/>
      <c r="V50" s="486">
        <v>1561644</v>
      </c>
      <c r="W50" s="487"/>
      <c r="X50" s="249">
        <v>1726172</v>
      </c>
      <c r="Y50" s="486">
        <v>1953371</v>
      </c>
      <c r="Z50" s="487"/>
      <c r="AA50" s="250">
        <f t="shared" si="6"/>
        <v>113.16201398238415</v>
      </c>
    </row>
    <row r="51" spans="1:27" ht="21.75" customHeight="1">
      <c r="A51" s="26" t="s">
        <v>63</v>
      </c>
      <c r="B51" s="249">
        <v>173</v>
      </c>
      <c r="C51" s="486">
        <v>166</v>
      </c>
      <c r="D51" s="487"/>
      <c r="E51" s="496">
        <v>171</v>
      </c>
      <c r="F51" s="497"/>
      <c r="G51" s="262">
        <f t="shared" si="3"/>
        <v>103.01204819277108</v>
      </c>
      <c r="H51" s="249">
        <v>1971</v>
      </c>
      <c r="I51" s="486">
        <v>1823</v>
      </c>
      <c r="J51" s="487"/>
      <c r="K51" s="496">
        <v>1911</v>
      </c>
      <c r="L51" s="497"/>
      <c r="M51" s="266">
        <f t="shared" si="4"/>
        <v>104.82720789906747</v>
      </c>
      <c r="N51" s="486">
        <v>1770011</v>
      </c>
      <c r="O51" s="487"/>
      <c r="P51" s="486">
        <v>1874567</v>
      </c>
      <c r="Q51" s="487"/>
      <c r="R51" s="486">
        <v>1926647</v>
      </c>
      <c r="S51" s="487"/>
      <c r="T51" s="539">
        <f t="shared" si="5"/>
        <v>102.77824158859086</v>
      </c>
      <c r="U51" s="539"/>
      <c r="V51" s="486">
        <v>1781130</v>
      </c>
      <c r="W51" s="487"/>
      <c r="X51" s="249">
        <v>1871455</v>
      </c>
      <c r="Y51" s="486">
        <v>1913476</v>
      </c>
      <c r="Z51" s="487"/>
      <c r="AA51" s="250">
        <f t="shared" si="6"/>
        <v>102.24536523720849</v>
      </c>
    </row>
    <row r="52" spans="1:27" ht="21.75" customHeight="1">
      <c r="A52" s="26" t="s">
        <v>50</v>
      </c>
      <c r="B52" s="249">
        <v>422</v>
      </c>
      <c r="C52" s="486">
        <v>420</v>
      </c>
      <c r="D52" s="487"/>
      <c r="E52" s="496">
        <v>457</v>
      </c>
      <c r="F52" s="497"/>
      <c r="G52" s="262">
        <f t="shared" si="3"/>
        <v>108.8095238095238</v>
      </c>
      <c r="H52" s="249">
        <v>4300</v>
      </c>
      <c r="I52" s="486">
        <v>4269</v>
      </c>
      <c r="J52" s="487"/>
      <c r="K52" s="496">
        <v>4469</v>
      </c>
      <c r="L52" s="497"/>
      <c r="M52" s="266">
        <f t="shared" si="4"/>
        <v>104.6849379245725</v>
      </c>
      <c r="N52" s="486">
        <v>2680699</v>
      </c>
      <c r="O52" s="487"/>
      <c r="P52" s="486">
        <v>2923490</v>
      </c>
      <c r="Q52" s="487"/>
      <c r="R52" s="486">
        <v>3208571</v>
      </c>
      <c r="S52" s="487"/>
      <c r="T52" s="539">
        <f t="shared" si="5"/>
        <v>109.75139302682753</v>
      </c>
      <c r="U52" s="539"/>
      <c r="V52" s="486">
        <v>2684907</v>
      </c>
      <c r="W52" s="487"/>
      <c r="X52" s="249">
        <v>2929256</v>
      </c>
      <c r="Y52" s="486">
        <v>3213115</v>
      </c>
      <c r="Z52" s="487"/>
      <c r="AA52" s="250">
        <f t="shared" si="6"/>
        <v>109.69048113241043</v>
      </c>
    </row>
    <row r="53" spans="1:27" ht="21.75" customHeight="1">
      <c r="A53" s="26" t="s">
        <v>36</v>
      </c>
      <c r="B53" s="249">
        <v>35</v>
      </c>
      <c r="C53" s="486">
        <v>33</v>
      </c>
      <c r="D53" s="487"/>
      <c r="E53" s="496">
        <v>30</v>
      </c>
      <c r="F53" s="497"/>
      <c r="G53" s="262">
        <f t="shared" si="3"/>
        <v>90.9090909090909</v>
      </c>
      <c r="H53" s="249">
        <v>843</v>
      </c>
      <c r="I53" s="486">
        <v>767</v>
      </c>
      <c r="J53" s="487"/>
      <c r="K53" s="496">
        <v>765</v>
      </c>
      <c r="L53" s="497"/>
      <c r="M53" s="266">
        <f t="shared" si="4"/>
        <v>99.73924380704041</v>
      </c>
      <c r="N53" s="486">
        <v>1470829</v>
      </c>
      <c r="O53" s="487"/>
      <c r="P53" s="486">
        <v>2152667</v>
      </c>
      <c r="Q53" s="487"/>
      <c r="R53" s="486">
        <v>2408902</v>
      </c>
      <c r="S53" s="487"/>
      <c r="T53" s="539">
        <f t="shared" si="5"/>
        <v>111.90314154488364</v>
      </c>
      <c r="U53" s="539"/>
      <c r="V53" s="486">
        <v>1480757</v>
      </c>
      <c r="W53" s="487"/>
      <c r="X53" s="249">
        <v>2151526</v>
      </c>
      <c r="Y53" s="486">
        <v>2429690</v>
      </c>
      <c r="Z53" s="487"/>
      <c r="AA53" s="250">
        <f t="shared" si="6"/>
        <v>112.92868410607169</v>
      </c>
    </row>
    <row r="54" spans="1:27" ht="21.75" customHeight="1">
      <c r="A54" s="26" t="s">
        <v>64</v>
      </c>
      <c r="B54" s="249">
        <v>11</v>
      </c>
      <c r="C54" s="486">
        <v>12</v>
      </c>
      <c r="D54" s="487"/>
      <c r="E54" s="496">
        <v>12</v>
      </c>
      <c r="F54" s="497"/>
      <c r="G54" s="262">
        <f t="shared" si="3"/>
        <v>100</v>
      </c>
      <c r="H54" s="249">
        <v>100</v>
      </c>
      <c r="I54" s="486">
        <v>105</v>
      </c>
      <c r="J54" s="487"/>
      <c r="K54" s="496">
        <v>109</v>
      </c>
      <c r="L54" s="497"/>
      <c r="M54" s="266">
        <f t="shared" si="4"/>
        <v>103.80952380952382</v>
      </c>
      <c r="N54" s="486">
        <v>236437</v>
      </c>
      <c r="O54" s="487"/>
      <c r="P54" s="486">
        <v>287786</v>
      </c>
      <c r="Q54" s="487"/>
      <c r="R54" s="486">
        <v>405318</v>
      </c>
      <c r="S54" s="487"/>
      <c r="T54" s="539">
        <f t="shared" si="5"/>
        <v>140.84006866213088</v>
      </c>
      <c r="U54" s="539"/>
      <c r="V54" s="486">
        <v>236437</v>
      </c>
      <c r="W54" s="487"/>
      <c r="X54" s="249">
        <v>287786</v>
      </c>
      <c r="Y54" s="486">
        <v>405318</v>
      </c>
      <c r="Z54" s="487"/>
      <c r="AA54" s="250">
        <f t="shared" si="6"/>
        <v>140.84006866213088</v>
      </c>
    </row>
    <row r="55" spans="1:27" ht="21.75" customHeight="1">
      <c r="A55" s="26" t="s">
        <v>53</v>
      </c>
      <c r="B55" s="249">
        <v>15</v>
      </c>
      <c r="C55" s="486">
        <v>17</v>
      </c>
      <c r="D55" s="487"/>
      <c r="E55" s="494">
        <v>14</v>
      </c>
      <c r="F55" s="495"/>
      <c r="G55" s="263">
        <f t="shared" si="3"/>
        <v>82.35294117647058</v>
      </c>
      <c r="H55" s="252">
        <v>111</v>
      </c>
      <c r="I55" s="482">
        <v>202</v>
      </c>
      <c r="J55" s="483"/>
      <c r="K55" s="494">
        <v>116</v>
      </c>
      <c r="L55" s="495"/>
      <c r="M55" s="267">
        <f t="shared" si="4"/>
        <v>57.42574257425742</v>
      </c>
      <c r="N55" s="482">
        <v>39515</v>
      </c>
      <c r="O55" s="483"/>
      <c r="P55" s="482">
        <v>117803</v>
      </c>
      <c r="Q55" s="483"/>
      <c r="R55" s="482">
        <v>48292</v>
      </c>
      <c r="S55" s="483"/>
      <c r="T55" s="539">
        <f t="shared" si="5"/>
        <v>40.99386263507721</v>
      </c>
      <c r="U55" s="539"/>
      <c r="V55" s="482">
        <v>39515</v>
      </c>
      <c r="W55" s="483"/>
      <c r="X55" s="252">
        <v>118216</v>
      </c>
      <c r="Y55" s="482">
        <v>48292</v>
      </c>
      <c r="Z55" s="483"/>
      <c r="AA55" s="261">
        <f t="shared" si="6"/>
        <v>40.85064627461596</v>
      </c>
    </row>
    <row r="56" spans="1:27" ht="21.75" customHeight="1">
      <c r="A56" s="26" t="s">
        <v>96</v>
      </c>
      <c r="B56" s="249">
        <v>4</v>
      </c>
      <c r="C56" s="486">
        <v>6</v>
      </c>
      <c r="D56" s="487"/>
      <c r="E56" s="494">
        <v>6</v>
      </c>
      <c r="F56" s="495"/>
      <c r="G56" s="263">
        <f t="shared" si="3"/>
        <v>100</v>
      </c>
      <c r="H56" s="252" t="s">
        <v>451</v>
      </c>
      <c r="I56" s="482" t="s">
        <v>432</v>
      </c>
      <c r="J56" s="483"/>
      <c r="K56" s="494" t="s">
        <v>432</v>
      </c>
      <c r="L56" s="495"/>
      <c r="M56" s="267" t="s">
        <v>452</v>
      </c>
      <c r="N56" s="482" t="s">
        <v>431</v>
      </c>
      <c r="O56" s="483"/>
      <c r="P56" s="482" t="s">
        <v>431</v>
      </c>
      <c r="Q56" s="483"/>
      <c r="R56" s="482" t="s">
        <v>431</v>
      </c>
      <c r="S56" s="483"/>
      <c r="T56" s="539" t="s">
        <v>432</v>
      </c>
      <c r="U56" s="539"/>
      <c r="V56" s="482" t="s">
        <v>342</v>
      </c>
      <c r="W56" s="483"/>
      <c r="X56" s="252" t="s">
        <v>342</v>
      </c>
      <c r="Y56" s="482" t="s">
        <v>342</v>
      </c>
      <c r="Z56" s="483"/>
      <c r="AA56" s="261" t="s">
        <v>453</v>
      </c>
    </row>
    <row r="57" spans="1:27" ht="21.75" customHeight="1">
      <c r="A57" s="26" t="s">
        <v>54</v>
      </c>
      <c r="B57" s="249">
        <v>686</v>
      </c>
      <c r="C57" s="486">
        <v>684</v>
      </c>
      <c r="D57" s="487"/>
      <c r="E57" s="494">
        <v>703</v>
      </c>
      <c r="F57" s="495"/>
      <c r="G57" s="263">
        <f t="shared" si="3"/>
        <v>102.77777777777777</v>
      </c>
      <c r="H57" s="252">
        <v>6067</v>
      </c>
      <c r="I57" s="482">
        <v>6498</v>
      </c>
      <c r="J57" s="483"/>
      <c r="K57" s="494">
        <v>6586</v>
      </c>
      <c r="L57" s="495"/>
      <c r="M57" s="267">
        <f t="shared" si="4"/>
        <v>101.35426285010773</v>
      </c>
      <c r="N57" s="482">
        <v>4650841</v>
      </c>
      <c r="O57" s="483"/>
      <c r="P57" s="482">
        <v>5165350</v>
      </c>
      <c r="Q57" s="483"/>
      <c r="R57" s="482">
        <v>5971288</v>
      </c>
      <c r="S57" s="483"/>
      <c r="T57" s="539">
        <f t="shared" si="5"/>
        <v>115.60277619135199</v>
      </c>
      <c r="U57" s="539"/>
      <c r="V57" s="482">
        <v>4643297</v>
      </c>
      <c r="W57" s="483"/>
      <c r="X57" s="252">
        <v>5223463</v>
      </c>
      <c r="Y57" s="482">
        <v>5975232</v>
      </c>
      <c r="Z57" s="483"/>
      <c r="AA57" s="261">
        <f t="shared" si="6"/>
        <v>114.39215708046558</v>
      </c>
    </row>
    <row r="58" spans="1:27" ht="21.75" customHeight="1">
      <c r="A58" s="26" t="s">
        <v>37</v>
      </c>
      <c r="B58" s="249">
        <v>94</v>
      </c>
      <c r="C58" s="486">
        <v>102</v>
      </c>
      <c r="D58" s="487"/>
      <c r="E58" s="494">
        <v>110</v>
      </c>
      <c r="F58" s="495"/>
      <c r="G58" s="263">
        <f t="shared" si="3"/>
        <v>107.84313725490196</v>
      </c>
      <c r="H58" s="252">
        <v>1725</v>
      </c>
      <c r="I58" s="482">
        <v>1643</v>
      </c>
      <c r="J58" s="483"/>
      <c r="K58" s="494">
        <v>1674</v>
      </c>
      <c r="L58" s="495"/>
      <c r="M58" s="267">
        <f t="shared" si="4"/>
        <v>101.88679245283019</v>
      </c>
      <c r="N58" s="482">
        <v>1699264</v>
      </c>
      <c r="O58" s="483"/>
      <c r="P58" s="482">
        <v>1806908</v>
      </c>
      <c r="Q58" s="483"/>
      <c r="R58" s="482">
        <v>2123612</v>
      </c>
      <c r="S58" s="483"/>
      <c r="T58" s="539">
        <f t="shared" si="5"/>
        <v>117.5274003989135</v>
      </c>
      <c r="U58" s="539"/>
      <c r="V58" s="482">
        <v>1638404</v>
      </c>
      <c r="W58" s="483"/>
      <c r="X58" s="252">
        <v>1798203</v>
      </c>
      <c r="Y58" s="482">
        <v>2126497</v>
      </c>
      <c r="Z58" s="483"/>
      <c r="AA58" s="261">
        <f t="shared" si="6"/>
        <v>118.2567819094952</v>
      </c>
    </row>
    <row r="59" spans="1:27" ht="21.75" customHeight="1">
      <c r="A59" s="26" t="s">
        <v>65</v>
      </c>
      <c r="B59" s="249">
        <v>37</v>
      </c>
      <c r="C59" s="486">
        <v>39</v>
      </c>
      <c r="D59" s="487"/>
      <c r="E59" s="494">
        <v>41</v>
      </c>
      <c r="F59" s="495"/>
      <c r="G59" s="263">
        <f t="shared" si="3"/>
        <v>105.12820512820514</v>
      </c>
      <c r="H59" s="252">
        <v>252</v>
      </c>
      <c r="I59" s="482">
        <v>251</v>
      </c>
      <c r="J59" s="483"/>
      <c r="K59" s="494">
        <v>300</v>
      </c>
      <c r="L59" s="495"/>
      <c r="M59" s="267">
        <f t="shared" si="4"/>
        <v>119.52191235059762</v>
      </c>
      <c r="N59" s="482">
        <v>194464</v>
      </c>
      <c r="O59" s="483"/>
      <c r="P59" s="482">
        <v>224156</v>
      </c>
      <c r="Q59" s="483"/>
      <c r="R59" s="482">
        <v>262690</v>
      </c>
      <c r="S59" s="483"/>
      <c r="T59" s="539">
        <f t="shared" si="5"/>
        <v>117.19070647227822</v>
      </c>
      <c r="U59" s="539"/>
      <c r="V59" s="482">
        <v>194464</v>
      </c>
      <c r="W59" s="483"/>
      <c r="X59" s="252">
        <v>224156</v>
      </c>
      <c r="Y59" s="482">
        <v>262690</v>
      </c>
      <c r="Z59" s="483"/>
      <c r="AA59" s="261">
        <f t="shared" si="6"/>
        <v>117.19070647227822</v>
      </c>
    </row>
    <row r="60" spans="1:27" ht="21.75" customHeight="1">
      <c r="A60" s="26" t="s">
        <v>66</v>
      </c>
      <c r="B60" s="249">
        <v>870</v>
      </c>
      <c r="C60" s="486">
        <v>844</v>
      </c>
      <c r="D60" s="487"/>
      <c r="E60" s="494">
        <v>861</v>
      </c>
      <c r="F60" s="495"/>
      <c r="G60" s="263">
        <f t="shared" si="3"/>
        <v>102.01421800947867</v>
      </c>
      <c r="H60" s="252">
        <v>5956</v>
      </c>
      <c r="I60" s="482">
        <v>5824</v>
      </c>
      <c r="J60" s="483"/>
      <c r="K60" s="494">
        <v>6001</v>
      </c>
      <c r="L60" s="495"/>
      <c r="M60" s="267">
        <f t="shared" si="4"/>
        <v>103.03914835164835</v>
      </c>
      <c r="N60" s="482">
        <v>3778035</v>
      </c>
      <c r="O60" s="483"/>
      <c r="P60" s="482">
        <v>4190774</v>
      </c>
      <c r="Q60" s="483"/>
      <c r="R60" s="482">
        <v>4524037</v>
      </c>
      <c r="S60" s="483"/>
      <c r="T60" s="539">
        <f t="shared" si="5"/>
        <v>107.95230188981797</v>
      </c>
      <c r="U60" s="539"/>
      <c r="V60" s="482">
        <v>3811916</v>
      </c>
      <c r="W60" s="483"/>
      <c r="X60" s="252">
        <v>4195111</v>
      </c>
      <c r="Y60" s="482">
        <v>4523629</v>
      </c>
      <c r="Z60" s="483"/>
      <c r="AA60" s="261">
        <f t="shared" si="6"/>
        <v>107.83097276806264</v>
      </c>
    </row>
    <row r="61" spans="1:27" ht="21.75" customHeight="1">
      <c r="A61" s="26" t="s">
        <v>56</v>
      </c>
      <c r="B61" s="249">
        <v>1256</v>
      </c>
      <c r="C61" s="486">
        <v>1219</v>
      </c>
      <c r="D61" s="487"/>
      <c r="E61" s="494">
        <v>1324</v>
      </c>
      <c r="F61" s="495"/>
      <c r="G61" s="263">
        <f t="shared" si="3"/>
        <v>108.61361771944216</v>
      </c>
      <c r="H61" s="252">
        <v>20998</v>
      </c>
      <c r="I61" s="482">
        <v>20202</v>
      </c>
      <c r="J61" s="483"/>
      <c r="K61" s="494">
        <v>20202</v>
      </c>
      <c r="L61" s="495"/>
      <c r="M61" s="267">
        <f t="shared" si="4"/>
        <v>100</v>
      </c>
      <c r="N61" s="482">
        <v>23184913</v>
      </c>
      <c r="O61" s="483"/>
      <c r="P61" s="482">
        <v>25343921</v>
      </c>
      <c r="Q61" s="483"/>
      <c r="R61" s="482">
        <v>29976111</v>
      </c>
      <c r="S61" s="483"/>
      <c r="T61" s="539">
        <f t="shared" si="5"/>
        <v>118.27732180825532</v>
      </c>
      <c r="U61" s="539"/>
      <c r="V61" s="482">
        <v>23395929</v>
      </c>
      <c r="W61" s="483"/>
      <c r="X61" s="252">
        <v>25127964</v>
      </c>
      <c r="Y61" s="482">
        <v>29915266</v>
      </c>
      <c r="Z61" s="483"/>
      <c r="AA61" s="261">
        <f t="shared" si="6"/>
        <v>119.05169077765314</v>
      </c>
    </row>
    <row r="62" spans="1:27" ht="21.75" customHeight="1">
      <c r="A62" s="26" t="s">
        <v>57</v>
      </c>
      <c r="B62" s="249">
        <v>152</v>
      </c>
      <c r="C62" s="486">
        <v>144</v>
      </c>
      <c r="D62" s="487"/>
      <c r="E62" s="494">
        <v>167</v>
      </c>
      <c r="F62" s="495"/>
      <c r="G62" s="263">
        <f t="shared" si="3"/>
        <v>115.97222222222223</v>
      </c>
      <c r="H62" s="252">
        <v>7684</v>
      </c>
      <c r="I62" s="482">
        <v>6650</v>
      </c>
      <c r="J62" s="483"/>
      <c r="K62" s="494">
        <v>6633</v>
      </c>
      <c r="L62" s="495"/>
      <c r="M62" s="267">
        <f t="shared" si="4"/>
        <v>99.74436090225564</v>
      </c>
      <c r="N62" s="482">
        <v>5554250</v>
      </c>
      <c r="O62" s="483"/>
      <c r="P62" s="482">
        <v>5694605</v>
      </c>
      <c r="Q62" s="483"/>
      <c r="R62" s="482">
        <v>5351743</v>
      </c>
      <c r="S62" s="483"/>
      <c r="T62" s="539">
        <f t="shared" si="5"/>
        <v>93.97917853828316</v>
      </c>
      <c r="U62" s="539"/>
      <c r="V62" s="482">
        <v>5590628</v>
      </c>
      <c r="W62" s="483"/>
      <c r="X62" s="252">
        <v>5678295</v>
      </c>
      <c r="Y62" s="482">
        <v>5384021</v>
      </c>
      <c r="Z62" s="483"/>
      <c r="AA62" s="261">
        <f t="shared" si="6"/>
        <v>94.81756407513171</v>
      </c>
    </row>
    <row r="63" spans="1:27" ht="21.75" customHeight="1">
      <c r="A63" s="256" t="s">
        <v>58</v>
      </c>
      <c r="B63" s="249">
        <v>176</v>
      </c>
      <c r="C63" s="486">
        <v>198</v>
      </c>
      <c r="D63" s="487"/>
      <c r="E63" s="494">
        <v>188</v>
      </c>
      <c r="F63" s="495"/>
      <c r="G63" s="263">
        <f t="shared" si="3"/>
        <v>94.94949494949495</v>
      </c>
      <c r="H63" s="252">
        <v>2644</v>
      </c>
      <c r="I63" s="482">
        <v>2833</v>
      </c>
      <c r="J63" s="483"/>
      <c r="K63" s="494">
        <v>2684</v>
      </c>
      <c r="L63" s="495"/>
      <c r="M63" s="267">
        <f t="shared" si="4"/>
        <v>94.74055771267209</v>
      </c>
      <c r="N63" s="482">
        <v>2339245</v>
      </c>
      <c r="O63" s="483"/>
      <c r="P63" s="482">
        <v>2585451</v>
      </c>
      <c r="Q63" s="483"/>
      <c r="R63" s="482">
        <v>2726869</v>
      </c>
      <c r="S63" s="483"/>
      <c r="T63" s="539">
        <f t="shared" si="5"/>
        <v>105.46976136851947</v>
      </c>
      <c r="U63" s="539"/>
      <c r="V63" s="482">
        <v>2338004</v>
      </c>
      <c r="W63" s="483"/>
      <c r="X63" s="252">
        <v>2600278</v>
      </c>
      <c r="Y63" s="482">
        <v>2726370</v>
      </c>
      <c r="Z63" s="483"/>
      <c r="AA63" s="261">
        <f t="shared" si="6"/>
        <v>104.84917381910704</v>
      </c>
    </row>
    <row r="64" spans="1:27" ht="21.75" customHeight="1">
      <c r="A64" s="26" t="s">
        <v>59</v>
      </c>
      <c r="B64" s="249">
        <v>9</v>
      </c>
      <c r="C64" s="486">
        <v>11</v>
      </c>
      <c r="D64" s="487"/>
      <c r="E64" s="494">
        <v>11</v>
      </c>
      <c r="F64" s="495"/>
      <c r="G64" s="263">
        <f t="shared" si="3"/>
        <v>100</v>
      </c>
      <c r="H64" s="252">
        <v>53</v>
      </c>
      <c r="I64" s="482">
        <v>85</v>
      </c>
      <c r="J64" s="483"/>
      <c r="K64" s="494">
        <v>67</v>
      </c>
      <c r="L64" s="495"/>
      <c r="M64" s="267">
        <f t="shared" si="4"/>
        <v>78.82352941176471</v>
      </c>
      <c r="N64" s="482">
        <v>18484</v>
      </c>
      <c r="O64" s="483"/>
      <c r="P64" s="482">
        <v>38847</v>
      </c>
      <c r="Q64" s="483"/>
      <c r="R64" s="482">
        <v>19059</v>
      </c>
      <c r="S64" s="483"/>
      <c r="T64" s="539">
        <f t="shared" si="5"/>
        <v>49.0617036064561</v>
      </c>
      <c r="U64" s="539"/>
      <c r="V64" s="482">
        <v>18484</v>
      </c>
      <c r="W64" s="483"/>
      <c r="X64" s="252">
        <v>38847</v>
      </c>
      <c r="Y64" s="482">
        <v>19059</v>
      </c>
      <c r="Z64" s="483"/>
      <c r="AA64" s="261">
        <f t="shared" si="6"/>
        <v>49.0617036064561</v>
      </c>
    </row>
    <row r="65" spans="1:27" ht="21.75" customHeight="1">
      <c r="A65" s="26" t="s">
        <v>67</v>
      </c>
      <c r="B65" s="249">
        <v>1</v>
      </c>
      <c r="C65" s="486">
        <v>1</v>
      </c>
      <c r="D65" s="487"/>
      <c r="E65" s="494">
        <v>1</v>
      </c>
      <c r="F65" s="495"/>
      <c r="G65" s="263">
        <f t="shared" si="3"/>
        <v>100</v>
      </c>
      <c r="H65" s="252" t="s">
        <v>453</v>
      </c>
      <c r="I65" s="482" t="s">
        <v>453</v>
      </c>
      <c r="J65" s="483"/>
      <c r="K65" s="494" t="s">
        <v>453</v>
      </c>
      <c r="L65" s="495"/>
      <c r="M65" s="267" t="s">
        <v>453</v>
      </c>
      <c r="N65" s="482" t="s">
        <v>453</v>
      </c>
      <c r="O65" s="483"/>
      <c r="P65" s="482" t="s">
        <v>453</v>
      </c>
      <c r="Q65" s="483"/>
      <c r="R65" s="482" t="s">
        <v>453</v>
      </c>
      <c r="S65" s="483"/>
      <c r="T65" s="539" t="s">
        <v>453</v>
      </c>
      <c r="U65" s="539"/>
      <c r="V65" s="482" t="s">
        <v>453</v>
      </c>
      <c r="W65" s="483"/>
      <c r="X65" s="252" t="s">
        <v>453</v>
      </c>
      <c r="Y65" s="482" t="s">
        <v>453</v>
      </c>
      <c r="Z65" s="483"/>
      <c r="AA65" s="261" t="s">
        <v>453</v>
      </c>
    </row>
    <row r="66" spans="1:27" ht="21.75" customHeight="1">
      <c r="A66" s="80" t="s">
        <v>68</v>
      </c>
      <c r="B66" s="253">
        <v>1429</v>
      </c>
      <c r="C66" s="484">
        <v>1428</v>
      </c>
      <c r="D66" s="485"/>
      <c r="E66" s="484">
        <v>1564</v>
      </c>
      <c r="F66" s="485"/>
      <c r="G66" s="264">
        <f t="shared" si="3"/>
        <v>109.52380952380953</v>
      </c>
      <c r="H66" s="254">
        <v>7120</v>
      </c>
      <c r="I66" s="484">
        <v>7360</v>
      </c>
      <c r="J66" s="485"/>
      <c r="K66" s="484">
        <v>8052</v>
      </c>
      <c r="L66" s="485"/>
      <c r="M66" s="268">
        <f t="shared" si="4"/>
        <v>109.40217391304347</v>
      </c>
      <c r="N66" s="484">
        <v>4190017</v>
      </c>
      <c r="O66" s="485"/>
      <c r="P66" s="484">
        <v>4723592</v>
      </c>
      <c r="Q66" s="485"/>
      <c r="R66" s="484">
        <v>5471410</v>
      </c>
      <c r="S66" s="485"/>
      <c r="T66" s="542">
        <f t="shared" si="5"/>
        <v>115.83155361428337</v>
      </c>
      <c r="U66" s="542"/>
      <c r="V66" s="484">
        <v>4229641</v>
      </c>
      <c r="W66" s="485"/>
      <c r="X66" s="254">
        <v>4706415</v>
      </c>
      <c r="Y66" s="484">
        <v>5491938</v>
      </c>
      <c r="Z66" s="485"/>
      <c r="AA66" s="255">
        <f t="shared" si="6"/>
        <v>116.69047459690655</v>
      </c>
    </row>
    <row r="67" ht="21.75" customHeight="1">
      <c r="A67" s="271" t="s">
        <v>457</v>
      </c>
    </row>
    <row r="68" ht="21.75" customHeight="1"/>
    <row r="69" ht="21.75" customHeight="1">
      <c r="A69" s="35"/>
    </row>
    <row r="70" ht="21.75" customHeight="1">
      <c r="A70" s="35"/>
    </row>
    <row r="71" ht="15" customHeight="1">
      <c r="A71" s="35"/>
    </row>
    <row r="72" ht="15" customHeight="1">
      <c r="A72" s="35"/>
    </row>
    <row r="73" ht="19.5" customHeight="1">
      <c r="A73" s="85"/>
    </row>
    <row r="74" ht="19.5" customHeight="1">
      <c r="A74" s="109"/>
    </row>
    <row r="75" ht="19.5" customHeight="1">
      <c r="A75" s="35"/>
    </row>
    <row r="76" spans="1:13" ht="19.5" customHeight="1">
      <c r="A76" s="52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9.5" customHeight="1">
      <c r="A77" s="525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9.5" customHeight="1">
      <c r="A78" s="34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8" customHeight="1">
      <c r="A79" s="17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21.75" customHeight="1">
      <c r="A80" s="34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21.75" customHeight="1">
      <c r="A81" s="34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21.75" customHeight="1">
      <c r="A82" s="34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21.75" customHeight="1">
      <c r="A83" s="3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21.75" customHeight="1">
      <c r="A84" s="3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21.75" customHeight="1">
      <c r="A85" s="3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21.75" customHeight="1">
      <c r="A86" s="3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21.75" customHeight="1">
      <c r="A87" s="3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21.75" customHeight="1">
      <c r="A88" s="34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21.75" customHeight="1">
      <c r="A89" s="34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21.75" customHeight="1">
      <c r="A90" s="34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21.75" customHeight="1">
      <c r="A91" s="34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ht="21.75" customHeight="1"/>
    <row r="93" ht="21.75" customHeight="1"/>
    <row r="94" ht="15" customHeight="1"/>
    <row r="95" ht="15" customHeight="1"/>
  </sheetData>
  <sheetProtection/>
  <mergeCells count="435">
    <mergeCell ref="T66:U66"/>
    <mergeCell ref="T60:U60"/>
    <mergeCell ref="T61:U61"/>
    <mergeCell ref="T62:U62"/>
    <mergeCell ref="T63:U63"/>
    <mergeCell ref="T64:U64"/>
    <mergeCell ref="T65:U65"/>
    <mergeCell ref="T54:U54"/>
    <mergeCell ref="T55:U55"/>
    <mergeCell ref="T56:U56"/>
    <mergeCell ref="T57:U57"/>
    <mergeCell ref="T58:U58"/>
    <mergeCell ref="T59:U59"/>
    <mergeCell ref="T48:U48"/>
    <mergeCell ref="T49:U49"/>
    <mergeCell ref="T50:U50"/>
    <mergeCell ref="T51:U51"/>
    <mergeCell ref="T52:U52"/>
    <mergeCell ref="T53:U53"/>
    <mergeCell ref="A3:AA3"/>
    <mergeCell ref="O8:AA8"/>
    <mergeCell ref="A39:AA39"/>
    <mergeCell ref="T44:U44"/>
    <mergeCell ref="T46:U46"/>
    <mergeCell ref="T47:U47"/>
    <mergeCell ref="A7:M7"/>
    <mergeCell ref="A5:AA5"/>
    <mergeCell ref="A9:A10"/>
    <mergeCell ref="B10:C10"/>
    <mergeCell ref="L10:M10"/>
    <mergeCell ref="B9:E9"/>
    <mergeCell ref="F9:I9"/>
    <mergeCell ref="J9:M9"/>
    <mergeCell ref="D10:E10"/>
    <mergeCell ref="B41:G41"/>
    <mergeCell ref="H41:M41"/>
    <mergeCell ref="B12:C12"/>
    <mergeCell ref="B13:C13"/>
    <mergeCell ref="B14:C14"/>
    <mergeCell ref="B17:C17"/>
    <mergeCell ref="B24:C24"/>
    <mergeCell ref="B28:C28"/>
    <mergeCell ref="B29:C29"/>
    <mergeCell ref="F10:G10"/>
    <mergeCell ref="B22:C22"/>
    <mergeCell ref="B23:C23"/>
    <mergeCell ref="B25:C25"/>
    <mergeCell ref="B26:C26"/>
    <mergeCell ref="H10:I10"/>
    <mergeCell ref="J10:K10"/>
    <mergeCell ref="A41:A42"/>
    <mergeCell ref="C47:D47"/>
    <mergeCell ref="C48:D48"/>
    <mergeCell ref="B18:C18"/>
    <mergeCell ref="B19:C19"/>
    <mergeCell ref="C44:D44"/>
    <mergeCell ref="B20:C20"/>
    <mergeCell ref="B21:C21"/>
    <mergeCell ref="B27:C27"/>
    <mergeCell ref="C45:D45"/>
    <mergeCell ref="K44:L44"/>
    <mergeCell ref="A76:A77"/>
    <mergeCell ref="C42:D42"/>
    <mergeCell ref="E42:F42"/>
    <mergeCell ref="I42:J42"/>
    <mergeCell ref="C46:D46"/>
    <mergeCell ref="B30:C30"/>
    <mergeCell ref="B31:C31"/>
    <mergeCell ref="B16:C16"/>
    <mergeCell ref="D12:E12"/>
    <mergeCell ref="D13:E13"/>
    <mergeCell ref="D14:E14"/>
    <mergeCell ref="D15:E15"/>
    <mergeCell ref="D16:E16"/>
    <mergeCell ref="B15:C15"/>
    <mergeCell ref="B32:C32"/>
    <mergeCell ref="B33:C33"/>
    <mergeCell ref="B34:C34"/>
    <mergeCell ref="D17:E17"/>
    <mergeCell ref="D18:E18"/>
    <mergeCell ref="D19:E19"/>
    <mergeCell ref="D20:E20"/>
    <mergeCell ref="D21:E21"/>
    <mergeCell ref="D22:E22"/>
    <mergeCell ref="D23:E23"/>
    <mergeCell ref="D34:E34"/>
    <mergeCell ref="F12:G12"/>
    <mergeCell ref="F13:G13"/>
    <mergeCell ref="F14:G14"/>
    <mergeCell ref="F15:G15"/>
    <mergeCell ref="F16:G16"/>
    <mergeCell ref="D24:E24"/>
    <mergeCell ref="D25:E25"/>
    <mergeCell ref="D26:E26"/>
    <mergeCell ref="D27:E27"/>
    <mergeCell ref="F21:G21"/>
    <mergeCell ref="F22:G22"/>
    <mergeCell ref="D30:E30"/>
    <mergeCell ref="D31:E31"/>
    <mergeCell ref="D32:E32"/>
    <mergeCell ref="D33:E33"/>
    <mergeCell ref="D28:E28"/>
    <mergeCell ref="D29:E29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H15:I15"/>
    <mergeCell ref="H16:I16"/>
    <mergeCell ref="H17:I17"/>
    <mergeCell ref="H18:I18"/>
    <mergeCell ref="F29:G29"/>
    <mergeCell ref="F30:G30"/>
    <mergeCell ref="F17:G17"/>
    <mergeCell ref="F18:G18"/>
    <mergeCell ref="F19:G19"/>
    <mergeCell ref="F20:G20"/>
    <mergeCell ref="L12:M12"/>
    <mergeCell ref="H13:I13"/>
    <mergeCell ref="H14:I14"/>
    <mergeCell ref="H21:I21"/>
    <mergeCell ref="L18:M18"/>
    <mergeCell ref="L19:M19"/>
    <mergeCell ref="L20:M20"/>
    <mergeCell ref="L21:M21"/>
    <mergeCell ref="H12:I12"/>
    <mergeCell ref="J12:K12"/>
    <mergeCell ref="H22:I22"/>
    <mergeCell ref="H23:I23"/>
    <mergeCell ref="J18:K18"/>
    <mergeCell ref="J19:K19"/>
    <mergeCell ref="J20:K20"/>
    <mergeCell ref="J21:K21"/>
    <mergeCell ref="J22:K22"/>
    <mergeCell ref="J23:K23"/>
    <mergeCell ref="H19:I19"/>
    <mergeCell ref="H20:I20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13:K13"/>
    <mergeCell ref="J14:K14"/>
    <mergeCell ref="J15:K15"/>
    <mergeCell ref="J16:K16"/>
    <mergeCell ref="J17:K17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L13:M13"/>
    <mergeCell ref="L14:M14"/>
    <mergeCell ref="L15:M15"/>
    <mergeCell ref="L16:M16"/>
    <mergeCell ref="L17:M17"/>
    <mergeCell ref="L29:M29"/>
    <mergeCell ref="L22:M22"/>
    <mergeCell ref="L23:M23"/>
    <mergeCell ref="O16:P16"/>
    <mergeCell ref="O17:P17"/>
    <mergeCell ref="O18:P18"/>
    <mergeCell ref="O19:P19"/>
    <mergeCell ref="O12:P12"/>
    <mergeCell ref="O13:P13"/>
    <mergeCell ref="O14:P14"/>
    <mergeCell ref="O15:P15"/>
    <mergeCell ref="O22:P22"/>
    <mergeCell ref="O23:P23"/>
    <mergeCell ref="L34:M34"/>
    <mergeCell ref="L33:M33"/>
    <mergeCell ref="L24:M24"/>
    <mergeCell ref="L25:M25"/>
    <mergeCell ref="L30:M30"/>
    <mergeCell ref="L31:M31"/>
    <mergeCell ref="L32:M32"/>
    <mergeCell ref="L26:M26"/>
    <mergeCell ref="L27:M27"/>
    <mergeCell ref="L28:M28"/>
    <mergeCell ref="P51:Q51"/>
    <mergeCell ref="P52:Q52"/>
    <mergeCell ref="O28:P28"/>
    <mergeCell ref="O29:P29"/>
    <mergeCell ref="O30:P30"/>
    <mergeCell ref="O31:P31"/>
    <mergeCell ref="O34:P34"/>
    <mergeCell ref="O35:P35"/>
    <mergeCell ref="O38:P38"/>
    <mergeCell ref="P44:Q44"/>
    <mergeCell ref="U10:V10"/>
    <mergeCell ref="P42:Q42"/>
    <mergeCell ref="N44:O44"/>
    <mergeCell ref="R44:S44"/>
    <mergeCell ref="O24:P24"/>
    <mergeCell ref="O25:P25"/>
    <mergeCell ref="O26:P26"/>
    <mergeCell ref="O27:P27"/>
    <mergeCell ref="O20:P20"/>
    <mergeCell ref="O21:P21"/>
    <mergeCell ref="U12:V12"/>
    <mergeCell ref="U21:V21"/>
    <mergeCell ref="U18:V18"/>
    <mergeCell ref="U19:V19"/>
    <mergeCell ref="U20:V20"/>
    <mergeCell ref="U15:V15"/>
    <mergeCell ref="U16:V16"/>
    <mergeCell ref="U17:V17"/>
    <mergeCell ref="U13:V13"/>
    <mergeCell ref="U14:V14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N42:O42"/>
    <mergeCell ref="I51:J51"/>
    <mergeCell ref="K51:L51"/>
    <mergeCell ref="R42:S42"/>
    <mergeCell ref="T42:U42"/>
    <mergeCell ref="V42:W42"/>
    <mergeCell ref="N49:O49"/>
    <mergeCell ref="N50:O50"/>
    <mergeCell ref="I44:J44"/>
    <mergeCell ref="C50:D50"/>
    <mergeCell ref="C51:D51"/>
    <mergeCell ref="C52:D52"/>
    <mergeCell ref="C53:D53"/>
    <mergeCell ref="E53:F53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I46:J46"/>
    <mergeCell ref="I47:J47"/>
    <mergeCell ref="I48:J48"/>
    <mergeCell ref="I49:J49"/>
    <mergeCell ref="I50:J50"/>
    <mergeCell ref="I52:J52"/>
    <mergeCell ref="I53:J53"/>
    <mergeCell ref="I54:J54"/>
    <mergeCell ref="I65:J65"/>
    <mergeCell ref="I66:J66"/>
    <mergeCell ref="I59:J59"/>
    <mergeCell ref="I60:J60"/>
    <mergeCell ref="I61:J61"/>
    <mergeCell ref="I62:J62"/>
    <mergeCell ref="K48:L48"/>
    <mergeCell ref="K49:L49"/>
    <mergeCell ref="I63:J63"/>
    <mergeCell ref="I64:J64"/>
    <mergeCell ref="I55:J55"/>
    <mergeCell ref="I56:J56"/>
    <mergeCell ref="I57:J57"/>
    <mergeCell ref="I58:J58"/>
    <mergeCell ref="K58:L58"/>
    <mergeCell ref="K50:L50"/>
    <mergeCell ref="K52:L52"/>
    <mergeCell ref="K53:L53"/>
    <mergeCell ref="K54:L54"/>
    <mergeCell ref="K59:L59"/>
    <mergeCell ref="K60:L60"/>
    <mergeCell ref="K61:L61"/>
    <mergeCell ref="K62:L62"/>
    <mergeCell ref="K63:L63"/>
    <mergeCell ref="K64:L64"/>
    <mergeCell ref="K65:L65"/>
    <mergeCell ref="K66:L66"/>
    <mergeCell ref="R54:S54"/>
    <mergeCell ref="N58:O58"/>
    <mergeCell ref="N59:O59"/>
    <mergeCell ref="N60:O60"/>
    <mergeCell ref="N61:O61"/>
    <mergeCell ref="N62:O62"/>
    <mergeCell ref="N63:O63"/>
    <mergeCell ref="N64:O64"/>
    <mergeCell ref="Y42:Z42"/>
    <mergeCell ref="N41:U41"/>
    <mergeCell ref="V41:AA41"/>
    <mergeCell ref="R53:S53"/>
    <mergeCell ref="N46:O46"/>
    <mergeCell ref="N47:O47"/>
    <mergeCell ref="N48:O48"/>
    <mergeCell ref="N53:O53"/>
    <mergeCell ref="N51:O51"/>
    <mergeCell ref="N52:O52"/>
    <mergeCell ref="K42:L42"/>
    <mergeCell ref="N55:O55"/>
    <mergeCell ref="N56:O56"/>
    <mergeCell ref="N57:O57"/>
    <mergeCell ref="N54:O54"/>
    <mergeCell ref="K55:L55"/>
    <mergeCell ref="K56:L56"/>
    <mergeCell ref="K57:L57"/>
    <mergeCell ref="K46:L46"/>
    <mergeCell ref="K47:L47"/>
    <mergeCell ref="N65:O65"/>
    <mergeCell ref="N66:O66"/>
    <mergeCell ref="P46:Q46"/>
    <mergeCell ref="P47:Q47"/>
    <mergeCell ref="P48:Q48"/>
    <mergeCell ref="P49:Q49"/>
    <mergeCell ref="P50:Q50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R46:S46"/>
    <mergeCell ref="R47:S47"/>
    <mergeCell ref="R48:S48"/>
    <mergeCell ref="R49:S49"/>
    <mergeCell ref="R50:S50"/>
    <mergeCell ref="R51:S51"/>
    <mergeCell ref="R52:S52"/>
    <mergeCell ref="R55:S55"/>
    <mergeCell ref="R56:S56"/>
    <mergeCell ref="R57:S57"/>
    <mergeCell ref="R58:S58"/>
    <mergeCell ref="R59:S59"/>
    <mergeCell ref="R64:S64"/>
    <mergeCell ref="R65:S65"/>
    <mergeCell ref="R66:S66"/>
    <mergeCell ref="R60:S60"/>
    <mergeCell ref="R61:S61"/>
    <mergeCell ref="R62:S62"/>
    <mergeCell ref="R63:S63"/>
    <mergeCell ref="V58:W58"/>
    <mergeCell ref="V44:W44"/>
    <mergeCell ref="V46:W46"/>
    <mergeCell ref="V51:W51"/>
    <mergeCell ref="V52:W52"/>
    <mergeCell ref="V47:W47"/>
    <mergeCell ref="V48:W48"/>
    <mergeCell ref="V49:W49"/>
    <mergeCell ref="V50:W50"/>
    <mergeCell ref="V60:W60"/>
    <mergeCell ref="V61:W61"/>
    <mergeCell ref="V62:W62"/>
    <mergeCell ref="V63:W63"/>
    <mergeCell ref="V64:W64"/>
    <mergeCell ref="V53:W53"/>
    <mergeCell ref="V54:W54"/>
    <mergeCell ref="V55:W55"/>
    <mergeCell ref="V56:W56"/>
    <mergeCell ref="V57:W57"/>
    <mergeCell ref="V65:W65"/>
    <mergeCell ref="V66:W66"/>
    <mergeCell ref="Y44:Z44"/>
    <mergeCell ref="Y46:Z46"/>
    <mergeCell ref="Y47:Z47"/>
    <mergeCell ref="Y48:Z48"/>
    <mergeCell ref="Y49:Z49"/>
    <mergeCell ref="Y50:Z50"/>
    <mergeCell ref="Y51:Z51"/>
    <mergeCell ref="Y52:Z52"/>
    <mergeCell ref="Y60:Z60"/>
    <mergeCell ref="Y53:Z53"/>
    <mergeCell ref="Y54:Z54"/>
    <mergeCell ref="Y55:Z55"/>
    <mergeCell ref="Y56:Z56"/>
    <mergeCell ref="O10:P10"/>
    <mergeCell ref="Y57:Z57"/>
    <mergeCell ref="Y58:Z58"/>
    <mergeCell ref="Y59:Z59"/>
    <mergeCell ref="V59:W59"/>
    <mergeCell ref="Y61:Z61"/>
    <mergeCell ref="Y66:Z66"/>
    <mergeCell ref="Y62:Z62"/>
    <mergeCell ref="Y63:Z63"/>
    <mergeCell ref="Y64:Z64"/>
    <mergeCell ref="Y65:Z65"/>
  </mergeCells>
  <printOptions horizontalCentered="1"/>
  <pageMargins left="0.7874015748031497" right="0.7874015748031497" top="0.5905511811023623" bottom="0.3937007874015748" header="0.5118110236220472" footer="0.5118110236220472"/>
  <pageSetup horizontalDpi="200" verticalDpi="200" orientation="landscape" paperSize="8" scale="55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0.59765625" defaultRowHeight="19.5" customHeight="1"/>
  <cols>
    <col min="1" max="1" width="23.59765625" style="11" customWidth="1"/>
    <col min="2" max="2" width="15.09765625" style="11" customWidth="1"/>
    <col min="3" max="10" width="11.59765625" style="11" customWidth="1"/>
    <col min="11" max="11" width="14.59765625" style="11" customWidth="1"/>
    <col min="12" max="13" width="15.8984375" style="11" customWidth="1"/>
    <col min="14" max="14" width="16.5" style="11" customWidth="1"/>
    <col min="15" max="17" width="14.59765625" style="11" customWidth="1"/>
    <col min="18" max="16384" width="10.59765625" style="11" customWidth="1"/>
  </cols>
  <sheetData>
    <row r="1" spans="1:17" s="21" customFormat="1" ht="19.5" customHeight="1">
      <c r="A1" s="15" t="s">
        <v>100</v>
      </c>
      <c r="Q1" s="17" t="s">
        <v>458</v>
      </c>
    </row>
    <row r="2" spans="1:16" ht="19.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7" ht="19.5" customHeight="1">
      <c r="A3" s="400" t="s">
        <v>459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</row>
    <row r="4" spans="16:17" ht="19.5" customHeight="1" thickBot="1">
      <c r="P4" s="37"/>
      <c r="Q4" s="273" t="s">
        <v>460</v>
      </c>
    </row>
    <row r="5" spans="1:17" ht="19.5" customHeight="1">
      <c r="A5" s="563" t="s">
        <v>464</v>
      </c>
      <c r="B5" s="550" t="s">
        <v>461</v>
      </c>
      <c r="C5" s="382" t="s">
        <v>2</v>
      </c>
      <c r="D5" s="554" t="s">
        <v>465</v>
      </c>
      <c r="E5" s="555"/>
      <c r="F5" s="555"/>
      <c r="G5" s="555"/>
      <c r="H5" s="555"/>
      <c r="I5" s="555"/>
      <c r="J5" s="556"/>
      <c r="K5" s="550" t="s">
        <v>466</v>
      </c>
      <c r="L5" s="551" t="s">
        <v>299</v>
      </c>
      <c r="M5" s="558" t="s">
        <v>300</v>
      </c>
      <c r="N5" s="555"/>
      <c r="O5" s="555"/>
      <c r="P5" s="555"/>
      <c r="Q5" s="543" t="s">
        <v>301</v>
      </c>
    </row>
    <row r="6" spans="1:17" ht="19.5" customHeight="1">
      <c r="A6" s="564"/>
      <c r="B6" s="372"/>
      <c r="C6" s="552"/>
      <c r="D6" s="377" t="s">
        <v>3</v>
      </c>
      <c r="E6" s="546" t="s">
        <v>4</v>
      </c>
      <c r="F6" s="547"/>
      <c r="G6" s="548"/>
      <c r="H6" s="546" t="s">
        <v>5</v>
      </c>
      <c r="I6" s="547"/>
      <c r="J6" s="548"/>
      <c r="K6" s="372"/>
      <c r="L6" s="372"/>
      <c r="M6" s="377" t="s">
        <v>6</v>
      </c>
      <c r="N6" s="371" t="s">
        <v>49</v>
      </c>
      <c r="O6" s="371" t="s">
        <v>7</v>
      </c>
      <c r="P6" s="374" t="s">
        <v>8</v>
      </c>
      <c r="Q6" s="544"/>
    </row>
    <row r="7" spans="1:17" ht="19.5" customHeight="1">
      <c r="A7" s="565"/>
      <c r="B7" s="373"/>
      <c r="C7" s="553"/>
      <c r="D7" s="549"/>
      <c r="E7" s="38" t="s">
        <v>6</v>
      </c>
      <c r="F7" s="38" t="s">
        <v>9</v>
      </c>
      <c r="G7" s="38" t="s">
        <v>10</v>
      </c>
      <c r="H7" s="38" t="s">
        <v>6</v>
      </c>
      <c r="I7" s="38" t="s">
        <v>9</v>
      </c>
      <c r="J7" s="38" t="s">
        <v>10</v>
      </c>
      <c r="K7" s="373"/>
      <c r="L7" s="373"/>
      <c r="M7" s="549"/>
      <c r="N7" s="373"/>
      <c r="O7" s="373"/>
      <c r="P7" s="376"/>
      <c r="Q7" s="545"/>
    </row>
    <row r="8" spans="1:17" ht="19.5" customHeight="1">
      <c r="A8" s="12"/>
      <c r="B8" s="201" t="s">
        <v>39</v>
      </c>
      <c r="C8" s="274">
        <f>SUM(C9:C13)</f>
        <v>15174</v>
      </c>
      <c r="D8" s="274">
        <f>SUM(D9:D13)</f>
        <v>127777</v>
      </c>
      <c r="E8" s="274">
        <f>SUM(E9:E13)</f>
        <v>104639</v>
      </c>
      <c r="F8" s="274">
        <f aca="true" t="shared" si="0" ref="F8:Q8">SUM(F9:F13)</f>
        <v>55118</v>
      </c>
      <c r="G8" s="274">
        <f t="shared" si="0"/>
        <v>49521</v>
      </c>
      <c r="H8" s="274">
        <f>SUM(H9:H13)</f>
        <v>23138</v>
      </c>
      <c r="I8" s="275">
        <f t="shared" si="0"/>
        <v>12948</v>
      </c>
      <c r="J8" s="275">
        <f t="shared" si="0"/>
        <v>10190</v>
      </c>
      <c r="K8" s="274">
        <f t="shared" si="0"/>
        <v>20858914</v>
      </c>
      <c r="L8" s="274">
        <f t="shared" si="0"/>
        <v>63510576</v>
      </c>
      <c r="M8" s="274">
        <f t="shared" si="0"/>
        <v>114102461</v>
      </c>
      <c r="N8" s="274">
        <f t="shared" si="0"/>
        <v>93859867</v>
      </c>
      <c r="O8" s="274">
        <f t="shared" si="0"/>
        <v>19908993</v>
      </c>
      <c r="P8" s="274">
        <f t="shared" si="0"/>
        <v>333601</v>
      </c>
      <c r="Q8" s="274">
        <f t="shared" si="0"/>
        <v>334026</v>
      </c>
    </row>
    <row r="9" spans="1:17" ht="19.5" customHeight="1">
      <c r="A9" s="12"/>
      <c r="B9" s="12" t="s">
        <v>11</v>
      </c>
      <c r="C9" s="23">
        <v>7942</v>
      </c>
      <c r="D9" s="276">
        <f>SUM(E9,H9)</f>
        <v>17227</v>
      </c>
      <c r="E9" s="277">
        <f>SUM(F9:G9)</f>
        <v>3828</v>
      </c>
      <c r="F9" s="276">
        <v>1167</v>
      </c>
      <c r="G9" s="276">
        <v>2661</v>
      </c>
      <c r="H9" s="277">
        <f>SUM(I9:J9)</f>
        <v>13399</v>
      </c>
      <c r="I9" s="277">
        <v>7550</v>
      </c>
      <c r="J9" s="277">
        <v>5849</v>
      </c>
      <c r="K9" s="277">
        <v>487503</v>
      </c>
      <c r="L9" s="277">
        <v>1946465</v>
      </c>
      <c r="M9" s="278">
        <f>SUM(N9:P9)</f>
        <v>5026134</v>
      </c>
      <c r="N9" s="278">
        <v>2427199</v>
      </c>
      <c r="O9" s="278">
        <v>2585528</v>
      </c>
      <c r="P9" s="277">
        <v>13407</v>
      </c>
      <c r="Q9" s="277">
        <v>1354</v>
      </c>
    </row>
    <row r="10" spans="1:17" ht="19.5" customHeight="1">
      <c r="A10" s="561" t="s">
        <v>38</v>
      </c>
      <c r="B10" s="12" t="s">
        <v>12</v>
      </c>
      <c r="C10" s="24">
        <v>5140</v>
      </c>
      <c r="D10" s="276">
        <f>SUM(E10,H10)</f>
        <v>28743</v>
      </c>
      <c r="E10" s="277">
        <f>SUM(F10:G10)</f>
        <v>19955</v>
      </c>
      <c r="F10" s="276">
        <v>8175</v>
      </c>
      <c r="G10" s="276">
        <v>11780</v>
      </c>
      <c r="H10" s="277">
        <f>SUM(I10:J10)</f>
        <v>8788</v>
      </c>
      <c r="I10" s="277">
        <v>4852</v>
      </c>
      <c r="J10" s="277">
        <v>3936</v>
      </c>
      <c r="K10" s="277">
        <v>2968421</v>
      </c>
      <c r="L10" s="277">
        <v>6588880</v>
      </c>
      <c r="M10" s="278">
        <f>SUM(N10:P10)</f>
        <v>14074692</v>
      </c>
      <c r="N10" s="278">
        <v>9524324</v>
      </c>
      <c r="O10" s="278">
        <v>4496807</v>
      </c>
      <c r="P10" s="277">
        <v>53561</v>
      </c>
      <c r="Q10" s="277">
        <v>42527</v>
      </c>
    </row>
    <row r="11" spans="1:17" ht="19.5" customHeight="1">
      <c r="A11" s="562"/>
      <c r="B11" s="12" t="s">
        <v>13</v>
      </c>
      <c r="C11" s="24">
        <v>1082</v>
      </c>
      <c r="D11" s="276">
        <f>SUM(E11,H11)</f>
        <v>14918</v>
      </c>
      <c r="E11" s="277">
        <f>SUM(F11:G11)</f>
        <v>14151</v>
      </c>
      <c r="F11" s="276">
        <v>7269</v>
      </c>
      <c r="G11" s="276">
        <v>6882</v>
      </c>
      <c r="H11" s="277">
        <f>SUM(I11:J11)</f>
        <v>767</v>
      </c>
      <c r="I11" s="277">
        <v>441</v>
      </c>
      <c r="J11" s="277">
        <v>326</v>
      </c>
      <c r="K11" s="277">
        <v>2423069</v>
      </c>
      <c r="L11" s="277">
        <v>6437062</v>
      </c>
      <c r="M11" s="278">
        <f>SUM(N11:P11)</f>
        <v>12405620</v>
      </c>
      <c r="N11" s="278">
        <v>10272247</v>
      </c>
      <c r="O11" s="278">
        <v>2119238</v>
      </c>
      <c r="P11" s="277">
        <v>14135</v>
      </c>
      <c r="Q11" s="277">
        <v>34484</v>
      </c>
    </row>
    <row r="12" spans="1:17" ht="19.5" customHeight="1">
      <c r="A12" s="12"/>
      <c r="B12" s="12" t="s">
        <v>14</v>
      </c>
      <c r="C12" s="24">
        <v>440</v>
      </c>
      <c r="D12" s="276">
        <f>SUM(E12,H12)</f>
        <v>10558</v>
      </c>
      <c r="E12" s="277">
        <f>SUM(F12:G12)</f>
        <v>10399</v>
      </c>
      <c r="F12" s="276">
        <v>5159</v>
      </c>
      <c r="G12" s="276">
        <v>5240</v>
      </c>
      <c r="H12" s="277">
        <f>SUM(I12:J12)</f>
        <v>159</v>
      </c>
      <c r="I12" s="277">
        <v>90</v>
      </c>
      <c r="J12" s="277">
        <v>69</v>
      </c>
      <c r="K12" s="277">
        <v>1791232</v>
      </c>
      <c r="L12" s="277">
        <v>5360092</v>
      </c>
      <c r="M12" s="278">
        <f>SUM(N12:P12)</f>
        <v>9722440</v>
      </c>
      <c r="N12" s="278">
        <v>8032161</v>
      </c>
      <c r="O12" s="278">
        <v>1680483</v>
      </c>
      <c r="P12" s="277">
        <v>9796</v>
      </c>
      <c r="Q12" s="277">
        <v>20787</v>
      </c>
    </row>
    <row r="13" spans="1:17" ht="19.5" customHeight="1">
      <c r="A13" s="12"/>
      <c r="B13" s="12" t="s">
        <v>15</v>
      </c>
      <c r="C13" s="24">
        <v>570</v>
      </c>
      <c r="D13" s="276">
        <f>SUM(E13,H13)</f>
        <v>56331</v>
      </c>
      <c r="E13" s="277">
        <f>SUM(F13:G13)</f>
        <v>56306</v>
      </c>
      <c r="F13" s="276">
        <v>33348</v>
      </c>
      <c r="G13" s="276">
        <v>22958</v>
      </c>
      <c r="H13" s="277">
        <f>SUM(I13:J13)</f>
        <v>25</v>
      </c>
      <c r="I13" s="277">
        <v>15</v>
      </c>
      <c r="J13" s="277">
        <v>10</v>
      </c>
      <c r="K13" s="277">
        <v>13188689</v>
      </c>
      <c r="L13" s="277">
        <v>43178077</v>
      </c>
      <c r="M13" s="278">
        <f>SUM(N13:P13)</f>
        <v>72873575</v>
      </c>
      <c r="N13" s="278">
        <v>63603936</v>
      </c>
      <c r="O13" s="278">
        <v>9026937</v>
      </c>
      <c r="P13" s="277">
        <v>242702</v>
      </c>
      <c r="Q13" s="277">
        <v>234874</v>
      </c>
    </row>
    <row r="14" spans="1:17" ht="19.5" customHeight="1">
      <c r="A14" s="12"/>
      <c r="B14" s="12"/>
      <c r="C14" s="13"/>
      <c r="D14" s="54"/>
      <c r="E14" s="54"/>
      <c r="F14" s="13"/>
      <c r="G14" s="13"/>
      <c r="H14" s="54"/>
      <c r="I14" s="30"/>
      <c r="J14" s="30"/>
      <c r="K14" s="30"/>
      <c r="L14" s="30"/>
      <c r="M14" s="13"/>
      <c r="N14" s="13"/>
      <c r="O14" s="30"/>
      <c r="P14" s="30"/>
      <c r="Q14" s="30"/>
    </row>
    <row r="15" spans="1:17" ht="19.5" customHeight="1">
      <c r="A15" s="12"/>
      <c r="B15" s="65" t="s">
        <v>6</v>
      </c>
      <c r="C15" s="274">
        <f>SUM(C16:C20)</f>
        <v>1078</v>
      </c>
      <c r="D15" s="274">
        <f>SUM(D16:D20)</f>
        <v>10080</v>
      </c>
      <c r="E15" s="274">
        <f>SUM(E16:E20)</f>
        <v>8530</v>
      </c>
      <c r="F15" s="274">
        <f aca="true" t="shared" si="1" ref="F15:Q15">SUM(F16:F20)</f>
        <v>3831</v>
      </c>
      <c r="G15" s="274">
        <f t="shared" si="1"/>
        <v>4699</v>
      </c>
      <c r="H15" s="274">
        <f>SUM(H16:H20)</f>
        <v>1550</v>
      </c>
      <c r="I15" s="275">
        <f t="shared" si="1"/>
        <v>810</v>
      </c>
      <c r="J15" s="275">
        <f t="shared" si="1"/>
        <v>740</v>
      </c>
      <c r="K15" s="274">
        <f t="shared" si="1"/>
        <v>1493475</v>
      </c>
      <c r="L15" s="274">
        <f t="shared" si="1"/>
        <v>5604660</v>
      </c>
      <c r="M15" s="274">
        <f t="shared" si="1"/>
        <v>10007562</v>
      </c>
      <c r="N15" s="274">
        <f t="shared" si="1"/>
        <v>9928632</v>
      </c>
      <c r="O15" s="274">
        <f t="shared" si="1"/>
        <v>78530</v>
      </c>
      <c r="P15" s="275">
        <f t="shared" si="1"/>
        <v>400</v>
      </c>
      <c r="Q15" s="275">
        <f t="shared" si="1"/>
        <v>332231</v>
      </c>
    </row>
    <row r="16" spans="1:17" ht="19.5" customHeight="1">
      <c r="A16" s="12"/>
      <c r="B16" s="12" t="s">
        <v>11</v>
      </c>
      <c r="C16" s="276">
        <v>446</v>
      </c>
      <c r="D16" s="276">
        <f>SUM(E16,H16)</f>
        <v>1001</v>
      </c>
      <c r="E16" s="277">
        <f>SUM(F16:G16)</f>
        <v>161</v>
      </c>
      <c r="F16" s="276">
        <v>66</v>
      </c>
      <c r="G16" s="276">
        <v>95</v>
      </c>
      <c r="H16" s="277">
        <f>SUM(I16:J16)</f>
        <v>840</v>
      </c>
      <c r="I16" s="277">
        <v>425</v>
      </c>
      <c r="J16" s="277">
        <v>415</v>
      </c>
      <c r="K16" s="277">
        <v>25749</v>
      </c>
      <c r="L16" s="277">
        <v>179044</v>
      </c>
      <c r="M16" s="278">
        <f>SUM(N16:P16)</f>
        <v>334664</v>
      </c>
      <c r="N16" s="278">
        <v>326131</v>
      </c>
      <c r="O16" s="278">
        <v>8533</v>
      </c>
      <c r="P16" s="284" t="s">
        <v>389</v>
      </c>
      <c r="Q16" s="277">
        <v>1264</v>
      </c>
    </row>
    <row r="17" spans="1:17" ht="19.5" customHeight="1">
      <c r="A17" s="557" t="s">
        <v>46</v>
      </c>
      <c r="B17" s="12" t="s">
        <v>12</v>
      </c>
      <c r="C17" s="276">
        <v>417</v>
      </c>
      <c r="D17" s="276">
        <f>SUM(E17,H17)</f>
        <v>2520</v>
      </c>
      <c r="E17" s="277">
        <f>SUM(F17:G17)</f>
        <v>1885</v>
      </c>
      <c r="F17" s="276">
        <v>799</v>
      </c>
      <c r="G17" s="276">
        <v>1086</v>
      </c>
      <c r="H17" s="277">
        <f>SUM(I17:J17)</f>
        <v>635</v>
      </c>
      <c r="I17" s="277">
        <v>341</v>
      </c>
      <c r="J17" s="277">
        <v>294</v>
      </c>
      <c r="K17" s="277">
        <v>279909</v>
      </c>
      <c r="L17" s="277">
        <v>823306</v>
      </c>
      <c r="M17" s="278">
        <f>SUM(N17:P17)</f>
        <v>1584323</v>
      </c>
      <c r="N17" s="278">
        <v>1567447</v>
      </c>
      <c r="O17" s="278">
        <v>16876</v>
      </c>
      <c r="P17" s="284" t="s">
        <v>389</v>
      </c>
      <c r="Q17" s="277">
        <v>42316</v>
      </c>
    </row>
    <row r="18" spans="1:17" ht="19.5" customHeight="1">
      <c r="A18" s="557"/>
      <c r="B18" s="12" t="s">
        <v>13</v>
      </c>
      <c r="C18" s="276">
        <v>112</v>
      </c>
      <c r="D18" s="276">
        <f>SUM(E18,H18)</f>
        <v>1513</v>
      </c>
      <c r="E18" s="277">
        <f>SUM(F18:G18)</f>
        <v>1457</v>
      </c>
      <c r="F18" s="276">
        <v>659</v>
      </c>
      <c r="G18" s="276">
        <v>798</v>
      </c>
      <c r="H18" s="277">
        <f>SUM(I18:J18)</f>
        <v>56</v>
      </c>
      <c r="I18" s="277">
        <v>35</v>
      </c>
      <c r="J18" s="277">
        <v>21</v>
      </c>
      <c r="K18" s="277">
        <v>241344</v>
      </c>
      <c r="L18" s="277">
        <v>695493</v>
      </c>
      <c r="M18" s="278">
        <f>SUM(N18:P18)</f>
        <v>1282511</v>
      </c>
      <c r="N18" s="278">
        <v>1264523</v>
      </c>
      <c r="O18" s="278">
        <v>17988</v>
      </c>
      <c r="P18" s="284" t="s">
        <v>389</v>
      </c>
      <c r="Q18" s="277">
        <v>34443</v>
      </c>
    </row>
    <row r="19" spans="1:17" ht="19.5" customHeight="1">
      <c r="A19" s="26"/>
      <c r="B19" s="12" t="s">
        <v>14</v>
      </c>
      <c r="C19" s="276">
        <v>46</v>
      </c>
      <c r="D19" s="276">
        <f>SUM(E19,H19)</f>
        <v>1151</v>
      </c>
      <c r="E19" s="277">
        <f>SUM(F19:G19)</f>
        <v>1136</v>
      </c>
      <c r="F19" s="276">
        <v>460</v>
      </c>
      <c r="G19" s="276">
        <v>676</v>
      </c>
      <c r="H19" s="277">
        <f>SUM(I19:J19)</f>
        <v>15</v>
      </c>
      <c r="I19" s="277">
        <v>7</v>
      </c>
      <c r="J19" s="277">
        <v>8</v>
      </c>
      <c r="K19" s="277">
        <v>198292</v>
      </c>
      <c r="L19" s="277">
        <v>547468</v>
      </c>
      <c r="M19" s="278">
        <f>SUM(N19:P19)</f>
        <v>971716</v>
      </c>
      <c r="N19" s="278">
        <v>950714</v>
      </c>
      <c r="O19" s="278">
        <v>21002</v>
      </c>
      <c r="P19" s="284" t="s">
        <v>389</v>
      </c>
      <c r="Q19" s="277">
        <v>20141</v>
      </c>
    </row>
    <row r="20" spans="1:17" ht="19.5" customHeight="1">
      <c r="A20" s="26"/>
      <c r="B20" s="12" t="s">
        <v>15</v>
      </c>
      <c r="C20" s="276">
        <v>57</v>
      </c>
      <c r="D20" s="276">
        <f>SUM(E20,H20)</f>
        <v>3895</v>
      </c>
      <c r="E20" s="277">
        <f>SUM(F20:G20)</f>
        <v>3891</v>
      </c>
      <c r="F20" s="276">
        <v>1847</v>
      </c>
      <c r="G20" s="276">
        <v>2044</v>
      </c>
      <c r="H20" s="277">
        <f>SUM(I20:J20)</f>
        <v>4</v>
      </c>
      <c r="I20" s="277">
        <v>2</v>
      </c>
      <c r="J20" s="277">
        <v>2</v>
      </c>
      <c r="K20" s="277">
        <v>748181</v>
      </c>
      <c r="L20" s="277">
        <v>3359349</v>
      </c>
      <c r="M20" s="278">
        <f>SUM(N20:P20)</f>
        <v>5834348</v>
      </c>
      <c r="N20" s="278">
        <v>5819817</v>
      </c>
      <c r="O20" s="278">
        <v>14131</v>
      </c>
      <c r="P20" s="277">
        <v>400</v>
      </c>
      <c r="Q20" s="277">
        <v>234067</v>
      </c>
    </row>
    <row r="21" spans="1:17" ht="19.5" customHeight="1">
      <c r="A21" s="26"/>
      <c r="B21" s="12"/>
      <c r="C21" s="13"/>
      <c r="D21" s="54"/>
      <c r="E21" s="54"/>
      <c r="F21" s="13"/>
      <c r="G21" s="13"/>
      <c r="H21" s="54"/>
      <c r="I21" s="30"/>
      <c r="J21" s="30"/>
      <c r="K21" s="30"/>
      <c r="L21" s="30"/>
      <c r="M21" s="13"/>
      <c r="N21" s="13"/>
      <c r="O21" s="30"/>
      <c r="P21" s="30"/>
      <c r="Q21" s="30"/>
    </row>
    <row r="22" spans="1:17" ht="19.5" customHeight="1">
      <c r="A22" s="26"/>
      <c r="B22" s="65" t="s">
        <v>6</v>
      </c>
      <c r="C22" s="274">
        <f>SUM(C23:C27)</f>
        <v>6606</v>
      </c>
      <c r="D22" s="274">
        <f>SUM(D23:D27)</f>
        <v>43259</v>
      </c>
      <c r="E22" s="274">
        <f>SUM(E23:E27)</f>
        <v>31903</v>
      </c>
      <c r="F22" s="274">
        <f aca="true" t="shared" si="2" ref="F22:Q22">SUM(F23:F27)</f>
        <v>11289</v>
      </c>
      <c r="G22" s="274">
        <f t="shared" si="2"/>
        <v>20614</v>
      </c>
      <c r="H22" s="274">
        <f>SUM(H23:H27)</f>
        <v>11356</v>
      </c>
      <c r="I22" s="275">
        <f t="shared" si="2"/>
        <v>5699</v>
      </c>
      <c r="J22" s="275">
        <f t="shared" si="2"/>
        <v>5657</v>
      </c>
      <c r="K22" s="274">
        <f t="shared" si="2"/>
        <v>5468717</v>
      </c>
      <c r="L22" s="274">
        <f t="shared" si="2"/>
        <v>17113197</v>
      </c>
      <c r="M22" s="274">
        <f t="shared" si="2"/>
        <v>30738063</v>
      </c>
      <c r="N22" s="274">
        <f t="shared" si="2"/>
        <v>16577011</v>
      </c>
      <c r="O22" s="274">
        <f t="shared" si="2"/>
        <v>14158100</v>
      </c>
      <c r="P22" s="275">
        <f t="shared" si="2"/>
        <v>2952</v>
      </c>
      <c r="Q22" s="275">
        <f t="shared" si="2"/>
        <v>30</v>
      </c>
    </row>
    <row r="23" spans="1:17" ht="19.5" customHeight="1">
      <c r="A23" s="26"/>
      <c r="B23" s="12" t="s">
        <v>11</v>
      </c>
      <c r="C23" s="276">
        <v>3567</v>
      </c>
      <c r="D23" s="276">
        <f>SUM(E23,H23)</f>
        <v>8299</v>
      </c>
      <c r="E23" s="277">
        <f>SUM(F23:G23)</f>
        <v>2077</v>
      </c>
      <c r="F23" s="276">
        <v>166</v>
      </c>
      <c r="G23" s="276">
        <v>1911</v>
      </c>
      <c r="H23" s="277">
        <f>SUM(I23:J23)</f>
        <v>6222</v>
      </c>
      <c r="I23" s="277">
        <v>3058</v>
      </c>
      <c r="J23" s="277">
        <v>3164</v>
      </c>
      <c r="K23" s="277">
        <v>199710</v>
      </c>
      <c r="L23" s="277">
        <v>773748</v>
      </c>
      <c r="M23" s="278">
        <f>SUM(N23:P23)</f>
        <v>2213217</v>
      </c>
      <c r="N23" s="278">
        <v>599848</v>
      </c>
      <c r="O23" s="278">
        <v>1613299</v>
      </c>
      <c r="P23" s="277">
        <v>70</v>
      </c>
      <c r="Q23" s="284" t="s">
        <v>389</v>
      </c>
    </row>
    <row r="24" spans="1:17" ht="19.5" customHeight="1">
      <c r="A24" s="557" t="s">
        <v>16</v>
      </c>
      <c r="B24" s="12" t="s">
        <v>12</v>
      </c>
      <c r="C24" s="276">
        <v>2481</v>
      </c>
      <c r="D24" s="276">
        <f>SUM(E24,H24)</f>
        <v>13205</v>
      </c>
      <c r="E24" s="277">
        <f>SUM(F24:G24)</f>
        <v>8368</v>
      </c>
      <c r="F24" s="276">
        <v>1524</v>
      </c>
      <c r="G24" s="276">
        <v>6844</v>
      </c>
      <c r="H24" s="277">
        <f>SUM(I24:J24)</f>
        <v>4837</v>
      </c>
      <c r="I24" s="277">
        <v>2488</v>
      </c>
      <c r="J24" s="277">
        <v>2349</v>
      </c>
      <c r="K24" s="277">
        <v>1013625</v>
      </c>
      <c r="L24" s="277">
        <v>2258597</v>
      </c>
      <c r="M24" s="278">
        <f>SUM(N24:P24)</f>
        <v>5221136</v>
      </c>
      <c r="N24" s="278">
        <v>2243842</v>
      </c>
      <c r="O24" s="278">
        <v>2975092</v>
      </c>
      <c r="P24" s="277">
        <v>2202</v>
      </c>
      <c r="Q24" s="277">
        <v>30</v>
      </c>
    </row>
    <row r="25" spans="1:17" ht="19.5" customHeight="1">
      <c r="A25" s="557"/>
      <c r="B25" s="12" t="s">
        <v>13</v>
      </c>
      <c r="C25" s="276">
        <v>287</v>
      </c>
      <c r="D25" s="276">
        <f>SUM(E25,H25)</f>
        <v>3854</v>
      </c>
      <c r="E25" s="277">
        <f>SUM(F25:G25)</f>
        <v>3587</v>
      </c>
      <c r="F25" s="276">
        <v>1095</v>
      </c>
      <c r="G25" s="276">
        <v>2492</v>
      </c>
      <c r="H25" s="277">
        <f>SUM(I25:J25)</f>
        <v>267</v>
      </c>
      <c r="I25" s="277">
        <v>133</v>
      </c>
      <c r="J25" s="277">
        <v>134</v>
      </c>
      <c r="K25" s="277">
        <v>538440</v>
      </c>
      <c r="L25" s="277">
        <v>1690812</v>
      </c>
      <c r="M25" s="278">
        <f>SUM(N25:P25)</f>
        <v>3116432</v>
      </c>
      <c r="N25" s="278">
        <v>1878662</v>
      </c>
      <c r="O25" s="278">
        <v>1237090</v>
      </c>
      <c r="P25" s="277">
        <v>680</v>
      </c>
      <c r="Q25" s="284" t="s">
        <v>389</v>
      </c>
    </row>
    <row r="26" spans="1:17" ht="19.5" customHeight="1">
      <c r="A26" s="26"/>
      <c r="B26" s="12" t="s">
        <v>14</v>
      </c>
      <c r="C26" s="276">
        <v>112</v>
      </c>
      <c r="D26" s="276">
        <f>SUM(E26,H26)</f>
        <v>2591</v>
      </c>
      <c r="E26" s="277">
        <f>SUM(F26:G26)</f>
        <v>2566</v>
      </c>
      <c r="F26" s="276">
        <v>861</v>
      </c>
      <c r="G26" s="276">
        <v>1705</v>
      </c>
      <c r="H26" s="277">
        <f>SUM(I26:J26)</f>
        <v>25</v>
      </c>
      <c r="I26" s="277">
        <v>16</v>
      </c>
      <c r="J26" s="277">
        <v>9</v>
      </c>
      <c r="K26" s="277">
        <v>390242</v>
      </c>
      <c r="L26" s="277">
        <v>1829384</v>
      </c>
      <c r="M26" s="278">
        <f>SUM(N26:P26)</f>
        <v>2863616</v>
      </c>
      <c r="N26" s="278">
        <v>1807413</v>
      </c>
      <c r="O26" s="278">
        <v>1056203</v>
      </c>
      <c r="P26" s="284" t="s">
        <v>389</v>
      </c>
      <c r="Q26" s="284" t="s">
        <v>389</v>
      </c>
    </row>
    <row r="27" spans="1:17" ht="19.5" customHeight="1">
      <c r="A27" s="26"/>
      <c r="B27" s="12" t="s">
        <v>15</v>
      </c>
      <c r="C27" s="276">
        <v>159</v>
      </c>
      <c r="D27" s="276">
        <f>SUM(E27,H27)</f>
        <v>15310</v>
      </c>
      <c r="E27" s="277">
        <f>SUM(F27:G27)</f>
        <v>15305</v>
      </c>
      <c r="F27" s="276">
        <v>7643</v>
      </c>
      <c r="G27" s="276">
        <v>7662</v>
      </c>
      <c r="H27" s="277">
        <f>SUM(I27:J27)</f>
        <v>5</v>
      </c>
      <c r="I27" s="277">
        <v>4</v>
      </c>
      <c r="J27" s="277">
        <v>1</v>
      </c>
      <c r="K27" s="277">
        <v>3326700</v>
      </c>
      <c r="L27" s="277">
        <v>10560656</v>
      </c>
      <c r="M27" s="278">
        <f>SUM(N27:P27)</f>
        <v>17323662</v>
      </c>
      <c r="N27" s="278">
        <v>10047246</v>
      </c>
      <c r="O27" s="278">
        <v>7276416</v>
      </c>
      <c r="P27" s="284" t="s">
        <v>389</v>
      </c>
      <c r="Q27" s="284" t="s">
        <v>389</v>
      </c>
    </row>
    <row r="28" spans="1:17" ht="19.5" customHeight="1">
      <c r="A28" s="26"/>
      <c r="B28" s="12"/>
      <c r="C28" s="13"/>
      <c r="D28" s="54"/>
      <c r="E28" s="54"/>
      <c r="F28" s="13"/>
      <c r="G28" s="13"/>
      <c r="H28" s="54"/>
      <c r="I28" s="30"/>
      <c r="J28" s="30"/>
      <c r="K28" s="30"/>
      <c r="L28" s="30"/>
      <c r="M28" s="13"/>
      <c r="N28" s="13"/>
      <c r="O28" s="30"/>
      <c r="P28" s="30"/>
      <c r="Q28" s="30"/>
    </row>
    <row r="29" spans="1:17" ht="19.5" customHeight="1">
      <c r="A29" s="26"/>
      <c r="B29" s="65" t="s">
        <v>6</v>
      </c>
      <c r="C29" s="274">
        <f>SUM(C30:C34)</f>
        <v>403</v>
      </c>
      <c r="D29" s="274">
        <f>SUM(D30:D34)</f>
        <v>7286</v>
      </c>
      <c r="E29" s="274">
        <f>SUM(E30:E34)</f>
        <v>6864</v>
      </c>
      <c r="F29" s="274">
        <f aca="true" t="shared" si="3" ref="F29:P29">SUM(F30:F34)</f>
        <v>1015</v>
      </c>
      <c r="G29" s="274">
        <f t="shared" si="3"/>
        <v>5849</v>
      </c>
      <c r="H29" s="274">
        <f>SUM(H30:H34)</f>
        <v>422</v>
      </c>
      <c r="I29" s="275">
        <f t="shared" si="3"/>
        <v>235</v>
      </c>
      <c r="J29" s="275">
        <f t="shared" si="3"/>
        <v>187</v>
      </c>
      <c r="K29" s="274">
        <f t="shared" si="3"/>
        <v>798206</v>
      </c>
      <c r="L29" s="274">
        <f t="shared" si="3"/>
        <v>1464501</v>
      </c>
      <c r="M29" s="274">
        <f t="shared" si="3"/>
        <v>2806921</v>
      </c>
      <c r="N29" s="274">
        <f t="shared" si="3"/>
        <v>1553458</v>
      </c>
      <c r="O29" s="274">
        <f t="shared" si="3"/>
        <v>1251793</v>
      </c>
      <c r="P29" s="275">
        <f t="shared" si="3"/>
        <v>1670</v>
      </c>
      <c r="Q29" s="275" t="s">
        <v>389</v>
      </c>
    </row>
    <row r="30" spans="1:17" ht="19.5" customHeight="1">
      <c r="A30" s="26"/>
      <c r="B30" s="12" t="s">
        <v>11</v>
      </c>
      <c r="C30" s="276">
        <v>124</v>
      </c>
      <c r="D30" s="276">
        <f>SUM(E30,H30)</f>
        <v>263</v>
      </c>
      <c r="E30" s="277">
        <f>SUM(F30:G30)</f>
        <v>65</v>
      </c>
      <c r="F30" s="276">
        <v>17</v>
      </c>
      <c r="G30" s="276">
        <v>48</v>
      </c>
      <c r="H30" s="277">
        <f>SUM(I30:J30)</f>
        <v>198</v>
      </c>
      <c r="I30" s="277">
        <v>113</v>
      </c>
      <c r="J30" s="277">
        <v>85</v>
      </c>
      <c r="K30" s="277">
        <v>7540</v>
      </c>
      <c r="L30" s="277">
        <v>17216</v>
      </c>
      <c r="M30" s="278">
        <f>SUM(N30:P30)</f>
        <v>49670</v>
      </c>
      <c r="N30" s="278">
        <v>20380</v>
      </c>
      <c r="O30" s="278">
        <v>28907</v>
      </c>
      <c r="P30" s="277">
        <v>383</v>
      </c>
      <c r="Q30" s="284" t="s">
        <v>389</v>
      </c>
    </row>
    <row r="31" spans="1:17" ht="19.5" customHeight="1">
      <c r="A31" s="560" t="s">
        <v>462</v>
      </c>
      <c r="B31" s="12" t="s">
        <v>12</v>
      </c>
      <c r="C31" s="276">
        <v>115</v>
      </c>
      <c r="D31" s="276">
        <f>SUM(E31,H31)</f>
        <v>699</v>
      </c>
      <c r="E31" s="277">
        <f>SUM(F31:G31)</f>
        <v>548</v>
      </c>
      <c r="F31" s="276">
        <v>85</v>
      </c>
      <c r="G31" s="276">
        <v>463</v>
      </c>
      <c r="H31" s="277">
        <f>SUM(I31:J31)</f>
        <v>151</v>
      </c>
      <c r="I31" s="277">
        <v>80</v>
      </c>
      <c r="J31" s="277">
        <v>71</v>
      </c>
      <c r="K31" s="277">
        <v>66432</v>
      </c>
      <c r="L31" s="277">
        <v>87123</v>
      </c>
      <c r="M31" s="278">
        <f>SUM(N31:P31)</f>
        <v>214849</v>
      </c>
      <c r="N31" s="278">
        <v>91519</v>
      </c>
      <c r="O31" s="278">
        <v>122600</v>
      </c>
      <c r="P31" s="277">
        <v>730</v>
      </c>
      <c r="Q31" s="284" t="s">
        <v>389</v>
      </c>
    </row>
    <row r="32" spans="1:17" ht="19.5" customHeight="1">
      <c r="A32" s="557"/>
      <c r="B32" s="12" t="s">
        <v>13</v>
      </c>
      <c r="C32" s="276">
        <v>70</v>
      </c>
      <c r="D32" s="276">
        <f>SUM(E32,H32)</f>
        <v>1050</v>
      </c>
      <c r="E32" s="277">
        <f>SUM(F32:G32)</f>
        <v>1001</v>
      </c>
      <c r="F32" s="276">
        <v>156</v>
      </c>
      <c r="G32" s="276">
        <v>845</v>
      </c>
      <c r="H32" s="277">
        <f>SUM(I32:J32)</f>
        <v>49</v>
      </c>
      <c r="I32" s="277">
        <v>27</v>
      </c>
      <c r="J32" s="277">
        <v>22</v>
      </c>
      <c r="K32" s="277">
        <v>106638</v>
      </c>
      <c r="L32" s="277">
        <v>104777</v>
      </c>
      <c r="M32" s="278">
        <f>SUM(N32:P32)</f>
        <v>294609</v>
      </c>
      <c r="N32" s="278">
        <v>126024</v>
      </c>
      <c r="O32" s="278">
        <v>168392</v>
      </c>
      <c r="P32" s="277">
        <v>193</v>
      </c>
      <c r="Q32" s="284" t="s">
        <v>389</v>
      </c>
    </row>
    <row r="33" spans="1:17" ht="19.5" customHeight="1">
      <c r="A33" s="26"/>
      <c r="B33" s="12" t="s">
        <v>14</v>
      </c>
      <c r="C33" s="276">
        <v>39</v>
      </c>
      <c r="D33" s="276">
        <f>SUM(E33,H33)</f>
        <v>947</v>
      </c>
      <c r="E33" s="277">
        <f>SUM(F33:G33)</f>
        <v>927</v>
      </c>
      <c r="F33" s="276">
        <v>98</v>
      </c>
      <c r="G33" s="276">
        <v>829</v>
      </c>
      <c r="H33" s="277">
        <f>SUM(I33:J33)</f>
        <v>20</v>
      </c>
      <c r="I33" s="277">
        <v>13</v>
      </c>
      <c r="J33" s="277">
        <v>7</v>
      </c>
      <c r="K33" s="277">
        <v>94866</v>
      </c>
      <c r="L33" s="277">
        <v>110995</v>
      </c>
      <c r="M33" s="278">
        <f>SUM(N33:P33)</f>
        <v>273508</v>
      </c>
      <c r="N33" s="278">
        <v>114285</v>
      </c>
      <c r="O33" s="278">
        <v>159223</v>
      </c>
      <c r="P33" s="284" t="s">
        <v>389</v>
      </c>
      <c r="Q33" s="284" t="s">
        <v>389</v>
      </c>
    </row>
    <row r="34" spans="1:17" ht="19.5" customHeight="1">
      <c r="A34" s="26"/>
      <c r="B34" s="12" t="s">
        <v>15</v>
      </c>
      <c r="C34" s="276">
        <v>55</v>
      </c>
      <c r="D34" s="276">
        <f>SUM(E34,H34)</f>
        <v>4327</v>
      </c>
      <c r="E34" s="277">
        <f>SUM(F34:G34)</f>
        <v>4323</v>
      </c>
      <c r="F34" s="276">
        <v>659</v>
      </c>
      <c r="G34" s="276">
        <v>3664</v>
      </c>
      <c r="H34" s="277">
        <f>SUM(I34:J34)</f>
        <v>4</v>
      </c>
      <c r="I34" s="277">
        <v>2</v>
      </c>
      <c r="J34" s="277">
        <v>2</v>
      </c>
      <c r="K34" s="277">
        <v>522730</v>
      </c>
      <c r="L34" s="277">
        <v>1144390</v>
      </c>
      <c r="M34" s="278">
        <f>SUM(N34:P34)</f>
        <v>1974285</v>
      </c>
      <c r="N34" s="278">
        <v>1201250</v>
      </c>
      <c r="O34" s="278">
        <v>772671</v>
      </c>
      <c r="P34" s="277">
        <v>364</v>
      </c>
      <c r="Q34" s="284" t="s">
        <v>389</v>
      </c>
    </row>
    <row r="35" spans="1:17" ht="19.5" customHeight="1">
      <c r="A35" s="26"/>
      <c r="B35" s="12"/>
      <c r="C35" s="13"/>
      <c r="D35" s="54"/>
      <c r="E35" s="54"/>
      <c r="F35" s="13"/>
      <c r="G35" s="13"/>
      <c r="H35" s="54"/>
      <c r="I35" s="30"/>
      <c r="J35" s="30"/>
      <c r="K35" s="30"/>
      <c r="L35" s="30"/>
      <c r="M35" s="13"/>
      <c r="N35" s="13"/>
      <c r="O35" s="30"/>
      <c r="P35" s="30"/>
      <c r="Q35" s="30"/>
    </row>
    <row r="36" spans="1:17" ht="19.5" customHeight="1">
      <c r="A36" s="26"/>
      <c r="B36" s="65" t="s">
        <v>6</v>
      </c>
      <c r="C36" s="274">
        <f>SUM(C37:C41)</f>
        <v>769</v>
      </c>
      <c r="D36" s="274">
        <f>SUM(D37:D41)</f>
        <v>4799</v>
      </c>
      <c r="E36" s="274">
        <f>SUM(E37:E41)</f>
        <v>3842</v>
      </c>
      <c r="F36" s="274">
        <f aca="true" t="shared" si="4" ref="F36:P36">SUM(F37:F41)</f>
        <v>2546</v>
      </c>
      <c r="G36" s="274">
        <f t="shared" si="4"/>
        <v>1296</v>
      </c>
      <c r="H36" s="274">
        <f>SUM(H37:H41)</f>
        <v>957</v>
      </c>
      <c r="I36" s="275">
        <f t="shared" si="4"/>
        <v>684</v>
      </c>
      <c r="J36" s="275">
        <f t="shared" si="4"/>
        <v>273</v>
      </c>
      <c r="K36" s="274">
        <f t="shared" si="4"/>
        <v>645793</v>
      </c>
      <c r="L36" s="274">
        <f t="shared" si="4"/>
        <v>2466381</v>
      </c>
      <c r="M36" s="274">
        <f t="shared" si="4"/>
        <v>4154306</v>
      </c>
      <c r="N36" s="274">
        <f t="shared" si="4"/>
        <v>4025783</v>
      </c>
      <c r="O36" s="274">
        <f t="shared" si="4"/>
        <v>127968</v>
      </c>
      <c r="P36" s="275">
        <f t="shared" si="4"/>
        <v>555</v>
      </c>
      <c r="Q36" s="275" t="s">
        <v>389</v>
      </c>
    </row>
    <row r="37" spans="1:17" ht="19.5" customHeight="1">
      <c r="A37" s="26"/>
      <c r="B37" s="12" t="s">
        <v>11</v>
      </c>
      <c r="C37" s="276">
        <v>362</v>
      </c>
      <c r="D37" s="276">
        <f>SUM(E37,H37)</f>
        <v>699</v>
      </c>
      <c r="E37" s="277">
        <f>SUM(F37:G37)</f>
        <v>175</v>
      </c>
      <c r="F37" s="276">
        <v>135</v>
      </c>
      <c r="G37" s="276">
        <v>40</v>
      </c>
      <c r="H37" s="277">
        <f>SUM(I37:J37)</f>
        <v>524</v>
      </c>
      <c r="I37" s="277">
        <v>385</v>
      </c>
      <c r="J37" s="277">
        <v>139</v>
      </c>
      <c r="K37" s="277">
        <v>26215</v>
      </c>
      <c r="L37" s="277">
        <v>103849</v>
      </c>
      <c r="M37" s="278">
        <f>SUM(N37:P37)</f>
        <v>241267</v>
      </c>
      <c r="N37" s="278">
        <v>228073</v>
      </c>
      <c r="O37" s="278">
        <v>12894</v>
      </c>
      <c r="P37" s="277">
        <v>300</v>
      </c>
      <c r="Q37" s="284" t="s">
        <v>389</v>
      </c>
    </row>
    <row r="38" spans="1:17" ht="19.5" customHeight="1">
      <c r="A38" s="557" t="s">
        <v>47</v>
      </c>
      <c r="B38" s="12" t="s">
        <v>12</v>
      </c>
      <c r="C38" s="276">
        <v>294</v>
      </c>
      <c r="D38" s="276">
        <f>SUM(E38,H38)</f>
        <v>1768</v>
      </c>
      <c r="E38" s="277">
        <f>SUM(F38:G38)</f>
        <v>1400</v>
      </c>
      <c r="F38" s="276">
        <v>960</v>
      </c>
      <c r="G38" s="276">
        <v>440</v>
      </c>
      <c r="H38" s="277">
        <f>SUM(I38:J38)</f>
        <v>368</v>
      </c>
      <c r="I38" s="277">
        <v>252</v>
      </c>
      <c r="J38" s="277">
        <v>116</v>
      </c>
      <c r="K38" s="277">
        <v>227047</v>
      </c>
      <c r="L38" s="277">
        <v>717936</v>
      </c>
      <c r="M38" s="278">
        <f>SUM(N38:P38)</f>
        <v>1163391</v>
      </c>
      <c r="N38" s="278">
        <v>1112160</v>
      </c>
      <c r="O38" s="278">
        <v>51231</v>
      </c>
      <c r="P38" s="284" t="s">
        <v>389</v>
      </c>
      <c r="Q38" s="284" t="s">
        <v>389</v>
      </c>
    </row>
    <row r="39" spans="1:17" ht="19.5" customHeight="1">
      <c r="A39" s="557"/>
      <c r="B39" s="12" t="s">
        <v>13</v>
      </c>
      <c r="C39" s="276">
        <v>82</v>
      </c>
      <c r="D39" s="276">
        <f>SUM(E39,H39)</f>
        <v>1110</v>
      </c>
      <c r="E39" s="277">
        <f>SUM(F39:G39)</f>
        <v>1050</v>
      </c>
      <c r="F39" s="276">
        <v>675</v>
      </c>
      <c r="G39" s="276">
        <v>375</v>
      </c>
      <c r="H39" s="277">
        <f>SUM(I39:J39)</f>
        <v>60</v>
      </c>
      <c r="I39" s="277">
        <v>43</v>
      </c>
      <c r="J39" s="277">
        <v>17</v>
      </c>
      <c r="K39" s="277">
        <v>167397</v>
      </c>
      <c r="L39" s="277">
        <v>592299</v>
      </c>
      <c r="M39" s="278">
        <f>SUM(N39:P39)</f>
        <v>1102142</v>
      </c>
      <c r="N39" s="278">
        <v>1048172</v>
      </c>
      <c r="O39" s="278">
        <v>53715</v>
      </c>
      <c r="P39" s="277">
        <v>255</v>
      </c>
      <c r="Q39" s="284" t="s">
        <v>389</v>
      </c>
    </row>
    <row r="40" spans="1:17" ht="19.5" customHeight="1">
      <c r="A40" s="26"/>
      <c r="B40" s="12" t="s">
        <v>14</v>
      </c>
      <c r="C40" s="276">
        <v>22</v>
      </c>
      <c r="D40" s="276">
        <f>SUM(E40,H40)</f>
        <v>528</v>
      </c>
      <c r="E40" s="277">
        <f>SUM(F40:G40)</f>
        <v>523</v>
      </c>
      <c r="F40" s="276">
        <v>297</v>
      </c>
      <c r="G40" s="276">
        <v>226</v>
      </c>
      <c r="H40" s="277">
        <f>SUM(I40:J40)</f>
        <v>5</v>
      </c>
      <c r="I40" s="277">
        <v>4</v>
      </c>
      <c r="J40" s="277">
        <v>1</v>
      </c>
      <c r="K40" s="277">
        <v>89225</v>
      </c>
      <c r="L40" s="277">
        <v>259427</v>
      </c>
      <c r="M40" s="278">
        <f>SUM(N40:P40)</f>
        <v>516505</v>
      </c>
      <c r="N40" s="278">
        <v>506947</v>
      </c>
      <c r="O40" s="278">
        <v>9558</v>
      </c>
      <c r="P40" s="284" t="s">
        <v>389</v>
      </c>
      <c r="Q40" s="284" t="s">
        <v>389</v>
      </c>
    </row>
    <row r="41" spans="1:17" ht="19.5" customHeight="1">
      <c r="A41" s="26"/>
      <c r="B41" s="12" t="s">
        <v>15</v>
      </c>
      <c r="C41" s="276">
        <v>9</v>
      </c>
      <c r="D41" s="276">
        <f>SUM(E41,H41)</f>
        <v>694</v>
      </c>
      <c r="E41" s="277">
        <f>SUM(F41:G41)</f>
        <v>694</v>
      </c>
      <c r="F41" s="276">
        <v>479</v>
      </c>
      <c r="G41" s="276">
        <v>215</v>
      </c>
      <c r="H41" s="284" t="s">
        <v>389</v>
      </c>
      <c r="I41" s="284" t="s">
        <v>389</v>
      </c>
      <c r="J41" s="284" t="s">
        <v>389</v>
      </c>
      <c r="K41" s="277">
        <v>135909</v>
      </c>
      <c r="L41" s="277">
        <v>792870</v>
      </c>
      <c r="M41" s="278">
        <f>SUM(N41:P41)</f>
        <v>1131001</v>
      </c>
      <c r="N41" s="278">
        <v>1130431</v>
      </c>
      <c r="O41" s="279">
        <v>570</v>
      </c>
      <c r="P41" s="284" t="s">
        <v>389</v>
      </c>
      <c r="Q41" s="284" t="s">
        <v>389</v>
      </c>
    </row>
    <row r="42" spans="1:17" ht="19.5" customHeight="1">
      <c r="A42" s="26"/>
      <c r="B42" s="12"/>
      <c r="C42" s="13"/>
      <c r="D42" s="54"/>
      <c r="E42" s="54"/>
      <c r="F42" s="13"/>
      <c r="G42" s="13"/>
      <c r="H42" s="54"/>
      <c r="I42" s="30"/>
      <c r="J42" s="30"/>
      <c r="K42" s="30"/>
      <c r="L42" s="30"/>
      <c r="M42" s="13"/>
      <c r="N42" s="13"/>
      <c r="O42" s="30"/>
      <c r="P42" s="30"/>
      <c r="Q42" s="30"/>
    </row>
    <row r="43" spans="1:17" ht="19.5" customHeight="1">
      <c r="A43" s="26"/>
      <c r="B43" s="65" t="s">
        <v>6</v>
      </c>
      <c r="C43" s="274">
        <f>SUM(C44:C48)</f>
        <v>658</v>
      </c>
      <c r="D43" s="274">
        <f>SUM(D44:D48)</f>
        <v>2726</v>
      </c>
      <c r="E43" s="274">
        <f>SUM(E44:E48)</f>
        <v>1757</v>
      </c>
      <c r="F43" s="274">
        <f aca="true" t="shared" si="5" ref="F43:Q43">SUM(F44:F48)</f>
        <v>1306</v>
      </c>
      <c r="G43" s="274">
        <f t="shared" si="5"/>
        <v>451</v>
      </c>
      <c r="H43" s="274">
        <f>SUM(H44:H48)</f>
        <v>969</v>
      </c>
      <c r="I43" s="275">
        <f t="shared" si="5"/>
        <v>701</v>
      </c>
      <c r="J43" s="275">
        <f t="shared" si="5"/>
        <v>268</v>
      </c>
      <c r="K43" s="274">
        <f t="shared" si="5"/>
        <v>355446</v>
      </c>
      <c r="L43" s="274">
        <f t="shared" si="5"/>
        <v>961901</v>
      </c>
      <c r="M43" s="274">
        <f t="shared" si="5"/>
        <v>1957398</v>
      </c>
      <c r="N43" s="274">
        <f t="shared" si="5"/>
        <v>1879935</v>
      </c>
      <c r="O43" s="274">
        <f t="shared" si="5"/>
        <v>74379</v>
      </c>
      <c r="P43" s="275">
        <f t="shared" si="5"/>
        <v>3084</v>
      </c>
      <c r="Q43" s="275">
        <f t="shared" si="5"/>
        <v>263</v>
      </c>
    </row>
    <row r="44" spans="1:17" ht="19.5" customHeight="1">
      <c r="A44" s="26"/>
      <c r="B44" s="12" t="s">
        <v>11</v>
      </c>
      <c r="C44" s="276">
        <v>477</v>
      </c>
      <c r="D44" s="276">
        <f>SUM(E44,H44)</f>
        <v>917</v>
      </c>
      <c r="E44" s="277">
        <f>SUM(F44:G44)</f>
        <v>200</v>
      </c>
      <c r="F44" s="276">
        <v>151</v>
      </c>
      <c r="G44" s="276">
        <v>49</v>
      </c>
      <c r="H44" s="277">
        <f>SUM(I44:J44)</f>
        <v>717</v>
      </c>
      <c r="I44" s="277">
        <v>538</v>
      </c>
      <c r="J44" s="277">
        <v>179</v>
      </c>
      <c r="K44" s="277">
        <v>35911</v>
      </c>
      <c r="L44" s="277">
        <v>168383</v>
      </c>
      <c r="M44" s="278">
        <f>SUM(N44:P44)</f>
        <v>352879</v>
      </c>
      <c r="N44" s="278">
        <v>326765</v>
      </c>
      <c r="O44" s="278">
        <v>25234</v>
      </c>
      <c r="P44" s="277">
        <v>880</v>
      </c>
      <c r="Q44" s="284" t="s">
        <v>389</v>
      </c>
    </row>
    <row r="45" spans="1:17" ht="19.5" customHeight="1">
      <c r="A45" s="557" t="s">
        <v>48</v>
      </c>
      <c r="B45" s="12" t="s">
        <v>12</v>
      </c>
      <c r="C45" s="276">
        <v>150</v>
      </c>
      <c r="D45" s="276">
        <f>SUM(E45,H45)</f>
        <v>818</v>
      </c>
      <c r="E45" s="277">
        <f>SUM(F45:G45)</f>
        <v>588</v>
      </c>
      <c r="F45" s="276">
        <v>441</v>
      </c>
      <c r="G45" s="276">
        <v>147</v>
      </c>
      <c r="H45" s="277">
        <f>SUM(I45:J45)</f>
        <v>230</v>
      </c>
      <c r="I45" s="277">
        <v>150</v>
      </c>
      <c r="J45" s="277">
        <v>80</v>
      </c>
      <c r="K45" s="277">
        <v>115299</v>
      </c>
      <c r="L45" s="277">
        <v>235574</v>
      </c>
      <c r="M45" s="278">
        <f>SUM(N45:P45)</f>
        <v>485210</v>
      </c>
      <c r="N45" s="278">
        <v>458885</v>
      </c>
      <c r="O45" s="278">
        <v>24371</v>
      </c>
      <c r="P45" s="277">
        <v>1954</v>
      </c>
      <c r="Q45" s="277">
        <v>65</v>
      </c>
    </row>
    <row r="46" spans="1:17" ht="19.5" customHeight="1">
      <c r="A46" s="557"/>
      <c r="B46" s="12" t="s">
        <v>13</v>
      </c>
      <c r="C46" s="276">
        <v>19</v>
      </c>
      <c r="D46" s="276">
        <f>SUM(E46,H46)</f>
        <v>273</v>
      </c>
      <c r="E46" s="277">
        <f>SUM(F46:G46)</f>
        <v>255</v>
      </c>
      <c r="F46" s="277">
        <v>195</v>
      </c>
      <c r="G46" s="277">
        <v>60</v>
      </c>
      <c r="H46" s="277">
        <f>SUM(I46:J46)</f>
        <v>18</v>
      </c>
      <c r="I46" s="277">
        <v>10</v>
      </c>
      <c r="J46" s="277">
        <v>8</v>
      </c>
      <c r="K46" s="277">
        <v>49397</v>
      </c>
      <c r="L46" s="277">
        <v>119304</v>
      </c>
      <c r="M46" s="278">
        <f>SUM(N46:P46)</f>
        <v>215958</v>
      </c>
      <c r="N46" s="279">
        <v>204408</v>
      </c>
      <c r="O46" s="279">
        <v>11300</v>
      </c>
      <c r="P46" s="277">
        <v>250</v>
      </c>
      <c r="Q46" s="284" t="s">
        <v>389</v>
      </c>
    </row>
    <row r="47" spans="1:17" ht="19.5" customHeight="1">
      <c r="A47" s="26"/>
      <c r="B47" s="12" t="s">
        <v>14</v>
      </c>
      <c r="C47" s="276">
        <v>4</v>
      </c>
      <c r="D47" s="276">
        <f>SUM(E47,H47)</f>
        <v>86</v>
      </c>
      <c r="E47" s="277">
        <f>SUM(F47:G47)</f>
        <v>82</v>
      </c>
      <c r="F47" s="277">
        <v>57</v>
      </c>
      <c r="G47" s="277">
        <v>25</v>
      </c>
      <c r="H47" s="277">
        <f>SUM(I47:J47)</f>
        <v>4</v>
      </c>
      <c r="I47" s="277">
        <v>3</v>
      </c>
      <c r="J47" s="277">
        <v>1</v>
      </c>
      <c r="K47" s="277">
        <v>16330</v>
      </c>
      <c r="L47" s="277">
        <v>33257</v>
      </c>
      <c r="M47" s="278">
        <f>SUM(N47:P47)</f>
        <v>67417</v>
      </c>
      <c r="N47" s="279">
        <v>67417</v>
      </c>
      <c r="O47" s="285" t="s">
        <v>389</v>
      </c>
      <c r="P47" s="284" t="s">
        <v>389</v>
      </c>
      <c r="Q47" s="284" t="s">
        <v>389</v>
      </c>
    </row>
    <row r="48" spans="1:17" ht="19.5" customHeight="1">
      <c r="A48" s="26"/>
      <c r="B48" s="12" t="s">
        <v>15</v>
      </c>
      <c r="C48" s="276">
        <v>8</v>
      </c>
      <c r="D48" s="276">
        <f>SUM(E48,H48)</f>
        <v>632</v>
      </c>
      <c r="E48" s="277">
        <f>SUM(F48:G48)</f>
        <v>632</v>
      </c>
      <c r="F48" s="276">
        <v>462</v>
      </c>
      <c r="G48" s="276">
        <v>170</v>
      </c>
      <c r="H48" s="284" t="s">
        <v>389</v>
      </c>
      <c r="I48" s="284" t="s">
        <v>389</v>
      </c>
      <c r="J48" s="284" t="s">
        <v>389</v>
      </c>
      <c r="K48" s="277">
        <v>138509</v>
      </c>
      <c r="L48" s="277">
        <v>405383</v>
      </c>
      <c r="M48" s="278">
        <f>SUM(N48:P48)</f>
        <v>835934</v>
      </c>
      <c r="N48" s="278">
        <v>822460</v>
      </c>
      <c r="O48" s="277">
        <v>13474</v>
      </c>
      <c r="P48" s="284" t="s">
        <v>389</v>
      </c>
      <c r="Q48" s="277">
        <v>198</v>
      </c>
    </row>
    <row r="49" spans="1:17" ht="19.5" customHeight="1">
      <c r="A49" s="26"/>
      <c r="B49" s="12"/>
      <c r="C49" s="13"/>
      <c r="D49" s="54"/>
      <c r="E49" s="54"/>
      <c r="F49" s="13"/>
      <c r="G49" s="13"/>
      <c r="H49" s="54"/>
      <c r="I49" s="30"/>
      <c r="J49" s="30"/>
      <c r="K49" s="30"/>
      <c r="L49" s="30"/>
      <c r="M49" s="13"/>
      <c r="N49" s="13"/>
      <c r="O49" s="30"/>
      <c r="P49" s="30"/>
      <c r="Q49" s="30"/>
    </row>
    <row r="50" spans="1:17" ht="19.5" customHeight="1">
      <c r="A50" s="26"/>
      <c r="B50" s="65" t="s">
        <v>6</v>
      </c>
      <c r="C50" s="274">
        <f>SUM(C51:C55)</f>
        <v>171</v>
      </c>
      <c r="D50" s="274">
        <f>SUM(D51:D55)</f>
        <v>1911</v>
      </c>
      <c r="E50" s="274">
        <f>SUM(E51:E55)</f>
        <v>1687</v>
      </c>
      <c r="F50" s="274">
        <f aca="true" t="shared" si="6" ref="F50:O50">SUM(F51:F55)</f>
        <v>1003</v>
      </c>
      <c r="G50" s="274">
        <f t="shared" si="6"/>
        <v>684</v>
      </c>
      <c r="H50" s="274">
        <f>SUM(H51:H55)</f>
        <v>224</v>
      </c>
      <c r="I50" s="275">
        <f t="shared" si="6"/>
        <v>117</v>
      </c>
      <c r="J50" s="275">
        <f t="shared" si="6"/>
        <v>107</v>
      </c>
      <c r="K50" s="274">
        <f t="shared" si="6"/>
        <v>332472</v>
      </c>
      <c r="L50" s="274">
        <f t="shared" si="6"/>
        <v>1082949</v>
      </c>
      <c r="M50" s="274">
        <f t="shared" si="6"/>
        <v>1926647</v>
      </c>
      <c r="N50" s="274">
        <f t="shared" si="6"/>
        <v>1886516</v>
      </c>
      <c r="O50" s="274">
        <f t="shared" si="6"/>
        <v>40131</v>
      </c>
      <c r="P50" s="275" t="s">
        <v>389</v>
      </c>
      <c r="Q50" s="275" t="s">
        <v>389</v>
      </c>
    </row>
    <row r="51" spans="1:17" ht="19.5" customHeight="1">
      <c r="A51" s="26"/>
      <c r="B51" s="12" t="s">
        <v>11</v>
      </c>
      <c r="C51" s="276">
        <v>48</v>
      </c>
      <c r="D51" s="278">
        <f>SUM(E51,H51)</f>
        <v>109</v>
      </c>
      <c r="E51" s="279">
        <f>SUM(F51:G51)</f>
        <v>24</v>
      </c>
      <c r="F51" s="276">
        <v>7</v>
      </c>
      <c r="G51" s="276">
        <v>17</v>
      </c>
      <c r="H51" s="279">
        <f>SUM(I51:J51)</f>
        <v>85</v>
      </c>
      <c r="I51" s="277">
        <v>45</v>
      </c>
      <c r="J51" s="277">
        <v>40</v>
      </c>
      <c r="K51" s="277">
        <v>4124</v>
      </c>
      <c r="L51" s="277">
        <v>13247</v>
      </c>
      <c r="M51" s="278">
        <f>SUM(N51:P51)</f>
        <v>29259</v>
      </c>
      <c r="N51" s="278">
        <v>22182</v>
      </c>
      <c r="O51" s="278">
        <v>7077</v>
      </c>
      <c r="P51" s="284" t="s">
        <v>389</v>
      </c>
      <c r="Q51" s="284" t="s">
        <v>389</v>
      </c>
    </row>
    <row r="52" spans="1:17" ht="19.5" customHeight="1">
      <c r="A52" s="560" t="s">
        <v>463</v>
      </c>
      <c r="B52" s="12" t="s">
        <v>17</v>
      </c>
      <c r="C52" s="276">
        <v>79</v>
      </c>
      <c r="D52" s="278">
        <f>SUM(E52,H52)</f>
        <v>495</v>
      </c>
      <c r="E52" s="279">
        <f>SUM(F52:G52)</f>
        <v>366</v>
      </c>
      <c r="F52" s="276">
        <v>135</v>
      </c>
      <c r="G52" s="276">
        <v>231</v>
      </c>
      <c r="H52" s="279">
        <f>SUM(I52:J52)</f>
        <v>129</v>
      </c>
      <c r="I52" s="277">
        <v>66</v>
      </c>
      <c r="J52" s="277">
        <v>63</v>
      </c>
      <c r="K52" s="277">
        <v>52514</v>
      </c>
      <c r="L52" s="277">
        <v>142250</v>
      </c>
      <c r="M52" s="278">
        <f>SUM(N52:P52)</f>
        <v>265035</v>
      </c>
      <c r="N52" s="278">
        <v>245019</v>
      </c>
      <c r="O52" s="278">
        <v>20016</v>
      </c>
      <c r="P52" s="284" t="s">
        <v>389</v>
      </c>
      <c r="Q52" s="284" t="s">
        <v>389</v>
      </c>
    </row>
    <row r="53" spans="1:17" ht="19.5" customHeight="1">
      <c r="A53" s="557"/>
      <c r="B53" s="12" t="s">
        <v>13</v>
      </c>
      <c r="C53" s="276">
        <v>19</v>
      </c>
      <c r="D53" s="278">
        <f>SUM(E53,H53)</f>
        <v>257</v>
      </c>
      <c r="E53" s="279">
        <f>SUM(F53:G53)</f>
        <v>247</v>
      </c>
      <c r="F53" s="276">
        <v>99</v>
      </c>
      <c r="G53" s="276">
        <v>148</v>
      </c>
      <c r="H53" s="279">
        <f>SUM(I53:J53)</f>
        <v>10</v>
      </c>
      <c r="I53" s="277">
        <v>6</v>
      </c>
      <c r="J53" s="277">
        <v>4</v>
      </c>
      <c r="K53" s="277">
        <v>39185</v>
      </c>
      <c r="L53" s="277">
        <v>88616</v>
      </c>
      <c r="M53" s="278">
        <f>SUM(N53:P53)</f>
        <v>169181</v>
      </c>
      <c r="N53" s="278">
        <v>156668</v>
      </c>
      <c r="O53" s="278">
        <v>12513</v>
      </c>
      <c r="P53" s="284" t="s">
        <v>389</v>
      </c>
      <c r="Q53" s="284" t="s">
        <v>389</v>
      </c>
    </row>
    <row r="54" spans="1:17" ht="19.5" customHeight="1">
      <c r="A54" s="12"/>
      <c r="B54" s="12" t="s">
        <v>14</v>
      </c>
      <c r="C54" s="276">
        <v>14</v>
      </c>
      <c r="D54" s="278">
        <f>SUM(E54,H54)</f>
        <v>329</v>
      </c>
      <c r="E54" s="279">
        <f>SUM(F54:G54)</f>
        <v>329</v>
      </c>
      <c r="F54" s="276">
        <v>202</v>
      </c>
      <c r="G54" s="276">
        <v>127</v>
      </c>
      <c r="H54" s="285" t="s">
        <v>389</v>
      </c>
      <c r="I54" s="284" t="s">
        <v>389</v>
      </c>
      <c r="J54" s="284" t="s">
        <v>389</v>
      </c>
      <c r="K54" s="277">
        <v>58829</v>
      </c>
      <c r="L54" s="277">
        <v>215450</v>
      </c>
      <c r="M54" s="278">
        <f>SUM(N54:P54)</f>
        <v>371213</v>
      </c>
      <c r="N54" s="278">
        <v>370688</v>
      </c>
      <c r="O54" s="278">
        <v>525</v>
      </c>
      <c r="P54" s="284" t="s">
        <v>389</v>
      </c>
      <c r="Q54" s="284" t="s">
        <v>389</v>
      </c>
    </row>
    <row r="55" spans="1:17" ht="19.5" customHeight="1">
      <c r="A55" s="22"/>
      <c r="B55" s="39" t="s">
        <v>18</v>
      </c>
      <c r="C55" s="280">
        <v>11</v>
      </c>
      <c r="D55" s="281">
        <f>SUM(E55,H55)</f>
        <v>721</v>
      </c>
      <c r="E55" s="282">
        <f>SUM(F55:G55)</f>
        <v>721</v>
      </c>
      <c r="F55" s="278">
        <v>560</v>
      </c>
      <c r="G55" s="278">
        <v>161</v>
      </c>
      <c r="H55" s="286" t="s">
        <v>389</v>
      </c>
      <c r="I55" s="287" t="s">
        <v>389</v>
      </c>
      <c r="J55" s="287" t="s">
        <v>389</v>
      </c>
      <c r="K55" s="283">
        <v>177820</v>
      </c>
      <c r="L55" s="283">
        <v>623386</v>
      </c>
      <c r="M55" s="281">
        <f>SUM(N55:P55)</f>
        <v>1091959</v>
      </c>
      <c r="N55" s="280">
        <v>1091959</v>
      </c>
      <c r="O55" s="287" t="s">
        <v>389</v>
      </c>
      <c r="P55" s="287" t="s">
        <v>389</v>
      </c>
      <c r="Q55" s="286" t="s">
        <v>389</v>
      </c>
    </row>
    <row r="56" spans="1:16" ht="19.5" customHeight="1">
      <c r="A56" s="14" t="s">
        <v>338</v>
      </c>
      <c r="B56" s="14"/>
      <c r="C56" s="13"/>
      <c r="D56" s="59"/>
      <c r="E56" s="59"/>
      <c r="F56" s="59"/>
      <c r="G56" s="59"/>
      <c r="H56" s="59"/>
      <c r="I56" s="13"/>
      <c r="J56" s="13"/>
      <c r="K56" s="13"/>
      <c r="L56" s="13"/>
      <c r="M56" s="59"/>
      <c r="N56" s="13"/>
      <c r="O56" s="13"/>
      <c r="P56" s="13"/>
    </row>
    <row r="57" spans="5:8" ht="19.5" customHeight="1">
      <c r="E57" s="29"/>
      <c r="F57" s="29"/>
      <c r="G57" s="29"/>
      <c r="H57" s="29"/>
    </row>
    <row r="58" spans="5:8" ht="19.5" customHeight="1">
      <c r="E58" s="29"/>
      <c r="F58" s="29"/>
      <c r="G58" s="29"/>
      <c r="H58" s="29"/>
    </row>
  </sheetData>
  <sheetProtection/>
  <mergeCells count="23">
    <mergeCell ref="A3:Q3"/>
    <mergeCell ref="A52:A53"/>
    <mergeCell ref="A24:A25"/>
    <mergeCell ref="A31:A32"/>
    <mergeCell ref="A38:A39"/>
    <mergeCell ref="A10:A11"/>
    <mergeCell ref="A5:A7"/>
    <mergeCell ref="B5:B7"/>
    <mergeCell ref="C5:C7"/>
    <mergeCell ref="D5:J5"/>
    <mergeCell ref="A17:A18"/>
    <mergeCell ref="E6:G6"/>
    <mergeCell ref="A45:A46"/>
    <mergeCell ref="D6:D7"/>
    <mergeCell ref="Q5:Q7"/>
    <mergeCell ref="P6:P7"/>
    <mergeCell ref="H6:J6"/>
    <mergeCell ref="M6:M7"/>
    <mergeCell ref="N6:N7"/>
    <mergeCell ref="K5:K7"/>
    <mergeCell ref="L5:L7"/>
    <mergeCell ref="M5:P5"/>
    <mergeCell ref="O6:O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10.59765625" defaultRowHeight="19.5" customHeight="1"/>
  <cols>
    <col min="1" max="1" width="23.59765625" style="11" customWidth="1"/>
    <col min="2" max="2" width="15.09765625" style="11" customWidth="1"/>
    <col min="3" max="10" width="11.59765625" style="11" customWidth="1"/>
    <col min="11" max="11" width="12.59765625" style="11" customWidth="1"/>
    <col min="12" max="14" width="13.59765625" style="11" customWidth="1"/>
    <col min="15" max="15" width="12.59765625" style="11" customWidth="1"/>
    <col min="16" max="16384" width="10.59765625" style="11" customWidth="1"/>
  </cols>
  <sheetData>
    <row r="1" spans="1:17" s="21" customFormat="1" ht="19.5" customHeight="1">
      <c r="A1" s="15" t="s">
        <v>467</v>
      </c>
      <c r="Q1" s="17" t="s">
        <v>468</v>
      </c>
    </row>
    <row r="2" spans="1:16" ht="19.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7" ht="19.5" customHeight="1">
      <c r="A3" s="559" t="s">
        <v>335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</row>
    <row r="4" spans="16:17" ht="19.5" customHeight="1" thickBot="1">
      <c r="P4" s="37"/>
      <c r="Q4" s="273" t="s">
        <v>460</v>
      </c>
    </row>
    <row r="5" spans="1:17" ht="19.5" customHeight="1">
      <c r="A5" s="563" t="s">
        <v>464</v>
      </c>
      <c r="B5" s="550" t="s">
        <v>461</v>
      </c>
      <c r="C5" s="382" t="s">
        <v>2</v>
      </c>
      <c r="D5" s="554" t="s">
        <v>465</v>
      </c>
      <c r="E5" s="555"/>
      <c r="F5" s="555"/>
      <c r="G5" s="555"/>
      <c r="H5" s="555"/>
      <c r="I5" s="555"/>
      <c r="J5" s="556"/>
      <c r="K5" s="550" t="s">
        <v>466</v>
      </c>
      <c r="L5" s="551" t="s">
        <v>299</v>
      </c>
      <c r="M5" s="558" t="s">
        <v>300</v>
      </c>
      <c r="N5" s="555"/>
      <c r="O5" s="555"/>
      <c r="P5" s="555"/>
      <c r="Q5" s="543" t="s">
        <v>301</v>
      </c>
    </row>
    <row r="6" spans="1:17" ht="19.5" customHeight="1">
      <c r="A6" s="564"/>
      <c r="B6" s="372"/>
      <c r="C6" s="552"/>
      <c r="D6" s="377" t="s">
        <v>3</v>
      </c>
      <c r="E6" s="546" t="s">
        <v>4</v>
      </c>
      <c r="F6" s="547"/>
      <c r="G6" s="548"/>
      <c r="H6" s="546" t="s">
        <v>5</v>
      </c>
      <c r="I6" s="547"/>
      <c r="J6" s="548"/>
      <c r="K6" s="372"/>
      <c r="L6" s="372"/>
      <c r="M6" s="377" t="s">
        <v>6</v>
      </c>
      <c r="N6" s="371" t="s">
        <v>49</v>
      </c>
      <c r="O6" s="371" t="s">
        <v>7</v>
      </c>
      <c r="P6" s="374" t="s">
        <v>8</v>
      </c>
      <c r="Q6" s="544"/>
    </row>
    <row r="7" spans="1:17" ht="19.5" customHeight="1">
      <c r="A7" s="565"/>
      <c r="B7" s="373"/>
      <c r="C7" s="553"/>
      <c r="D7" s="549"/>
      <c r="E7" s="38" t="s">
        <v>6</v>
      </c>
      <c r="F7" s="38" t="s">
        <v>9</v>
      </c>
      <c r="G7" s="38" t="s">
        <v>10</v>
      </c>
      <c r="H7" s="38" t="s">
        <v>6</v>
      </c>
      <c r="I7" s="38" t="s">
        <v>9</v>
      </c>
      <c r="J7" s="38" t="s">
        <v>10</v>
      </c>
      <c r="K7" s="373"/>
      <c r="L7" s="373"/>
      <c r="M7" s="549"/>
      <c r="N7" s="373"/>
      <c r="O7" s="373"/>
      <c r="P7" s="376"/>
      <c r="Q7" s="545"/>
    </row>
    <row r="8" spans="1:17" ht="19.5" customHeight="1">
      <c r="A8" s="12"/>
      <c r="B8" s="65" t="s">
        <v>6</v>
      </c>
      <c r="C8" s="274">
        <f>SUM(C9:C13)</f>
        <v>457</v>
      </c>
      <c r="D8" s="275">
        <f>SUM(D9:D13)</f>
        <v>4469</v>
      </c>
      <c r="E8" s="275">
        <f>SUM(E9:E13)</f>
        <v>3884</v>
      </c>
      <c r="F8" s="275">
        <f aca="true" t="shared" si="0" ref="F8:O8">SUM(F9:F13)</f>
        <v>2718</v>
      </c>
      <c r="G8" s="275">
        <f t="shared" si="0"/>
        <v>1166</v>
      </c>
      <c r="H8" s="275">
        <f t="shared" si="0"/>
        <v>585</v>
      </c>
      <c r="I8" s="275">
        <f t="shared" si="0"/>
        <v>351</v>
      </c>
      <c r="J8" s="275">
        <f t="shared" si="0"/>
        <v>234</v>
      </c>
      <c r="K8" s="275">
        <f t="shared" si="0"/>
        <v>1074289</v>
      </c>
      <c r="L8" s="275">
        <f t="shared" si="0"/>
        <v>1096056</v>
      </c>
      <c r="M8" s="275">
        <f t="shared" si="0"/>
        <v>3208571</v>
      </c>
      <c r="N8" s="275">
        <f t="shared" si="0"/>
        <v>2964593</v>
      </c>
      <c r="O8" s="275">
        <f t="shared" si="0"/>
        <v>243978</v>
      </c>
      <c r="P8" s="275" t="s">
        <v>389</v>
      </c>
      <c r="Q8" s="275" t="s">
        <v>389</v>
      </c>
    </row>
    <row r="9" spans="1:17" ht="19.5" customHeight="1">
      <c r="A9" s="12"/>
      <c r="B9" s="12" t="s">
        <v>11</v>
      </c>
      <c r="C9" s="277">
        <v>228</v>
      </c>
      <c r="D9" s="277">
        <f>SUM(E9,H9)</f>
        <v>487</v>
      </c>
      <c r="E9" s="277">
        <f>SUM(F9:G9)</f>
        <v>123</v>
      </c>
      <c r="F9" s="277">
        <v>56</v>
      </c>
      <c r="G9" s="277">
        <v>67</v>
      </c>
      <c r="H9" s="277">
        <f>SUM(I9:J9)</f>
        <v>364</v>
      </c>
      <c r="I9" s="277">
        <v>223</v>
      </c>
      <c r="J9" s="277">
        <v>141</v>
      </c>
      <c r="K9" s="277">
        <v>21172</v>
      </c>
      <c r="L9" s="277">
        <v>55132</v>
      </c>
      <c r="M9" s="278">
        <f>SUM(N9:P9)</f>
        <v>152775</v>
      </c>
      <c r="N9" s="279">
        <v>109139</v>
      </c>
      <c r="O9" s="279">
        <v>43636</v>
      </c>
      <c r="P9" s="284" t="s">
        <v>389</v>
      </c>
      <c r="Q9" s="284" t="s">
        <v>389</v>
      </c>
    </row>
    <row r="10" spans="1:17" ht="19.5" customHeight="1">
      <c r="A10" s="557" t="s">
        <v>50</v>
      </c>
      <c r="B10" s="12" t="s">
        <v>12</v>
      </c>
      <c r="C10" s="277">
        <v>139</v>
      </c>
      <c r="D10" s="277">
        <f>SUM(E10,H10)</f>
        <v>808</v>
      </c>
      <c r="E10" s="277">
        <f>SUM(F10:G10)</f>
        <v>606</v>
      </c>
      <c r="F10" s="277">
        <v>322</v>
      </c>
      <c r="G10" s="277">
        <v>284</v>
      </c>
      <c r="H10" s="277">
        <f>SUM(I10:J10)</f>
        <v>202</v>
      </c>
      <c r="I10" s="277">
        <v>114</v>
      </c>
      <c r="J10" s="277">
        <v>88</v>
      </c>
      <c r="K10" s="277">
        <v>109906</v>
      </c>
      <c r="L10" s="277">
        <v>154636</v>
      </c>
      <c r="M10" s="278">
        <f>SUM(N10:P10)</f>
        <v>385709</v>
      </c>
      <c r="N10" s="279">
        <v>322027</v>
      </c>
      <c r="O10" s="279">
        <v>63682</v>
      </c>
      <c r="P10" s="284" t="s">
        <v>389</v>
      </c>
      <c r="Q10" s="284" t="s">
        <v>389</v>
      </c>
    </row>
    <row r="11" spans="1:17" ht="19.5" customHeight="1">
      <c r="A11" s="567"/>
      <c r="B11" s="12" t="s">
        <v>13</v>
      </c>
      <c r="C11" s="277">
        <v>50</v>
      </c>
      <c r="D11" s="277">
        <f>SUM(E11,H11)</f>
        <v>702</v>
      </c>
      <c r="E11" s="277">
        <f>SUM(F11:G11)</f>
        <v>686</v>
      </c>
      <c r="F11" s="277">
        <v>434</v>
      </c>
      <c r="G11" s="277">
        <v>252</v>
      </c>
      <c r="H11" s="277">
        <f>SUM(I11:J11)</f>
        <v>16</v>
      </c>
      <c r="I11" s="277">
        <v>11</v>
      </c>
      <c r="J11" s="277">
        <v>5</v>
      </c>
      <c r="K11" s="277">
        <v>139600</v>
      </c>
      <c r="L11" s="277">
        <v>173426</v>
      </c>
      <c r="M11" s="278">
        <f>SUM(N11:P11)</f>
        <v>442751</v>
      </c>
      <c r="N11" s="279">
        <v>409167</v>
      </c>
      <c r="O11" s="279">
        <v>33584</v>
      </c>
      <c r="P11" s="284" t="s">
        <v>389</v>
      </c>
      <c r="Q11" s="284" t="s">
        <v>389</v>
      </c>
    </row>
    <row r="12" spans="1:17" ht="19.5" customHeight="1">
      <c r="A12" s="12"/>
      <c r="B12" s="12" t="s">
        <v>14</v>
      </c>
      <c r="C12" s="277">
        <v>20</v>
      </c>
      <c r="D12" s="277">
        <f>SUM(E12,H12)</f>
        <v>485</v>
      </c>
      <c r="E12" s="277">
        <f>SUM(F12:G12)</f>
        <v>482</v>
      </c>
      <c r="F12" s="277">
        <v>325</v>
      </c>
      <c r="G12" s="277">
        <v>157</v>
      </c>
      <c r="H12" s="277">
        <f>SUM(I12:J12)</f>
        <v>3</v>
      </c>
      <c r="I12" s="277">
        <v>3</v>
      </c>
      <c r="J12" s="284" t="s">
        <v>389</v>
      </c>
      <c r="K12" s="277">
        <v>106986</v>
      </c>
      <c r="L12" s="277">
        <v>122408</v>
      </c>
      <c r="M12" s="278">
        <f>SUM(N12:P12)</f>
        <v>327735</v>
      </c>
      <c r="N12" s="279">
        <v>312609</v>
      </c>
      <c r="O12" s="279">
        <v>15126</v>
      </c>
      <c r="P12" s="284" t="s">
        <v>389</v>
      </c>
      <c r="Q12" s="284" t="s">
        <v>389</v>
      </c>
    </row>
    <row r="13" spans="1:17" ht="19.5" customHeight="1">
      <c r="A13" s="12"/>
      <c r="B13" s="12" t="s">
        <v>15</v>
      </c>
      <c r="C13" s="277">
        <v>20</v>
      </c>
      <c r="D13" s="277">
        <f>SUM(E13,H13)</f>
        <v>1987</v>
      </c>
      <c r="E13" s="277">
        <f>SUM(F13:G13)</f>
        <v>1987</v>
      </c>
      <c r="F13" s="277">
        <v>1581</v>
      </c>
      <c r="G13" s="277">
        <v>406</v>
      </c>
      <c r="H13" s="284" t="s">
        <v>389</v>
      </c>
      <c r="I13" s="284" t="s">
        <v>389</v>
      </c>
      <c r="J13" s="284" t="s">
        <v>389</v>
      </c>
      <c r="K13" s="277">
        <v>696625</v>
      </c>
      <c r="L13" s="277">
        <v>590454</v>
      </c>
      <c r="M13" s="278">
        <f>SUM(N13:P13)</f>
        <v>1899601</v>
      </c>
      <c r="N13" s="279">
        <v>1811651</v>
      </c>
      <c r="O13" s="279">
        <v>87950</v>
      </c>
      <c r="P13" s="284" t="s">
        <v>389</v>
      </c>
      <c r="Q13" s="284" t="s">
        <v>389</v>
      </c>
    </row>
    <row r="14" spans="1:17" ht="19.5" customHeight="1">
      <c r="A14" s="12"/>
      <c r="B14" s="12"/>
      <c r="C14" s="30"/>
      <c r="D14" s="198"/>
      <c r="E14" s="198"/>
      <c r="F14" s="30"/>
      <c r="G14" s="30"/>
      <c r="H14" s="30"/>
      <c r="I14" s="30"/>
      <c r="J14" s="30"/>
      <c r="K14" s="30"/>
      <c r="L14" s="30"/>
      <c r="M14" s="71"/>
      <c r="N14" s="30"/>
      <c r="O14" s="30"/>
      <c r="P14" s="30"/>
      <c r="Q14" s="30"/>
    </row>
    <row r="15" spans="1:17" ht="19.5" customHeight="1">
      <c r="A15" s="12"/>
      <c r="B15" s="65" t="s">
        <v>6</v>
      </c>
      <c r="C15" s="274">
        <f>SUM(C16:C20)</f>
        <v>30</v>
      </c>
      <c r="D15" s="275">
        <v>765</v>
      </c>
      <c r="E15" s="275">
        <v>744</v>
      </c>
      <c r="F15" s="275">
        <v>538</v>
      </c>
      <c r="G15" s="275">
        <v>206</v>
      </c>
      <c r="H15" s="275">
        <v>21</v>
      </c>
      <c r="I15" s="275">
        <v>11</v>
      </c>
      <c r="J15" s="275">
        <v>10</v>
      </c>
      <c r="K15" s="275">
        <v>180999</v>
      </c>
      <c r="L15" s="275">
        <v>1237217</v>
      </c>
      <c r="M15" s="275">
        <v>2408902</v>
      </c>
      <c r="N15" s="275">
        <v>2386423</v>
      </c>
      <c r="O15" s="275">
        <v>22469</v>
      </c>
      <c r="P15" s="275">
        <v>10</v>
      </c>
      <c r="Q15" s="275" t="s">
        <v>389</v>
      </c>
    </row>
    <row r="16" spans="1:17" ht="19.5" customHeight="1">
      <c r="A16" s="12"/>
      <c r="B16" s="12" t="s">
        <v>11</v>
      </c>
      <c r="C16" s="277">
        <v>12</v>
      </c>
      <c r="D16" s="277">
        <v>27</v>
      </c>
      <c r="E16" s="277">
        <v>12</v>
      </c>
      <c r="F16" s="277">
        <v>8</v>
      </c>
      <c r="G16" s="277">
        <v>4</v>
      </c>
      <c r="H16" s="277">
        <v>15</v>
      </c>
      <c r="I16" s="277">
        <v>8</v>
      </c>
      <c r="J16" s="277">
        <v>7</v>
      </c>
      <c r="K16" s="277">
        <v>1531</v>
      </c>
      <c r="L16" s="277">
        <v>6981</v>
      </c>
      <c r="M16" s="279">
        <v>15089</v>
      </c>
      <c r="N16" s="279">
        <v>9789</v>
      </c>
      <c r="O16" s="279">
        <v>5290</v>
      </c>
      <c r="P16" s="277">
        <v>10</v>
      </c>
      <c r="Q16" s="284" t="s">
        <v>389</v>
      </c>
    </row>
    <row r="17" spans="1:17" ht="19.5" customHeight="1">
      <c r="A17" s="557" t="s">
        <v>51</v>
      </c>
      <c r="B17" s="12" t="s">
        <v>12</v>
      </c>
      <c r="C17" s="277">
        <v>7</v>
      </c>
      <c r="D17" s="277">
        <v>39</v>
      </c>
      <c r="E17" s="277">
        <v>33</v>
      </c>
      <c r="F17" s="277">
        <v>16</v>
      </c>
      <c r="G17" s="277">
        <v>17</v>
      </c>
      <c r="H17" s="277">
        <v>6</v>
      </c>
      <c r="I17" s="277">
        <v>3</v>
      </c>
      <c r="J17" s="277">
        <v>3</v>
      </c>
      <c r="K17" s="277">
        <v>5808</v>
      </c>
      <c r="L17" s="277">
        <v>6315</v>
      </c>
      <c r="M17" s="279">
        <v>22784</v>
      </c>
      <c r="N17" s="279">
        <v>21800</v>
      </c>
      <c r="O17" s="279">
        <v>984</v>
      </c>
      <c r="P17" s="284" t="s">
        <v>389</v>
      </c>
      <c r="Q17" s="284" t="s">
        <v>389</v>
      </c>
    </row>
    <row r="18" spans="1:17" ht="19.5" customHeight="1">
      <c r="A18" s="566"/>
      <c r="B18" s="12" t="s">
        <v>13</v>
      </c>
      <c r="C18" s="277">
        <v>2</v>
      </c>
      <c r="D18" s="277" t="s">
        <v>412</v>
      </c>
      <c r="E18" s="277" t="s">
        <v>412</v>
      </c>
      <c r="F18" s="277" t="s">
        <v>412</v>
      </c>
      <c r="G18" s="284" t="s">
        <v>389</v>
      </c>
      <c r="H18" s="284" t="s">
        <v>389</v>
      </c>
      <c r="I18" s="284" t="s">
        <v>389</v>
      </c>
      <c r="J18" s="284" t="s">
        <v>389</v>
      </c>
      <c r="K18" s="277" t="s">
        <v>412</v>
      </c>
      <c r="L18" s="277" t="s">
        <v>412</v>
      </c>
      <c r="M18" s="279" t="s">
        <v>412</v>
      </c>
      <c r="N18" s="277" t="s">
        <v>412</v>
      </c>
      <c r="O18" s="277" t="s">
        <v>412</v>
      </c>
      <c r="P18" s="277" t="s">
        <v>412</v>
      </c>
      <c r="Q18" s="284" t="s">
        <v>389</v>
      </c>
    </row>
    <row r="19" spans="1:17" ht="19.5" customHeight="1">
      <c r="A19" s="12"/>
      <c r="B19" s="12" t="s">
        <v>14</v>
      </c>
      <c r="C19" s="277">
        <v>3</v>
      </c>
      <c r="D19" s="277" t="s">
        <v>412</v>
      </c>
      <c r="E19" s="277" t="s">
        <v>412</v>
      </c>
      <c r="F19" s="277" t="s">
        <v>412</v>
      </c>
      <c r="G19" s="277">
        <v>10</v>
      </c>
      <c r="H19" s="284" t="s">
        <v>389</v>
      </c>
      <c r="I19" s="284" t="s">
        <v>389</v>
      </c>
      <c r="J19" s="284" t="s">
        <v>389</v>
      </c>
      <c r="K19" s="277" t="s">
        <v>412</v>
      </c>
      <c r="L19" s="277" t="s">
        <v>412</v>
      </c>
      <c r="M19" s="279" t="s">
        <v>412</v>
      </c>
      <c r="N19" s="277" t="s">
        <v>412</v>
      </c>
      <c r="O19" s="277" t="s">
        <v>412</v>
      </c>
      <c r="P19" s="277" t="s">
        <v>412</v>
      </c>
      <c r="Q19" s="284" t="s">
        <v>389</v>
      </c>
    </row>
    <row r="20" spans="1:17" ht="19.5" customHeight="1">
      <c r="A20" s="12"/>
      <c r="B20" s="12" t="s">
        <v>15</v>
      </c>
      <c r="C20" s="277">
        <v>6</v>
      </c>
      <c r="D20" s="277">
        <v>599</v>
      </c>
      <c r="E20" s="277">
        <v>599</v>
      </c>
      <c r="F20" s="277">
        <v>453</v>
      </c>
      <c r="G20" s="277">
        <v>146</v>
      </c>
      <c r="H20" s="284" t="s">
        <v>389</v>
      </c>
      <c r="I20" s="284" t="s">
        <v>389</v>
      </c>
      <c r="J20" s="284" t="s">
        <v>389</v>
      </c>
      <c r="K20" s="277">
        <v>149515</v>
      </c>
      <c r="L20" s="277">
        <v>1165663</v>
      </c>
      <c r="M20" s="279">
        <v>2249521</v>
      </c>
      <c r="N20" s="279">
        <v>2233326</v>
      </c>
      <c r="O20" s="279">
        <v>16195</v>
      </c>
      <c r="P20" s="284" t="s">
        <v>389</v>
      </c>
      <c r="Q20" s="284" t="s">
        <v>389</v>
      </c>
    </row>
    <row r="21" spans="1:17" ht="19.5" customHeight="1">
      <c r="A21" s="12"/>
      <c r="B21" s="12"/>
      <c r="C21" s="30"/>
      <c r="D21" s="198"/>
      <c r="E21" s="198"/>
      <c r="F21" s="30"/>
      <c r="G21" s="30"/>
      <c r="H21" s="30"/>
      <c r="I21" s="30"/>
      <c r="J21" s="30"/>
      <c r="K21" s="30"/>
      <c r="L21" s="30"/>
      <c r="M21" s="71"/>
      <c r="N21" s="30"/>
      <c r="O21" s="30"/>
      <c r="P21" s="30"/>
      <c r="Q21" s="30"/>
    </row>
    <row r="22" spans="1:17" ht="19.5" customHeight="1">
      <c r="A22" s="12"/>
      <c r="B22" s="65" t="s">
        <v>6</v>
      </c>
      <c r="C22" s="274">
        <f>SUM(C23:C27)</f>
        <v>12</v>
      </c>
      <c r="D22" s="275">
        <v>109</v>
      </c>
      <c r="E22" s="275">
        <v>109</v>
      </c>
      <c r="F22" s="275">
        <v>92</v>
      </c>
      <c r="G22" s="275">
        <v>17</v>
      </c>
      <c r="H22" s="288" t="s">
        <v>389</v>
      </c>
      <c r="I22" s="288" t="s">
        <v>389</v>
      </c>
      <c r="J22" s="288" t="s">
        <v>389</v>
      </c>
      <c r="K22" s="275">
        <v>25826</v>
      </c>
      <c r="L22" s="275">
        <v>285757</v>
      </c>
      <c r="M22" s="275">
        <v>405318</v>
      </c>
      <c r="N22" s="275">
        <v>405185</v>
      </c>
      <c r="O22" s="275">
        <v>133</v>
      </c>
      <c r="P22" s="275" t="s">
        <v>389</v>
      </c>
      <c r="Q22" s="275" t="s">
        <v>389</v>
      </c>
    </row>
    <row r="23" spans="1:17" ht="19.5" customHeight="1">
      <c r="A23" s="12"/>
      <c r="B23" s="12" t="s">
        <v>11</v>
      </c>
      <c r="C23" s="284" t="s">
        <v>389</v>
      </c>
      <c r="D23" s="284" t="s">
        <v>389</v>
      </c>
      <c r="E23" s="284" t="s">
        <v>389</v>
      </c>
      <c r="F23" s="284" t="s">
        <v>389</v>
      </c>
      <c r="G23" s="284" t="s">
        <v>389</v>
      </c>
      <c r="H23" s="284" t="s">
        <v>389</v>
      </c>
      <c r="I23" s="284" t="s">
        <v>389</v>
      </c>
      <c r="J23" s="284" t="s">
        <v>389</v>
      </c>
      <c r="K23" s="284" t="s">
        <v>389</v>
      </c>
      <c r="L23" s="284" t="s">
        <v>389</v>
      </c>
      <c r="M23" s="284" t="s">
        <v>389</v>
      </c>
      <c r="N23" s="284" t="s">
        <v>389</v>
      </c>
      <c r="O23" s="284" t="s">
        <v>389</v>
      </c>
      <c r="P23" s="284" t="s">
        <v>389</v>
      </c>
      <c r="Q23" s="284" t="s">
        <v>389</v>
      </c>
    </row>
    <row r="24" spans="1:17" ht="19.5" customHeight="1">
      <c r="A24" s="557" t="s">
        <v>52</v>
      </c>
      <c r="B24" s="12" t="s">
        <v>19</v>
      </c>
      <c r="C24" s="277">
        <v>9</v>
      </c>
      <c r="D24" s="277">
        <v>53</v>
      </c>
      <c r="E24" s="277">
        <v>53</v>
      </c>
      <c r="F24" s="277">
        <v>43</v>
      </c>
      <c r="G24" s="277">
        <v>10</v>
      </c>
      <c r="H24" s="284" t="s">
        <v>389</v>
      </c>
      <c r="I24" s="284" t="s">
        <v>389</v>
      </c>
      <c r="J24" s="284" t="s">
        <v>389</v>
      </c>
      <c r="K24" s="277">
        <v>12177</v>
      </c>
      <c r="L24" s="277">
        <v>141585</v>
      </c>
      <c r="M24" s="279">
        <v>204931</v>
      </c>
      <c r="N24" s="279">
        <v>204798</v>
      </c>
      <c r="O24" s="279">
        <v>133</v>
      </c>
      <c r="P24" s="284" t="s">
        <v>389</v>
      </c>
      <c r="Q24" s="284" t="s">
        <v>389</v>
      </c>
    </row>
    <row r="25" spans="1:17" ht="19.5" customHeight="1">
      <c r="A25" s="557"/>
      <c r="B25" s="12" t="s">
        <v>13</v>
      </c>
      <c r="C25" s="277">
        <v>2</v>
      </c>
      <c r="D25" s="277" t="s">
        <v>432</v>
      </c>
      <c r="E25" s="277" t="s">
        <v>342</v>
      </c>
      <c r="F25" s="277" t="s">
        <v>470</v>
      </c>
      <c r="G25" s="277" t="s">
        <v>342</v>
      </c>
      <c r="H25" s="284" t="s">
        <v>389</v>
      </c>
      <c r="I25" s="284" t="s">
        <v>389</v>
      </c>
      <c r="J25" s="284" t="s">
        <v>389</v>
      </c>
      <c r="K25" s="277" t="s">
        <v>432</v>
      </c>
      <c r="L25" s="277" t="s">
        <v>432</v>
      </c>
      <c r="M25" s="279" t="s">
        <v>342</v>
      </c>
      <c r="N25" s="277" t="s">
        <v>342</v>
      </c>
      <c r="O25" s="284" t="s">
        <v>389</v>
      </c>
      <c r="P25" s="284" t="s">
        <v>389</v>
      </c>
      <c r="Q25" s="284" t="s">
        <v>389</v>
      </c>
    </row>
    <row r="26" spans="1:17" ht="19.5" customHeight="1">
      <c r="A26" s="12"/>
      <c r="B26" s="12" t="s">
        <v>14</v>
      </c>
      <c r="C26" s="277">
        <v>1</v>
      </c>
      <c r="D26" s="277" t="s">
        <v>470</v>
      </c>
      <c r="E26" s="277" t="s">
        <v>470</v>
      </c>
      <c r="F26" s="277" t="s">
        <v>470</v>
      </c>
      <c r="G26" s="277" t="s">
        <v>432</v>
      </c>
      <c r="H26" s="284" t="s">
        <v>389</v>
      </c>
      <c r="I26" s="284" t="s">
        <v>389</v>
      </c>
      <c r="J26" s="284" t="s">
        <v>389</v>
      </c>
      <c r="K26" s="277" t="s">
        <v>452</v>
      </c>
      <c r="L26" s="277" t="s">
        <v>452</v>
      </c>
      <c r="M26" s="277" t="s">
        <v>470</v>
      </c>
      <c r="N26" s="277" t="s">
        <v>452</v>
      </c>
      <c r="O26" s="284" t="s">
        <v>389</v>
      </c>
      <c r="P26" s="284" t="s">
        <v>389</v>
      </c>
      <c r="Q26" s="284" t="s">
        <v>389</v>
      </c>
    </row>
    <row r="27" spans="1:17" ht="19.5" customHeight="1">
      <c r="A27" s="12"/>
      <c r="B27" s="12" t="s">
        <v>20</v>
      </c>
      <c r="C27" s="284" t="s">
        <v>389</v>
      </c>
      <c r="D27" s="284" t="s">
        <v>389</v>
      </c>
      <c r="E27" s="284" t="s">
        <v>389</v>
      </c>
      <c r="F27" s="284" t="s">
        <v>389</v>
      </c>
      <c r="G27" s="284" t="s">
        <v>389</v>
      </c>
      <c r="H27" s="284" t="s">
        <v>389</v>
      </c>
      <c r="I27" s="284" t="s">
        <v>389</v>
      </c>
      <c r="J27" s="284" t="s">
        <v>389</v>
      </c>
      <c r="K27" s="284" t="s">
        <v>389</v>
      </c>
      <c r="L27" s="284" t="s">
        <v>389</v>
      </c>
      <c r="M27" s="284" t="s">
        <v>389</v>
      </c>
      <c r="N27" s="284" t="s">
        <v>389</v>
      </c>
      <c r="O27" s="284" t="s">
        <v>389</v>
      </c>
      <c r="P27" s="284" t="s">
        <v>389</v>
      </c>
      <c r="Q27" s="284" t="s">
        <v>389</v>
      </c>
    </row>
    <row r="28" spans="1:17" ht="19.5" customHeight="1">
      <c r="A28" s="12"/>
      <c r="B28" s="12"/>
      <c r="C28" s="30"/>
      <c r="D28" s="198"/>
      <c r="E28" s="198"/>
      <c r="F28" s="30"/>
      <c r="G28" s="30"/>
      <c r="H28" s="30"/>
      <c r="I28" s="30"/>
      <c r="J28" s="30"/>
      <c r="K28" s="30"/>
      <c r="L28" s="30"/>
      <c r="M28" s="71"/>
      <c r="N28" s="30"/>
      <c r="O28" s="30"/>
      <c r="P28" s="30"/>
      <c r="Q28" s="30"/>
    </row>
    <row r="29" spans="1:17" ht="19.5" customHeight="1">
      <c r="A29" s="12"/>
      <c r="B29" s="65" t="s">
        <v>6</v>
      </c>
      <c r="C29" s="274">
        <f>SUM(C30:C34)</f>
        <v>14</v>
      </c>
      <c r="D29" s="275">
        <v>116</v>
      </c>
      <c r="E29" s="275">
        <v>86</v>
      </c>
      <c r="F29" s="275">
        <v>36</v>
      </c>
      <c r="G29" s="275">
        <v>50</v>
      </c>
      <c r="H29" s="275">
        <v>30</v>
      </c>
      <c r="I29" s="275">
        <v>9</v>
      </c>
      <c r="J29" s="275">
        <v>21</v>
      </c>
      <c r="K29" s="275">
        <v>16157</v>
      </c>
      <c r="L29" s="275">
        <v>11201</v>
      </c>
      <c r="M29" s="275">
        <v>48292</v>
      </c>
      <c r="N29" s="275">
        <v>33927</v>
      </c>
      <c r="O29" s="275">
        <v>14365</v>
      </c>
      <c r="P29" s="275" t="s">
        <v>389</v>
      </c>
      <c r="Q29" s="275" t="s">
        <v>389</v>
      </c>
    </row>
    <row r="30" spans="1:17" ht="19.5" customHeight="1">
      <c r="A30" s="12"/>
      <c r="B30" s="12" t="s">
        <v>21</v>
      </c>
      <c r="C30" s="277">
        <v>5</v>
      </c>
      <c r="D30" s="277">
        <v>12</v>
      </c>
      <c r="E30" s="277">
        <v>5</v>
      </c>
      <c r="F30" s="277">
        <v>2</v>
      </c>
      <c r="G30" s="277">
        <v>3</v>
      </c>
      <c r="H30" s="277">
        <v>7</v>
      </c>
      <c r="I30" s="277">
        <v>4</v>
      </c>
      <c r="J30" s="277">
        <v>3</v>
      </c>
      <c r="K30" s="277">
        <v>1756</v>
      </c>
      <c r="L30" s="277">
        <v>1829</v>
      </c>
      <c r="M30" s="279">
        <v>6251</v>
      </c>
      <c r="N30" s="279">
        <v>5200</v>
      </c>
      <c r="O30" s="279">
        <v>1051</v>
      </c>
      <c r="P30" s="284" t="s">
        <v>389</v>
      </c>
      <c r="Q30" s="284" t="s">
        <v>389</v>
      </c>
    </row>
    <row r="31" spans="1:17" ht="19.5" customHeight="1">
      <c r="A31" s="557" t="s">
        <v>53</v>
      </c>
      <c r="B31" s="12" t="s">
        <v>19</v>
      </c>
      <c r="C31" s="277">
        <v>4</v>
      </c>
      <c r="D31" s="277" t="s">
        <v>342</v>
      </c>
      <c r="E31" s="277" t="s">
        <v>432</v>
      </c>
      <c r="F31" s="277" t="s">
        <v>432</v>
      </c>
      <c r="G31" s="277" t="s">
        <v>342</v>
      </c>
      <c r="H31" s="277" t="s">
        <v>471</v>
      </c>
      <c r="I31" s="277" t="s">
        <v>342</v>
      </c>
      <c r="J31" s="277" t="s">
        <v>432</v>
      </c>
      <c r="K31" s="277" t="s">
        <v>432</v>
      </c>
      <c r="L31" s="277" t="s">
        <v>342</v>
      </c>
      <c r="M31" s="279" t="s">
        <v>342</v>
      </c>
      <c r="N31" s="279" t="s">
        <v>471</v>
      </c>
      <c r="O31" s="279" t="s">
        <v>471</v>
      </c>
      <c r="P31" s="284" t="s">
        <v>389</v>
      </c>
      <c r="Q31" s="284" t="s">
        <v>389</v>
      </c>
    </row>
    <row r="32" spans="1:17" ht="19.5" customHeight="1">
      <c r="A32" s="566"/>
      <c r="B32" s="12" t="s">
        <v>13</v>
      </c>
      <c r="C32" s="277">
        <v>4</v>
      </c>
      <c r="D32" s="277">
        <v>62</v>
      </c>
      <c r="E32" s="277">
        <v>59</v>
      </c>
      <c r="F32" s="277">
        <v>23</v>
      </c>
      <c r="G32" s="277">
        <v>36</v>
      </c>
      <c r="H32" s="277">
        <v>3</v>
      </c>
      <c r="I32" s="277">
        <v>1</v>
      </c>
      <c r="J32" s="277">
        <v>2</v>
      </c>
      <c r="K32" s="277">
        <v>8932</v>
      </c>
      <c r="L32" s="277">
        <v>3295</v>
      </c>
      <c r="M32" s="279">
        <v>24934</v>
      </c>
      <c r="N32" s="279">
        <v>15400</v>
      </c>
      <c r="O32" s="279">
        <v>9534</v>
      </c>
      <c r="P32" s="284" t="s">
        <v>389</v>
      </c>
      <c r="Q32" s="284" t="s">
        <v>389</v>
      </c>
    </row>
    <row r="33" spans="1:17" ht="19.5" customHeight="1">
      <c r="A33" s="12"/>
      <c r="B33" s="12" t="s">
        <v>14</v>
      </c>
      <c r="C33" s="277">
        <v>1</v>
      </c>
      <c r="D33" s="277" t="s">
        <v>471</v>
      </c>
      <c r="E33" s="277" t="s">
        <v>432</v>
      </c>
      <c r="F33" s="277" t="s">
        <v>471</v>
      </c>
      <c r="G33" s="277" t="s">
        <v>471</v>
      </c>
      <c r="H33" s="277" t="s">
        <v>470</v>
      </c>
      <c r="I33" s="277" t="s">
        <v>472</v>
      </c>
      <c r="J33" s="277" t="s">
        <v>470</v>
      </c>
      <c r="K33" s="277" t="s">
        <v>473</v>
      </c>
      <c r="L33" s="277" t="s">
        <v>471</v>
      </c>
      <c r="M33" s="279" t="s">
        <v>471</v>
      </c>
      <c r="N33" s="279" t="s">
        <v>432</v>
      </c>
      <c r="O33" s="279" t="s">
        <v>431</v>
      </c>
      <c r="P33" s="284" t="s">
        <v>389</v>
      </c>
      <c r="Q33" s="284" t="s">
        <v>389</v>
      </c>
    </row>
    <row r="34" spans="1:17" ht="19.5" customHeight="1">
      <c r="A34" s="12"/>
      <c r="B34" s="12" t="s">
        <v>20</v>
      </c>
      <c r="C34" s="284" t="s">
        <v>389</v>
      </c>
      <c r="D34" s="284" t="s">
        <v>389</v>
      </c>
      <c r="E34" s="284" t="s">
        <v>389</v>
      </c>
      <c r="F34" s="284" t="s">
        <v>389</v>
      </c>
      <c r="G34" s="284" t="s">
        <v>389</v>
      </c>
      <c r="H34" s="284" t="s">
        <v>389</v>
      </c>
      <c r="I34" s="284" t="s">
        <v>389</v>
      </c>
      <c r="J34" s="284" t="s">
        <v>389</v>
      </c>
      <c r="K34" s="284" t="s">
        <v>389</v>
      </c>
      <c r="L34" s="284" t="s">
        <v>389</v>
      </c>
      <c r="M34" s="284" t="s">
        <v>389</v>
      </c>
      <c r="N34" s="284" t="s">
        <v>389</v>
      </c>
      <c r="O34" s="284" t="s">
        <v>389</v>
      </c>
      <c r="P34" s="284" t="s">
        <v>389</v>
      </c>
      <c r="Q34" s="284" t="s">
        <v>389</v>
      </c>
    </row>
    <row r="35" spans="1:17" ht="19.5" customHeight="1">
      <c r="A35" s="12"/>
      <c r="B35" s="12"/>
      <c r="C35" s="30"/>
      <c r="D35" s="198"/>
      <c r="E35" s="198"/>
      <c r="F35" s="30"/>
      <c r="G35" s="30"/>
      <c r="H35" s="30"/>
      <c r="I35" s="30"/>
      <c r="J35" s="30"/>
      <c r="K35" s="30"/>
      <c r="L35" s="30"/>
      <c r="M35" s="71"/>
      <c r="N35" s="30"/>
      <c r="O35" s="30"/>
      <c r="P35" s="30"/>
      <c r="Q35" s="30"/>
    </row>
    <row r="36" spans="1:17" ht="19.5" customHeight="1">
      <c r="A36" s="12"/>
      <c r="B36" s="65" t="s">
        <v>6</v>
      </c>
      <c r="C36" s="274">
        <f>SUM(C37:C41)</f>
        <v>6</v>
      </c>
      <c r="D36" s="275" t="s">
        <v>432</v>
      </c>
      <c r="E36" s="275" t="s">
        <v>432</v>
      </c>
      <c r="F36" s="275" t="s">
        <v>342</v>
      </c>
      <c r="G36" s="275" t="s">
        <v>471</v>
      </c>
      <c r="H36" s="275" t="s">
        <v>342</v>
      </c>
      <c r="I36" s="275" t="s">
        <v>432</v>
      </c>
      <c r="J36" s="275" t="s">
        <v>432</v>
      </c>
      <c r="K36" s="275" t="s">
        <v>342</v>
      </c>
      <c r="L36" s="275" t="s">
        <v>342</v>
      </c>
      <c r="M36" s="275" t="s">
        <v>471</v>
      </c>
      <c r="N36" s="275" t="s">
        <v>471</v>
      </c>
      <c r="O36" s="275" t="s">
        <v>471</v>
      </c>
      <c r="P36" s="275" t="s">
        <v>389</v>
      </c>
      <c r="Q36" s="275" t="s">
        <v>389</v>
      </c>
    </row>
    <row r="37" spans="1:17" ht="19.5" customHeight="1">
      <c r="A37" s="26"/>
      <c r="B37" s="12" t="s">
        <v>21</v>
      </c>
      <c r="C37" s="277">
        <v>2</v>
      </c>
      <c r="D37" s="277" t="s">
        <v>432</v>
      </c>
      <c r="E37" s="277" t="s">
        <v>432</v>
      </c>
      <c r="F37" s="277" t="s">
        <v>342</v>
      </c>
      <c r="G37" s="277" t="s">
        <v>471</v>
      </c>
      <c r="H37" s="277" t="s">
        <v>342</v>
      </c>
      <c r="I37" s="277" t="s">
        <v>432</v>
      </c>
      <c r="J37" s="277" t="s">
        <v>432</v>
      </c>
      <c r="K37" s="277" t="s">
        <v>342</v>
      </c>
      <c r="L37" s="277" t="s">
        <v>342</v>
      </c>
      <c r="M37" s="279" t="s">
        <v>471</v>
      </c>
      <c r="N37" s="279" t="s">
        <v>471</v>
      </c>
      <c r="O37" s="279" t="s">
        <v>471</v>
      </c>
      <c r="P37" s="284" t="s">
        <v>389</v>
      </c>
      <c r="Q37" s="284" t="s">
        <v>389</v>
      </c>
    </row>
    <row r="38" spans="1:17" ht="19.5" customHeight="1">
      <c r="A38" s="560" t="s">
        <v>469</v>
      </c>
      <c r="B38" s="12" t="s">
        <v>22</v>
      </c>
      <c r="C38" s="277">
        <v>2</v>
      </c>
      <c r="D38" s="277" t="s">
        <v>432</v>
      </c>
      <c r="E38" s="277" t="s">
        <v>471</v>
      </c>
      <c r="F38" s="277" t="s">
        <v>471</v>
      </c>
      <c r="G38" s="277" t="s">
        <v>470</v>
      </c>
      <c r="H38" s="277" t="s">
        <v>472</v>
      </c>
      <c r="I38" s="277" t="s">
        <v>470</v>
      </c>
      <c r="J38" s="277" t="s">
        <v>473</v>
      </c>
      <c r="K38" s="277" t="s">
        <v>471</v>
      </c>
      <c r="L38" s="277" t="s">
        <v>471</v>
      </c>
      <c r="M38" s="279" t="s">
        <v>432</v>
      </c>
      <c r="N38" s="279" t="s">
        <v>431</v>
      </c>
      <c r="O38" s="279" t="s">
        <v>473</v>
      </c>
      <c r="P38" s="284" t="s">
        <v>389</v>
      </c>
      <c r="Q38" s="284" t="s">
        <v>389</v>
      </c>
    </row>
    <row r="39" spans="1:17" ht="19.5" customHeight="1">
      <c r="A39" s="557"/>
      <c r="B39" s="12" t="s">
        <v>13</v>
      </c>
      <c r="C39" s="277">
        <v>1</v>
      </c>
      <c r="D39" s="277" t="s">
        <v>472</v>
      </c>
      <c r="E39" s="277" t="s">
        <v>342</v>
      </c>
      <c r="F39" s="277" t="s">
        <v>342</v>
      </c>
      <c r="G39" s="277" t="s">
        <v>342</v>
      </c>
      <c r="H39" s="277" t="s">
        <v>342</v>
      </c>
      <c r="I39" s="277" t="s">
        <v>342</v>
      </c>
      <c r="J39" s="277" t="s">
        <v>342</v>
      </c>
      <c r="K39" s="277" t="s">
        <v>409</v>
      </c>
      <c r="L39" s="277" t="s">
        <v>474</v>
      </c>
      <c r="M39" s="277" t="s">
        <v>471</v>
      </c>
      <c r="N39" s="277" t="s">
        <v>471</v>
      </c>
      <c r="O39" s="277" t="s">
        <v>471</v>
      </c>
      <c r="P39" s="284" t="s">
        <v>389</v>
      </c>
      <c r="Q39" s="284" t="s">
        <v>389</v>
      </c>
    </row>
    <row r="40" spans="1:17" ht="19.5" customHeight="1">
      <c r="A40" s="26"/>
      <c r="B40" s="12" t="s">
        <v>14</v>
      </c>
      <c r="C40" s="277">
        <v>1</v>
      </c>
      <c r="D40" s="277" t="s">
        <v>471</v>
      </c>
      <c r="E40" s="277" t="s">
        <v>431</v>
      </c>
      <c r="F40" s="277" t="s">
        <v>342</v>
      </c>
      <c r="G40" s="277" t="s">
        <v>342</v>
      </c>
      <c r="H40" s="277" t="s">
        <v>342</v>
      </c>
      <c r="I40" s="277" t="s">
        <v>471</v>
      </c>
      <c r="J40" s="277" t="s">
        <v>431</v>
      </c>
      <c r="K40" s="277" t="s">
        <v>471</v>
      </c>
      <c r="L40" s="277" t="s">
        <v>471</v>
      </c>
      <c r="M40" s="277" t="s">
        <v>411</v>
      </c>
      <c r="N40" s="277" t="s">
        <v>342</v>
      </c>
      <c r="O40" s="277" t="s">
        <v>431</v>
      </c>
      <c r="P40" s="284" t="s">
        <v>389</v>
      </c>
      <c r="Q40" s="284" t="s">
        <v>389</v>
      </c>
    </row>
    <row r="41" spans="1:17" ht="19.5" customHeight="1">
      <c r="A41" s="26"/>
      <c r="B41" s="12" t="s">
        <v>23</v>
      </c>
      <c r="C41" s="284" t="s">
        <v>389</v>
      </c>
      <c r="D41" s="284" t="s">
        <v>389</v>
      </c>
      <c r="E41" s="284" t="s">
        <v>389</v>
      </c>
      <c r="F41" s="284" t="s">
        <v>389</v>
      </c>
      <c r="G41" s="284" t="s">
        <v>389</v>
      </c>
      <c r="H41" s="284" t="s">
        <v>389</v>
      </c>
      <c r="I41" s="284" t="s">
        <v>389</v>
      </c>
      <c r="J41" s="284" t="s">
        <v>389</v>
      </c>
      <c r="K41" s="284" t="s">
        <v>389</v>
      </c>
      <c r="L41" s="284" t="s">
        <v>389</v>
      </c>
      <c r="M41" s="284" t="s">
        <v>389</v>
      </c>
      <c r="N41" s="284" t="s">
        <v>389</v>
      </c>
      <c r="O41" s="284" t="s">
        <v>389</v>
      </c>
      <c r="P41" s="284" t="s">
        <v>389</v>
      </c>
      <c r="Q41" s="284" t="s">
        <v>389</v>
      </c>
    </row>
    <row r="42" spans="1:17" ht="19.5" customHeight="1">
      <c r="A42" s="26"/>
      <c r="B42" s="12"/>
      <c r="C42" s="30"/>
      <c r="D42" s="198"/>
      <c r="E42" s="198"/>
      <c r="F42" s="30"/>
      <c r="G42" s="30"/>
      <c r="H42" s="30"/>
      <c r="I42" s="30"/>
      <c r="J42" s="30"/>
      <c r="K42" s="30"/>
      <c r="L42" s="30"/>
      <c r="M42" s="71"/>
      <c r="N42" s="30"/>
      <c r="O42" s="30"/>
      <c r="P42" s="30"/>
      <c r="Q42" s="30"/>
    </row>
    <row r="43" spans="1:17" ht="19.5" customHeight="1">
      <c r="A43" s="26"/>
      <c r="B43" s="65" t="s">
        <v>6</v>
      </c>
      <c r="C43" s="275">
        <f>SUM(C44:C48)</f>
        <v>703</v>
      </c>
      <c r="D43" s="275">
        <f>SUM(D44:D48)</f>
        <v>6586</v>
      </c>
      <c r="E43" s="275">
        <f>SUM(E44:E48)</f>
        <v>5634</v>
      </c>
      <c r="F43" s="275">
        <f aca="true" t="shared" si="1" ref="F43:Q43">SUM(F44:F48)</f>
        <v>3425</v>
      </c>
      <c r="G43" s="275">
        <f t="shared" si="1"/>
        <v>2209</v>
      </c>
      <c r="H43" s="275">
        <f t="shared" si="1"/>
        <v>952</v>
      </c>
      <c r="I43" s="275">
        <f t="shared" si="1"/>
        <v>572</v>
      </c>
      <c r="J43" s="275">
        <f t="shared" si="1"/>
        <v>380</v>
      </c>
      <c r="K43" s="275">
        <f t="shared" si="1"/>
        <v>1109075</v>
      </c>
      <c r="L43" s="275">
        <f t="shared" si="1"/>
        <v>3080308</v>
      </c>
      <c r="M43" s="275">
        <f t="shared" si="1"/>
        <v>5971288</v>
      </c>
      <c r="N43" s="275">
        <f t="shared" si="1"/>
        <v>5790031</v>
      </c>
      <c r="O43" s="275">
        <f t="shared" si="1"/>
        <v>181157</v>
      </c>
      <c r="P43" s="275">
        <f t="shared" si="1"/>
        <v>100</v>
      </c>
      <c r="Q43" s="275">
        <f t="shared" si="1"/>
        <v>30</v>
      </c>
    </row>
    <row r="44" spans="1:17" ht="19.5" customHeight="1">
      <c r="A44" s="26"/>
      <c r="B44" s="12" t="s">
        <v>24</v>
      </c>
      <c r="C44" s="277">
        <v>389</v>
      </c>
      <c r="D44" s="277">
        <f>SUM(E44,H44)</f>
        <v>766</v>
      </c>
      <c r="E44" s="277">
        <f>SUM(F44:G44)</f>
        <v>103</v>
      </c>
      <c r="F44" s="277">
        <v>52</v>
      </c>
      <c r="G44" s="277">
        <v>51</v>
      </c>
      <c r="H44" s="277">
        <f>SUM(I44:J44)</f>
        <v>663</v>
      </c>
      <c r="I44" s="277">
        <v>401</v>
      </c>
      <c r="J44" s="277">
        <v>262</v>
      </c>
      <c r="K44" s="277">
        <v>21559</v>
      </c>
      <c r="L44" s="277">
        <v>95030</v>
      </c>
      <c r="M44" s="278">
        <f>SUM(N44:P44)</f>
        <v>239282</v>
      </c>
      <c r="N44" s="279">
        <v>148104</v>
      </c>
      <c r="O44" s="279">
        <v>91078</v>
      </c>
      <c r="P44" s="277">
        <v>100</v>
      </c>
      <c r="Q44" s="284" t="s">
        <v>389</v>
      </c>
    </row>
    <row r="45" spans="1:17" ht="19.5" customHeight="1">
      <c r="A45" s="557" t="s">
        <v>54</v>
      </c>
      <c r="B45" s="12" t="s">
        <v>22</v>
      </c>
      <c r="C45" s="277">
        <v>157</v>
      </c>
      <c r="D45" s="277">
        <f>SUM(E45,H45)</f>
        <v>954</v>
      </c>
      <c r="E45" s="277">
        <f>SUM(F45:G45)</f>
        <v>721</v>
      </c>
      <c r="F45" s="277">
        <v>428</v>
      </c>
      <c r="G45" s="277">
        <v>293</v>
      </c>
      <c r="H45" s="277">
        <f>SUM(I45:J45)</f>
        <v>233</v>
      </c>
      <c r="I45" s="277">
        <v>138</v>
      </c>
      <c r="J45" s="277">
        <v>95</v>
      </c>
      <c r="K45" s="277">
        <v>117033</v>
      </c>
      <c r="L45" s="277">
        <v>332493</v>
      </c>
      <c r="M45" s="278">
        <f>SUM(N45:P45)</f>
        <v>655336</v>
      </c>
      <c r="N45" s="279">
        <v>597040</v>
      </c>
      <c r="O45" s="279">
        <v>58296</v>
      </c>
      <c r="P45" s="284" t="s">
        <v>389</v>
      </c>
      <c r="Q45" s="284" t="s">
        <v>389</v>
      </c>
    </row>
    <row r="46" spans="1:17" ht="19.5" customHeight="1">
      <c r="A46" s="557"/>
      <c r="B46" s="12" t="s">
        <v>13</v>
      </c>
      <c r="C46" s="277">
        <v>82</v>
      </c>
      <c r="D46" s="277">
        <f>SUM(E46,H46)</f>
        <v>1150</v>
      </c>
      <c r="E46" s="277">
        <f>SUM(F46:G46)</f>
        <v>1105</v>
      </c>
      <c r="F46" s="277">
        <v>773</v>
      </c>
      <c r="G46" s="277">
        <v>332</v>
      </c>
      <c r="H46" s="277">
        <f>SUM(I46:J46)</f>
        <v>45</v>
      </c>
      <c r="I46" s="277">
        <v>25</v>
      </c>
      <c r="J46" s="277">
        <v>20</v>
      </c>
      <c r="K46" s="277">
        <v>224330</v>
      </c>
      <c r="L46" s="277">
        <v>703842</v>
      </c>
      <c r="M46" s="278">
        <f>SUM(N46:P46)</f>
        <v>1368435</v>
      </c>
      <c r="N46" s="279">
        <v>1353935</v>
      </c>
      <c r="O46" s="279">
        <v>14500</v>
      </c>
      <c r="P46" s="284" t="s">
        <v>389</v>
      </c>
      <c r="Q46" s="277">
        <v>30</v>
      </c>
    </row>
    <row r="47" spans="1:17" ht="19.5" customHeight="1">
      <c r="A47" s="26"/>
      <c r="B47" s="12" t="s">
        <v>14</v>
      </c>
      <c r="C47" s="277">
        <v>38</v>
      </c>
      <c r="D47" s="277">
        <f>SUM(E47,H47)</f>
        <v>932</v>
      </c>
      <c r="E47" s="277">
        <f>SUM(F47:G47)</f>
        <v>924</v>
      </c>
      <c r="F47" s="277">
        <v>615</v>
      </c>
      <c r="G47" s="277">
        <v>309</v>
      </c>
      <c r="H47" s="277">
        <f>SUM(I47:J47)</f>
        <v>8</v>
      </c>
      <c r="I47" s="277">
        <v>6</v>
      </c>
      <c r="J47" s="277">
        <v>2</v>
      </c>
      <c r="K47" s="277">
        <v>170473</v>
      </c>
      <c r="L47" s="277">
        <v>577297</v>
      </c>
      <c r="M47" s="278">
        <f>SUM(N47:P47)</f>
        <v>1030094</v>
      </c>
      <c r="N47" s="279">
        <v>1013011</v>
      </c>
      <c r="O47" s="279">
        <v>17083</v>
      </c>
      <c r="P47" s="284" t="s">
        <v>389</v>
      </c>
      <c r="Q47" s="284" t="s">
        <v>389</v>
      </c>
    </row>
    <row r="48" spans="1:17" ht="19.5" customHeight="1">
      <c r="A48" s="26"/>
      <c r="B48" s="12" t="s">
        <v>23</v>
      </c>
      <c r="C48" s="277">
        <v>37</v>
      </c>
      <c r="D48" s="277">
        <f>SUM(E48,H48)</f>
        <v>2784</v>
      </c>
      <c r="E48" s="277">
        <f>SUM(F48:G48)</f>
        <v>2781</v>
      </c>
      <c r="F48" s="277">
        <v>1557</v>
      </c>
      <c r="G48" s="277">
        <v>1224</v>
      </c>
      <c r="H48" s="277">
        <f>SUM(I48:J48)</f>
        <v>3</v>
      </c>
      <c r="I48" s="277">
        <v>2</v>
      </c>
      <c r="J48" s="277">
        <v>1</v>
      </c>
      <c r="K48" s="277">
        <v>575680</v>
      </c>
      <c r="L48" s="277">
        <v>1371646</v>
      </c>
      <c r="M48" s="278">
        <f>SUM(N48:P48)</f>
        <v>2678141</v>
      </c>
      <c r="N48" s="279">
        <v>2677941</v>
      </c>
      <c r="O48" s="279">
        <v>200</v>
      </c>
      <c r="P48" s="284" t="s">
        <v>389</v>
      </c>
      <c r="Q48" s="284" t="s">
        <v>389</v>
      </c>
    </row>
    <row r="49" spans="1:17" ht="19.5" customHeight="1">
      <c r="A49" s="26"/>
      <c r="B49" s="12"/>
      <c r="C49" s="30"/>
      <c r="D49" s="198"/>
      <c r="E49" s="198"/>
      <c r="F49" s="30"/>
      <c r="G49" s="30"/>
      <c r="H49" s="30"/>
      <c r="I49" s="30"/>
      <c r="J49" s="30"/>
      <c r="K49" s="30"/>
      <c r="L49" s="30"/>
      <c r="M49" s="71"/>
      <c r="N49" s="30"/>
      <c r="O49" s="30"/>
      <c r="P49" s="30"/>
      <c r="Q49" s="30"/>
    </row>
    <row r="50" spans="1:17" ht="19.5" customHeight="1">
      <c r="A50" s="26"/>
      <c r="B50" s="65" t="s">
        <v>6</v>
      </c>
      <c r="C50" s="275">
        <f>SUM(C51:C55)</f>
        <v>110</v>
      </c>
      <c r="D50" s="275">
        <f>SUM(D51:D55)</f>
        <v>1674</v>
      </c>
      <c r="E50" s="275">
        <f>SUM(E51:E55)</f>
        <v>1562</v>
      </c>
      <c r="F50" s="275">
        <f aca="true" t="shared" si="2" ref="F50:P50">SUM(F51:F55)</f>
        <v>1331</v>
      </c>
      <c r="G50" s="275">
        <f t="shared" si="2"/>
        <v>231</v>
      </c>
      <c r="H50" s="275">
        <f t="shared" si="2"/>
        <v>112</v>
      </c>
      <c r="I50" s="275">
        <f t="shared" si="2"/>
        <v>75</v>
      </c>
      <c r="J50" s="275">
        <f t="shared" si="2"/>
        <v>37</v>
      </c>
      <c r="K50" s="275">
        <f t="shared" si="2"/>
        <v>379459</v>
      </c>
      <c r="L50" s="275">
        <f t="shared" si="2"/>
        <v>1289175</v>
      </c>
      <c r="M50" s="275">
        <f t="shared" si="2"/>
        <v>2123612</v>
      </c>
      <c r="N50" s="275">
        <f t="shared" si="2"/>
        <v>2049571</v>
      </c>
      <c r="O50" s="275">
        <f t="shared" si="2"/>
        <v>73436</v>
      </c>
      <c r="P50" s="275">
        <f t="shared" si="2"/>
        <v>605</v>
      </c>
      <c r="Q50" s="275" t="s">
        <v>389</v>
      </c>
    </row>
    <row r="51" spans="1:17" ht="19.5" customHeight="1">
      <c r="A51" s="26"/>
      <c r="B51" s="12" t="s">
        <v>24</v>
      </c>
      <c r="C51" s="276">
        <v>35</v>
      </c>
      <c r="D51" s="279">
        <f>SUM(E51,H51)</f>
        <v>71</v>
      </c>
      <c r="E51" s="279">
        <f>SUM(F51:G51)</f>
        <v>19</v>
      </c>
      <c r="F51" s="276">
        <v>14</v>
      </c>
      <c r="G51" s="276">
        <v>5</v>
      </c>
      <c r="H51" s="279">
        <f>SUM(I51:J51)</f>
        <v>52</v>
      </c>
      <c r="I51" s="277">
        <v>35</v>
      </c>
      <c r="J51" s="277">
        <v>17</v>
      </c>
      <c r="K51" s="277">
        <v>3851</v>
      </c>
      <c r="L51" s="277">
        <v>12287</v>
      </c>
      <c r="M51" s="278">
        <f>SUM(N51:P51)</f>
        <v>25741</v>
      </c>
      <c r="N51" s="279">
        <v>12242</v>
      </c>
      <c r="O51" s="279">
        <v>13194</v>
      </c>
      <c r="P51" s="277">
        <v>305</v>
      </c>
      <c r="Q51" s="284" t="s">
        <v>389</v>
      </c>
    </row>
    <row r="52" spans="1:17" ht="19.5" customHeight="1">
      <c r="A52" s="557" t="s">
        <v>25</v>
      </c>
      <c r="B52" s="12" t="s">
        <v>22</v>
      </c>
      <c r="C52" s="276">
        <v>27</v>
      </c>
      <c r="D52" s="279">
        <f>SUM(E52,H52)</f>
        <v>158</v>
      </c>
      <c r="E52" s="279">
        <f>SUM(F52:G52)</f>
        <v>116</v>
      </c>
      <c r="F52" s="276">
        <v>100</v>
      </c>
      <c r="G52" s="276">
        <v>16</v>
      </c>
      <c r="H52" s="279">
        <f>SUM(I52:J52)</f>
        <v>42</v>
      </c>
      <c r="I52" s="277">
        <v>27</v>
      </c>
      <c r="J52" s="277">
        <v>15</v>
      </c>
      <c r="K52" s="277">
        <v>21688</v>
      </c>
      <c r="L52" s="277">
        <v>27574</v>
      </c>
      <c r="M52" s="278">
        <f>SUM(N52:P52)</f>
        <v>88570</v>
      </c>
      <c r="N52" s="279">
        <v>75770</v>
      </c>
      <c r="O52" s="279">
        <v>12500</v>
      </c>
      <c r="P52" s="277">
        <v>300</v>
      </c>
      <c r="Q52" s="284" t="s">
        <v>389</v>
      </c>
    </row>
    <row r="53" spans="1:17" ht="19.5" customHeight="1">
      <c r="A53" s="566"/>
      <c r="B53" s="12" t="s">
        <v>13</v>
      </c>
      <c r="C53" s="276">
        <v>25</v>
      </c>
      <c r="D53" s="279">
        <f>SUM(E53,H53)</f>
        <v>333</v>
      </c>
      <c r="E53" s="279">
        <f>SUM(F53:G53)</f>
        <v>320</v>
      </c>
      <c r="F53" s="276">
        <v>260</v>
      </c>
      <c r="G53" s="276">
        <v>60</v>
      </c>
      <c r="H53" s="279">
        <f>SUM(I53:J53)</f>
        <v>13</v>
      </c>
      <c r="I53" s="277">
        <v>9</v>
      </c>
      <c r="J53" s="277">
        <v>4</v>
      </c>
      <c r="K53" s="277">
        <v>66832</v>
      </c>
      <c r="L53" s="277">
        <v>226519</v>
      </c>
      <c r="M53" s="278">
        <f>SUM(N53:P53)</f>
        <v>390115</v>
      </c>
      <c r="N53" s="279">
        <v>372683</v>
      </c>
      <c r="O53" s="279">
        <v>17432</v>
      </c>
      <c r="P53" s="284" t="s">
        <v>389</v>
      </c>
      <c r="Q53" s="284" t="s">
        <v>389</v>
      </c>
    </row>
    <row r="54" spans="1:17" ht="19.5" customHeight="1">
      <c r="A54" s="12"/>
      <c r="B54" s="12" t="s">
        <v>14</v>
      </c>
      <c r="C54" s="276">
        <v>10</v>
      </c>
      <c r="D54" s="279">
        <f>SUM(E54,H54)</f>
        <v>231</v>
      </c>
      <c r="E54" s="279">
        <f>SUM(F54:G54)</f>
        <v>226</v>
      </c>
      <c r="F54" s="276">
        <v>188</v>
      </c>
      <c r="G54" s="276">
        <v>38</v>
      </c>
      <c r="H54" s="279">
        <f>SUM(I54:J54)</f>
        <v>5</v>
      </c>
      <c r="I54" s="277">
        <v>4</v>
      </c>
      <c r="J54" s="277">
        <v>1</v>
      </c>
      <c r="K54" s="277">
        <v>50169</v>
      </c>
      <c r="L54" s="277">
        <v>102130</v>
      </c>
      <c r="M54" s="278">
        <f>SUM(N54:P54)</f>
        <v>205003</v>
      </c>
      <c r="N54" s="279">
        <v>187533</v>
      </c>
      <c r="O54" s="279">
        <v>17470</v>
      </c>
      <c r="P54" s="284" t="s">
        <v>389</v>
      </c>
      <c r="Q54" s="284" t="s">
        <v>389</v>
      </c>
    </row>
    <row r="55" spans="1:17" ht="19.5" customHeight="1">
      <c r="A55" s="22"/>
      <c r="B55" s="39" t="s">
        <v>23</v>
      </c>
      <c r="C55" s="289">
        <v>13</v>
      </c>
      <c r="D55" s="282">
        <f>SUM(E55,H55)</f>
        <v>881</v>
      </c>
      <c r="E55" s="282">
        <f>SUM(F55:G55)</f>
        <v>881</v>
      </c>
      <c r="F55" s="280">
        <v>769</v>
      </c>
      <c r="G55" s="280">
        <v>112</v>
      </c>
      <c r="H55" s="286" t="s">
        <v>389</v>
      </c>
      <c r="I55" s="287" t="s">
        <v>389</v>
      </c>
      <c r="J55" s="287" t="s">
        <v>389</v>
      </c>
      <c r="K55" s="283">
        <v>236919</v>
      </c>
      <c r="L55" s="283">
        <v>920665</v>
      </c>
      <c r="M55" s="278">
        <f>SUM(N55:P55)</f>
        <v>1414183</v>
      </c>
      <c r="N55" s="283">
        <v>1401343</v>
      </c>
      <c r="O55" s="283">
        <v>12840</v>
      </c>
      <c r="P55" s="286" t="s">
        <v>389</v>
      </c>
      <c r="Q55" s="286" t="s">
        <v>389</v>
      </c>
    </row>
    <row r="56" spans="1:17" ht="19.5" customHeight="1">
      <c r="A56" s="14"/>
      <c r="B56" s="14"/>
      <c r="C56" s="13"/>
      <c r="D56" s="13"/>
      <c r="E56" s="13"/>
      <c r="F56" s="13"/>
      <c r="G56" s="13"/>
      <c r="H56" s="13"/>
      <c r="I56" s="13"/>
      <c r="J56" s="30"/>
      <c r="K56" s="30"/>
      <c r="L56" s="30"/>
      <c r="M56" s="148"/>
      <c r="N56" s="30"/>
      <c r="O56" s="30"/>
      <c r="P56" s="30"/>
      <c r="Q56" s="50"/>
    </row>
  </sheetData>
  <sheetProtection/>
  <mergeCells count="23">
    <mergeCell ref="A3:Q3"/>
    <mergeCell ref="A52:A53"/>
    <mergeCell ref="A24:A25"/>
    <mergeCell ref="A31:A32"/>
    <mergeCell ref="A38:A39"/>
    <mergeCell ref="A10:A11"/>
    <mergeCell ref="A5:A7"/>
    <mergeCell ref="B5:B7"/>
    <mergeCell ref="C5:C7"/>
    <mergeCell ref="D5:J5"/>
    <mergeCell ref="A17:A18"/>
    <mergeCell ref="E6:G6"/>
    <mergeCell ref="A45:A46"/>
    <mergeCell ref="D6:D7"/>
    <mergeCell ref="Q5:Q7"/>
    <mergeCell ref="P6:P7"/>
    <mergeCell ref="H6:J6"/>
    <mergeCell ref="M6:M7"/>
    <mergeCell ref="N6:N7"/>
    <mergeCell ref="K5:K7"/>
    <mergeCell ref="L5:L7"/>
    <mergeCell ref="M5:P5"/>
    <mergeCell ref="O6:O7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8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74" customWidth="1"/>
    <col min="2" max="2" width="15.09765625" style="74" customWidth="1"/>
    <col min="3" max="10" width="11.59765625" style="74" customWidth="1"/>
    <col min="11" max="11" width="12.59765625" style="74" customWidth="1"/>
    <col min="12" max="14" width="13.59765625" style="74" customWidth="1"/>
    <col min="15" max="15" width="12.59765625" style="74" customWidth="1"/>
    <col min="16" max="16" width="10.59765625" style="74" customWidth="1"/>
    <col min="17" max="16384" width="10.59765625" style="74" customWidth="1"/>
  </cols>
  <sheetData>
    <row r="1" spans="1:17" s="16" customFormat="1" ht="19.5" customHeight="1">
      <c r="A1" s="15" t="s">
        <v>476</v>
      </c>
      <c r="Q1" s="17" t="s">
        <v>475</v>
      </c>
    </row>
    <row r="2" spans="1:16" s="1" customFormat="1" ht="19.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1:17" s="1" customFormat="1" ht="19.5" customHeight="1">
      <c r="A3" s="571" t="s">
        <v>335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</row>
    <row r="4" spans="16:17" s="1" customFormat="1" ht="18" customHeight="1" thickBot="1">
      <c r="P4" s="173"/>
      <c r="Q4" s="273" t="s">
        <v>460</v>
      </c>
    </row>
    <row r="5" spans="1:17" s="1" customFormat="1" ht="18.75" customHeight="1">
      <c r="A5" s="563" t="s">
        <v>464</v>
      </c>
      <c r="B5" s="550" t="s">
        <v>461</v>
      </c>
      <c r="C5" s="382" t="s">
        <v>2</v>
      </c>
      <c r="D5" s="554" t="s">
        <v>488</v>
      </c>
      <c r="E5" s="555"/>
      <c r="F5" s="555"/>
      <c r="G5" s="555"/>
      <c r="H5" s="555"/>
      <c r="I5" s="555"/>
      <c r="J5" s="556"/>
      <c r="K5" s="550" t="s">
        <v>466</v>
      </c>
      <c r="L5" s="551" t="s">
        <v>299</v>
      </c>
      <c r="M5" s="558" t="s">
        <v>300</v>
      </c>
      <c r="N5" s="555"/>
      <c r="O5" s="555"/>
      <c r="P5" s="555"/>
      <c r="Q5" s="543" t="s">
        <v>301</v>
      </c>
    </row>
    <row r="6" spans="1:17" s="1" customFormat="1" ht="18.75" customHeight="1">
      <c r="A6" s="564"/>
      <c r="B6" s="372"/>
      <c r="C6" s="552"/>
      <c r="D6" s="364" t="s">
        <v>490</v>
      </c>
      <c r="E6" s="546" t="s">
        <v>4</v>
      </c>
      <c r="F6" s="547"/>
      <c r="G6" s="548"/>
      <c r="H6" s="546" t="s">
        <v>5</v>
      </c>
      <c r="I6" s="547"/>
      <c r="J6" s="548"/>
      <c r="K6" s="372"/>
      <c r="L6" s="372"/>
      <c r="M6" s="377" t="s">
        <v>6</v>
      </c>
      <c r="N6" s="371" t="s">
        <v>49</v>
      </c>
      <c r="O6" s="371" t="s">
        <v>7</v>
      </c>
      <c r="P6" s="374" t="s">
        <v>8</v>
      </c>
      <c r="Q6" s="544"/>
    </row>
    <row r="7" spans="1:17" s="1" customFormat="1" ht="18.75" customHeight="1">
      <c r="A7" s="565"/>
      <c r="B7" s="373"/>
      <c r="C7" s="553"/>
      <c r="D7" s="549"/>
      <c r="E7" s="38" t="s">
        <v>6</v>
      </c>
      <c r="F7" s="38" t="s">
        <v>9</v>
      </c>
      <c r="G7" s="38" t="s">
        <v>10</v>
      </c>
      <c r="H7" s="38" t="s">
        <v>6</v>
      </c>
      <c r="I7" s="38" t="s">
        <v>9</v>
      </c>
      <c r="J7" s="38" t="s">
        <v>10</v>
      </c>
      <c r="K7" s="373"/>
      <c r="L7" s="373"/>
      <c r="M7" s="549"/>
      <c r="N7" s="373"/>
      <c r="O7" s="373"/>
      <c r="P7" s="376"/>
      <c r="Q7" s="545"/>
    </row>
    <row r="8" spans="1:17" ht="15" customHeight="1">
      <c r="A8" s="9"/>
      <c r="B8" s="65" t="s">
        <v>6</v>
      </c>
      <c r="C8" s="302">
        <f>SUM(C9:C13)</f>
        <v>41</v>
      </c>
      <c r="D8" s="302">
        <v>300</v>
      </c>
      <c r="E8" s="303">
        <v>253</v>
      </c>
      <c r="F8" s="302">
        <v>162</v>
      </c>
      <c r="G8" s="302">
        <v>91</v>
      </c>
      <c r="H8" s="303">
        <v>47</v>
      </c>
      <c r="I8" s="302">
        <v>31</v>
      </c>
      <c r="J8" s="302">
        <v>16</v>
      </c>
      <c r="K8" s="302">
        <v>52852</v>
      </c>
      <c r="L8" s="302">
        <v>149523</v>
      </c>
      <c r="M8" s="302">
        <v>262690</v>
      </c>
      <c r="N8" s="302">
        <v>246309</v>
      </c>
      <c r="O8" s="302">
        <v>16381</v>
      </c>
      <c r="P8" s="304" t="s">
        <v>389</v>
      </c>
      <c r="Q8" s="304" t="s">
        <v>389</v>
      </c>
    </row>
    <row r="9" spans="1:17" ht="15" customHeight="1">
      <c r="A9" s="174"/>
      <c r="B9" s="174" t="s">
        <v>225</v>
      </c>
      <c r="C9" s="293">
        <v>13</v>
      </c>
      <c r="D9" s="293">
        <v>30</v>
      </c>
      <c r="E9" s="293">
        <v>10</v>
      </c>
      <c r="F9" s="293">
        <v>4</v>
      </c>
      <c r="G9" s="293">
        <v>6</v>
      </c>
      <c r="H9" s="293">
        <v>20</v>
      </c>
      <c r="I9" s="294">
        <v>14</v>
      </c>
      <c r="J9" s="294">
        <v>6</v>
      </c>
      <c r="K9" s="294">
        <v>1122</v>
      </c>
      <c r="L9" s="294">
        <v>3952</v>
      </c>
      <c r="M9" s="295">
        <v>8998</v>
      </c>
      <c r="N9" s="295">
        <v>5739</v>
      </c>
      <c r="O9" s="295">
        <v>3259</v>
      </c>
      <c r="P9" s="306" t="s">
        <v>389</v>
      </c>
      <c r="Q9" s="306" t="s">
        <v>389</v>
      </c>
    </row>
    <row r="10" spans="1:17" ht="15" customHeight="1">
      <c r="A10" s="568" t="s">
        <v>55</v>
      </c>
      <c r="B10" s="174" t="s">
        <v>226</v>
      </c>
      <c r="C10" s="293">
        <v>18</v>
      </c>
      <c r="D10" s="293">
        <v>108</v>
      </c>
      <c r="E10" s="293">
        <v>91</v>
      </c>
      <c r="F10" s="293">
        <v>59</v>
      </c>
      <c r="G10" s="293">
        <v>32</v>
      </c>
      <c r="H10" s="293">
        <v>17</v>
      </c>
      <c r="I10" s="294">
        <v>12</v>
      </c>
      <c r="J10" s="294">
        <v>5</v>
      </c>
      <c r="K10" s="294">
        <v>19238</v>
      </c>
      <c r="L10" s="294">
        <v>36706</v>
      </c>
      <c r="M10" s="295">
        <v>73622</v>
      </c>
      <c r="N10" s="295">
        <v>67420</v>
      </c>
      <c r="O10" s="295">
        <v>6202</v>
      </c>
      <c r="P10" s="306" t="s">
        <v>389</v>
      </c>
      <c r="Q10" s="306" t="s">
        <v>389</v>
      </c>
    </row>
    <row r="11" spans="1:17" ht="15" customHeight="1">
      <c r="A11" s="568"/>
      <c r="B11" s="174" t="s">
        <v>13</v>
      </c>
      <c r="C11" s="293">
        <v>8</v>
      </c>
      <c r="D11" s="294" t="s">
        <v>342</v>
      </c>
      <c r="E11" s="294" t="s">
        <v>342</v>
      </c>
      <c r="F11" s="294" t="s">
        <v>342</v>
      </c>
      <c r="G11" s="294" t="s">
        <v>342</v>
      </c>
      <c r="H11" s="294" t="s">
        <v>342</v>
      </c>
      <c r="I11" s="294" t="s">
        <v>342</v>
      </c>
      <c r="J11" s="294" t="s">
        <v>342</v>
      </c>
      <c r="K11" s="294" t="s">
        <v>342</v>
      </c>
      <c r="L11" s="294" t="s">
        <v>342</v>
      </c>
      <c r="M11" s="296" t="s">
        <v>342</v>
      </c>
      <c r="N11" s="296" t="s">
        <v>342</v>
      </c>
      <c r="O11" s="296" t="s">
        <v>342</v>
      </c>
      <c r="P11" s="306" t="s">
        <v>389</v>
      </c>
      <c r="Q11" s="306" t="s">
        <v>389</v>
      </c>
    </row>
    <row r="12" spans="1:17" ht="15" customHeight="1">
      <c r="A12" s="67"/>
      <c r="B12" s="174" t="s">
        <v>14</v>
      </c>
      <c r="C12" s="294">
        <v>2</v>
      </c>
      <c r="D12" s="294" t="s">
        <v>342</v>
      </c>
      <c r="E12" s="294" t="s">
        <v>477</v>
      </c>
      <c r="F12" s="294" t="s">
        <v>342</v>
      </c>
      <c r="G12" s="294" t="s">
        <v>342</v>
      </c>
      <c r="H12" s="294" t="s">
        <v>342</v>
      </c>
      <c r="I12" s="294" t="s">
        <v>342</v>
      </c>
      <c r="J12" s="294" t="s">
        <v>342</v>
      </c>
      <c r="K12" s="294" t="s">
        <v>342</v>
      </c>
      <c r="L12" s="294" t="s">
        <v>342</v>
      </c>
      <c r="M12" s="296" t="s">
        <v>342</v>
      </c>
      <c r="N12" s="296" t="s">
        <v>342</v>
      </c>
      <c r="O12" s="294" t="s">
        <v>342</v>
      </c>
      <c r="P12" s="306" t="s">
        <v>389</v>
      </c>
      <c r="Q12" s="306" t="s">
        <v>389</v>
      </c>
    </row>
    <row r="13" spans="1:17" ht="15" customHeight="1">
      <c r="A13" s="67"/>
      <c r="B13" s="174" t="s">
        <v>227</v>
      </c>
      <c r="C13" s="306" t="s">
        <v>389</v>
      </c>
      <c r="D13" s="306" t="s">
        <v>389</v>
      </c>
      <c r="E13" s="306" t="s">
        <v>389</v>
      </c>
      <c r="F13" s="306" t="s">
        <v>389</v>
      </c>
      <c r="G13" s="306" t="s">
        <v>389</v>
      </c>
      <c r="H13" s="306" t="s">
        <v>389</v>
      </c>
      <c r="I13" s="306" t="s">
        <v>389</v>
      </c>
      <c r="J13" s="306" t="s">
        <v>389</v>
      </c>
      <c r="K13" s="306" t="s">
        <v>389</v>
      </c>
      <c r="L13" s="306" t="s">
        <v>389</v>
      </c>
      <c r="M13" s="306" t="s">
        <v>389</v>
      </c>
      <c r="N13" s="306" t="s">
        <v>389</v>
      </c>
      <c r="O13" s="306" t="s">
        <v>389</v>
      </c>
      <c r="P13" s="306" t="s">
        <v>389</v>
      </c>
      <c r="Q13" s="306" t="s">
        <v>389</v>
      </c>
    </row>
    <row r="14" spans="1:17" s="11" customFormat="1" ht="15" customHeight="1">
      <c r="A14" s="67"/>
      <c r="B14" s="174"/>
      <c r="C14" s="292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</row>
    <row r="15" spans="1:17" ht="15" customHeight="1">
      <c r="A15" s="26"/>
      <c r="B15" s="65" t="s">
        <v>6</v>
      </c>
      <c r="C15" s="302">
        <f>SUM(C16:C20)</f>
        <v>861</v>
      </c>
      <c r="D15" s="302">
        <f>SUM(D16:D20)</f>
        <v>6001</v>
      </c>
      <c r="E15" s="302">
        <f>SUM(E16:E20)</f>
        <v>4854</v>
      </c>
      <c r="F15" s="302">
        <f aca="true" t="shared" si="0" ref="F15:P15">SUM(F16:F20)</f>
        <v>3359</v>
      </c>
      <c r="G15" s="302">
        <f t="shared" si="0"/>
        <v>1495</v>
      </c>
      <c r="H15" s="302">
        <f>SUM(H16:H20)</f>
        <v>1147</v>
      </c>
      <c r="I15" s="304">
        <f t="shared" si="0"/>
        <v>733</v>
      </c>
      <c r="J15" s="304">
        <f t="shared" si="0"/>
        <v>414</v>
      </c>
      <c r="K15" s="302">
        <f t="shared" si="0"/>
        <v>1007263</v>
      </c>
      <c r="L15" s="302">
        <f t="shared" si="0"/>
        <v>2376456</v>
      </c>
      <c r="M15" s="302">
        <f t="shared" si="0"/>
        <v>4524037</v>
      </c>
      <c r="N15" s="302">
        <f t="shared" si="0"/>
        <v>3778173</v>
      </c>
      <c r="O15" s="302">
        <f t="shared" si="0"/>
        <v>714796</v>
      </c>
      <c r="P15" s="304">
        <f t="shared" si="0"/>
        <v>31068</v>
      </c>
      <c r="Q15" s="304" t="s">
        <v>389</v>
      </c>
    </row>
    <row r="16" spans="1:17" ht="15" customHeight="1">
      <c r="A16" s="67"/>
      <c r="B16" s="174" t="s">
        <v>228</v>
      </c>
      <c r="C16" s="293">
        <v>437</v>
      </c>
      <c r="D16" s="294">
        <f>SUM(E16,H16)</f>
        <v>950</v>
      </c>
      <c r="E16" s="294">
        <f>SUM(F16:G16)</f>
        <v>244</v>
      </c>
      <c r="F16" s="293">
        <v>143</v>
      </c>
      <c r="G16" s="293">
        <v>101</v>
      </c>
      <c r="H16" s="294">
        <f>SUM(I16:J16)</f>
        <v>706</v>
      </c>
      <c r="I16" s="294">
        <v>453</v>
      </c>
      <c r="J16" s="294">
        <v>253</v>
      </c>
      <c r="K16" s="294">
        <v>40173</v>
      </c>
      <c r="L16" s="294">
        <v>128652</v>
      </c>
      <c r="M16" s="295">
        <f>SUM(N16:P16)</f>
        <v>315721</v>
      </c>
      <c r="N16" s="295">
        <v>180583</v>
      </c>
      <c r="O16" s="295">
        <v>133207</v>
      </c>
      <c r="P16" s="294">
        <v>1931</v>
      </c>
      <c r="Q16" s="306" t="s">
        <v>389</v>
      </c>
    </row>
    <row r="17" spans="1:17" ht="15" customHeight="1">
      <c r="A17" s="568" t="s">
        <v>229</v>
      </c>
      <c r="B17" s="174" t="s">
        <v>226</v>
      </c>
      <c r="C17" s="293">
        <v>306</v>
      </c>
      <c r="D17" s="294">
        <f>SUM(E17,H17)</f>
        <v>1760</v>
      </c>
      <c r="E17" s="294">
        <f>SUM(F17:G17)</f>
        <v>1361</v>
      </c>
      <c r="F17" s="293">
        <v>849</v>
      </c>
      <c r="G17" s="293">
        <v>512</v>
      </c>
      <c r="H17" s="294">
        <f>SUM(I17:J17)</f>
        <v>399</v>
      </c>
      <c r="I17" s="294">
        <v>254</v>
      </c>
      <c r="J17" s="294">
        <v>145</v>
      </c>
      <c r="K17" s="294">
        <v>253974</v>
      </c>
      <c r="L17" s="294">
        <v>408753</v>
      </c>
      <c r="M17" s="295">
        <f>SUM(N17:P17)</f>
        <v>919482</v>
      </c>
      <c r="N17" s="295">
        <v>642920</v>
      </c>
      <c r="O17" s="295">
        <v>274332</v>
      </c>
      <c r="P17" s="294">
        <v>2230</v>
      </c>
      <c r="Q17" s="306" t="s">
        <v>389</v>
      </c>
    </row>
    <row r="18" spans="1:17" ht="15" customHeight="1">
      <c r="A18" s="568"/>
      <c r="B18" s="174" t="s">
        <v>13</v>
      </c>
      <c r="C18" s="293">
        <v>81</v>
      </c>
      <c r="D18" s="294">
        <f>SUM(E18,H18)</f>
        <v>1132</v>
      </c>
      <c r="E18" s="294">
        <f>SUM(F18:G18)</f>
        <v>1091</v>
      </c>
      <c r="F18" s="293">
        <v>762</v>
      </c>
      <c r="G18" s="293">
        <v>329</v>
      </c>
      <c r="H18" s="294">
        <f>SUM(I18:J18)</f>
        <v>41</v>
      </c>
      <c r="I18" s="294">
        <v>25</v>
      </c>
      <c r="J18" s="294">
        <v>16</v>
      </c>
      <c r="K18" s="294">
        <v>223468</v>
      </c>
      <c r="L18" s="294">
        <v>441379</v>
      </c>
      <c r="M18" s="295">
        <f>SUM(N18:P18)</f>
        <v>969955</v>
      </c>
      <c r="N18" s="295">
        <v>776783</v>
      </c>
      <c r="O18" s="295">
        <v>183501</v>
      </c>
      <c r="P18" s="294">
        <v>9671</v>
      </c>
      <c r="Q18" s="306" t="s">
        <v>389</v>
      </c>
    </row>
    <row r="19" spans="1:17" ht="15" customHeight="1">
      <c r="A19" s="67"/>
      <c r="B19" s="174" t="s">
        <v>14</v>
      </c>
      <c r="C19" s="293">
        <v>18</v>
      </c>
      <c r="D19" s="294">
        <f>SUM(E19,H19)</f>
        <v>455</v>
      </c>
      <c r="E19" s="294">
        <f>SUM(F19:G19)</f>
        <v>454</v>
      </c>
      <c r="F19" s="293">
        <v>334</v>
      </c>
      <c r="G19" s="293">
        <v>120</v>
      </c>
      <c r="H19" s="294">
        <f>SUM(I19:J19)</f>
        <v>1</v>
      </c>
      <c r="I19" s="294">
        <v>1</v>
      </c>
      <c r="J19" s="306" t="s">
        <v>389</v>
      </c>
      <c r="K19" s="294">
        <v>99082</v>
      </c>
      <c r="L19" s="294">
        <v>230319</v>
      </c>
      <c r="M19" s="295">
        <f>SUM(N19:P19)</f>
        <v>419640</v>
      </c>
      <c r="N19" s="295">
        <v>296674</v>
      </c>
      <c r="O19" s="295">
        <v>122865</v>
      </c>
      <c r="P19" s="294">
        <v>101</v>
      </c>
      <c r="Q19" s="306" t="s">
        <v>389</v>
      </c>
    </row>
    <row r="20" spans="1:17" ht="15" customHeight="1">
      <c r="A20" s="67"/>
      <c r="B20" s="174" t="s">
        <v>227</v>
      </c>
      <c r="C20" s="293">
        <v>19</v>
      </c>
      <c r="D20" s="294">
        <f>SUM(E20,H20)</f>
        <v>1704</v>
      </c>
      <c r="E20" s="294">
        <f>SUM(F20:G20)</f>
        <v>1704</v>
      </c>
      <c r="F20" s="293">
        <v>1271</v>
      </c>
      <c r="G20" s="293">
        <v>433</v>
      </c>
      <c r="H20" s="306" t="s">
        <v>389</v>
      </c>
      <c r="I20" s="306" t="s">
        <v>389</v>
      </c>
      <c r="J20" s="306" t="s">
        <v>389</v>
      </c>
      <c r="K20" s="294">
        <v>390566</v>
      </c>
      <c r="L20" s="294">
        <v>1167353</v>
      </c>
      <c r="M20" s="295">
        <f>SUM(N20:P20)</f>
        <v>1899239</v>
      </c>
      <c r="N20" s="295">
        <v>1881213</v>
      </c>
      <c r="O20" s="295">
        <v>891</v>
      </c>
      <c r="P20" s="294">
        <v>17135</v>
      </c>
      <c r="Q20" s="306" t="s">
        <v>389</v>
      </c>
    </row>
    <row r="21" spans="1:17" s="11" customFormat="1" ht="15" customHeight="1">
      <c r="A21" s="67"/>
      <c r="B21" s="174"/>
      <c r="C21" s="292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ht="15" customHeight="1">
      <c r="A22" s="26"/>
      <c r="B22" s="65" t="s">
        <v>6</v>
      </c>
      <c r="C22" s="302">
        <f>SUM(C23:C27)</f>
        <v>1324</v>
      </c>
      <c r="D22" s="302">
        <f>SUM(D23:D27)</f>
        <v>20202</v>
      </c>
      <c r="E22" s="302">
        <f>SUM(E23:E27)</f>
        <v>18521</v>
      </c>
      <c r="F22" s="302">
        <f aca="true" t="shared" si="1" ref="F22:Q22">SUM(F23:F27)</f>
        <v>15687</v>
      </c>
      <c r="G22" s="302">
        <f t="shared" si="1"/>
        <v>2834</v>
      </c>
      <c r="H22" s="302">
        <f>SUM(H23:H27)</f>
        <v>1681</v>
      </c>
      <c r="I22" s="304">
        <f t="shared" si="1"/>
        <v>1099</v>
      </c>
      <c r="J22" s="304">
        <f t="shared" si="1"/>
        <v>582</v>
      </c>
      <c r="K22" s="302">
        <f t="shared" si="1"/>
        <v>5443724</v>
      </c>
      <c r="L22" s="302">
        <f t="shared" si="1"/>
        <v>17179599</v>
      </c>
      <c r="M22" s="302">
        <f t="shared" si="1"/>
        <v>29976111</v>
      </c>
      <c r="N22" s="302">
        <f t="shared" si="1"/>
        <v>28156368</v>
      </c>
      <c r="O22" s="302">
        <f t="shared" si="1"/>
        <v>1703275</v>
      </c>
      <c r="P22" s="304">
        <f t="shared" si="1"/>
        <v>116468</v>
      </c>
      <c r="Q22" s="304">
        <f t="shared" si="1"/>
        <v>1210</v>
      </c>
    </row>
    <row r="23" spans="1:17" ht="15" customHeight="1">
      <c r="A23" s="67"/>
      <c r="B23" s="174" t="s">
        <v>228</v>
      </c>
      <c r="C23" s="293">
        <v>675</v>
      </c>
      <c r="D23" s="294">
        <f>SUM(E23,H23)</f>
        <v>1395</v>
      </c>
      <c r="E23" s="294">
        <f>SUM(F23:G23)</f>
        <v>308</v>
      </c>
      <c r="F23" s="293">
        <v>205</v>
      </c>
      <c r="G23" s="293">
        <v>103</v>
      </c>
      <c r="H23" s="294">
        <f>SUM(I23:J23)</f>
        <v>1087</v>
      </c>
      <c r="I23" s="294">
        <v>725</v>
      </c>
      <c r="J23" s="294">
        <v>362</v>
      </c>
      <c r="K23" s="294">
        <v>54844</v>
      </c>
      <c r="L23" s="294">
        <v>123605</v>
      </c>
      <c r="M23" s="295">
        <f>SUM(N23:P23)</f>
        <v>398668</v>
      </c>
      <c r="N23" s="295">
        <v>119335</v>
      </c>
      <c r="O23" s="295">
        <v>275202</v>
      </c>
      <c r="P23" s="294">
        <v>4131</v>
      </c>
      <c r="Q23" s="294">
        <v>90</v>
      </c>
    </row>
    <row r="24" spans="1:17" ht="15" customHeight="1">
      <c r="A24" s="568" t="s">
        <v>56</v>
      </c>
      <c r="B24" s="174" t="s">
        <v>230</v>
      </c>
      <c r="C24" s="293">
        <v>404</v>
      </c>
      <c r="D24" s="294">
        <f>SUM(E24,H24)</f>
        <v>2335</v>
      </c>
      <c r="E24" s="294">
        <f>SUM(F24:G24)</f>
        <v>1816</v>
      </c>
      <c r="F24" s="293">
        <v>1382</v>
      </c>
      <c r="G24" s="293">
        <v>434</v>
      </c>
      <c r="H24" s="294">
        <f>SUM(I24:J24)</f>
        <v>519</v>
      </c>
      <c r="I24" s="294">
        <v>329</v>
      </c>
      <c r="J24" s="294">
        <v>190</v>
      </c>
      <c r="K24" s="294">
        <v>365228</v>
      </c>
      <c r="L24" s="294">
        <v>498031</v>
      </c>
      <c r="M24" s="295">
        <f>SUM(N24:P24)</f>
        <v>1266686</v>
      </c>
      <c r="N24" s="295">
        <v>743405</v>
      </c>
      <c r="O24" s="295">
        <v>495550</v>
      </c>
      <c r="P24" s="294">
        <v>27731</v>
      </c>
      <c r="Q24" s="306" t="s">
        <v>389</v>
      </c>
    </row>
    <row r="25" spans="1:17" ht="15" customHeight="1">
      <c r="A25" s="568"/>
      <c r="B25" s="174" t="s">
        <v>13</v>
      </c>
      <c r="C25" s="293">
        <v>116</v>
      </c>
      <c r="D25" s="294">
        <f>SUM(E25,H25)</f>
        <v>1598</v>
      </c>
      <c r="E25" s="294">
        <f>SUM(F25:G25)</f>
        <v>1531</v>
      </c>
      <c r="F25" s="293">
        <v>1250</v>
      </c>
      <c r="G25" s="293">
        <v>281</v>
      </c>
      <c r="H25" s="294">
        <f>SUM(I25:J25)</f>
        <v>67</v>
      </c>
      <c r="I25" s="294">
        <v>40</v>
      </c>
      <c r="J25" s="294">
        <v>27</v>
      </c>
      <c r="K25" s="294">
        <v>329762</v>
      </c>
      <c r="L25" s="294">
        <v>748657</v>
      </c>
      <c r="M25" s="295">
        <f>SUM(N25:P25)</f>
        <v>1464703</v>
      </c>
      <c r="N25" s="295">
        <v>1230320</v>
      </c>
      <c r="O25" s="295">
        <v>232197</v>
      </c>
      <c r="P25" s="294">
        <v>2186</v>
      </c>
      <c r="Q25" s="294">
        <v>11</v>
      </c>
    </row>
    <row r="26" spans="1:17" ht="15" customHeight="1">
      <c r="A26" s="67"/>
      <c r="B26" s="174" t="s">
        <v>14</v>
      </c>
      <c r="C26" s="293">
        <v>46</v>
      </c>
      <c r="D26" s="294">
        <f>SUM(E26,H26)</f>
        <v>1126</v>
      </c>
      <c r="E26" s="294">
        <f>SUM(F26:G26)</f>
        <v>1119</v>
      </c>
      <c r="F26" s="293">
        <v>897</v>
      </c>
      <c r="G26" s="293">
        <v>222</v>
      </c>
      <c r="H26" s="294">
        <f>SUM(I26:J26)</f>
        <v>7</v>
      </c>
      <c r="I26" s="294">
        <v>4</v>
      </c>
      <c r="J26" s="294">
        <v>3</v>
      </c>
      <c r="K26" s="294">
        <v>258485</v>
      </c>
      <c r="L26" s="294">
        <v>511438</v>
      </c>
      <c r="M26" s="295">
        <f>SUM(N26:P26)</f>
        <v>1123622</v>
      </c>
      <c r="N26" s="295">
        <v>941690</v>
      </c>
      <c r="O26" s="295">
        <v>180225</v>
      </c>
      <c r="P26" s="294">
        <v>1707</v>
      </c>
      <c r="Q26" s="294">
        <v>500</v>
      </c>
    </row>
    <row r="27" spans="1:17" ht="15" customHeight="1">
      <c r="A27" s="67"/>
      <c r="B27" s="174" t="s">
        <v>231</v>
      </c>
      <c r="C27" s="293">
        <v>83</v>
      </c>
      <c r="D27" s="294">
        <f>SUM(E27,H27)</f>
        <v>13748</v>
      </c>
      <c r="E27" s="294">
        <f>SUM(F27:G27)</f>
        <v>13747</v>
      </c>
      <c r="F27" s="293">
        <v>11953</v>
      </c>
      <c r="G27" s="293">
        <v>1794</v>
      </c>
      <c r="H27" s="294">
        <f>SUM(I27:J27)</f>
        <v>1</v>
      </c>
      <c r="I27" s="294">
        <v>1</v>
      </c>
      <c r="J27" s="306" t="s">
        <v>389</v>
      </c>
      <c r="K27" s="294">
        <v>4435405</v>
      </c>
      <c r="L27" s="294">
        <v>15297868</v>
      </c>
      <c r="M27" s="295">
        <f>SUM(N27:P27)</f>
        <v>25722432</v>
      </c>
      <c r="N27" s="295">
        <v>25121618</v>
      </c>
      <c r="O27" s="295">
        <v>520101</v>
      </c>
      <c r="P27" s="294">
        <v>80713</v>
      </c>
      <c r="Q27" s="294">
        <v>609</v>
      </c>
    </row>
    <row r="28" spans="1:17" s="11" customFormat="1" ht="15" customHeight="1">
      <c r="A28" s="67"/>
      <c r="B28" s="174"/>
      <c r="C28" s="292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ht="15" customHeight="1">
      <c r="A29" s="26"/>
      <c r="B29" s="65" t="s">
        <v>6</v>
      </c>
      <c r="C29" s="302">
        <f>SUM(C30:C34)</f>
        <v>167</v>
      </c>
      <c r="D29" s="302">
        <f>SUM(D30:D34)</f>
        <v>6633</v>
      </c>
      <c r="E29" s="302">
        <f>SUM(E30:E34)</f>
        <v>6511</v>
      </c>
      <c r="F29" s="302">
        <f aca="true" t="shared" si="2" ref="F29:P29">SUM(F30:F34)</f>
        <v>2204</v>
      </c>
      <c r="G29" s="302">
        <f t="shared" si="2"/>
        <v>4307</v>
      </c>
      <c r="H29" s="302">
        <f>SUM(H30:H34)</f>
        <v>122</v>
      </c>
      <c r="I29" s="304">
        <f t="shared" si="2"/>
        <v>76</v>
      </c>
      <c r="J29" s="304">
        <f t="shared" si="2"/>
        <v>46</v>
      </c>
      <c r="K29" s="302">
        <f t="shared" si="2"/>
        <v>1025562</v>
      </c>
      <c r="L29" s="302">
        <f t="shared" si="2"/>
        <v>3535898</v>
      </c>
      <c r="M29" s="302">
        <f t="shared" si="2"/>
        <v>5351743</v>
      </c>
      <c r="N29" s="302">
        <f t="shared" si="2"/>
        <v>4979992</v>
      </c>
      <c r="O29" s="302">
        <f t="shared" si="2"/>
        <v>239381</v>
      </c>
      <c r="P29" s="304">
        <f t="shared" si="2"/>
        <v>132370</v>
      </c>
      <c r="Q29" s="304" t="s">
        <v>389</v>
      </c>
    </row>
    <row r="30" spans="1:17" ht="15" customHeight="1">
      <c r="A30" s="67"/>
      <c r="B30" s="174" t="s">
        <v>232</v>
      </c>
      <c r="C30" s="293">
        <v>32</v>
      </c>
      <c r="D30" s="294">
        <f>SUM(E30,H30)</f>
        <v>65</v>
      </c>
      <c r="E30" s="294">
        <f>SUM(F30:G30)</f>
        <v>19</v>
      </c>
      <c r="F30" s="293">
        <v>11</v>
      </c>
      <c r="G30" s="293">
        <v>8</v>
      </c>
      <c r="H30" s="294">
        <f>SUM(I30:J30)</f>
        <v>46</v>
      </c>
      <c r="I30" s="294">
        <v>26</v>
      </c>
      <c r="J30" s="294">
        <v>20</v>
      </c>
      <c r="K30" s="294">
        <v>4434</v>
      </c>
      <c r="L30" s="294">
        <v>16260</v>
      </c>
      <c r="M30" s="295">
        <f>SUM(N30:P30)</f>
        <v>33874</v>
      </c>
      <c r="N30" s="295">
        <v>22678</v>
      </c>
      <c r="O30" s="295">
        <v>11064</v>
      </c>
      <c r="P30" s="294">
        <v>132</v>
      </c>
      <c r="Q30" s="306" t="s">
        <v>389</v>
      </c>
    </row>
    <row r="31" spans="1:17" ht="15" customHeight="1">
      <c r="A31" s="568" t="s">
        <v>57</v>
      </c>
      <c r="B31" s="174" t="s">
        <v>230</v>
      </c>
      <c r="C31" s="293">
        <v>51</v>
      </c>
      <c r="D31" s="294">
        <f>SUM(E31,H31)</f>
        <v>337</v>
      </c>
      <c r="E31" s="294">
        <f>SUM(F31:G31)</f>
        <v>285</v>
      </c>
      <c r="F31" s="293">
        <v>126</v>
      </c>
      <c r="G31" s="293">
        <v>159</v>
      </c>
      <c r="H31" s="294">
        <f>SUM(I31:J31)</f>
        <v>52</v>
      </c>
      <c r="I31" s="294">
        <v>36</v>
      </c>
      <c r="J31" s="294">
        <v>16</v>
      </c>
      <c r="K31" s="294">
        <v>44002</v>
      </c>
      <c r="L31" s="294">
        <v>55582</v>
      </c>
      <c r="M31" s="295">
        <f>SUM(N31:P31)</f>
        <v>143466</v>
      </c>
      <c r="N31" s="295">
        <v>103274</v>
      </c>
      <c r="O31" s="295">
        <v>34981</v>
      </c>
      <c r="P31" s="294">
        <v>5211</v>
      </c>
      <c r="Q31" s="306" t="s">
        <v>389</v>
      </c>
    </row>
    <row r="32" spans="1:17" ht="15" customHeight="1">
      <c r="A32" s="569"/>
      <c r="B32" s="174" t="s">
        <v>13</v>
      </c>
      <c r="C32" s="293">
        <v>18</v>
      </c>
      <c r="D32" s="294">
        <f>SUM(E32,H32)</f>
        <v>258</v>
      </c>
      <c r="E32" s="294">
        <f>SUM(F32:G32)</f>
        <v>245</v>
      </c>
      <c r="F32" s="293">
        <v>74</v>
      </c>
      <c r="G32" s="293">
        <v>171</v>
      </c>
      <c r="H32" s="294">
        <f>SUM(I32:J32)</f>
        <v>13</v>
      </c>
      <c r="I32" s="294">
        <v>8</v>
      </c>
      <c r="J32" s="294">
        <v>5</v>
      </c>
      <c r="K32" s="294">
        <v>29943</v>
      </c>
      <c r="L32" s="294">
        <v>74973</v>
      </c>
      <c r="M32" s="295">
        <f>SUM(N32:P32)</f>
        <v>126144</v>
      </c>
      <c r="N32" s="295">
        <v>107993</v>
      </c>
      <c r="O32" s="295">
        <v>18151</v>
      </c>
      <c r="P32" s="306" t="s">
        <v>389</v>
      </c>
      <c r="Q32" s="306" t="s">
        <v>389</v>
      </c>
    </row>
    <row r="33" spans="1:17" ht="15" customHeight="1">
      <c r="A33" s="174"/>
      <c r="B33" s="174" t="s">
        <v>14</v>
      </c>
      <c r="C33" s="293">
        <v>14</v>
      </c>
      <c r="D33" s="294">
        <f>SUM(E33,H33)</f>
        <v>335</v>
      </c>
      <c r="E33" s="294">
        <f>SUM(F33:G33)</f>
        <v>328</v>
      </c>
      <c r="F33" s="293">
        <v>104</v>
      </c>
      <c r="G33" s="293">
        <v>224</v>
      </c>
      <c r="H33" s="294">
        <f>SUM(I33:J33)</f>
        <v>7</v>
      </c>
      <c r="I33" s="294">
        <v>5</v>
      </c>
      <c r="J33" s="294">
        <v>2</v>
      </c>
      <c r="K33" s="294">
        <v>43340</v>
      </c>
      <c r="L33" s="294">
        <v>66427</v>
      </c>
      <c r="M33" s="295">
        <f>SUM(N33:P33)</f>
        <v>135022</v>
      </c>
      <c r="N33" s="295">
        <v>118030</v>
      </c>
      <c r="O33" s="295">
        <v>16766</v>
      </c>
      <c r="P33" s="294">
        <v>226</v>
      </c>
      <c r="Q33" s="306" t="s">
        <v>389</v>
      </c>
    </row>
    <row r="34" spans="1:17" ht="15" customHeight="1">
      <c r="A34" s="174"/>
      <c r="B34" s="174" t="s">
        <v>231</v>
      </c>
      <c r="C34" s="293">
        <v>52</v>
      </c>
      <c r="D34" s="294">
        <f>SUM(E34,H34)</f>
        <v>5638</v>
      </c>
      <c r="E34" s="294">
        <f>SUM(F34:G34)</f>
        <v>5634</v>
      </c>
      <c r="F34" s="293">
        <v>1889</v>
      </c>
      <c r="G34" s="293">
        <v>3745</v>
      </c>
      <c r="H34" s="294">
        <f>SUM(I34:J34)</f>
        <v>4</v>
      </c>
      <c r="I34" s="294">
        <v>1</v>
      </c>
      <c r="J34" s="294">
        <v>3</v>
      </c>
      <c r="K34" s="294">
        <v>903843</v>
      </c>
      <c r="L34" s="294">
        <v>3322656</v>
      </c>
      <c r="M34" s="295">
        <f>SUM(N34:P34)</f>
        <v>4913237</v>
      </c>
      <c r="N34" s="295">
        <v>4628017</v>
      </c>
      <c r="O34" s="295">
        <v>158419</v>
      </c>
      <c r="P34" s="294">
        <v>126801</v>
      </c>
      <c r="Q34" s="306" t="s">
        <v>389</v>
      </c>
    </row>
    <row r="35" spans="1:17" s="11" customFormat="1" ht="15" customHeight="1">
      <c r="A35" s="174"/>
      <c r="B35" s="174"/>
      <c r="C35" s="292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</row>
    <row r="36" spans="1:17" ht="15" customHeight="1">
      <c r="A36" s="12"/>
      <c r="B36" s="65" t="s">
        <v>6</v>
      </c>
      <c r="C36" s="302">
        <f>SUM(C37:C41)</f>
        <v>188</v>
      </c>
      <c r="D36" s="302">
        <f>SUM(D37:D41)</f>
        <v>2684</v>
      </c>
      <c r="E36" s="302">
        <f>SUM(E37:E41)</f>
        <v>2480</v>
      </c>
      <c r="F36" s="302">
        <f aca="true" t="shared" si="3" ref="F36:Q36">SUM(F37:F41)</f>
        <v>1854</v>
      </c>
      <c r="G36" s="302">
        <f t="shared" si="3"/>
        <v>626</v>
      </c>
      <c r="H36" s="302">
        <f>SUM(H37:H41)</f>
        <v>204</v>
      </c>
      <c r="I36" s="304">
        <f t="shared" si="3"/>
        <v>140</v>
      </c>
      <c r="J36" s="304">
        <f t="shared" si="3"/>
        <v>64</v>
      </c>
      <c r="K36" s="302">
        <f t="shared" si="3"/>
        <v>578242</v>
      </c>
      <c r="L36" s="302">
        <f t="shared" si="3"/>
        <v>1640759</v>
      </c>
      <c r="M36" s="302">
        <f t="shared" si="3"/>
        <v>2726869</v>
      </c>
      <c r="N36" s="302">
        <f t="shared" si="3"/>
        <v>2366970</v>
      </c>
      <c r="O36" s="302">
        <f t="shared" si="3"/>
        <v>328130</v>
      </c>
      <c r="P36" s="304">
        <f t="shared" si="3"/>
        <v>31769</v>
      </c>
      <c r="Q36" s="304">
        <f t="shared" si="3"/>
        <v>146</v>
      </c>
    </row>
    <row r="37" spans="1:17" ht="15" customHeight="1">
      <c r="A37" s="174"/>
      <c r="B37" s="174" t="s">
        <v>232</v>
      </c>
      <c r="C37" s="293">
        <v>69</v>
      </c>
      <c r="D37" s="294">
        <f>SUM(E37,H37)</f>
        <v>142</v>
      </c>
      <c r="E37" s="294">
        <f>SUM(F37:G37)</f>
        <v>41</v>
      </c>
      <c r="F37" s="293">
        <v>24</v>
      </c>
      <c r="G37" s="293">
        <v>17</v>
      </c>
      <c r="H37" s="294">
        <f>SUM(I37:J37)</f>
        <v>101</v>
      </c>
      <c r="I37" s="294">
        <v>69</v>
      </c>
      <c r="J37" s="294">
        <v>32</v>
      </c>
      <c r="K37" s="294">
        <v>6639</v>
      </c>
      <c r="L37" s="294">
        <v>13818</v>
      </c>
      <c r="M37" s="295">
        <f>SUM(N37:P37)</f>
        <v>40296</v>
      </c>
      <c r="N37" s="295">
        <v>23153</v>
      </c>
      <c r="O37" s="294">
        <v>16756</v>
      </c>
      <c r="P37" s="297">
        <v>387</v>
      </c>
      <c r="Q37" s="306" t="s">
        <v>389</v>
      </c>
    </row>
    <row r="38" spans="1:17" ht="15" customHeight="1">
      <c r="A38" s="568" t="s">
        <v>58</v>
      </c>
      <c r="B38" s="174" t="s">
        <v>233</v>
      </c>
      <c r="C38" s="293">
        <v>65</v>
      </c>
      <c r="D38" s="294">
        <f>SUM(E38,H38)</f>
        <v>413</v>
      </c>
      <c r="E38" s="294">
        <f>SUM(F38:G38)</f>
        <v>327</v>
      </c>
      <c r="F38" s="293">
        <v>219</v>
      </c>
      <c r="G38" s="293">
        <v>108</v>
      </c>
      <c r="H38" s="294">
        <f>SUM(I38:J38)</f>
        <v>86</v>
      </c>
      <c r="I38" s="294">
        <v>58</v>
      </c>
      <c r="J38" s="294">
        <v>28</v>
      </c>
      <c r="K38" s="294">
        <v>60181</v>
      </c>
      <c r="L38" s="294">
        <v>131482</v>
      </c>
      <c r="M38" s="295">
        <f>SUM(N38:P38)</f>
        <v>281708</v>
      </c>
      <c r="N38" s="295">
        <v>208632</v>
      </c>
      <c r="O38" s="294">
        <v>66186</v>
      </c>
      <c r="P38" s="297">
        <v>6890</v>
      </c>
      <c r="Q38" s="306" t="s">
        <v>389</v>
      </c>
    </row>
    <row r="39" spans="1:17" ht="15" customHeight="1">
      <c r="A39" s="568"/>
      <c r="B39" s="174" t="s">
        <v>13</v>
      </c>
      <c r="C39" s="293">
        <v>27</v>
      </c>
      <c r="D39" s="294">
        <f>SUM(E39,H39)</f>
        <v>391</v>
      </c>
      <c r="E39" s="294">
        <f>SUM(F39:G39)</f>
        <v>378</v>
      </c>
      <c r="F39" s="293">
        <v>244</v>
      </c>
      <c r="G39" s="293">
        <v>134</v>
      </c>
      <c r="H39" s="294">
        <f>SUM(I39:J39)</f>
        <v>13</v>
      </c>
      <c r="I39" s="294">
        <v>10</v>
      </c>
      <c r="J39" s="294">
        <v>3</v>
      </c>
      <c r="K39" s="294">
        <v>70463</v>
      </c>
      <c r="L39" s="294">
        <v>132216</v>
      </c>
      <c r="M39" s="295">
        <f>SUM(N39:P39)</f>
        <v>296717</v>
      </c>
      <c r="N39" s="295">
        <v>255055</v>
      </c>
      <c r="O39" s="294">
        <v>41652</v>
      </c>
      <c r="P39" s="297">
        <v>10</v>
      </c>
      <c r="Q39" s="306" t="s">
        <v>389</v>
      </c>
    </row>
    <row r="40" spans="1:17" ht="15" customHeight="1">
      <c r="A40" s="174"/>
      <c r="B40" s="174" t="s">
        <v>14</v>
      </c>
      <c r="C40" s="293">
        <v>10</v>
      </c>
      <c r="D40" s="294">
        <f>SUM(E40,H40)</f>
        <v>250</v>
      </c>
      <c r="E40" s="294">
        <f>SUM(F40:G40)</f>
        <v>247</v>
      </c>
      <c r="F40" s="293">
        <v>180</v>
      </c>
      <c r="G40" s="293">
        <v>67</v>
      </c>
      <c r="H40" s="294">
        <f>SUM(I40:J40)</f>
        <v>3</v>
      </c>
      <c r="I40" s="294">
        <v>3</v>
      </c>
      <c r="J40" s="306" t="s">
        <v>389</v>
      </c>
      <c r="K40" s="294">
        <v>51264</v>
      </c>
      <c r="L40" s="294">
        <v>150619</v>
      </c>
      <c r="M40" s="295">
        <f>SUM(N40:P40)</f>
        <v>264084</v>
      </c>
      <c r="N40" s="295">
        <v>205865</v>
      </c>
      <c r="O40" s="294">
        <v>50457</v>
      </c>
      <c r="P40" s="242">
        <v>7762</v>
      </c>
      <c r="Q40" s="294">
        <v>146</v>
      </c>
    </row>
    <row r="41" spans="1:17" ht="15" customHeight="1">
      <c r="A41" s="174"/>
      <c r="B41" s="174" t="s">
        <v>234</v>
      </c>
      <c r="C41" s="293">
        <v>17</v>
      </c>
      <c r="D41" s="294">
        <f>SUM(E41,H41)</f>
        <v>1488</v>
      </c>
      <c r="E41" s="294">
        <f>SUM(F41:G41)</f>
        <v>1487</v>
      </c>
      <c r="F41" s="293">
        <v>1187</v>
      </c>
      <c r="G41" s="293">
        <v>300</v>
      </c>
      <c r="H41" s="294">
        <f>SUM(I41:J41)</f>
        <v>1</v>
      </c>
      <c r="I41" s="306" t="s">
        <v>389</v>
      </c>
      <c r="J41" s="294">
        <v>1</v>
      </c>
      <c r="K41" s="294">
        <v>389695</v>
      </c>
      <c r="L41" s="294">
        <v>1212624</v>
      </c>
      <c r="M41" s="295">
        <f>SUM(N41:P41)</f>
        <v>1844064</v>
      </c>
      <c r="N41" s="295">
        <v>1674265</v>
      </c>
      <c r="O41" s="294">
        <v>153079</v>
      </c>
      <c r="P41" s="297">
        <v>16720</v>
      </c>
      <c r="Q41" s="306" t="s">
        <v>389</v>
      </c>
    </row>
    <row r="42" spans="1:17" s="11" customFormat="1" ht="15" customHeight="1">
      <c r="A42" s="174"/>
      <c r="B42" s="174"/>
      <c r="C42" s="292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</row>
    <row r="43" spans="1:17" ht="15" customHeight="1">
      <c r="A43" s="12"/>
      <c r="B43" s="65" t="s">
        <v>6</v>
      </c>
      <c r="C43" s="302">
        <f>SUM(C44:C48)</f>
        <v>11</v>
      </c>
      <c r="D43" s="303">
        <v>67</v>
      </c>
      <c r="E43" s="305">
        <f>SUM(F43:G43)</f>
        <v>47</v>
      </c>
      <c r="F43" s="302">
        <v>14</v>
      </c>
      <c r="G43" s="302">
        <v>33</v>
      </c>
      <c r="H43" s="302">
        <v>20</v>
      </c>
      <c r="I43" s="302">
        <v>11</v>
      </c>
      <c r="J43" s="302">
        <v>9</v>
      </c>
      <c r="K43" s="302">
        <v>6175</v>
      </c>
      <c r="L43" s="302">
        <v>7579</v>
      </c>
      <c r="M43" s="302">
        <v>19059</v>
      </c>
      <c r="N43" s="302">
        <v>18195</v>
      </c>
      <c r="O43" s="304" t="s">
        <v>389</v>
      </c>
      <c r="P43" s="302">
        <v>864</v>
      </c>
      <c r="Q43" s="304" t="s">
        <v>389</v>
      </c>
    </row>
    <row r="44" spans="1:17" ht="15" customHeight="1">
      <c r="A44" s="174"/>
      <c r="B44" s="174" t="s">
        <v>235</v>
      </c>
      <c r="C44" s="293">
        <v>5</v>
      </c>
      <c r="D44" s="293">
        <v>11</v>
      </c>
      <c r="E44" s="293">
        <v>3</v>
      </c>
      <c r="F44" s="306" t="s">
        <v>389</v>
      </c>
      <c r="G44" s="293">
        <v>3</v>
      </c>
      <c r="H44" s="293">
        <v>8</v>
      </c>
      <c r="I44" s="294">
        <v>6</v>
      </c>
      <c r="J44" s="294">
        <v>2</v>
      </c>
      <c r="K44" s="294">
        <v>170</v>
      </c>
      <c r="L44" s="294">
        <v>989</v>
      </c>
      <c r="M44" s="296">
        <v>3160</v>
      </c>
      <c r="N44" s="296">
        <v>2650</v>
      </c>
      <c r="O44" s="306" t="s">
        <v>389</v>
      </c>
      <c r="P44" s="294">
        <v>510</v>
      </c>
      <c r="Q44" s="306" t="s">
        <v>389</v>
      </c>
    </row>
    <row r="45" spans="1:17" ht="15" customHeight="1">
      <c r="A45" s="568" t="s">
        <v>59</v>
      </c>
      <c r="B45" s="174" t="s">
        <v>230</v>
      </c>
      <c r="C45" s="293">
        <v>4</v>
      </c>
      <c r="D45" s="294" t="s">
        <v>342</v>
      </c>
      <c r="E45" s="294" t="s">
        <v>342</v>
      </c>
      <c r="F45" s="294" t="s">
        <v>478</v>
      </c>
      <c r="G45" s="294" t="s">
        <v>478</v>
      </c>
      <c r="H45" s="294" t="s">
        <v>342</v>
      </c>
      <c r="I45" s="294" t="s">
        <v>479</v>
      </c>
      <c r="J45" s="294" t="s">
        <v>342</v>
      </c>
      <c r="K45" s="294" t="s">
        <v>478</v>
      </c>
      <c r="L45" s="294" t="s">
        <v>478</v>
      </c>
      <c r="M45" s="296" t="s">
        <v>342</v>
      </c>
      <c r="N45" s="296" t="s">
        <v>342</v>
      </c>
      <c r="O45" s="306" t="s">
        <v>389</v>
      </c>
      <c r="P45" s="294" t="s">
        <v>480</v>
      </c>
      <c r="Q45" s="306" t="s">
        <v>389</v>
      </c>
    </row>
    <row r="46" spans="1:17" ht="15" customHeight="1">
      <c r="A46" s="568"/>
      <c r="B46" s="174" t="s">
        <v>13</v>
      </c>
      <c r="C46" s="293">
        <v>1</v>
      </c>
      <c r="D46" s="294" t="s">
        <v>480</v>
      </c>
      <c r="E46" s="294" t="s">
        <v>480</v>
      </c>
      <c r="F46" s="294" t="s">
        <v>478</v>
      </c>
      <c r="G46" s="294" t="s">
        <v>480</v>
      </c>
      <c r="H46" s="294" t="s">
        <v>480</v>
      </c>
      <c r="I46" s="294" t="s">
        <v>480</v>
      </c>
      <c r="J46" s="294" t="s">
        <v>481</v>
      </c>
      <c r="K46" s="294" t="s">
        <v>482</v>
      </c>
      <c r="L46" s="294" t="s">
        <v>483</v>
      </c>
      <c r="M46" s="294" t="s">
        <v>480</v>
      </c>
      <c r="N46" s="294" t="s">
        <v>480</v>
      </c>
      <c r="O46" s="306" t="s">
        <v>389</v>
      </c>
      <c r="P46" s="294" t="s">
        <v>478</v>
      </c>
      <c r="Q46" s="306" t="s">
        <v>389</v>
      </c>
    </row>
    <row r="47" spans="1:17" ht="15" customHeight="1">
      <c r="A47" s="67"/>
      <c r="B47" s="174" t="s">
        <v>14</v>
      </c>
      <c r="C47" s="294">
        <v>1</v>
      </c>
      <c r="D47" s="294" t="s">
        <v>480</v>
      </c>
      <c r="E47" s="294" t="s">
        <v>483</v>
      </c>
      <c r="F47" s="294" t="s">
        <v>481</v>
      </c>
      <c r="G47" s="294" t="s">
        <v>342</v>
      </c>
      <c r="H47" s="294" t="s">
        <v>342</v>
      </c>
      <c r="I47" s="294" t="s">
        <v>342</v>
      </c>
      <c r="J47" s="294" t="s">
        <v>342</v>
      </c>
      <c r="K47" s="294" t="s">
        <v>342</v>
      </c>
      <c r="L47" s="294" t="s">
        <v>342</v>
      </c>
      <c r="M47" s="294" t="s">
        <v>480</v>
      </c>
      <c r="N47" s="294" t="s">
        <v>482</v>
      </c>
      <c r="O47" s="306" t="s">
        <v>389</v>
      </c>
      <c r="P47" s="294" t="s">
        <v>484</v>
      </c>
      <c r="Q47" s="306" t="s">
        <v>389</v>
      </c>
    </row>
    <row r="48" spans="1:17" ht="15" customHeight="1">
      <c r="A48" s="67"/>
      <c r="B48" s="174" t="s">
        <v>231</v>
      </c>
      <c r="C48" s="306" t="s">
        <v>389</v>
      </c>
      <c r="D48" s="306" t="s">
        <v>389</v>
      </c>
      <c r="E48" s="306" t="s">
        <v>389</v>
      </c>
      <c r="F48" s="306" t="s">
        <v>389</v>
      </c>
      <c r="G48" s="306" t="s">
        <v>389</v>
      </c>
      <c r="H48" s="306" t="s">
        <v>389</v>
      </c>
      <c r="I48" s="306" t="s">
        <v>389</v>
      </c>
      <c r="J48" s="306" t="s">
        <v>389</v>
      </c>
      <c r="K48" s="306" t="s">
        <v>389</v>
      </c>
      <c r="L48" s="306" t="s">
        <v>389</v>
      </c>
      <c r="M48" s="306" t="s">
        <v>389</v>
      </c>
      <c r="N48" s="306" t="s">
        <v>389</v>
      </c>
      <c r="O48" s="306" t="s">
        <v>389</v>
      </c>
      <c r="P48" s="306" t="s">
        <v>389</v>
      </c>
      <c r="Q48" s="306" t="s">
        <v>389</v>
      </c>
    </row>
    <row r="49" spans="1:17" ht="15" customHeight="1">
      <c r="A49" s="67"/>
      <c r="B49" s="174"/>
      <c r="C49" s="298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</row>
    <row r="50" spans="1:17" ht="15" customHeight="1">
      <c r="A50" s="67"/>
      <c r="B50" s="65" t="s">
        <v>6</v>
      </c>
      <c r="C50" s="302">
        <f>SUM(C51:C55)</f>
        <v>1</v>
      </c>
      <c r="D50" s="305" t="s">
        <v>342</v>
      </c>
      <c r="E50" s="305" t="s">
        <v>342</v>
      </c>
      <c r="F50" s="305" t="s">
        <v>342</v>
      </c>
      <c r="G50" s="305" t="s">
        <v>342</v>
      </c>
      <c r="H50" s="305" t="s">
        <v>342</v>
      </c>
      <c r="I50" s="305" t="s">
        <v>342</v>
      </c>
      <c r="J50" s="305" t="s">
        <v>389</v>
      </c>
      <c r="K50" s="305" t="s">
        <v>478</v>
      </c>
      <c r="L50" s="305" t="s">
        <v>478</v>
      </c>
      <c r="M50" s="305" t="s">
        <v>478</v>
      </c>
      <c r="N50" s="305" t="s">
        <v>478</v>
      </c>
      <c r="O50" s="304" t="s">
        <v>389</v>
      </c>
      <c r="P50" s="304" t="s">
        <v>389</v>
      </c>
      <c r="Q50" s="304" t="s">
        <v>389</v>
      </c>
    </row>
    <row r="51" spans="1:17" ht="15" customHeight="1">
      <c r="A51" s="67"/>
      <c r="B51" s="174" t="s">
        <v>232</v>
      </c>
      <c r="C51" s="306" t="s">
        <v>389</v>
      </c>
      <c r="D51" s="306" t="s">
        <v>389</v>
      </c>
      <c r="E51" s="306" t="s">
        <v>389</v>
      </c>
      <c r="F51" s="306" t="s">
        <v>389</v>
      </c>
      <c r="G51" s="306" t="s">
        <v>389</v>
      </c>
      <c r="H51" s="306" t="s">
        <v>389</v>
      </c>
      <c r="I51" s="306" t="s">
        <v>389</v>
      </c>
      <c r="J51" s="306" t="s">
        <v>389</v>
      </c>
      <c r="K51" s="306" t="s">
        <v>389</v>
      </c>
      <c r="L51" s="306" t="s">
        <v>389</v>
      </c>
      <c r="M51" s="306" t="s">
        <v>389</v>
      </c>
      <c r="N51" s="306" t="s">
        <v>389</v>
      </c>
      <c r="O51" s="306" t="s">
        <v>389</v>
      </c>
      <c r="P51" s="306" t="s">
        <v>389</v>
      </c>
      <c r="Q51" s="306" t="s">
        <v>389</v>
      </c>
    </row>
    <row r="52" spans="1:17" ht="15" customHeight="1">
      <c r="A52" s="568" t="s">
        <v>236</v>
      </c>
      <c r="B52" s="174" t="s">
        <v>230</v>
      </c>
      <c r="C52" s="294">
        <v>1</v>
      </c>
      <c r="D52" s="294" t="s">
        <v>479</v>
      </c>
      <c r="E52" s="294" t="s">
        <v>484</v>
      </c>
      <c r="F52" s="294" t="s">
        <v>342</v>
      </c>
      <c r="G52" s="294" t="s">
        <v>480</v>
      </c>
      <c r="H52" s="294" t="s">
        <v>484</v>
      </c>
      <c r="I52" s="294" t="s">
        <v>484</v>
      </c>
      <c r="J52" s="306" t="s">
        <v>389</v>
      </c>
      <c r="K52" s="294" t="s">
        <v>485</v>
      </c>
      <c r="L52" s="294" t="s">
        <v>483</v>
      </c>
      <c r="M52" s="294" t="s">
        <v>479</v>
      </c>
      <c r="N52" s="294" t="s">
        <v>479</v>
      </c>
      <c r="O52" s="306" t="s">
        <v>389</v>
      </c>
      <c r="P52" s="306" t="s">
        <v>389</v>
      </c>
      <c r="Q52" s="306" t="s">
        <v>389</v>
      </c>
    </row>
    <row r="53" spans="1:17" ht="15" customHeight="1">
      <c r="A53" s="568"/>
      <c r="B53" s="174" t="s">
        <v>13</v>
      </c>
      <c r="C53" s="306" t="s">
        <v>389</v>
      </c>
      <c r="D53" s="306" t="s">
        <v>389</v>
      </c>
      <c r="E53" s="306" t="s">
        <v>389</v>
      </c>
      <c r="F53" s="306" t="s">
        <v>389</v>
      </c>
      <c r="G53" s="306" t="s">
        <v>389</v>
      </c>
      <c r="H53" s="306" t="s">
        <v>389</v>
      </c>
      <c r="I53" s="306" t="s">
        <v>389</v>
      </c>
      <c r="J53" s="306" t="s">
        <v>389</v>
      </c>
      <c r="K53" s="306" t="s">
        <v>389</v>
      </c>
      <c r="L53" s="306" t="s">
        <v>389</v>
      </c>
      <c r="M53" s="306" t="s">
        <v>389</v>
      </c>
      <c r="N53" s="306" t="s">
        <v>389</v>
      </c>
      <c r="O53" s="306" t="s">
        <v>389</v>
      </c>
      <c r="P53" s="306" t="s">
        <v>389</v>
      </c>
      <c r="Q53" s="306" t="s">
        <v>389</v>
      </c>
    </row>
    <row r="54" spans="1:17" ht="15" customHeight="1">
      <c r="A54" s="67"/>
      <c r="B54" s="174" t="s">
        <v>14</v>
      </c>
      <c r="C54" s="306" t="s">
        <v>389</v>
      </c>
      <c r="D54" s="306" t="s">
        <v>389</v>
      </c>
      <c r="E54" s="306" t="s">
        <v>389</v>
      </c>
      <c r="F54" s="306" t="s">
        <v>389</v>
      </c>
      <c r="G54" s="306" t="s">
        <v>389</v>
      </c>
      <c r="H54" s="306" t="s">
        <v>389</v>
      </c>
      <c r="I54" s="306" t="s">
        <v>389</v>
      </c>
      <c r="J54" s="306" t="s">
        <v>389</v>
      </c>
      <c r="K54" s="306" t="s">
        <v>389</v>
      </c>
      <c r="L54" s="306" t="s">
        <v>389</v>
      </c>
      <c r="M54" s="306" t="s">
        <v>389</v>
      </c>
      <c r="N54" s="306" t="s">
        <v>389</v>
      </c>
      <c r="O54" s="306" t="s">
        <v>389</v>
      </c>
      <c r="P54" s="306" t="s">
        <v>389</v>
      </c>
      <c r="Q54" s="306" t="s">
        <v>389</v>
      </c>
    </row>
    <row r="55" spans="1:17" ht="15" customHeight="1">
      <c r="A55" s="67"/>
      <c r="B55" s="174" t="s">
        <v>231</v>
      </c>
      <c r="C55" s="306" t="s">
        <v>389</v>
      </c>
      <c r="D55" s="306" t="s">
        <v>389</v>
      </c>
      <c r="E55" s="306" t="s">
        <v>389</v>
      </c>
      <c r="F55" s="306" t="s">
        <v>389</v>
      </c>
      <c r="G55" s="306" t="s">
        <v>389</v>
      </c>
      <c r="H55" s="306" t="s">
        <v>389</v>
      </c>
      <c r="I55" s="306" t="s">
        <v>389</v>
      </c>
      <c r="J55" s="306" t="s">
        <v>389</v>
      </c>
      <c r="K55" s="306" t="s">
        <v>389</v>
      </c>
      <c r="L55" s="306" t="s">
        <v>389</v>
      </c>
      <c r="M55" s="306" t="s">
        <v>389</v>
      </c>
      <c r="N55" s="306" t="s">
        <v>389</v>
      </c>
      <c r="O55" s="306" t="s">
        <v>389</v>
      </c>
      <c r="P55" s="306" t="s">
        <v>389</v>
      </c>
      <c r="Q55" s="306" t="s">
        <v>389</v>
      </c>
    </row>
    <row r="56" spans="1:17" ht="15" customHeight="1">
      <c r="A56" s="67"/>
      <c r="B56" s="174"/>
      <c r="C56" s="296"/>
      <c r="D56" s="296"/>
      <c r="E56" s="296"/>
      <c r="F56" s="296"/>
      <c r="G56" s="296"/>
      <c r="H56" s="296"/>
      <c r="I56" s="296"/>
      <c r="J56" s="298"/>
      <c r="K56" s="298"/>
      <c r="L56" s="298"/>
      <c r="M56" s="298"/>
      <c r="N56" s="298"/>
      <c r="O56" s="298"/>
      <c r="P56" s="298"/>
      <c r="Q56" s="296"/>
    </row>
    <row r="57" spans="1:17" ht="15" customHeight="1">
      <c r="A57" s="67"/>
      <c r="B57" s="65" t="s">
        <v>6</v>
      </c>
      <c r="C57" s="302">
        <f>SUM(C58:C62)</f>
        <v>1564</v>
      </c>
      <c r="D57" s="302">
        <f>SUM(D58:D62)</f>
        <v>8052</v>
      </c>
      <c r="E57" s="302">
        <f>SUM(E58:E62)</f>
        <v>5333</v>
      </c>
      <c r="F57" s="302">
        <f aca="true" t="shared" si="4" ref="F57:Q57">SUM(F58:F62)</f>
        <v>2705</v>
      </c>
      <c r="G57" s="302">
        <f t="shared" si="4"/>
        <v>2628</v>
      </c>
      <c r="H57" s="302">
        <f>SUM(H58:H62)</f>
        <v>2719</v>
      </c>
      <c r="I57" s="304">
        <f t="shared" si="4"/>
        <v>1585</v>
      </c>
      <c r="J57" s="304">
        <f t="shared" si="4"/>
        <v>1134</v>
      </c>
      <c r="K57" s="302">
        <f t="shared" si="4"/>
        <v>861973</v>
      </c>
      <c r="L57" s="302">
        <f t="shared" si="4"/>
        <v>2922455</v>
      </c>
      <c r="M57" s="302">
        <f t="shared" si="4"/>
        <v>5471410</v>
      </c>
      <c r="N57" s="302">
        <f t="shared" si="4"/>
        <v>4824495</v>
      </c>
      <c r="O57" s="302">
        <f t="shared" si="4"/>
        <v>635229</v>
      </c>
      <c r="P57" s="304">
        <f t="shared" si="4"/>
        <v>11686</v>
      </c>
      <c r="Q57" s="304">
        <f t="shared" si="4"/>
        <v>116</v>
      </c>
    </row>
    <row r="58" spans="1:17" ht="15" customHeight="1">
      <c r="A58" s="67"/>
      <c r="B58" s="174" t="s">
        <v>232</v>
      </c>
      <c r="C58" s="299">
        <v>1016</v>
      </c>
      <c r="D58" s="294">
        <f>SUM(E58,H58)</f>
        <v>1980</v>
      </c>
      <c r="E58" s="294">
        <f>SUM(F58:G58)</f>
        <v>239</v>
      </c>
      <c r="F58" s="295">
        <v>106</v>
      </c>
      <c r="G58" s="295">
        <v>133</v>
      </c>
      <c r="H58" s="294">
        <f>SUM(I58:J58)</f>
        <v>1741</v>
      </c>
      <c r="I58" s="296">
        <v>1020</v>
      </c>
      <c r="J58" s="296">
        <v>721</v>
      </c>
      <c r="K58" s="296">
        <v>31003</v>
      </c>
      <c r="L58" s="296">
        <v>232283</v>
      </c>
      <c r="M58" s="295">
        <f>SUM(N58:P58)</f>
        <v>564683</v>
      </c>
      <c r="N58" s="295">
        <v>264908</v>
      </c>
      <c r="O58" s="295">
        <v>295507</v>
      </c>
      <c r="P58" s="296">
        <v>4268</v>
      </c>
      <c r="Q58" s="306" t="s">
        <v>389</v>
      </c>
    </row>
    <row r="59" spans="1:17" ht="15" customHeight="1">
      <c r="A59" s="568" t="s">
        <v>283</v>
      </c>
      <c r="B59" s="174" t="s">
        <v>230</v>
      </c>
      <c r="C59" s="299">
        <v>410</v>
      </c>
      <c r="D59" s="294">
        <f>SUM(E59,H59)</f>
        <v>2214</v>
      </c>
      <c r="E59" s="294">
        <f>SUM(F59:G59)</f>
        <v>1356</v>
      </c>
      <c r="F59" s="295">
        <v>668</v>
      </c>
      <c r="G59" s="295">
        <v>688</v>
      </c>
      <c r="H59" s="294">
        <f>SUM(I59:J59)</f>
        <v>858</v>
      </c>
      <c r="I59" s="296">
        <v>492</v>
      </c>
      <c r="J59" s="296">
        <v>366</v>
      </c>
      <c r="K59" s="296">
        <v>197606</v>
      </c>
      <c r="L59" s="296">
        <v>519011</v>
      </c>
      <c r="M59" s="295">
        <f>SUM(N59:P59)</f>
        <v>1068930</v>
      </c>
      <c r="N59" s="295">
        <v>790404</v>
      </c>
      <c r="O59" s="295">
        <v>272567</v>
      </c>
      <c r="P59" s="296">
        <v>5959</v>
      </c>
      <c r="Q59" s="294">
        <v>116</v>
      </c>
    </row>
    <row r="60" spans="1:17" ht="15" customHeight="1">
      <c r="A60" s="569"/>
      <c r="B60" s="174" t="s">
        <v>13</v>
      </c>
      <c r="C60" s="299">
        <v>76</v>
      </c>
      <c r="D60" s="294">
        <f>SUM(E60,H60)</f>
        <v>1041</v>
      </c>
      <c r="E60" s="294">
        <f>SUM(F60:G60)</f>
        <v>958</v>
      </c>
      <c r="F60" s="295">
        <v>462</v>
      </c>
      <c r="G60" s="295">
        <v>496</v>
      </c>
      <c r="H60" s="294">
        <f>SUM(I60:J60)</f>
        <v>83</v>
      </c>
      <c r="I60" s="296">
        <v>52</v>
      </c>
      <c r="J60" s="294">
        <v>31</v>
      </c>
      <c r="K60" s="296">
        <v>148284</v>
      </c>
      <c r="L60" s="296">
        <v>492362</v>
      </c>
      <c r="M60" s="295">
        <f>SUM(N60:P60)</f>
        <v>887998</v>
      </c>
      <c r="N60" s="295">
        <v>828319</v>
      </c>
      <c r="O60" s="295">
        <v>58789</v>
      </c>
      <c r="P60" s="296">
        <v>890</v>
      </c>
      <c r="Q60" s="306" t="s">
        <v>389</v>
      </c>
    </row>
    <row r="61" spans="1:17" ht="15" customHeight="1">
      <c r="A61" s="174"/>
      <c r="B61" s="174" t="s">
        <v>14</v>
      </c>
      <c r="C61" s="299">
        <v>38</v>
      </c>
      <c r="D61" s="294">
        <f>SUM(E61,H61)</f>
        <v>894</v>
      </c>
      <c r="E61" s="294">
        <f>SUM(F61:G61)</f>
        <v>860</v>
      </c>
      <c r="F61" s="295">
        <v>431</v>
      </c>
      <c r="G61" s="295">
        <v>429</v>
      </c>
      <c r="H61" s="294">
        <f>SUM(I61:J61)</f>
        <v>34</v>
      </c>
      <c r="I61" s="296">
        <v>18</v>
      </c>
      <c r="J61" s="294">
        <v>16</v>
      </c>
      <c r="K61" s="296">
        <v>124488</v>
      </c>
      <c r="L61" s="296">
        <v>435685</v>
      </c>
      <c r="M61" s="295">
        <f>SUM(N61:P61)</f>
        <v>887831</v>
      </c>
      <c r="N61" s="295">
        <v>879465</v>
      </c>
      <c r="O61" s="296">
        <v>8366</v>
      </c>
      <c r="P61" s="307" t="s">
        <v>389</v>
      </c>
      <c r="Q61" s="306" t="s">
        <v>389</v>
      </c>
    </row>
    <row r="62" spans="1:17" s="177" customFormat="1" ht="15" customHeight="1">
      <c r="A62" s="175"/>
      <c r="B62" s="176" t="s">
        <v>231</v>
      </c>
      <c r="C62" s="295">
        <v>24</v>
      </c>
      <c r="D62" s="294">
        <f>SUM(E62,H62)</f>
        <v>1923</v>
      </c>
      <c r="E62" s="294">
        <f>SUM(F62:G62)</f>
        <v>1920</v>
      </c>
      <c r="F62" s="295">
        <v>1038</v>
      </c>
      <c r="G62" s="295">
        <v>882</v>
      </c>
      <c r="H62" s="294">
        <f>SUM(I62:J62)</f>
        <v>3</v>
      </c>
      <c r="I62" s="296">
        <v>3</v>
      </c>
      <c r="J62" s="307" t="s">
        <v>389</v>
      </c>
      <c r="K62" s="296">
        <v>360592</v>
      </c>
      <c r="L62" s="296">
        <v>1243114</v>
      </c>
      <c r="M62" s="295">
        <f>SUM(N62:P62)</f>
        <v>2061968</v>
      </c>
      <c r="N62" s="295">
        <v>2061399</v>
      </c>
      <c r="O62" s="307" t="s">
        <v>389</v>
      </c>
      <c r="P62" s="296">
        <v>569</v>
      </c>
      <c r="Q62" s="306" t="s">
        <v>389</v>
      </c>
    </row>
    <row r="63" spans="1:17" ht="15" customHeight="1">
      <c r="A63" s="178"/>
      <c r="B63" s="17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1"/>
    </row>
    <row r="64" spans="4:5" ht="14.25">
      <c r="D64" s="177"/>
      <c r="E64" s="177"/>
    </row>
  </sheetData>
  <sheetProtection/>
  <mergeCells count="25">
    <mergeCell ref="M5:P5"/>
    <mergeCell ref="D6:D7"/>
    <mergeCell ref="O6:O7"/>
    <mergeCell ref="M6:M7"/>
    <mergeCell ref="N6:N7"/>
    <mergeCell ref="Q5:Q7"/>
    <mergeCell ref="A52:A53"/>
    <mergeCell ref="A2:P2"/>
    <mergeCell ref="A5:A7"/>
    <mergeCell ref="B5:B7"/>
    <mergeCell ref="C5:C7"/>
    <mergeCell ref="D5:J5"/>
    <mergeCell ref="K5:K7"/>
    <mergeCell ref="A3:Q3"/>
    <mergeCell ref="L5:L7"/>
    <mergeCell ref="A59:A60"/>
    <mergeCell ref="A24:A25"/>
    <mergeCell ref="A31:A32"/>
    <mergeCell ref="A38:A39"/>
    <mergeCell ref="A45:A46"/>
    <mergeCell ref="P6:P7"/>
    <mergeCell ref="A10:A11"/>
    <mergeCell ref="A17:A18"/>
    <mergeCell ref="E6:G6"/>
    <mergeCell ref="H6:J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5"/>
  <sheetViews>
    <sheetView zoomScalePageLayoutView="0" workbookViewId="0" topLeftCell="A49">
      <selection activeCell="A1" sqref="A1"/>
    </sheetView>
  </sheetViews>
  <sheetFormatPr defaultColWidth="10.59765625" defaultRowHeight="15"/>
  <cols>
    <col min="1" max="1" width="6.5" style="185" customWidth="1"/>
    <col min="2" max="2" width="12.09765625" style="185" customWidth="1"/>
    <col min="3" max="3" width="17.19921875" style="185" customWidth="1"/>
    <col min="4" max="11" width="13.5" style="185" customWidth="1"/>
    <col min="12" max="17" width="15.09765625" style="185" customWidth="1"/>
    <col min="18" max="18" width="16" style="185" customWidth="1"/>
    <col min="19" max="16384" width="10.59765625" style="185" customWidth="1"/>
  </cols>
  <sheetData>
    <row r="1" spans="1:18" s="1" customFormat="1" ht="19.5" customHeight="1">
      <c r="A1" s="15" t="s">
        <v>486</v>
      </c>
      <c r="R1" s="17" t="s">
        <v>487</v>
      </c>
    </row>
    <row r="2" spans="1:17" s="1" customFormat="1" ht="19.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8" s="1" customFormat="1" ht="19.5" customHeight="1">
      <c r="A3" s="400" t="s">
        <v>494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</row>
    <row r="4" spans="1:18" s="1" customFormat="1" ht="18" customHeight="1" thickBot="1">
      <c r="A4" s="106"/>
      <c r="R4" s="273" t="s">
        <v>460</v>
      </c>
    </row>
    <row r="5" spans="1:18" s="1" customFormat="1" ht="17.25" customHeight="1">
      <c r="A5" s="586" t="s">
        <v>491</v>
      </c>
      <c r="B5" s="587"/>
      <c r="C5" s="550" t="s">
        <v>101</v>
      </c>
      <c r="D5" s="180"/>
      <c r="E5" s="554" t="s">
        <v>489</v>
      </c>
      <c r="F5" s="590"/>
      <c r="G5" s="590"/>
      <c r="H5" s="590"/>
      <c r="I5" s="590"/>
      <c r="J5" s="590"/>
      <c r="K5" s="591"/>
      <c r="L5" s="592" t="s">
        <v>303</v>
      </c>
      <c r="M5" s="592" t="s">
        <v>302</v>
      </c>
      <c r="N5" s="593" t="s">
        <v>300</v>
      </c>
      <c r="O5" s="590"/>
      <c r="P5" s="590"/>
      <c r="Q5" s="590"/>
      <c r="R5" s="574" t="s">
        <v>301</v>
      </c>
    </row>
    <row r="6" spans="1:18" s="1" customFormat="1" ht="17.25" customHeight="1">
      <c r="A6" s="588"/>
      <c r="B6" s="369"/>
      <c r="C6" s="577"/>
      <c r="D6" s="8" t="s">
        <v>26</v>
      </c>
      <c r="E6" s="364" t="s">
        <v>490</v>
      </c>
      <c r="F6" s="595" t="s">
        <v>27</v>
      </c>
      <c r="G6" s="596"/>
      <c r="H6" s="597"/>
      <c r="I6" s="595" t="s">
        <v>28</v>
      </c>
      <c r="J6" s="596"/>
      <c r="K6" s="597"/>
      <c r="L6" s="577"/>
      <c r="M6" s="577"/>
      <c r="N6" s="598" t="s">
        <v>6</v>
      </c>
      <c r="O6" s="582" t="s">
        <v>110</v>
      </c>
      <c r="P6" s="582" t="s">
        <v>7</v>
      </c>
      <c r="Q6" s="583" t="s">
        <v>8</v>
      </c>
      <c r="R6" s="575"/>
    </row>
    <row r="7" spans="1:18" s="1" customFormat="1" ht="17.25" customHeight="1">
      <c r="A7" s="589"/>
      <c r="B7" s="370"/>
      <c r="C7" s="578"/>
      <c r="D7" s="181"/>
      <c r="E7" s="594"/>
      <c r="F7" s="182" t="s">
        <v>6</v>
      </c>
      <c r="G7" s="183" t="s">
        <v>9</v>
      </c>
      <c r="H7" s="183" t="s">
        <v>10</v>
      </c>
      <c r="I7" s="183" t="s">
        <v>6</v>
      </c>
      <c r="J7" s="183" t="s">
        <v>9</v>
      </c>
      <c r="K7" s="183" t="s">
        <v>10</v>
      </c>
      <c r="L7" s="578"/>
      <c r="M7" s="578"/>
      <c r="N7" s="599"/>
      <c r="O7" s="578"/>
      <c r="P7" s="578"/>
      <c r="Q7" s="584"/>
      <c r="R7" s="576"/>
    </row>
    <row r="8" spans="1:18" s="70" customFormat="1" ht="15" customHeight="1">
      <c r="A8" s="579"/>
      <c r="B8" s="580"/>
      <c r="C8" s="315" t="s">
        <v>492</v>
      </c>
      <c r="D8" s="313">
        <f>SUM(D9:D13)</f>
        <v>15174</v>
      </c>
      <c r="E8" s="274">
        <f>SUM(E9:E13)</f>
        <v>127777</v>
      </c>
      <c r="F8" s="274">
        <f>SUM(F9:F13)</f>
        <v>104639</v>
      </c>
      <c r="G8" s="274">
        <f aca="true" t="shared" si="0" ref="G8:R8">SUM(G9:G13)</f>
        <v>55118</v>
      </c>
      <c r="H8" s="274">
        <f t="shared" si="0"/>
        <v>49521</v>
      </c>
      <c r="I8" s="275">
        <f t="shared" si="0"/>
        <v>23138</v>
      </c>
      <c r="J8" s="275">
        <f t="shared" si="0"/>
        <v>12948</v>
      </c>
      <c r="K8" s="275">
        <f t="shared" si="0"/>
        <v>10190</v>
      </c>
      <c r="L8" s="274">
        <f t="shared" si="0"/>
        <v>20858914</v>
      </c>
      <c r="M8" s="274">
        <f t="shared" si="0"/>
        <v>63510576</v>
      </c>
      <c r="N8" s="274">
        <f t="shared" si="0"/>
        <v>114102461</v>
      </c>
      <c r="O8" s="274">
        <f t="shared" si="0"/>
        <v>93859867</v>
      </c>
      <c r="P8" s="274">
        <f t="shared" si="0"/>
        <v>19908993</v>
      </c>
      <c r="Q8" s="274">
        <f t="shared" si="0"/>
        <v>333601</v>
      </c>
      <c r="R8" s="274">
        <f t="shared" si="0"/>
        <v>334026</v>
      </c>
    </row>
    <row r="9" spans="1:18" s="74" customFormat="1" ht="15" customHeight="1">
      <c r="A9" s="585"/>
      <c r="B9" s="557"/>
      <c r="C9" s="13" t="s">
        <v>237</v>
      </c>
      <c r="D9" s="317">
        <v>7942</v>
      </c>
      <c r="E9" s="276">
        <f>SUM(F9,I9)</f>
        <v>17227</v>
      </c>
      <c r="F9" s="277">
        <f>SUM(G9:H9)</f>
        <v>3828</v>
      </c>
      <c r="G9" s="318">
        <v>1167</v>
      </c>
      <c r="H9" s="318">
        <v>2661</v>
      </c>
      <c r="I9" s="277">
        <f>SUM(J9:K9)</f>
        <v>13399</v>
      </c>
      <c r="J9" s="318">
        <v>7550</v>
      </c>
      <c r="K9" s="318">
        <v>5849</v>
      </c>
      <c r="L9" s="318">
        <v>487503</v>
      </c>
      <c r="M9" s="318">
        <v>1946465</v>
      </c>
      <c r="N9" s="278">
        <f>SUM(O9:Q9)</f>
        <v>5026134</v>
      </c>
      <c r="O9" s="318">
        <v>2427199</v>
      </c>
      <c r="P9" s="318">
        <v>2585528</v>
      </c>
      <c r="Q9" s="318">
        <v>13407</v>
      </c>
      <c r="R9" s="277">
        <v>1354</v>
      </c>
    </row>
    <row r="10" spans="1:19" s="74" customFormat="1" ht="15" customHeight="1">
      <c r="A10" s="573" t="s">
        <v>80</v>
      </c>
      <c r="B10" s="561"/>
      <c r="C10" s="310" t="s">
        <v>238</v>
      </c>
      <c r="D10" s="319">
        <v>5140</v>
      </c>
      <c r="E10" s="276">
        <f>SUM(F10,I10)</f>
        <v>28743</v>
      </c>
      <c r="F10" s="277">
        <f>SUM(G10:H10)</f>
        <v>19955</v>
      </c>
      <c r="G10" s="320">
        <v>8175</v>
      </c>
      <c r="H10" s="320">
        <v>11780</v>
      </c>
      <c r="I10" s="277">
        <f>SUM(J10:K10)</f>
        <v>8788</v>
      </c>
      <c r="J10" s="320">
        <v>4852</v>
      </c>
      <c r="K10" s="320">
        <v>3936</v>
      </c>
      <c r="L10" s="320">
        <v>2968421</v>
      </c>
      <c r="M10" s="320">
        <v>6588880</v>
      </c>
      <c r="N10" s="278">
        <f>SUM(O10:Q10)</f>
        <v>14074692</v>
      </c>
      <c r="O10" s="320">
        <v>9524324</v>
      </c>
      <c r="P10" s="320">
        <v>4496807</v>
      </c>
      <c r="Q10" s="320">
        <v>53561</v>
      </c>
      <c r="R10" s="279">
        <v>42527</v>
      </c>
      <c r="S10" s="177"/>
    </row>
    <row r="11" spans="1:19" s="74" customFormat="1" ht="15" customHeight="1">
      <c r="A11" s="573"/>
      <c r="B11" s="561"/>
      <c r="C11" s="13" t="s">
        <v>13</v>
      </c>
      <c r="D11" s="319">
        <v>1082</v>
      </c>
      <c r="E11" s="276">
        <f>SUM(F11,I11)</f>
        <v>14918</v>
      </c>
      <c r="F11" s="277">
        <f>SUM(G11:H11)</f>
        <v>14151</v>
      </c>
      <c r="G11" s="320">
        <v>7269</v>
      </c>
      <c r="H11" s="320">
        <v>6882</v>
      </c>
      <c r="I11" s="277">
        <f>SUM(J11:K11)</f>
        <v>767</v>
      </c>
      <c r="J11" s="320">
        <v>441</v>
      </c>
      <c r="K11" s="320">
        <v>326</v>
      </c>
      <c r="L11" s="320">
        <v>2423069</v>
      </c>
      <c r="M11" s="320">
        <v>6437062</v>
      </c>
      <c r="N11" s="278">
        <f>SUM(O11:Q11)</f>
        <v>12405620</v>
      </c>
      <c r="O11" s="320">
        <v>10272247</v>
      </c>
      <c r="P11" s="320">
        <v>2119238</v>
      </c>
      <c r="Q11" s="320">
        <v>14135</v>
      </c>
      <c r="R11" s="279">
        <v>34484</v>
      </c>
      <c r="S11" s="177"/>
    </row>
    <row r="12" spans="1:19" s="74" customFormat="1" ht="15" customHeight="1">
      <c r="A12" s="572"/>
      <c r="B12" s="568"/>
      <c r="C12" s="310" t="s">
        <v>14</v>
      </c>
      <c r="D12" s="319">
        <v>440</v>
      </c>
      <c r="E12" s="276">
        <f>SUM(F12,I12)</f>
        <v>10558</v>
      </c>
      <c r="F12" s="277">
        <f>SUM(G12:H12)</f>
        <v>10399</v>
      </c>
      <c r="G12" s="320">
        <v>5159</v>
      </c>
      <c r="H12" s="320">
        <v>5240</v>
      </c>
      <c r="I12" s="277">
        <f>SUM(J12:K12)</f>
        <v>159</v>
      </c>
      <c r="J12" s="320">
        <v>90</v>
      </c>
      <c r="K12" s="320">
        <v>69</v>
      </c>
      <c r="L12" s="320">
        <v>1791232</v>
      </c>
      <c r="M12" s="320">
        <v>5360092</v>
      </c>
      <c r="N12" s="278">
        <f>SUM(O12:Q12)</f>
        <v>9722440</v>
      </c>
      <c r="O12" s="320">
        <v>8032161</v>
      </c>
      <c r="P12" s="320">
        <v>1680483</v>
      </c>
      <c r="Q12" s="320">
        <v>9796</v>
      </c>
      <c r="R12" s="279">
        <v>20787</v>
      </c>
      <c r="S12" s="177"/>
    </row>
    <row r="13" spans="1:19" s="74" customFormat="1" ht="15" customHeight="1">
      <c r="A13" s="572"/>
      <c r="B13" s="568"/>
      <c r="C13" s="310" t="s">
        <v>239</v>
      </c>
      <c r="D13" s="319">
        <v>570</v>
      </c>
      <c r="E13" s="276">
        <f>SUM(F13,I13)</f>
        <v>56331</v>
      </c>
      <c r="F13" s="277">
        <f>SUM(G13:H13)</f>
        <v>56306</v>
      </c>
      <c r="G13" s="320">
        <v>33348</v>
      </c>
      <c r="H13" s="320">
        <v>22958</v>
      </c>
      <c r="I13" s="277">
        <f>SUM(J13:K13)</f>
        <v>25</v>
      </c>
      <c r="J13" s="320">
        <v>15</v>
      </c>
      <c r="K13" s="320">
        <v>10</v>
      </c>
      <c r="L13" s="320">
        <v>13188689</v>
      </c>
      <c r="M13" s="320">
        <v>43178077</v>
      </c>
      <c r="N13" s="278">
        <f>SUM(O13:Q13)</f>
        <v>72873575</v>
      </c>
      <c r="O13" s="320">
        <v>63603936</v>
      </c>
      <c r="P13" s="320">
        <v>9026937</v>
      </c>
      <c r="Q13" s="320">
        <v>242702</v>
      </c>
      <c r="R13" s="279">
        <v>234874</v>
      </c>
      <c r="S13" s="177"/>
    </row>
    <row r="14" spans="1:19" s="74" customFormat="1" ht="15" customHeight="1">
      <c r="A14" s="572"/>
      <c r="B14" s="568"/>
      <c r="C14" s="310"/>
      <c r="D14" s="319"/>
      <c r="E14" s="318"/>
      <c r="F14" s="318"/>
      <c r="G14" s="320"/>
      <c r="H14" s="320"/>
      <c r="I14" s="320"/>
      <c r="J14" s="320"/>
      <c r="K14" s="320"/>
      <c r="L14" s="320"/>
      <c r="M14" s="320"/>
      <c r="N14" s="278"/>
      <c r="O14" s="320"/>
      <c r="P14" s="320"/>
      <c r="Q14" s="320"/>
      <c r="R14" s="308"/>
      <c r="S14" s="177"/>
    </row>
    <row r="15" spans="1:19" s="70" customFormat="1" ht="15" customHeight="1">
      <c r="A15" s="579"/>
      <c r="B15" s="580"/>
      <c r="C15" s="68" t="s">
        <v>6</v>
      </c>
      <c r="D15" s="321">
        <f>SUM(D16:D20)</f>
        <v>3615</v>
      </c>
      <c r="E15" s="274">
        <f>SUM(E16:E20)</f>
        <v>34816</v>
      </c>
      <c r="F15" s="274">
        <f>SUM(F16:F20)</f>
        <v>30231</v>
      </c>
      <c r="G15" s="322">
        <f aca="true" t="shared" si="1" ref="G15:R15">SUM(G16:G20)</f>
        <v>18327</v>
      </c>
      <c r="H15" s="322">
        <f t="shared" si="1"/>
        <v>11904</v>
      </c>
      <c r="I15" s="275">
        <f t="shared" si="1"/>
        <v>4585</v>
      </c>
      <c r="J15" s="322">
        <f t="shared" si="1"/>
        <v>2878</v>
      </c>
      <c r="K15" s="322">
        <f t="shared" si="1"/>
        <v>1707</v>
      </c>
      <c r="L15" s="322">
        <f t="shared" si="1"/>
        <v>6635395</v>
      </c>
      <c r="M15" s="322">
        <f t="shared" si="1"/>
        <v>16222383</v>
      </c>
      <c r="N15" s="274">
        <f t="shared" si="1"/>
        <v>30713360</v>
      </c>
      <c r="O15" s="322">
        <f t="shared" si="1"/>
        <v>26308192</v>
      </c>
      <c r="P15" s="322">
        <f t="shared" si="1"/>
        <v>4332242</v>
      </c>
      <c r="Q15" s="322">
        <f t="shared" si="1"/>
        <v>72926</v>
      </c>
      <c r="R15" s="322">
        <f t="shared" si="1"/>
        <v>175406</v>
      </c>
      <c r="S15" s="113"/>
    </row>
    <row r="16" spans="1:19" s="74" customFormat="1" ht="15" customHeight="1">
      <c r="A16" s="581"/>
      <c r="B16" s="557"/>
      <c r="C16" s="13" t="s">
        <v>240</v>
      </c>
      <c r="D16" s="319">
        <v>1807</v>
      </c>
      <c r="E16" s="276">
        <f>SUM(F16,I16)</f>
        <v>3757</v>
      </c>
      <c r="F16" s="277">
        <f>SUM(G16:H16)</f>
        <v>934</v>
      </c>
      <c r="G16" s="320">
        <v>499</v>
      </c>
      <c r="H16" s="320">
        <v>435</v>
      </c>
      <c r="I16" s="277">
        <f>SUM(J16:K16)</f>
        <v>2823</v>
      </c>
      <c r="J16" s="320">
        <v>1803</v>
      </c>
      <c r="K16" s="320">
        <v>1020</v>
      </c>
      <c r="L16" s="320">
        <v>164064</v>
      </c>
      <c r="M16" s="320">
        <v>489881</v>
      </c>
      <c r="N16" s="278">
        <f>SUM(O16:Q16)</f>
        <v>1207327</v>
      </c>
      <c r="O16" s="320">
        <v>795883</v>
      </c>
      <c r="P16" s="320">
        <v>403202</v>
      </c>
      <c r="Q16" s="320">
        <v>8242</v>
      </c>
      <c r="R16" s="279">
        <v>90</v>
      </c>
      <c r="S16" s="177"/>
    </row>
    <row r="17" spans="1:19" s="74" customFormat="1" ht="15" customHeight="1">
      <c r="A17" s="572" t="s">
        <v>102</v>
      </c>
      <c r="B17" s="568"/>
      <c r="C17" s="310" t="s">
        <v>241</v>
      </c>
      <c r="D17" s="319">
        <v>1186</v>
      </c>
      <c r="E17" s="276">
        <f>SUM(F17,I17)</f>
        <v>6896</v>
      </c>
      <c r="F17" s="277">
        <f>SUM(G17:H17)</f>
        <v>5358</v>
      </c>
      <c r="G17" s="320">
        <v>2902</v>
      </c>
      <c r="H17" s="320">
        <v>2456</v>
      </c>
      <c r="I17" s="277">
        <f>SUM(J17:K17)</f>
        <v>1538</v>
      </c>
      <c r="J17" s="320">
        <v>936</v>
      </c>
      <c r="K17" s="320">
        <v>602</v>
      </c>
      <c r="L17" s="320">
        <v>971731</v>
      </c>
      <c r="M17" s="320">
        <v>1923625</v>
      </c>
      <c r="N17" s="278">
        <f>SUM(O17:Q17)</f>
        <v>3997462</v>
      </c>
      <c r="O17" s="320">
        <v>3156524</v>
      </c>
      <c r="P17" s="320">
        <v>823007</v>
      </c>
      <c r="Q17" s="320">
        <v>17931</v>
      </c>
      <c r="R17" s="279">
        <v>7172</v>
      </c>
      <c r="S17" s="177"/>
    </row>
    <row r="18" spans="1:19" s="74" customFormat="1" ht="15" customHeight="1">
      <c r="A18" s="572"/>
      <c r="B18" s="568"/>
      <c r="C18" s="310" t="s">
        <v>13</v>
      </c>
      <c r="D18" s="319">
        <v>347</v>
      </c>
      <c r="E18" s="276">
        <f>SUM(F18,I18)</f>
        <v>4736</v>
      </c>
      <c r="F18" s="277">
        <f>SUM(G18:H18)</f>
        <v>4563</v>
      </c>
      <c r="G18" s="320">
        <v>2762</v>
      </c>
      <c r="H18" s="320">
        <v>1801</v>
      </c>
      <c r="I18" s="277">
        <f>SUM(J18:K18)</f>
        <v>173</v>
      </c>
      <c r="J18" s="320">
        <v>107</v>
      </c>
      <c r="K18" s="320">
        <v>66</v>
      </c>
      <c r="L18" s="320">
        <v>909747</v>
      </c>
      <c r="M18" s="320">
        <v>1981956</v>
      </c>
      <c r="N18" s="278">
        <f>SUM(O18:Q18)</f>
        <v>3917669</v>
      </c>
      <c r="O18" s="320">
        <v>3398261</v>
      </c>
      <c r="P18" s="320">
        <v>506846</v>
      </c>
      <c r="Q18" s="320">
        <v>12562</v>
      </c>
      <c r="R18" s="279">
        <v>466</v>
      </c>
      <c r="S18" s="177"/>
    </row>
    <row r="19" spans="1:19" s="74" customFormat="1" ht="15" customHeight="1">
      <c r="A19" s="572"/>
      <c r="B19" s="568"/>
      <c r="C19" s="310" t="s">
        <v>14</v>
      </c>
      <c r="D19" s="319">
        <v>128</v>
      </c>
      <c r="E19" s="276">
        <f>SUM(F19,I19)</f>
        <v>3146</v>
      </c>
      <c r="F19" s="277">
        <f>SUM(G19:H19)</f>
        <v>3101</v>
      </c>
      <c r="G19" s="320">
        <v>1722</v>
      </c>
      <c r="H19" s="320">
        <v>1379</v>
      </c>
      <c r="I19" s="277">
        <f>SUM(J19:K19)</f>
        <v>45</v>
      </c>
      <c r="J19" s="320">
        <v>29</v>
      </c>
      <c r="K19" s="320">
        <v>16</v>
      </c>
      <c r="L19" s="320">
        <v>608967</v>
      </c>
      <c r="M19" s="320">
        <v>1330663</v>
      </c>
      <c r="N19" s="278">
        <f>SUM(O19:Q19)</f>
        <v>2617335</v>
      </c>
      <c r="O19" s="320">
        <v>2323722</v>
      </c>
      <c r="P19" s="320">
        <v>293086</v>
      </c>
      <c r="Q19" s="320">
        <v>527</v>
      </c>
      <c r="R19" s="285" t="s">
        <v>389</v>
      </c>
      <c r="S19" s="177"/>
    </row>
    <row r="20" spans="1:19" s="74" customFormat="1" ht="15" customHeight="1">
      <c r="A20" s="66"/>
      <c r="B20" s="67"/>
      <c r="C20" s="310" t="s">
        <v>242</v>
      </c>
      <c r="D20" s="319">
        <v>147</v>
      </c>
      <c r="E20" s="276">
        <f>SUM(F20,I20)</f>
        <v>16281</v>
      </c>
      <c r="F20" s="277">
        <f>SUM(G20:H20)</f>
        <v>16275</v>
      </c>
      <c r="G20" s="320">
        <v>10442</v>
      </c>
      <c r="H20" s="320">
        <v>5833</v>
      </c>
      <c r="I20" s="277">
        <f>SUM(J20:K20)</f>
        <v>6</v>
      </c>
      <c r="J20" s="320">
        <v>3</v>
      </c>
      <c r="K20" s="320">
        <v>3</v>
      </c>
      <c r="L20" s="320">
        <v>3980886</v>
      </c>
      <c r="M20" s="320">
        <v>10496258</v>
      </c>
      <c r="N20" s="278">
        <f>SUM(O20:Q20)</f>
        <v>18973567</v>
      </c>
      <c r="O20" s="320">
        <v>16633802</v>
      </c>
      <c r="P20" s="320">
        <v>2306101</v>
      </c>
      <c r="Q20" s="320">
        <v>33664</v>
      </c>
      <c r="R20" s="279">
        <v>167678</v>
      </c>
      <c r="S20" s="177"/>
    </row>
    <row r="21" spans="1:19" s="74" customFormat="1" ht="15" customHeight="1">
      <c r="A21" s="66"/>
      <c r="B21" s="67"/>
      <c r="C21" s="310"/>
      <c r="D21" s="319"/>
      <c r="E21" s="318"/>
      <c r="F21" s="318"/>
      <c r="G21" s="320"/>
      <c r="H21" s="320"/>
      <c r="I21" s="318"/>
      <c r="J21" s="320"/>
      <c r="K21" s="320"/>
      <c r="L21" s="320"/>
      <c r="M21" s="320"/>
      <c r="N21" s="278"/>
      <c r="O21" s="320"/>
      <c r="P21" s="320"/>
      <c r="Q21" s="320"/>
      <c r="R21" s="308"/>
      <c r="S21" s="177"/>
    </row>
    <row r="22" spans="1:19" s="70" customFormat="1" ht="15" customHeight="1">
      <c r="A22" s="579"/>
      <c r="B22" s="580"/>
      <c r="C22" s="68" t="s">
        <v>6</v>
      </c>
      <c r="D22" s="321">
        <f>SUM(D23:D27)</f>
        <v>507</v>
      </c>
      <c r="E22" s="274">
        <f>SUM(E23:E27)</f>
        <v>5516</v>
      </c>
      <c r="F22" s="274">
        <f>SUM(F23:F27)</f>
        <v>4833</v>
      </c>
      <c r="G22" s="322">
        <f aca="true" t="shared" si="2" ref="G22:R22">SUM(G23:G27)</f>
        <v>2274</v>
      </c>
      <c r="H22" s="322">
        <f t="shared" si="2"/>
        <v>2559</v>
      </c>
      <c r="I22" s="275">
        <f t="shared" si="2"/>
        <v>683</v>
      </c>
      <c r="J22" s="322">
        <f t="shared" si="2"/>
        <v>396</v>
      </c>
      <c r="K22" s="322">
        <f t="shared" si="2"/>
        <v>287</v>
      </c>
      <c r="L22" s="322">
        <f t="shared" si="2"/>
        <v>825264</v>
      </c>
      <c r="M22" s="322">
        <f t="shared" si="2"/>
        <v>3029429</v>
      </c>
      <c r="N22" s="274">
        <f t="shared" si="2"/>
        <v>5156192</v>
      </c>
      <c r="O22" s="322">
        <f t="shared" si="2"/>
        <v>4692122</v>
      </c>
      <c r="P22" s="322">
        <f t="shared" si="2"/>
        <v>433892</v>
      </c>
      <c r="Q22" s="322">
        <f t="shared" si="2"/>
        <v>30178</v>
      </c>
      <c r="R22" s="322">
        <f t="shared" si="2"/>
        <v>5924</v>
      </c>
      <c r="S22" s="113"/>
    </row>
    <row r="23" spans="1:19" s="74" customFormat="1" ht="15" customHeight="1">
      <c r="A23" s="41"/>
      <c r="B23" s="26"/>
      <c r="C23" s="13" t="s">
        <v>243</v>
      </c>
      <c r="D23" s="319">
        <v>231</v>
      </c>
      <c r="E23" s="276">
        <f>SUM(F23,I23)</f>
        <v>519</v>
      </c>
      <c r="F23" s="277">
        <f>SUM(G23:H23)</f>
        <v>132</v>
      </c>
      <c r="G23" s="320">
        <v>39</v>
      </c>
      <c r="H23" s="320">
        <v>93</v>
      </c>
      <c r="I23" s="277">
        <f>SUM(J23:K23)</f>
        <v>387</v>
      </c>
      <c r="J23" s="320">
        <v>223</v>
      </c>
      <c r="K23" s="320">
        <v>164</v>
      </c>
      <c r="L23" s="320">
        <v>15156</v>
      </c>
      <c r="M23" s="320">
        <v>46566</v>
      </c>
      <c r="N23" s="278">
        <f>SUM(O23:Q23)</f>
        <v>136458</v>
      </c>
      <c r="O23" s="320">
        <v>69544</v>
      </c>
      <c r="P23" s="320">
        <v>66169</v>
      </c>
      <c r="Q23" s="320">
        <v>745</v>
      </c>
      <c r="R23" s="279">
        <v>662</v>
      </c>
      <c r="S23" s="177"/>
    </row>
    <row r="24" spans="1:19" s="74" customFormat="1" ht="15" customHeight="1">
      <c r="A24" s="572" t="s">
        <v>103</v>
      </c>
      <c r="B24" s="568"/>
      <c r="C24" s="310" t="s">
        <v>244</v>
      </c>
      <c r="D24" s="319">
        <v>174</v>
      </c>
      <c r="E24" s="276">
        <f>SUM(F24,I24)</f>
        <v>1000</v>
      </c>
      <c r="F24" s="277">
        <f>SUM(G24:H24)</f>
        <v>742</v>
      </c>
      <c r="G24" s="320">
        <v>332</v>
      </c>
      <c r="H24" s="320">
        <v>410</v>
      </c>
      <c r="I24" s="277">
        <f>SUM(J24:K24)</f>
        <v>258</v>
      </c>
      <c r="J24" s="320">
        <v>150</v>
      </c>
      <c r="K24" s="320">
        <v>108</v>
      </c>
      <c r="L24" s="320">
        <v>95110</v>
      </c>
      <c r="M24" s="320">
        <v>225811</v>
      </c>
      <c r="N24" s="278">
        <f>SUM(O24:Q24)</f>
        <v>472917</v>
      </c>
      <c r="O24" s="320">
        <v>374672</v>
      </c>
      <c r="P24" s="320">
        <v>95195</v>
      </c>
      <c r="Q24" s="320">
        <v>3050</v>
      </c>
      <c r="R24" s="279">
        <v>4653</v>
      </c>
      <c r="S24" s="177"/>
    </row>
    <row r="25" spans="1:19" s="74" customFormat="1" ht="15" customHeight="1">
      <c r="A25" s="572"/>
      <c r="B25" s="568"/>
      <c r="C25" s="310" t="s">
        <v>13</v>
      </c>
      <c r="D25" s="319">
        <v>42</v>
      </c>
      <c r="E25" s="276">
        <f>SUM(F25,I25)</f>
        <v>609</v>
      </c>
      <c r="F25" s="277">
        <f>SUM(G25:H25)</f>
        <v>578</v>
      </c>
      <c r="G25" s="320">
        <v>309</v>
      </c>
      <c r="H25" s="320">
        <v>269</v>
      </c>
      <c r="I25" s="277">
        <f>SUM(J25:K25)</f>
        <v>31</v>
      </c>
      <c r="J25" s="320">
        <v>19</v>
      </c>
      <c r="K25" s="320">
        <v>12</v>
      </c>
      <c r="L25" s="320">
        <v>92955</v>
      </c>
      <c r="M25" s="320">
        <v>247078</v>
      </c>
      <c r="N25" s="278">
        <f>SUM(O25:Q25)</f>
        <v>581716</v>
      </c>
      <c r="O25" s="320">
        <v>548164</v>
      </c>
      <c r="P25" s="320">
        <v>33552</v>
      </c>
      <c r="Q25" s="285" t="s">
        <v>389</v>
      </c>
      <c r="R25" s="285" t="s">
        <v>389</v>
      </c>
      <c r="S25" s="177"/>
    </row>
    <row r="26" spans="1:19" s="74" customFormat="1" ht="15" customHeight="1">
      <c r="A26" s="66"/>
      <c r="B26" s="67"/>
      <c r="C26" s="310" t="s">
        <v>14</v>
      </c>
      <c r="D26" s="319">
        <v>27</v>
      </c>
      <c r="E26" s="276">
        <f>SUM(F26,I26)</f>
        <v>654</v>
      </c>
      <c r="F26" s="277">
        <f>SUM(G26:H26)</f>
        <v>647</v>
      </c>
      <c r="G26" s="320">
        <v>341</v>
      </c>
      <c r="H26" s="320">
        <v>306</v>
      </c>
      <c r="I26" s="277">
        <f>SUM(J26:K26)</f>
        <v>7</v>
      </c>
      <c r="J26" s="320">
        <v>4</v>
      </c>
      <c r="K26" s="320">
        <v>3</v>
      </c>
      <c r="L26" s="320">
        <v>95590</v>
      </c>
      <c r="M26" s="320">
        <v>303670</v>
      </c>
      <c r="N26" s="278">
        <f>SUM(O26:Q26)</f>
        <v>541935</v>
      </c>
      <c r="O26" s="320">
        <v>531785</v>
      </c>
      <c r="P26" s="320">
        <v>10150</v>
      </c>
      <c r="Q26" s="285" t="s">
        <v>389</v>
      </c>
      <c r="R26" s="285" t="s">
        <v>389</v>
      </c>
      <c r="S26" s="177"/>
    </row>
    <row r="27" spans="1:19" s="74" customFormat="1" ht="15" customHeight="1">
      <c r="A27" s="66"/>
      <c r="B27" s="67"/>
      <c r="C27" s="310" t="s">
        <v>245</v>
      </c>
      <c r="D27" s="319">
        <v>33</v>
      </c>
      <c r="E27" s="276">
        <f>SUM(F27,I27)</f>
        <v>2734</v>
      </c>
      <c r="F27" s="277">
        <f>SUM(G27:H27)</f>
        <v>2734</v>
      </c>
      <c r="G27" s="320">
        <v>1253</v>
      </c>
      <c r="H27" s="320">
        <v>1481</v>
      </c>
      <c r="I27" s="284" t="s">
        <v>389</v>
      </c>
      <c r="J27" s="326" t="s">
        <v>389</v>
      </c>
      <c r="K27" s="326" t="s">
        <v>389</v>
      </c>
      <c r="L27" s="320">
        <v>526453</v>
      </c>
      <c r="M27" s="320">
        <v>2206304</v>
      </c>
      <c r="N27" s="278">
        <f>SUM(O27:Q27)</f>
        <v>3423166</v>
      </c>
      <c r="O27" s="320">
        <v>3167957</v>
      </c>
      <c r="P27" s="320">
        <v>228826</v>
      </c>
      <c r="Q27" s="320">
        <v>26383</v>
      </c>
      <c r="R27" s="279">
        <v>609</v>
      </c>
      <c r="S27" s="177"/>
    </row>
    <row r="28" spans="1:19" s="11" customFormat="1" ht="15" customHeight="1">
      <c r="A28" s="572"/>
      <c r="B28" s="568"/>
      <c r="C28" s="310"/>
      <c r="D28" s="319"/>
      <c r="E28" s="318"/>
      <c r="F28" s="318"/>
      <c r="G28" s="323"/>
      <c r="H28" s="323"/>
      <c r="I28" s="318"/>
      <c r="J28" s="323"/>
      <c r="K28" s="323"/>
      <c r="L28" s="323"/>
      <c r="M28" s="323"/>
      <c r="N28" s="278"/>
      <c r="O28" s="323"/>
      <c r="P28" s="323"/>
      <c r="Q28" s="323"/>
      <c r="R28" s="308"/>
      <c r="S28" s="29"/>
    </row>
    <row r="29" spans="1:19" s="70" customFormat="1" ht="15" customHeight="1">
      <c r="A29" s="114"/>
      <c r="B29" s="69"/>
      <c r="C29" s="68" t="s">
        <v>6</v>
      </c>
      <c r="D29" s="321">
        <f>SUM(D30:D34)</f>
        <v>2336</v>
      </c>
      <c r="E29" s="274">
        <f>SUM(E30:E34)</f>
        <v>17815</v>
      </c>
      <c r="F29" s="274">
        <f>SUM(F30:F34)</f>
        <v>13630</v>
      </c>
      <c r="G29" s="322">
        <f aca="true" t="shared" si="3" ref="G29:R29">SUM(G30:G34)</f>
        <v>8150</v>
      </c>
      <c r="H29" s="322">
        <f t="shared" si="3"/>
        <v>5480</v>
      </c>
      <c r="I29" s="275">
        <f t="shared" si="3"/>
        <v>4185</v>
      </c>
      <c r="J29" s="322">
        <f t="shared" si="3"/>
        <v>2136</v>
      </c>
      <c r="K29" s="322">
        <f t="shared" si="3"/>
        <v>2049</v>
      </c>
      <c r="L29" s="322">
        <f t="shared" si="3"/>
        <v>3479508</v>
      </c>
      <c r="M29" s="322">
        <f t="shared" si="3"/>
        <v>14925660</v>
      </c>
      <c r="N29" s="274">
        <f t="shared" si="3"/>
        <v>25029186</v>
      </c>
      <c r="O29" s="322">
        <f t="shared" si="3"/>
        <v>22334304</v>
      </c>
      <c r="P29" s="322">
        <f t="shared" si="3"/>
        <v>2674053</v>
      </c>
      <c r="Q29" s="322">
        <f t="shared" si="3"/>
        <v>20829</v>
      </c>
      <c r="R29" s="322">
        <f t="shared" si="3"/>
        <v>5918</v>
      </c>
      <c r="S29" s="113"/>
    </row>
    <row r="30" spans="1:19" s="74" customFormat="1" ht="15" customHeight="1">
      <c r="A30" s="41"/>
      <c r="B30" s="26"/>
      <c r="C30" s="13" t="s">
        <v>246</v>
      </c>
      <c r="D30" s="319">
        <v>1197</v>
      </c>
      <c r="E30" s="276">
        <f>SUM(F30,I30)</f>
        <v>2627</v>
      </c>
      <c r="F30" s="277">
        <f>SUM(G30:H30)</f>
        <v>409</v>
      </c>
      <c r="G30" s="320">
        <v>109</v>
      </c>
      <c r="H30" s="320">
        <v>300</v>
      </c>
      <c r="I30" s="277">
        <f>SUM(J30:K30)</f>
        <v>2218</v>
      </c>
      <c r="J30" s="320">
        <v>1129</v>
      </c>
      <c r="K30" s="320">
        <v>1089</v>
      </c>
      <c r="L30" s="320">
        <v>49469</v>
      </c>
      <c r="M30" s="320">
        <v>270721</v>
      </c>
      <c r="N30" s="278">
        <f>SUM(O30:Q30)</f>
        <v>737582</v>
      </c>
      <c r="O30" s="279">
        <v>303068</v>
      </c>
      <c r="P30" s="279">
        <v>433994</v>
      </c>
      <c r="Q30" s="279">
        <v>520</v>
      </c>
      <c r="R30" s="279">
        <v>410</v>
      </c>
      <c r="S30" s="177"/>
    </row>
    <row r="31" spans="1:19" s="74" customFormat="1" ht="15" customHeight="1">
      <c r="A31" s="572" t="s">
        <v>104</v>
      </c>
      <c r="B31" s="568"/>
      <c r="C31" s="310" t="s">
        <v>247</v>
      </c>
      <c r="D31" s="319">
        <v>921</v>
      </c>
      <c r="E31" s="276">
        <f>SUM(F31,I31)</f>
        <v>5057</v>
      </c>
      <c r="F31" s="277">
        <f>SUM(G31:H31)</f>
        <v>3228</v>
      </c>
      <c r="G31" s="320">
        <v>965</v>
      </c>
      <c r="H31" s="320">
        <v>2263</v>
      </c>
      <c r="I31" s="277">
        <f>SUM(J31:K31)</f>
        <v>1829</v>
      </c>
      <c r="J31" s="320">
        <v>931</v>
      </c>
      <c r="K31" s="320">
        <v>898</v>
      </c>
      <c r="L31" s="320">
        <v>442580</v>
      </c>
      <c r="M31" s="320">
        <v>1019156</v>
      </c>
      <c r="N31" s="278">
        <f>SUM(O31:Q31)</f>
        <v>2260811</v>
      </c>
      <c r="O31" s="279">
        <v>1272851</v>
      </c>
      <c r="P31" s="279">
        <v>978865</v>
      </c>
      <c r="Q31" s="279">
        <v>9095</v>
      </c>
      <c r="R31" s="279">
        <v>1800</v>
      </c>
      <c r="S31" s="177"/>
    </row>
    <row r="32" spans="1:19" s="74" customFormat="1" ht="15" customHeight="1">
      <c r="A32" s="572"/>
      <c r="B32" s="568"/>
      <c r="C32" s="310" t="s">
        <v>13</v>
      </c>
      <c r="D32" s="319">
        <v>123</v>
      </c>
      <c r="E32" s="276">
        <f>SUM(F32,I32)</f>
        <v>1623</v>
      </c>
      <c r="F32" s="277">
        <f>SUM(G32:H32)</f>
        <v>1499</v>
      </c>
      <c r="G32" s="320">
        <v>699</v>
      </c>
      <c r="H32" s="320">
        <v>800</v>
      </c>
      <c r="I32" s="277">
        <f>SUM(J32:K32)</f>
        <v>124</v>
      </c>
      <c r="J32" s="320">
        <v>68</v>
      </c>
      <c r="K32" s="320">
        <v>56</v>
      </c>
      <c r="L32" s="320">
        <v>267747</v>
      </c>
      <c r="M32" s="320">
        <v>890237</v>
      </c>
      <c r="N32" s="278">
        <f>SUM(O32:Q32)</f>
        <v>1608029</v>
      </c>
      <c r="O32" s="279">
        <v>1261492</v>
      </c>
      <c r="P32" s="279">
        <v>346487</v>
      </c>
      <c r="Q32" s="279">
        <v>50</v>
      </c>
      <c r="R32" s="279">
        <v>3208</v>
      </c>
      <c r="S32" s="177"/>
    </row>
    <row r="33" spans="1:19" s="74" customFormat="1" ht="15" customHeight="1">
      <c r="A33" s="66"/>
      <c r="B33" s="67"/>
      <c r="C33" s="310" t="s">
        <v>14</v>
      </c>
      <c r="D33" s="319">
        <v>48</v>
      </c>
      <c r="E33" s="276">
        <f>SUM(F33,I33)</f>
        <v>1110</v>
      </c>
      <c r="F33" s="277">
        <f>SUM(G33:H33)</f>
        <v>1099</v>
      </c>
      <c r="G33" s="279">
        <v>508</v>
      </c>
      <c r="H33" s="279">
        <v>591</v>
      </c>
      <c r="I33" s="277">
        <f>SUM(J33:K33)</f>
        <v>11</v>
      </c>
      <c r="J33" s="279">
        <v>6</v>
      </c>
      <c r="K33" s="279">
        <v>5</v>
      </c>
      <c r="L33" s="279">
        <v>195790</v>
      </c>
      <c r="M33" s="279">
        <v>1095585</v>
      </c>
      <c r="N33" s="278">
        <f>SUM(O33:Q33)</f>
        <v>1637265</v>
      </c>
      <c r="O33" s="279">
        <v>1301912</v>
      </c>
      <c r="P33" s="279">
        <v>335053</v>
      </c>
      <c r="Q33" s="279">
        <v>300</v>
      </c>
      <c r="R33" s="279">
        <v>500</v>
      </c>
      <c r="S33" s="177"/>
    </row>
    <row r="34" spans="1:19" s="74" customFormat="1" ht="15" customHeight="1">
      <c r="A34" s="66"/>
      <c r="B34" s="67"/>
      <c r="C34" s="310" t="s">
        <v>248</v>
      </c>
      <c r="D34" s="319">
        <v>47</v>
      </c>
      <c r="E34" s="276">
        <f>SUM(F34,I34)</f>
        <v>7398</v>
      </c>
      <c r="F34" s="277">
        <f>SUM(G34:H34)</f>
        <v>7395</v>
      </c>
      <c r="G34" s="279">
        <v>5869</v>
      </c>
      <c r="H34" s="279">
        <v>1526</v>
      </c>
      <c r="I34" s="277">
        <f>SUM(J34:K34)</f>
        <v>3</v>
      </c>
      <c r="J34" s="320">
        <v>2</v>
      </c>
      <c r="K34" s="320">
        <v>1</v>
      </c>
      <c r="L34" s="279">
        <v>2523922</v>
      </c>
      <c r="M34" s="279">
        <v>11649961</v>
      </c>
      <c r="N34" s="278">
        <f>SUM(O34:Q34)</f>
        <v>18785499</v>
      </c>
      <c r="O34" s="279">
        <v>18194981</v>
      </c>
      <c r="P34" s="279">
        <v>579654</v>
      </c>
      <c r="Q34" s="279">
        <v>10864</v>
      </c>
      <c r="R34" s="285" t="s">
        <v>389</v>
      </c>
      <c r="S34" s="177"/>
    </row>
    <row r="35" spans="1:19" s="74" customFormat="1" ht="14.25">
      <c r="A35" s="66"/>
      <c r="B35" s="67"/>
      <c r="C35" s="310"/>
      <c r="D35" s="319"/>
      <c r="E35" s="318"/>
      <c r="F35" s="318"/>
      <c r="G35" s="279"/>
      <c r="H35" s="279"/>
      <c r="I35" s="318"/>
      <c r="J35" s="320"/>
      <c r="K35" s="320"/>
      <c r="L35" s="279"/>
      <c r="M35" s="279"/>
      <c r="N35" s="278"/>
      <c r="O35" s="279"/>
      <c r="P35" s="279"/>
      <c r="Q35" s="279"/>
      <c r="R35" s="308"/>
      <c r="S35" s="177"/>
    </row>
    <row r="36" spans="1:19" s="70" customFormat="1" ht="15" customHeight="1">
      <c r="A36" s="114"/>
      <c r="B36" s="69"/>
      <c r="C36" s="68" t="s">
        <v>6</v>
      </c>
      <c r="D36" s="321">
        <f>SUM(D37:D41)</f>
        <v>725</v>
      </c>
      <c r="E36" s="274">
        <f>SUM(E37:E41)</f>
        <v>3699</v>
      </c>
      <c r="F36" s="274">
        <f>SUM(F37:F41)</f>
        <v>2509</v>
      </c>
      <c r="G36" s="322">
        <f aca="true" t="shared" si="4" ref="G36:R36">SUM(G37:G41)</f>
        <v>1071</v>
      </c>
      <c r="H36" s="322">
        <f t="shared" si="4"/>
        <v>1438</v>
      </c>
      <c r="I36" s="275">
        <f t="shared" si="4"/>
        <v>1190</v>
      </c>
      <c r="J36" s="322">
        <f t="shared" si="4"/>
        <v>771</v>
      </c>
      <c r="K36" s="322">
        <f t="shared" si="4"/>
        <v>419</v>
      </c>
      <c r="L36" s="322">
        <f t="shared" si="4"/>
        <v>333948</v>
      </c>
      <c r="M36" s="322">
        <f t="shared" si="4"/>
        <v>998713</v>
      </c>
      <c r="N36" s="274">
        <f t="shared" si="4"/>
        <v>1917407</v>
      </c>
      <c r="O36" s="322">
        <f t="shared" si="4"/>
        <v>1731768</v>
      </c>
      <c r="P36" s="322">
        <f t="shared" si="4"/>
        <v>175914</v>
      </c>
      <c r="Q36" s="322">
        <f t="shared" si="4"/>
        <v>9725</v>
      </c>
      <c r="R36" s="322">
        <f t="shared" si="4"/>
        <v>11814</v>
      </c>
      <c r="S36" s="113"/>
    </row>
    <row r="37" spans="1:19" s="74" customFormat="1" ht="15" customHeight="1">
      <c r="A37" s="41"/>
      <c r="B37" s="26"/>
      <c r="C37" s="13" t="s">
        <v>249</v>
      </c>
      <c r="D37" s="319">
        <v>448</v>
      </c>
      <c r="E37" s="276">
        <f>SUM(F37,I37)</f>
        <v>808</v>
      </c>
      <c r="F37" s="277">
        <f>SUM(G37:H37)</f>
        <v>120</v>
      </c>
      <c r="G37" s="320">
        <v>66</v>
      </c>
      <c r="H37" s="320">
        <v>54</v>
      </c>
      <c r="I37" s="277">
        <f>SUM(J37:K37)</f>
        <v>688</v>
      </c>
      <c r="J37" s="320">
        <v>466</v>
      </c>
      <c r="K37" s="320">
        <v>222</v>
      </c>
      <c r="L37" s="279">
        <v>14040</v>
      </c>
      <c r="M37" s="279">
        <v>101420</v>
      </c>
      <c r="N37" s="278">
        <f>SUM(O37:Q37)</f>
        <v>237344</v>
      </c>
      <c r="O37" s="279">
        <v>165346</v>
      </c>
      <c r="P37" s="279">
        <v>71238</v>
      </c>
      <c r="Q37" s="279">
        <v>760</v>
      </c>
      <c r="R37" s="285" t="s">
        <v>389</v>
      </c>
      <c r="S37" s="177"/>
    </row>
    <row r="38" spans="1:19" s="74" customFormat="1" ht="15" customHeight="1">
      <c r="A38" s="572" t="s">
        <v>105</v>
      </c>
      <c r="B38" s="568"/>
      <c r="C38" s="310" t="s">
        <v>250</v>
      </c>
      <c r="D38" s="319">
        <v>210</v>
      </c>
      <c r="E38" s="276">
        <f>SUM(F38,I38)</f>
        <v>1185</v>
      </c>
      <c r="F38" s="277">
        <f>SUM(G38:H38)</f>
        <v>764</v>
      </c>
      <c r="G38" s="320">
        <v>368</v>
      </c>
      <c r="H38" s="320">
        <v>396</v>
      </c>
      <c r="I38" s="277">
        <f>SUM(J38:K38)</f>
        <v>421</v>
      </c>
      <c r="J38" s="320">
        <v>252</v>
      </c>
      <c r="K38" s="320">
        <v>169</v>
      </c>
      <c r="L38" s="320">
        <v>95726</v>
      </c>
      <c r="M38" s="320">
        <v>257073</v>
      </c>
      <c r="N38" s="278">
        <f>SUM(O38:Q38)</f>
        <v>548626</v>
      </c>
      <c r="O38" s="320">
        <v>453611</v>
      </c>
      <c r="P38" s="320">
        <v>86890</v>
      </c>
      <c r="Q38" s="320">
        <v>8125</v>
      </c>
      <c r="R38" s="279">
        <v>6739</v>
      </c>
      <c r="S38" s="177"/>
    </row>
    <row r="39" spans="1:19" s="74" customFormat="1" ht="15" customHeight="1">
      <c r="A39" s="572"/>
      <c r="B39" s="568"/>
      <c r="C39" s="310" t="s">
        <v>13</v>
      </c>
      <c r="D39" s="319">
        <v>42</v>
      </c>
      <c r="E39" s="276">
        <f>SUM(F39,I39)</f>
        <v>579</v>
      </c>
      <c r="F39" s="277">
        <f>SUM(G39:H39)</f>
        <v>526</v>
      </c>
      <c r="G39" s="320">
        <v>228</v>
      </c>
      <c r="H39" s="320">
        <v>298</v>
      </c>
      <c r="I39" s="277">
        <f>SUM(J39:K39)</f>
        <v>53</v>
      </c>
      <c r="J39" s="320">
        <v>36</v>
      </c>
      <c r="K39" s="320">
        <v>17</v>
      </c>
      <c r="L39" s="320">
        <v>66998</v>
      </c>
      <c r="M39" s="320">
        <v>203454</v>
      </c>
      <c r="N39" s="278">
        <f>SUM(O39:Q39)</f>
        <v>340015</v>
      </c>
      <c r="O39" s="320">
        <v>326757</v>
      </c>
      <c r="P39" s="320">
        <v>12418</v>
      </c>
      <c r="Q39" s="320">
        <v>840</v>
      </c>
      <c r="R39" s="279">
        <v>818</v>
      </c>
      <c r="S39" s="177"/>
    </row>
    <row r="40" spans="1:19" s="74" customFormat="1" ht="15" customHeight="1">
      <c r="A40" s="66"/>
      <c r="B40" s="67"/>
      <c r="C40" s="310" t="s">
        <v>14</v>
      </c>
      <c r="D40" s="319">
        <v>15</v>
      </c>
      <c r="E40" s="276">
        <f>SUM(F40,I40)</f>
        <v>346</v>
      </c>
      <c r="F40" s="277">
        <f>SUM(G40:H40)</f>
        <v>321</v>
      </c>
      <c r="G40" s="320">
        <v>123</v>
      </c>
      <c r="H40" s="320">
        <v>198</v>
      </c>
      <c r="I40" s="277">
        <f>SUM(J40:K40)</f>
        <v>25</v>
      </c>
      <c r="J40" s="320">
        <v>14</v>
      </c>
      <c r="K40" s="320">
        <v>11</v>
      </c>
      <c r="L40" s="320">
        <v>42197</v>
      </c>
      <c r="M40" s="320">
        <v>88765</v>
      </c>
      <c r="N40" s="278">
        <f>SUM(O40:Q40)</f>
        <v>227183</v>
      </c>
      <c r="O40" s="320">
        <v>221815</v>
      </c>
      <c r="P40" s="320">
        <v>5368</v>
      </c>
      <c r="Q40" s="326" t="s">
        <v>389</v>
      </c>
      <c r="R40" s="285" t="s">
        <v>389</v>
      </c>
      <c r="S40" s="177"/>
    </row>
    <row r="41" spans="1:19" s="74" customFormat="1" ht="15" customHeight="1">
      <c r="A41" s="66"/>
      <c r="B41" s="67"/>
      <c r="C41" s="310" t="s">
        <v>251</v>
      </c>
      <c r="D41" s="319">
        <v>10</v>
      </c>
      <c r="E41" s="276">
        <f>SUM(F41,I41)</f>
        <v>781</v>
      </c>
      <c r="F41" s="277">
        <f>SUM(G41:H41)</f>
        <v>778</v>
      </c>
      <c r="G41" s="320">
        <v>286</v>
      </c>
      <c r="H41" s="320">
        <v>492</v>
      </c>
      <c r="I41" s="277">
        <f>SUM(J41:K41)</f>
        <v>3</v>
      </c>
      <c r="J41" s="320">
        <v>3</v>
      </c>
      <c r="K41" s="326" t="s">
        <v>389</v>
      </c>
      <c r="L41" s="320">
        <v>114987</v>
      </c>
      <c r="M41" s="320">
        <v>348001</v>
      </c>
      <c r="N41" s="278">
        <f>SUM(O41:Q41)</f>
        <v>564239</v>
      </c>
      <c r="O41" s="320">
        <v>564239</v>
      </c>
      <c r="P41" s="326" t="s">
        <v>389</v>
      </c>
      <c r="Q41" s="326" t="s">
        <v>389</v>
      </c>
      <c r="R41" s="279">
        <v>4257</v>
      </c>
      <c r="S41" s="177"/>
    </row>
    <row r="42" spans="1:19" s="74" customFormat="1" ht="15" customHeight="1">
      <c r="A42" s="66"/>
      <c r="B42" s="67"/>
      <c r="C42" s="310"/>
      <c r="D42" s="319"/>
      <c r="E42" s="318"/>
      <c r="F42" s="318"/>
      <c r="G42" s="320"/>
      <c r="H42" s="320"/>
      <c r="I42" s="318"/>
      <c r="J42" s="320"/>
      <c r="K42" s="320"/>
      <c r="L42" s="320"/>
      <c r="M42" s="320"/>
      <c r="N42" s="278"/>
      <c r="O42" s="320"/>
      <c r="P42" s="320"/>
      <c r="Q42" s="320"/>
      <c r="R42" s="308"/>
      <c r="S42" s="177"/>
    </row>
    <row r="43" spans="1:19" s="70" customFormat="1" ht="15" customHeight="1">
      <c r="A43" s="114"/>
      <c r="B43" s="69"/>
      <c r="C43" s="68" t="s">
        <v>6</v>
      </c>
      <c r="D43" s="321">
        <f>SUM(D44:D48)</f>
        <v>166</v>
      </c>
      <c r="E43" s="274">
        <f>SUM(E44:E48)</f>
        <v>1793</v>
      </c>
      <c r="F43" s="274">
        <f>SUM(F44:F48)</f>
        <v>1572</v>
      </c>
      <c r="G43" s="322">
        <f aca="true" t="shared" si="5" ref="G43:R43">SUM(G44:G48)</f>
        <v>437</v>
      </c>
      <c r="H43" s="322">
        <f t="shared" si="5"/>
        <v>1135</v>
      </c>
      <c r="I43" s="275">
        <f t="shared" si="5"/>
        <v>221</v>
      </c>
      <c r="J43" s="322">
        <f t="shared" si="5"/>
        <v>123</v>
      </c>
      <c r="K43" s="322">
        <f t="shared" si="5"/>
        <v>98</v>
      </c>
      <c r="L43" s="322">
        <f t="shared" si="5"/>
        <v>170203</v>
      </c>
      <c r="M43" s="322">
        <f t="shared" si="5"/>
        <v>308290</v>
      </c>
      <c r="N43" s="274">
        <f t="shared" si="5"/>
        <v>668578</v>
      </c>
      <c r="O43" s="322">
        <f t="shared" si="5"/>
        <v>483156</v>
      </c>
      <c r="P43" s="322">
        <f t="shared" si="5"/>
        <v>184457</v>
      </c>
      <c r="Q43" s="322">
        <f t="shared" si="5"/>
        <v>965</v>
      </c>
      <c r="R43" s="322">
        <f t="shared" si="5"/>
        <v>17023</v>
      </c>
      <c r="S43" s="113"/>
    </row>
    <row r="44" spans="1:19" s="74" customFormat="1" ht="15" customHeight="1">
      <c r="A44" s="41"/>
      <c r="B44" s="26"/>
      <c r="C44" s="13" t="s">
        <v>252</v>
      </c>
      <c r="D44" s="319">
        <v>62</v>
      </c>
      <c r="E44" s="276">
        <f>SUM(F44,I44)</f>
        <v>145</v>
      </c>
      <c r="F44" s="277">
        <f>SUM(G44:H44)</f>
        <v>37</v>
      </c>
      <c r="G44" s="320">
        <v>13</v>
      </c>
      <c r="H44" s="320">
        <v>24</v>
      </c>
      <c r="I44" s="277">
        <f>SUM(J44:K44)</f>
        <v>108</v>
      </c>
      <c r="J44" s="320">
        <v>59</v>
      </c>
      <c r="K44" s="320">
        <v>49</v>
      </c>
      <c r="L44" s="320">
        <v>3678</v>
      </c>
      <c r="M44" s="320">
        <v>13144</v>
      </c>
      <c r="N44" s="278">
        <f>SUM(O44:Q44)</f>
        <v>36140</v>
      </c>
      <c r="O44" s="320">
        <v>21339</v>
      </c>
      <c r="P44" s="320">
        <v>14741</v>
      </c>
      <c r="Q44" s="320">
        <v>60</v>
      </c>
      <c r="R44" s="285" t="s">
        <v>389</v>
      </c>
      <c r="S44" s="177"/>
    </row>
    <row r="45" spans="1:19" s="74" customFormat="1" ht="15" customHeight="1">
      <c r="A45" s="572" t="s">
        <v>106</v>
      </c>
      <c r="B45" s="568"/>
      <c r="C45" s="310" t="s">
        <v>253</v>
      </c>
      <c r="D45" s="319">
        <v>61</v>
      </c>
      <c r="E45" s="276">
        <f>SUM(F45,I45)</f>
        <v>361</v>
      </c>
      <c r="F45" s="277">
        <f>SUM(G45:H45)</f>
        <v>267</v>
      </c>
      <c r="G45" s="320">
        <v>135</v>
      </c>
      <c r="H45" s="320">
        <v>132</v>
      </c>
      <c r="I45" s="277">
        <f>SUM(J45:K45)</f>
        <v>94</v>
      </c>
      <c r="J45" s="320">
        <v>52</v>
      </c>
      <c r="K45" s="320">
        <v>42</v>
      </c>
      <c r="L45" s="320">
        <v>32496</v>
      </c>
      <c r="M45" s="320">
        <v>80094</v>
      </c>
      <c r="N45" s="278">
        <f>SUM(O45:Q45)</f>
        <v>156271</v>
      </c>
      <c r="O45" s="320">
        <v>120782</v>
      </c>
      <c r="P45" s="320">
        <v>34584</v>
      </c>
      <c r="Q45" s="320">
        <v>905</v>
      </c>
      <c r="R45" s="279">
        <v>3766</v>
      </c>
      <c r="S45" s="177"/>
    </row>
    <row r="46" spans="1:19" s="74" customFormat="1" ht="15" customHeight="1">
      <c r="A46" s="572"/>
      <c r="B46" s="568"/>
      <c r="C46" s="310" t="s">
        <v>13</v>
      </c>
      <c r="D46" s="319">
        <v>22</v>
      </c>
      <c r="E46" s="276">
        <f>SUM(F46,I46)</f>
        <v>321</v>
      </c>
      <c r="F46" s="277">
        <f>SUM(G46:H46)</f>
        <v>307</v>
      </c>
      <c r="G46" s="320">
        <v>102</v>
      </c>
      <c r="H46" s="320">
        <v>205</v>
      </c>
      <c r="I46" s="277">
        <f>SUM(J46:K46)</f>
        <v>14</v>
      </c>
      <c r="J46" s="320">
        <v>8</v>
      </c>
      <c r="K46" s="320">
        <v>6</v>
      </c>
      <c r="L46" s="320">
        <v>32807</v>
      </c>
      <c r="M46" s="320">
        <v>67641</v>
      </c>
      <c r="N46" s="278">
        <f>SUM(O46:Q46)</f>
        <v>135898</v>
      </c>
      <c r="O46" s="320">
        <v>112231</v>
      </c>
      <c r="P46" s="320">
        <v>23667</v>
      </c>
      <c r="Q46" s="326" t="s">
        <v>389</v>
      </c>
      <c r="R46" s="285" t="s">
        <v>389</v>
      </c>
      <c r="S46" s="177"/>
    </row>
    <row r="47" spans="1:19" s="74" customFormat="1" ht="15" customHeight="1">
      <c r="A47" s="66"/>
      <c r="B47" s="67"/>
      <c r="C47" s="310" t="s">
        <v>14</v>
      </c>
      <c r="D47" s="319">
        <v>8</v>
      </c>
      <c r="E47" s="276">
        <f>SUM(F47,I47)</f>
        <v>193</v>
      </c>
      <c r="F47" s="277">
        <f>SUM(G47:H47)</f>
        <v>188</v>
      </c>
      <c r="G47" s="320">
        <v>60</v>
      </c>
      <c r="H47" s="320">
        <v>128</v>
      </c>
      <c r="I47" s="277">
        <f>SUM(J47:K47)</f>
        <v>5</v>
      </c>
      <c r="J47" s="320">
        <v>4</v>
      </c>
      <c r="K47" s="320">
        <v>1</v>
      </c>
      <c r="L47" s="320">
        <v>21214</v>
      </c>
      <c r="M47" s="320">
        <v>25863</v>
      </c>
      <c r="N47" s="278">
        <f>SUM(O47:Q47)</f>
        <v>94949</v>
      </c>
      <c r="O47" s="320">
        <v>84042</v>
      </c>
      <c r="P47" s="320">
        <v>10907</v>
      </c>
      <c r="Q47" s="285" t="s">
        <v>389</v>
      </c>
      <c r="R47" s="279">
        <v>13257</v>
      </c>
      <c r="S47" s="177"/>
    </row>
    <row r="48" spans="1:19" s="74" customFormat="1" ht="15" customHeight="1">
      <c r="A48" s="66"/>
      <c r="B48" s="67"/>
      <c r="C48" s="310" t="s">
        <v>254</v>
      </c>
      <c r="D48" s="319">
        <v>13</v>
      </c>
      <c r="E48" s="276">
        <f>SUM(F48,I48)</f>
        <v>773</v>
      </c>
      <c r="F48" s="277">
        <f>SUM(G48:H48)</f>
        <v>773</v>
      </c>
      <c r="G48" s="320">
        <v>127</v>
      </c>
      <c r="H48" s="320">
        <v>646</v>
      </c>
      <c r="I48" s="284" t="s">
        <v>389</v>
      </c>
      <c r="J48" s="326" t="s">
        <v>389</v>
      </c>
      <c r="K48" s="326" t="s">
        <v>389</v>
      </c>
      <c r="L48" s="320">
        <v>80008</v>
      </c>
      <c r="M48" s="320">
        <v>121548</v>
      </c>
      <c r="N48" s="278">
        <f>SUM(O48:Q48)</f>
        <v>245320</v>
      </c>
      <c r="O48" s="320">
        <v>144762</v>
      </c>
      <c r="P48" s="320">
        <v>100558</v>
      </c>
      <c r="Q48" s="285" t="s">
        <v>389</v>
      </c>
      <c r="R48" s="285" t="s">
        <v>389</v>
      </c>
      <c r="S48" s="177"/>
    </row>
    <row r="49" spans="1:19" s="74" customFormat="1" ht="15" customHeight="1">
      <c r="A49" s="66"/>
      <c r="B49" s="67"/>
      <c r="C49" s="310"/>
      <c r="D49" s="319"/>
      <c r="E49" s="318"/>
      <c r="F49" s="318"/>
      <c r="G49" s="320"/>
      <c r="H49" s="320"/>
      <c r="I49" s="318"/>
      <c r="J49" s="320"/>
      <c r="K49" s="320"/>
      <c r="L49" s="320"/>
      <c r="M49" s="320"/>
      <c r="N49" s="278"/>
      <c r="O49" s="320"/>
      <c r="P49" s="320"/>
      <c r="Q49" s="320"/>
      <c r="R49" s="308"/>
      <c r="S49" s="177"/>
    </row>
    <row r="50" spans="1:19" s="70" customFormat="1" ht="12.75" customHeight="1">
      <c r="A50" s="114"/>
      <c r="B50" s="69"/>
      <c r="C50" s="68" t="s">
        <v>6</v>
      </c>
      <c r="D50" s="321">
        <f>SUM(D51:D55)</f>
        <v>910</v>
      </c>
      <c r="E50" s="274">
        <f>SUM(E51:E55)</f>
        <v>8944</v>
      </c>
      <c r="F50" s="274">
        <f>SUM(F51:F55)</f>
        <v>7475</v>
      </c>
      <c r="G50" s="322">
        <f aca="true" t="shared" si="6" ref="G50:R50">SUM(G51:G55)</f>
        <v>4459</v>
      </c>
      <c r="H50" s="322">
        <f t="shared" si="6"/>
        <v>3016</v>
      </c>
      <c r="I50" s="275">
        <f t="shared" si="6"/>
        <v>1469</v>
      </c>
      <c r="J50" s="322">
        <f t="shared" si="6"/>
        <v>752</v>
      </c>
      <c r="K50" s="322">
        <f t="shared" si="6"/>
        <v>717</v>
      </c>
      <c r="L50" s="322">
        <f t="shared" si="6"/>
        <v>1710943</v>
      </c>
      <c r="M50" s="322">
        <f t="shared" si="6"/>
        <v>4516518</v>
      </c>
      <c r="N50" s="274">
        <f t="shared" si="6"/>
        <v>7806776</v>
      </c>
      <c r="O50" s="322">
        <f t="shared" si="6"/>
        <v>6216204</v>
      </c>
      <c r="P50" s="322">
        <f t="shared" si="6"/>
        <v>1588066</v>
      </c>
      <c r="Q50" s="322">
        <f t="shared" si="6"/>
        <v>2506</v>
      </c>
      <c r="R50" s="322">
        <f t="shared" si="6"/>
        <v>5514</v>
      </c>
      <c r="S50" s="113"/>
    </row>
    <row r="51" spans="1:19" s="74" customFormat="1" ht="15" customHeight="1">
      <c r="A51" s="581"/>
      <c r="B51" s="557"/>
      <c r="C51" s="13" t="s">
        <v>255</v>
      </c>
      <c r="D51" s="319">
        <v>477</v>
      </c>
      <c r="E51" s="276">
        <f>SUM(F51,I51)</f>
        <v>995</v>
      </c>
      <c r="F51" s="277">
        <f>SUM(G51:H51)</f>
        <v>155</v>
      </c>
      <c r="G51" s="320">
        <v>59</v>
      </c>
      <c r="H51" s="320">
        <v>96</v>
      </c>
      <c r="I51" s="277">
        <f>SUM(J51:K51)</f>
        <v>840</v>
      </c>
      <c r="J51" s="320">
        <v>416</v>
      </c>
      <c r="K51" s="320">
        <v>424</v>
      </c>
      <c r="L51" s="320">
        <v>21968</v>
      </c>
      <c r="M51" s="320">
        <v>98385</v>
      </c>
      <c r="N51" s="278">
        <f>SUM(O51:Q51)</f>
        <v>289646</v>
      </c>
      <c r="O51" s="320">
        <v>102903</v>
      </c>
      <c r="P51" s="320">
        <v>186287</v>
      </c>
      <c r="Q51" s="320">
        <v>456</v>
      </c>
      <c r="R51" s="285" t="s">
        <v>389</v>
      </c>
      <c r="S51" s="177"/>
    </row>
    <row r="52" spans="1:19" s="74" customFormat="1" ht="15" customHeight="1">
      <c r="A52" s="572" t="s">
        <v>107</v>
      </c>
      <c r="B52" s="568"/>
      <c r="C52" s="310" t="s">
        <v>256</v>
      </c>
      <c r="D52" s="319">
        <v>307</v>
      </c>
      <c r="E52" s="276">
        <f>SUM(F52,I52)</f>
        <v>1701</v>
      </c>
      <c r="F52" s="277">
        <f>SUM(G52:H52)</f>
        <v>1110</v>
      </c>
      <c r="G52" s="320">
        <v>482</v>
      </c>
      <c r="H52" s="320">
        <v>628</v>
      </c>
      <c r="I52" s="277">
        <f>SUM(J52:K52)</f>
        <v>591</v>
      </c>
      <c r="J52" s="320">
        <v>311</v>
      </c>
      <c r="K52" s="320">
        <v>280</v>
      </c>
      <c r="L52" s="320">
        <v>216420</v>
      </c>
      <c r="M52" s="320">
        <v>403618</v>
      </c>
      <c r="N52" s="278">
        <f>SUM(O52:Q52)</f>
        <v>875764</v>
      </c>
      <c r="O52" s="320">
        <v>536982</v>
      </c>
      <c r="P52" s="320">
        <v>336732</v>
      </c>
      <c r="Q52" s="320">
        <v>2050</v>
      </c>
      <c r="R52" s="279">
        <v>1885</v>
      </c>
      <c r="S52" s="177"/>
    </row>
    <row r="53" spans="1:19" s="74" customFormat="1" ht="15" customHeight="1">
      <c r="A53" s="572"/>
      <c r="B53" s="568"/>
      <c r="C53" s="310" t="s">
        <v>13</v>
      </c>
      <c r="D53" s="319">
        <v>67</v>
      </c>
      <c r="E53" s="276">
        <f>SUM(F53,I53)</f>
        <v>954</v>
      </c>
      <c r="F53" s="277">
        <f>SUM(G53:H53)</f>
        <v>921</v>
      </c>
      <c r="G53" s="320">
        <v>440</v>
      </c>
      <c r="H53" s="320">
        <v>481</v>
      </c>
      <c r="I53" s="277">
        <f>SUM(J53:K53)</f>
        <v>33</v>
      </c>
      <c r="J53" s="320">
        <v>22</v>
      </c>
      <c r="K53" s="320">
        <v>11</v>
      </c>
      <c r="L53" s="320">
        <v>146023</v>
      </c>
      <c r="M53" s="320">
        <v>489385</v>
      </c>
      <c r="N53" s="278">
        <f>SUM(O53:Q53)</f>
        <v>837162</v>
      </c>
      <c r="O53" s="320">
        <v>660059</v>
      </c>
      <c r="P53" s="320">
        <v>177103</v>
      </c>
      <c r="Q53" s="326" t="s">
        <v>389</v>
      </c>
      <c r="R53" s="279">
        <v>3629</v>
      </c>
      <c r="S53" s="177"/>
    </row>
    <row r="54" spans="1:19" s="74" customFormat="1" ht="15" customHeight="1">
      <c r="A54" s="66"/>
      <c r="B54" s="67"/>
      <c r="C54" s="310" t="s">
        <v>14</v>
      </c>
      <c r="D54" s="319">
        <v>33</v>
      </c>
      <c r="E54" s="276">
        <f>SUM(F54,I54)</f>
        <v>780</v>
      </c>
      <c r="F54" s="277">
        <f>SUM(G54:H54)</f>
        <v>775</v>
      </c>
      <c r="G54" s="320">
        <v>396</v>
      </c>
      <c r="H54" s="320">
        <v>379</v>
      </c>
      <c r="I54" s="277">
        <f>SUM(J54:K54)</f>
        <v>5</v>
      </c>
      <c r="J54" s="320">
        <v>3</v>
      </c>
      <c r="K54" s="320">
        <v>2</v>
      </c>
      <c r="L54" s="320">
        <v>131595</v>
      </c>
      <c r="M54" s="320">
        <v>352824</v>
      </c>
      <c r="N54" s="278">
        <f>SUM(O54:Q54)</f>
        <v>708077</v>
      </c>
      <c r="O54" s="320">
        <v>567395</v>
      </c>
      <c r="P54" s="320">
        <v>140682</v>
      </c>
      <c r="Q54" s="285" t="s">
        <v>389</v>
      </c>
      <c r="R54" s="285" t="s">
        <v>389</v>
      </c>
      <c r="S54" s="177"/>
    </row>
    <row r="55" spans="1:19" s="74" customFormat="1" ht="15" customHeight="1">
      <c r="A55" s="66"/>
      <c r="B55" s="67"/>
      <c r="C55" s="310" t="s">
        <v>242</v>
      </c>
      <c r="D55" s="319">
        <v>26</v>
      </c>
      <c r="E55" s="276">
        <f>SUM(F55,I55)</f>
        <v>4514</v>
      </c>
      <c r="F55" s="277">
        <f>SUM(G55:H55)</f>
        <v>4514</v>
      </c>
      <c r="G55" s="320">
        <v>3082</v>
      </c>
      <c r="H55" s="320">
        <v>1432</v>
      </c>
      <c r="I55" s="284" t="s">
        <v>389</v>
      </c>
      <c r="J55" s="326" t="s">
        <v>389</v>
      </c>
      <c r="K55" s="326" t="s">
        <v>389</v>
      </c>
      <c r="L55" s="320">
        <v>1194937</v>
      </c>
      <c r="M55" s="320">
        <v>3172306</v>
      </c>
      <c r="N55" s="278">
        <f>SUM(O55:Q55)</f>
        <v>5096127</v>
      </c>
      <c r="O55" s="320">
        <v>4348865</v>
      </c>
      <c r="P55" s="320">
        <v>747262</v>
      </c>
      <c r="Q55" s="285" t="s">
        <v>389</v>
      </c>
      <c r="R55" s="285" t="s">
        <v>389</v>
      </c>
      <c r="S55" s="177"/>
    </row>
    <row r="56" spans="1:19" s="74" customFormat="1" ht="15" customHeight="1">
      <c r="A56" s="66"/>
      <c r="B56" s="67"/>
      <c r="C56" s="310"/>
      <c r="D56" s="319"/>
      <c r="E56" s="318"/>
      <c r="F56" s="318"/>
      <c r="G56" s="320"/>
      <c r="H56" s="320"/>
      <c r="I56" s="318"/>
      <c r="J56" s="320"/>
      <c r="K56" s="320"/>
      <c r="L56" s="320"/>
      <c r="M56" s="320"/>
      <c r="N56" s="278"/>
      <c r="O56" s="320"/>
      <c r="P56" s="320"/>
      <c r="Q56" s="320"/>
      <c r="R56" s="308"/>
      <c r="S56" s="177"/>
    </row>
    <row r="57" spans="1:19" s="70" customFormat="1" ht="15" customHeight="1">
      <c r="A57" s="114"/>
      <c r="B57" s="69"/>
      <c r="C57" s="68" t="s">
        <v>6</v>
      </c>
      <c r="D57" s="321">
        <f>SUM(D58:D62)</f>
        <v>480</v>
      </c>
      <c r="E57" s="274">
        <f>SUM(E58:E62)</f>
        <v>4228</v>
      </c>
      <c r="F57" s="274">
        <f>SUM(F58:F62)</f>
        <v>3424</v>
      </c>
      <c r="G57" s="322">
        <f aca="true" t="shared" si="7" ref="G57:R57">SUM(G58:G62)</f>
        <v>1576</v>
      </c>
      <c r="H57" s="322">
        <f t="shared" si="7"/>
        <v>1848</v>
      </c>
      <c r="I57" s="275">
        <f t="shared" si="7"/>
        <v>804</v>
      </c>
      <c r="J57" s="322">
        <f t="shared" si="7"/>
        <v>401</v>
      </c>
      <c r="K57" s="322">
        <f t="shared" si="7"/>
        <v>403</v>
      </c>
      <c r="L57" s="322">
        <f t="shared" si="7"/>
        <v>569777</v>
      </c>
      <c r="M57" s="322">
        <f t="shared" si="7"/>
        <v>2204094</v>
      </c>
      <c r="N57" s="274">
        <f t="shared" si="7"/>
        <v>3413802</v>
      </c>
      <c r="O57" s="322">
        <f>SUM(O58:O62)</f>
        <v>2646596</v>
      </c>
      <c r="P57" s="322">
        <f t="shared" si="7"/>
        <v>766637</v>
      </c>
      <c r="Q57" s="322">
        <f t="shared" si="7"/>
        <v>569</v>
      </c>
      <c r="R57" s="322">
        <f t="shared" si="7"/>
        <v>116</v>
      </c>
      <c r="S57" s="113"/>
    </row>
    <row r="58" spans="1:19" s="74" customFormat="1" ht="15" customHeight="1">
      <c r="A58" s="41"/>
      <c r="B58" s="26"/>
      <c r="C58" s="13" t="s">
        <v>243</v>
      </c>
      <c r="D58" s="319">
        <v>281</v>
      </c>
      <c r="E58" s="276">
        <f>SUM(F58,I58)</f>
        <v>654</v>
      </c>
      <c r="F58" s="277">
        <f>SUM(G58:H58)</f>
        <v>163</v>
      </c>
      <c r="G58" s="320">
        <v>30</v>
      </c>
      <c r="H58" s="320">
        <v>133</v>
      </c>
      <c r="I58" s="277">
        <f>SUM(J58:K58)</f>
        <v>491</v>
      </c>
      <c r="J58" s="320">
        <v>244</v>
      </c>
      <c r="K58" s="320">
        <v>247</v>
      </c>
      <c r="L58" s="320">
        <v>15387</v>
      </c>
      <c r="M58" s="320">
        <v>32820</v>
      </c>
      <c r="N58" s="278">
        <f>SUM(O58:Q58)</f>
        <v>145332</v>
      </c>
      <c r="O58" s="320">
        <v>25290</v>
      </c>
      <c r="P58" s="320">
        <v>120042</v>
      </c>
      <c r="Q58" s="285" t="s">
        <v>389</v>
      </c>
      <c r="R58" s="285" t="s">
        <v>389</v>
      </c>
      <c r="S58" s="177"/>
    </row>
    <row r="59" spans="1:19" s="74" customFormat="1" ht="15" customHeight="1">
      <c r="A59" s="572" t="s">
        <v>108</v>
      </c>
      <c r="B59" s="568"/>
      <c r="C59" s="310" t="s">
        <v>244</v>
      </c>
      <c r="D59" s="319">
        <v>155</v>
      </c>
      <c r="E59" s="276">
        <f>SUM(F59,I59)</f>
        <v>825</v>
      </c>
      <c r="F59" s="277">
        <f>SUM(G59:H59)</f>
        <v>523</v>
      </c>
      <c r="G59" s="320">
        <v>141</v>
      </c>
      <c r="H59" s="320">
        <v>382</v>
      </c>
      <c r="I59" s="277">
        <f>SUM(J59:K59)</f>
        <v>302</v>
      </c>
      <c r="J59" s="320">
        <v>152</v>
      </c>
      <c r="K59" s="320">
        <v>150</v>
      </c>
      <c r="L59" s="320">
        <v>65393</v>
      </c>
      <c r="M59" s="320">
        <v>80132</v>
      </c>
      <c r="N59" s="278">
        <f>SUM(O59:Q59)</f>
        <v>249039</v>
      </c>
      <c r="O59" s="320">
        <v>76158</v>
      </c>
      <c r="P59" s="320">
        <v>172881</v>
      </c>
      <c r="Q59" s="285" t="s">
        <v>389</v>
      </c>
      <c r="R59" s="279">
        <v>116</v>
      </c>
      <c r="S59" s="177"/>
    </row>
    <row r="60" spans="1:19" s="74" customFormat="1" ht="15" customHeight="1">
      <c r="A60" s="572"/>
      <c r="B60" s="568"/>
      <c r="C60" s="310" t="s">
        <v>13</v>
      </c>
      <c r="D60" s="319">
        <v>12</v>
      </c>
      <c r="E60" s="276">
        <f>SUM(F60,I60)</f>
        <v>180</v>
      </c>
      <c r="F60" s="277">
        <f>SUM(G60:H60)</f>
        <v>170</v>
      </c>
      <c r="G60" s="320">
        <v>65</v>
      </c>
      <c r="H60" s="320">
        <v>105</v>
      </c>
      <c r="I60" s="277">
        <f>SUM(J60:K60)</f>
        <v>10</v>
      </c>
      <c r="J60" s="320">
        <v>4</v>
      </c>
      <c r="K60" s="320">
        <v>6</v>
      </c>
      <c r="L60" s="320">
        <v>25438</v>
      </c>
      <c r="M60" s="320">
        <v>66519</v>
      </c>
      <c r="N60" s="278">
        <f>SUM(O60:Q60)</f>
        <v>121095</v>
      </c>
      <c r="O60" s="320">
        <v>82553</v>
      </c>
      <c r="P60" s="320">
        <v>38542</v>
      </c>
      <c r="Q60" s="285" t="s">
        <v>389</v>
      </c>
      <c r="R60" s="285" t="s">
        <v>389</v>
      </c>
      <c r="S60" s="177"/>
    </row>
    <row r="61" spans="1:19" s="74" customFormat="1" ht="15" customHeight="1">
      <c r="A61" s="66"/>
      <c r="B61" s="67"/>
      <c r="C61" s="310" t="s">
        <v>14</v>
      </c>
      <c r="D61" s="319">
        <v>10</v>
      </c>
      <c r="E61" s="276">
        <f>SUM(F61,I61)</f>
        <v>248</v>
      </c>
      <c r="F61" s="277">
        <f>SUM(G61:H61)</f>
        <v>247</v>
      </c>
      <c r="G61" s="320">
        <v>129</v>
      </c>
      <c r="H61" s="320">
        <v>118</v>
      </c>
      <c r="I61" s="277">
        <f>SUM(J61:K61)</f>
        <v>1</v>
      </c>
      <c r="J61" s="279">
        <v>1</v>
      </c>
      <c r="K61" s="285" t="s">
        <v>389</v>
      </c>
      <c r="L61" s="320">
        <v>40696</v>
      </c>
      <c r="M61" s="320">
        <v>72248</v>
      </c>
      <c r="N61" s="278">
        <f>SUM(O61:Q61)</f>
        <v>164569</v>
      </c>
      <c r="O61" s="320">
        <v>140375</v>
      </c>
      <c r="P61" s="279">
        <v>24194</v>
      </c>
      <c r="Q61" s="285" t="s">
        <v>389</v>
      </c>
      <c r="R61" s="285" t="s">
        <v>389</v>
      </c>
      <c r="S61" s="177"/>
    </row>
    <row r="62" spans="1:19" s="74" customFormat="1" ht="15" customHeight="1">
      <c r="A62" s="66"/>
      <c r="B62" s="105"/>
      <c r="C62" s="311" t="s">
        <v>257</v>
      </c>
      <c r="D62" s="320">
        <v>22</v>
      </c>
      <c r="E62" s="276">
        <f>SUM(F62,I62)</f>
        <v>2321</v>
      </c>
      <c r="F62" s="277">
        <f>SUM(G62:H62)</f>
        <v>2321</v>
      </c>
      <c r="G62" s="320">
        <v>1211</v>
      </c>
      <c r="H62" s="320">
        <v>1110</v>
      </c>
      <c r="I62" s="284" t="s">
        <v>389</v>
      </c>
      <c r="J62" s="285" t="s">
        <v>389</v>
      </c>
      <c r="K62" s="285" t="s">
        <v>389</v>
      </c>
      <c r="L62" s="320">
        <v>422863</v>
      </c>
      <c r="M62" s="320">
        <v>1952375</v>
      </c>
      <c r="N62" s="278">
        <f>SUM(O62:Q62)</f>
        <v>2733767</v>
      </c>
      <c r="O62" s="320">
        <v>2322220</v>
      </c>
      <c r="P62" s="279">
        <v>410978</v>
      </c>
      <c r="Q62" s="279">
        <v>569</v>
      </c>
      <c r="R62" s="285" t="s">
        <v>389</v>
      </c>
      <c r="S62" s="177"/>
    </row>
    <row r="63" spans="1:19" s="74" customFormat="1" ht="15" customHeight="1">
      <c r="A63" s="66"/>
      <c r="B63" s="67"/>
      <c r="C63" s="310"/>
      <c r="D63" s="319"/>
      <c r="E63" s="318"/>
      <c r="F63" s="318"/>
      <c r="G63" s="320"/>
      <c r="H63" s="320"/>
      <c r="I63" s="318"/>
      <c r="J63" s="279"/>
      <c r="K63" s="279"/>
      <c r="L63" s="320"/>
      <c r="M63" s="320"/>
      <c r="N63" s="278"/>
      <c r="O63" s="320"/>
      <c r="P63" s="320"/>
      <c r="Q63" s="320"/>
      <c r="R63" s="309"/>
      <c r="S63" s="177"/>
    </row>
    <row r="64" spans="1:19" s="70" customFormat="1" ht="15" customHeight="1">
      <c r="A64" s="114"/>
      <c r="B64" s="69"/>
      <c r="C64" s="68" t="s">
        <v>493</v>
      </c>
      <c r="D64" s="321">
        <f>SUM(D65:D69)</f>
        <v>319</v>
      </c>
      <c r="E64" s="274">
        <f>SUM(E65:E69)</f>
        <v>5558</v>
      </c>
      <c r="F64" s="274">
        <f>SUM(F65:F69)</f>
        <v>5288</v>
      </c>
      <c r="G64" s="322">
        <f aca="true" t="shared" si="8" ref="G64:R64">SUM(G65:G69)</f>
        <v>3437</v>
      </c>
      <c r="H64" s="322">
        <f t="shared" si="8"/>
        <v>1851</v>
      </c>
      <c r="I64" s="275">
        <f t="shared" si="8"/>
        <v>270</v>
      </c>
      <c r="J64" s="322">
        <f t="shared" si="8"/>
        <v>166</v>
      </c>
      <c r="K64" s="322">
        <f t="shared" si="8"/>
        <v>104</v>
      </c>
      <c r="L64" s="322">
        <f t="shared" si="8"/>
        <v>1122118</v>
      </c>
      <c r="M64" s="322">
        <f t="shared" si="8"/>
        <v>3425698</v>
      </c>
      <c r="N64" s="274">
        <f t="shared" si="8"/>
        <v>5986699</v>
      </c>
      <c r="O64" s="322">
        <f t="shared" si="8"/>
        <v>5510735</v>
      </c>
      <c r="P64" s="322">
        <f t="shared" si="8"/>
        <v>463136</v>
      </c>
      <c r="Q64" s="322">
        <f t="shared" si="8"/>
        <v>12828</v>
      </c>
      <c r="R64" s="322">
        <f t="shared" si="8"/>
        <v>26357</v>
      </c>
      <c r="S64" s="113"/>
    </row>
    <row r="65" spans="1:19" s="74" customFormat="1" ht="15" customHeight="1">
      <c r="A65" s="41"/>
      <c r="B65" s="26"/>
      <c r="C65" s="13" t="s">
        <v>258</v>
      </c>
      <c r="D65" s="319">
        <v>93</v>
      </c>
      <c r="E65" s="276">
        <f>SUM(F65,I65)</f>
        <v>199</v>
      </c>
      <c r="F65" s="277">
        <f>SUM(G65:H65)</f>
        <v>59</v>
      </c>
      <c r="G65" s="320">
        <v>28</v>
      </c>
      <c r="H65" s="320">
        <v>31</v>
      </c>
      <c r="I65" s="277">
        <f>SUM(J65:K65)</f>
        <v>140</v>
      </c>
      <c r="J65" s="320">
        <v>90</v>
      </c>
      <c r="K65" s="320">
        <v>50</v>
      </c>
      <c r="L65" s="320">
        <v>11790</v>
      </c>
      <c r="M65" s="320">
        <v>32243</v>
      </c>
      <c r="N65" s="278">
        <f>SUM(O65:Q65)</f>
        <v>77749</v>
      </c>
      <c r="O65" s="279">
        <v>51426</v>
      </c>
      <c r="P65" s="279">
        <v>25822</v>
      </c>
      <c r="Q65" s="320">
        <v>501</v>
      </c>
      <c r="R65" s="285" t="s">
        <v>389</v>
      </c>
      <c r="S65" s="177"/>
    </row>
    <row r="66" spans="1:19" s="74" customFormat="1" ht="15" customHeight="1">
      <c r="A66" s="572" t="s">
        <v>109</v>
      </c>
      <c r="B66" s="568"/>
      <c r="C66" s="310" t="s">
        <v>259</v>
      </c>
      <c r="D66" s="319">
        <v>116</v>
      </c>
      <c r="E66" s="276">
        <f>SUM(F66,I66)</f>
        <v>743</v>
      </c>
      <c r="F66" s="277">
        <f>SUM(G66:H66)</f>
        <v>628</v>
      </c>
      <c r="G66" s="320">
        <v>340</v>
      </c>
      <c r="H66" s="320">
        <v>288</v>
      </c>
      <c r="I66" s="277">
        <f>SUM(J66:K66)</f>
        <v>115</v>
      </c>
      <c r="J66" s="320">
        <v>66</v>
      </c>
      <c r="K66" s="320">
        <v>49</v>
      </c>
      <c r="L66" s="320">
        <v>114653</v>
      </c>
      <c r="M66" s="320">
        <v>285160</v>
      </c>
      <c r="N66" s="278">
        <f>SUM(O66:Q66)</f>
        <v>559835</v>
      </c>
      <c r="O66" s="279">
        <v>468238</v>
      </c>
      <c r="P66" s="279">
        <v>86745</v>
      </c>
      <c r="Q66" s="320">
        <v>4852</v>
      </c>
      <c r="R66" s="279">
        <v>5572</v>
      </c>
      <c r="S66" s="177"/>
    </row>
    <row r="67" spans="1:19" s="74" customFormat="1" ht="15" customHeight="1">
      <c r="A67" s="572"/>
      <c r="B67" s="568"/>
      <c r="C67" s="310" t="s">
        <v>13</v>
      </c>
      <c r="D67" s="319">
        <v>44</v>
      </c>
      <c r="E67" s="276">
        <f>SUM(F67,I67)</f>
        <v>604</v>
      </c>
      <c r="F67" s="277">
        <f>SUM(G67:H67)</f>
        <v>593</v>
      </c>
      <c r="G67" s="320">
        <v>440</v>
      </c>
      <c r="H67" s="320">
        <v>153</v>
      </c>
      <c r="I67" s="277">
        <f>SUM(J67:K67)</f>
        <v>11</v>
      </c>
      <c r="J67" s="320">
        <v>6</v>
      </c>
      <c r="K67" s="320">
        <v>5</v>
      </c>
      <c r="L67" s="320">
        <v>114182</v>
      </c>
      <c r="M67" s="320">
        <v>312980</v>
      </c>
      <c r="N67" s="278">
        <f>SUM(O67:Q67)</f>
        <v>616234</v>
      </c>
      <c r="O67" s="279">
        <v>559420</v>
      </c>
      <c r="P67" s="279">
        <v>56804</v>
      </c>
      <c r="Q67" s="320">
        <v>10</v>
      </c>
      <c r="R67" s="279">
        <v>3008</v>
      </c>
      <c r="S67" s="177"/>
    </row>
    <row r="68" spans="1:19" s="74" customFormat="1" ht="15" customHeight="1">
      <c r="A68" s="66"/>
      <c r="B68" s="67"/>
      <c r="C68" s="310" t="s">
        <v>14</v>
      </c>
      <c r="D68" s="319">
        <v>27</v>
      </c>
      <c r="E68" s="276">
        <f>SUM(F68,I68)</f>
        <v>647</v>
      </c>
      <c r="F68" s="277">
        <f>SUM(G68:H68)</f>
        <v>644</v>
      </c>
      <c r="G68" s="320">
        <v>419</v>
      </c>
      <c r="H68" s="320">
        <v>225</v>
      </c>
      <c r="I68" s="277">
        <f>SUM(J68:K68)</f>
        <v>3</v>
      </c>
      <c r="J68" s="279">
        <v>3</v>
      </c>
      <c r="K68" s="285" t="s">
        <v>389</v>
      </c>
      <c r="L68" s="320">
        <v>132696</v>
      </c>
      <c r="M68" s="320">
        <v>279909</v>
      </c>
      <c r="N68" s="278">
        <f>SUM(O68:Q68)</f>
        <v>572973</v>
      </c>
      <c r="O68" s="279">
        <v>491787</v>
      </c>
      <c r="P68" s="279">
        <v>81186</v>
      </c>
      <c r="Q68" s="285" t="s">
        <v>389</v>
      </c>
      <c r="R68" s="279">
        <v>3209</v>
      </c>
      <c r="S68" s="177"/>
    </row>
    <row r="69" spans="1:19" s="74" customFormat="1" ht="15" customHeight="1">
      <c r="A69" s="66"/>
      <c r="B69" s="105"/>
      <c r="C69" s="311" t="s">
        <v>260</v>
      </c>
      <c r="D69" s="320">
        <v>39</v>
      </c>
      <c r="E69" s="276">
        <f>SUM(F69,I69)</f>
        <v>3365</v>
      </c>
      <c r="F69" s="277">
        <f>SUM(G69:H69)</f>
        <v>3364</v>
      </c>
      <c r="G69" s="320">
        <v>2210</v>
      </c>
      <c r="H69" s="320">
        <v>1154</v>
      </c>
      <c r="I69" s="277">
        <f>SUM(J69:K69)</f>
        <v>1</v>
      </c>
      <c r="J69" s="279">
        <v>1</v>
      </c>
      <c r="K69" s="285" t="s">
        <v>389</v>
      </c>
      <c r="L69" s="320">
        <v>748797</v>
      </c>
      <c r="M69" s="320">
        <v>2515406</v>
      </c>
      <c r="N69" s="278">
        <f>SUM(O69:Q69)</f>
        <v>4159908</v>
      </c>
      <c r="O69" s="279">
        <v>3939864</v>
      </c>
      <c r="P69" s="279">
        <v>212579</v>
      </c>
      <c r="Q69" s="279">
        <v>7465</v>
      </c>
      <c r="R69" s="279">
        <v>14568</v>
      </c>
      <c r="S69" s="177"/>
    </row>
    <row r="70" spans="1:19" s="74" customFormat="1" ht="15" customHeight="1">
      <c r="A70" s="111"/>
      <c r="B70" s="112"/>
      <c r="C70" s="312"/>
      <c r="D70" s="324"/>
      <c r="E70" s="324"/>
      <c r="F70" s="325"/>
      <c r="G70" s="324"/>
      <c r="H70" s="324"/>
      <c r="I70" s="324"/>
      <c r="J70" s="282"/>
      <c r="K70" s="282"/>
      <c r="L70" s="324"/>
      <c r="M70" s="324"/>
      <c r="N70" s="282"/>
      <c r="O70" s="282"/>
      <c r="P70" s="282"/>
      <c r="Q70" s="282"/>
      <c r="R70" s="282"/>
      <c r="S70" s="177"/>
    </row>
    <row r="71" spans="1:18" ht="15" customHeight="1">
      <c r="A71" s="107" t="s">
        <v>338</v>
      </c>
      <c r="B71" s="107"/>
      <c r="C71" s="107"/>
      <c r="D71" s="184"/>
      <c r="E71" s="184"/>
      <c r="F71" s="184"/>
      <c r="G71" s="184"/>
      <c r="H71" s="184"/>
      <c r="I71" s="184"/>
      <c r="J71" s="184"/>
      <c r="K71" s="184"/>
      <c r="L71" s="184" t="s">
        <v>261</v>
      </c>
      <c r="M71" s="184"/>
      <c r="N71" s="184"/>
      <c r="O71" s="184"/>
      <c r="P71" s="184"/>
      <c r="Q71" s="184"/>
      <c r="R71" s="110"/>
    </row>
    <row r="72" spans="4:18" ht="14.25"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4:18" ht="14.25"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4:18" ht="14.25"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4:18" ht="14.25"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4:18" ht="14.25"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4:18" ht="14.25"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4:18" ht="14.25"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4:18" ht="14.25"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4:18" ht="14.25"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4:18" ht="14.25"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4:18" ht="14.25"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4:18" ht="14.25"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4:18" ht="14.25"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4:18" ht="14.25"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4:18" ht="14.25"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4:18" ht="14.25"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4:18" ht="14.25"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4:18" ht="14.25"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4:18" ht="14.25"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4:18" ht="14.25"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4:18" ht="14.25"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4:18" ht="14.25"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4:18" ht="14.25"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4:18" ht="14.25"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4:18" ht="14.25"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4:18" ht="14.25"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4:18" ht="14.25"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4:18" ht="14.25"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4:18" ht="14.25"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4:18" ht="14.25"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4:18" ht="14.25"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4:18" ht="14.25"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4:18" ht="14.25"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4:18" ht="14.25"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4:18" ht="14.25"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4:18" ht="14.25"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4:18" ht="14.25"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4:18" ht="14.25"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4:18" ht="14.25"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4:18" ht="14.25"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4:18" ht="14.25"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4:18" ht="14.25"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4:18" ht="14.25"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4:18" ht="14.25"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4:18" ht="14.25"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4:18" ht="14.25"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4:18" ht="14.25"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4:18" ht="14.25"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4:18" ht="14.25"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4:18" ht="14.25"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4:18" ht="14.25"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4:18" ht="14.25"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4:18" ht="14.25"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4:18" ht="14.25"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4:18" ht="14.25"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4:18" ht="14.25"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4:18" ht="14.25"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4:18" ht="14.25"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4:18" ht="14.25"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4:18" ht="14.25"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4:18" ht="14.25"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4:18" ht="14.25"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4:18" ht="14.25"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4:18" ht="14.25"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4:18" ht="14.25"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4:18" ht="14.25"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4:18" ht="14.25"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4:18" ht="14.25"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4:18" ht="14.25"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4:18" ht="14.25"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4:18" ht="14.25"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4:18" ht="14.25"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4:18" ht="14.25"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4:18" ht="14.25"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4:18" ht="14.25"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4:18" ht="14.25"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4:18" ht="14.25"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4:18" ht="14.25"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4:18" ht="14.25"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4:18" ht="14.25"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4:18" ht="14.25"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4:18" ht="14.25"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4:18" ht="14.25"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4:18" ht="14.25"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4:18" ht="14.25"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4:18" ht="14.25"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4:18" ht="14.25"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4:18" ht="14.25"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4:18" ht="14.25"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4:18" ht="14.25"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4:18" ht="14.25"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4:18" ht="14.25"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4:18" ht="14.25"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4:18" ht="14.25"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4:18" ht="14.25"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4:18" ht="14.25"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4:18" ht="14.25"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4:18" ht="14.25"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4:18" ht="14.25"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4:18" ht="14.25"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4:18" ht="14.25"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4:18" ht="14.25"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4:18" ht="14.25"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4:18" ht="14.25"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4:18" ht="14.25"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4:18" ht="14.25"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4:18" ht="14.25"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4:18" ht="14.25"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4:18" ht="14.25"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4:18" ht="14.25"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4:18" ht="14.25"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4:18" ht="14.25"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4:18" ht="14.25"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4:18" ht="14.25"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4:18" ht="14.25"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4:18" ht="14.25"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4:18" ht="14.25"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4:18" ht="14.25"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4:18" ht="14.25"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4:18" ht="14.25"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4:18" ht="14.25"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4:18" ht="14.25"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4:18" ht="14.25"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4:18" ht="14.25"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4:18" ht="14.25"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4:18" ht="14.25"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4:18" ht="14.25"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4:18" ht="14.25"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4:18" ht="14.25"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4:18" ht="14.25"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4:18" ht="14.25"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4:18" ht="14.25"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4:18" ht="14.25"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4:18" ht="14.25"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4:18" ht="14.25"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4:18" ht="14.25"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4:18" ht="14.25"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4:18" ht="14.25"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4:18" ht="14.25"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4:18" ht="14.25"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4:18" ht="14.25"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4:18" ht="14.25"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4:18" ht="14.25"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4:18" ht="14.25"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4:18" ht="14.25"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4:18" ht="14.25"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4:18" ht="14.25"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4:18" ht="14.25"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4:18" ht="14.25"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4:18" ht="14.25"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4:18" ht="14.25"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4:18" ht="14.25"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4:18" ht="14.25"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4:18" ht="14.25"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4:18" ht="14.25"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4:18" ht="14.25"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4:18" ht="14.25"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4:18" ht="14.25"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4:18" ht="14.25"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4:18" ht="14.25"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4:18" ht="14.25"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4:18" ht="14.25"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4:18" ht="14.25"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4:18" ht="14.25"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4:18" ht="14.25"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4:18" ht="14.25"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4:18" ht="14.25"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4:18" ht="14.25"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4:18" ht="14.25"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4:18" ht="14.25"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4:18" ht="14.25"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4:18" ht="14.25"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4:18" ht="14.25"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4:18" ht="14.25"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4:18" ht="14.25"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4:18" ht="14.25"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4:18" ht="14.25"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4:18" ht="14.25"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4:18" ht="14.25"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4:18" ht="14.25"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4:18" ht="14.25"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4:18" ht="14.25"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4:18" ht="14.25"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4:18" ht="14.25"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4:18" ht="14.25"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4:18" ht="14.25"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4:18" ht="14.25"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4:18" ht="14.25"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4:18" ht="14.25"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4:18" ht="14.25"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4:18" ht="14.25"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4:18" ht="14.25"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4:18" ht="14.25"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4:18" ht="14.25"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</sheetData>
  <sheetProtection/>
  <mergeCells count="35">
    <mergeCell ref="N5:Q5"/>
    <mergeCell ref="E6:E7"/>
    <mergeCell ref="F6:H6"/>
    <mergeCell ref="I6:K6"/>
    <mergeCell ref="N6:N7"/>
    <mergeCell ref="A16:B16"/>
    <mergeCell ref="O6:O7"/>
    <mergeCell ref="P6:P7"/>
    <mergeCell ref="Q6:Q7"/>
    <mergeCell ref="A8:B8"/>
    <mergeCell ref="A9:B9"/>
    <mergeCell ref="A5:B7"/>
    <mergeCell ref="E5:K5"/>
    <mergeCell ref="L5:L7"/>
    <mergeCell ref="M5:M7"/>
    <mergeCell ref="C5:C7"/>
    <mergeCell ref="A22:B22"/>
    <mergeCell ref="A28:B28"/>
    <mergeCell ref="A19:B19"/>
    <mergeCell ref="A51:B51"/>
    <mergeCell ref="A38:B39"/>
    <mergeCell ref="A12:B12"/>
    <mergeCell ref="A13:B13"/>
    <mergeCell ref="A14:B14"/>
    <mergeCell ref="A15:B15"/>
    <mergeCell ref="A45:B46"/>
    <mergeCell ref="A52:B53"/>
    <mergeCell ref="A59:B60"/>
    <mergeCell ref="A66:B67"/>
    <mergeCell ref="A3:R3"/>
    <mergeCell ref="A10:B11"/>
    <mergeCell ref="A17:B18"/>
    <mergeCell ref="A24:B25"/>
    <mergeCell ref="A31:B32"/>
    <mergeCell ref="R5:R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2014-06-04T06:05:24Z</cp:lastPrinted>
  <dcterms:created xsi:type="dcterms:W3CDTF">1997-12-02T04:49:28Z</dcterms:created>
  <dcterms:modified xsi:type="dcterms:W3CDTF">2014-06-04T06:06:06Z</dcterms:modified>
  <cp:category/>
  <cp:version/>
  <cp:contentType/>
  <cp:contentStatus/>
</cp:coreProperties>
</file>