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710" windowHeight="8760" activeTab="0"/>
  </bookViews>
  <sheets>
    <sheet name="162" sheetId="1" r:id="rId1"/>
    <sheet name="164" sheetId="2" r:id="rId2"/>
    <sheet name="166" sheetId="3" r:id="rId3"/>
    <sheet name="168" sheetId="4" r:id="rId4"/>
    <sheet name="170" sheetId="5" r:id="rId5"/>
    <sheet name="172" sheetId="6" r:id="rId6"/>
  </sheets>
  <definedNames>
    <definedName name="_xlnm.Print_Area" localSheetId="0">'162'!$A$1:$V$66</definedName>
    <definedName name="_xlnm.Print_Area" localSheetId="1">'164'!$A$1:$V$57</definedName>
    <definedName name="_xlnm.Print_Area" localSheetId="2">'166'!$A$1:$V$71</definedName>
    <definedName name="_xlnm.Print_Area" localSheetId="3">'168'!$A$1:$V$69</definedName>
    <definedName name="_xlnm.Print_Area" localSheetId="4">'170'!$A$1:$AC$72</definedName>
    <definedName name="_xlnm.Print_Area" localSheetId="5">'172'!$A$1:$Y$56</definedName>
  </definedNames>
  <calcPr fullCalcOnLoad="1"/>
</workbook>
</file>

<file path=xl/sharedStrings.xml><?xml version="1.0" encoding="utf-8"?>
<sst xmlns="http://schemas.openxmlformats.org/spreadsheetml/2006/main" count="1446" uniqueCount="447">
  <si>
    <t>法人</t>
  </si>
  <si>
    <t>個人</t>
  </si>
  <si>
    <t>計</t>
  </si>
  <si>
    <t>1～2人</t>
  </si>
  <si>
    <t>3～4</t>
  </si>
  <si>
    <t>5～9</t>
  </si>
  <si>
    <t>10～19</t>
  </si>
  <si>
    <t>20～29</t>
  </si>
  <si>
    <t>30～49</t>
  </si>
  <si>
    <t>50～99</t>
  </si>
  <si>
    <t>100人以上</t>
  </si>
  <si>
    <t>家族</t>
  </si>
  <si>
    <t>男</t>
  </si>
  <si>
    <t>女</t>
  </si>
  <si>
    <t>常用</t>
  </si>
  <si>
    <t>年間商品販売額</t>
  </si>
  <si>
    <t>サービス料</t>
  </si>
  <si>
    <t>仲立手数料</t>
  </si>
  <si>
    <t>商品手持額</t>
  </si>
  <si>
    <t>生糸・繭卸売業</t>
  </si>
  <si>
    <t>繊維原料卸売業(生糸・繭を除く)</t>
  </si>
  <si>
    <t>糸卸売業</t>
  </si>
  <si>
    <t>織物卸売業(室内装飾繊維品を除く)</t>
  </si>
  <si>
    <t>化学製品卸売業</t>
  </si>
  <si>
    <t>塗料卸売業</t>
  </si>
  <si>
    <t>染料・顔料卸売業</t>
  </si>
  <si>
    <t>油脂・ろう卸売業</t>
  </si>
  <si>
    <t>火薬類卸売業</t>
  </si>
  <si>
    <t>その他の化学製品卸売業</t>
  </si>
  <si>
    <t>鉱物・金属材料卸売業</t>
  </si>
  <si>
    <t>石炭卸売業</t>
  </si>
  <si>
    <t>石油卸売業</t>
  </si>
  <si>
    <t>金属鉱物卸売業</t>
  </si>
  <si>
    <t>非金属鉱物卸売業（石炭・石油を除く）</t>
  </si>
  <si>
    <t>鉄鋼卸売業</t>
  </si>
  <si>
    <t>非鉄金属卸売業</t>
  </si>
  <si>
    <t>機械器具卸売業</t>
  </si>
  <si>
    <t>一般機械器具卸売業</t>
  </si>
  <si>
    <t>自動車部品・付属品卸売業</t>
  </si>
  <si>
    <t>精密機械器具卸売業</t>
  </si>
  <si>
    <t>家庭用電気機械器具卸売業</t>
  </si>
  <si>
    <t>電気機械器具卸売業（家庭用電気機械器具を除く）</t>
  </si>
  <si>
    <t>木材・竹材卸売業</t>
  </si>
  <si>
    <t>セメント卸売業</t>
  </si>
  <si>
    <t>板ガラス卸売業</t>
  </si>
  <si>
    <t>その他の建築材料卸売業</t>
  </si>
  <si>
    <t>再生資源卸売業</t>
  </si>
  <si>
    <t>鉄スクラップ卸売業</t>
  </si>
  <si>
    <t>非鉄金属スクラップ卸売業</t>
  </si>
  <si>
    <t>故紙卸売業</t>
  </si>
  <si>
    <t>その他の再生資源卸売業</t>
  </si>
  <si>
    <t>空びん・空かん等空容器卸売業</t>
  </si>
  <si>
    <t>婦人・子供服卸売業</t>
  </si>
  <si>
    <t>下着類卸売業</t>
  </si>
  <si>
    <t>寝具類卸売業</t>
  </si>
  <si>
    <t>かばん・袋物卸売業</t>
  </si>
  <si>
    <t>農畜産物・水産物卸売業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</si>
  <si>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</si>
  <si>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</si>
  <si>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</si>
  <si>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</si>
  <si>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</si>
  <si>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</si>
  <si>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食料・飲料卸売業</t>
  </si>
  <si>
    <t>砂糖卸売業</t>
  </si>
  <si>
    <t>味そ、しょう油卸売業</t>
  </si>
  <si>
    <t>酒類卸売業</t>
  </si>
  <si>
    <t>乾物卸売業</t>
  </si>
  <si>
    <t>菓子・パン類卸売業</t>
  </si>
  <si>
    <t>清涼飲料卸売業</t>
  </si>
  <si>
    <t>茶類卸売業</t>
  </si>
  <si>
    <t>その他の食料・飲料卸売業</t>
  </si>
  <si>
    <t>医薬品・化粧品卸売業</t>
  </si>
  <si>
    <t>医薬品卸売業</t>
  </si>
  <si>
    <t>医療用品卸売業</t>
  </si>
  <si>
    <t>化粧品卸売業</t>
  </si>
  <si>
    <t>家具・建具卸売業</t>
  </si>
  <si>
    <t>荒　物　卸　売　業</t>
  </si>
  <si>
    <t>畳卸売業</t>
  </si>
  <si>
    <t>室内装飾繊維品卸売業</t>
  </si>
  <si>
    <t>陶磁器・ガラス器卸売業</t>
  </si>
  <si>
    <t>その他のじゅう器卸売業</t>
  </si>
  <si>
    <t>その他の卸売業</t>
  </si>
  <si>
    <t>紙・紙製品卸売業</t>
  </si>
  <si>
    <t>金物卸売業</t>
  </si>
  <si>
    <t>薪炭卸売業</t>
  </si>
  <si>
    <t>肥料・飼料卸売業</t>
  </si>
  <si>
    <t>他に分類されない卸売業</t>
  </si>
  <si>
    <t>代理商・仲立業</t>
  </si>
  <si>
    <t>小売業計</t>
  </si>
  <si>
    <t>各種商品小売業</t>
  </si>
  <si>
    <t>百貨店</t>
  </si>
  <si>
    <t>くつ卸売業</t>
  </si>
  <si>
    <t>かん詰・びん詰食品卸売業（気密容器入の物）</t>
  </si>
  <si>
    <t>164　商業及び貿易</t>
  </si>
  <si>
    <t>商業及び貿易　165</t>
  </si>
  <si>
    <t>162　商業及び貿易</t>
  </si>
  <si>
    <t>（単位　金額万円）</t>
  </si>
  <si>
    <t>166　商業及び貿易</t>
  </si>
  <si>
    <t>商業及び貿易　167</t>
  </si>
  <si>
    <t>呉服・服地・寝具小売業</t>
  </si>
  <si>
    <t>呉服・服地小売業</t>
  </si>
  <si>
    <t>寝具小売業</t>
  </si>
  <si>
    <t>婦人・子供服小売業</t>
  </si>
  <si>
    <t>かばん・袋物小売業</t>
  </si>
  <si>
    <t>洋品雑貨・小間物小売業</t>
  </si>
  <si>
    <t>飲食料品小売業</t>
  </si>
  <si>
    <t>酒・調味料小売業</t>
  </si>
  <si>
    <t>食肉小売業</t>
  </si>
  <si>
    <t>食肉小売業（卵・鳥肉を除く）</t>
  </si>
  <si>
    <t>卵・鳥肉小売業</t>
  </si>
  <si>
    <t>鮮魚小売業</t>
  </si>
  <si>
    <t>乾物小売業</t>
  </si>
  <si>
    <t>野菜・果実小売業</t>
  </si>
  <si>
    <t>果実小売業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</si>
  <si>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</si>
  <si>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</si>
  <si>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</si>
  <si>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</si>
  <si>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米穀類小売業</t>
  </si>
  <si>
    <t>その他の飲食料品小売業</t>
  </si>
  <si>
    <t>牛乳小売業</t>
  </si>
  <si>
    <t>料理品小売業</t>
  </si>
  <si>
    <t>茶小売業</t>
  </si>
  <si>
    <t>他に分類されない飲食料品小売業</t>
  </si>
  <si>
    <t>自動車・自転車小売業</t>
  </si>
  <si>
    <t>自動車小売業</t>
  </si>
  <si>
    <t>くつ・はきもの小売業</t>
  </si>
  <si>
    <t>くつ小売業</t>
  </si>
  <si>
    <t>家具・建具・じゅう器小売業</t>
  </si>
  <si>
    <t>家具・建具・畳小売業</t>
  </si>
  <si>
    <t>建具小売業（製造小売）</t>
  </si>
  <si>
    <t>建具小売業（製造小売でないもの）</t>
  </si>
  <si>
    <t>畳小売業（製造小売）</t>
  </si>
  <si>
    <t>畳小売業（製造小売でないもの）</t>
  </si>
  <si>
    <t>金物・荒物小売業</t>
  </si>
  <si>
    <t>金物小売業</t>
  </si>
  <si>
    <t>荒物小売業</t>
  </si>
  <si>
    <t>陶磁器・ガラス器小売業</t>
  </si>
  <si>
    <t>家庭用機械器具小売業</t>
  </si>
  <si>
    <t>家庭用電気機械器具小売業</t>
  </si>
  <si>
    <t>家庭用機械器具小売業（家庭用電気機械器具を除く）</t>
  </si>
  <si>
    <t>その他のじゅう器小売業</t>
  </si>
  <si>
    <t>その他の小売業</t>
  </si>
  <si>
    <t>医薬品・化粧品小売業</t>
  </si>
  <si>
    <t>医薬品小売業</t>
  </si>
  <si>
    <t>化粧品小売業</t>
  </si>
  <si>
    <t>農耕用品小売業</t>
  </si>
  <si>
    <t>農機具小売業</t>
  </si>
  <si>
    <t>苗・種子小売業</t>
  </si>
  <si>
    <t>肥料・飼料小売業</t>
  </si>
  <si>
    <t>燃料小売業</t>
  </si>
  <si>
    <t>燃料小売業（ガソリンステーションを除く）</t>
  </si>
  <si>
    <t>書籍・文房具小売業</t>
  </si>
  <si>
    <t>書籍・雑誌小売業</t>
  </si>
  <si>
    <t>新聞小売業</t>
  </si>
  <si>
    <t>紙・文房具小売業</t>
  </si>
  <si>
    <t>スポーツ用品小売業</t>
  </si>
  <si>
    <t>楽器小売業</t>
  </si>
  <si>
    <t>写真機・写真材料小売業</t>
  </si>
  <si>
    <t>時計・眼鏡・光学機械小売業</t>
  </si>
  <si>
    <t>中古品小売業（他に分類されないもの）</t>
  </si>
  <si>
    <t>他に分類されない小売業</t>
  </si>
  <si>
    <t>たばこ・喫煙具専門小売業</t>
  </si>
  <si>
    <t>花・植木小売業</t>
  </si>
  <si>
    <t>他に分類されないその他の小売業</t>
  </si>
  <si>
    <t>その他の中古品小売業（他に分類されないもの）</t>
  </si>
  <si>
    <t>ガソリンステーション</t>
  </si>
  <si>
    <t>170　商業及び貿易</t>
  </si>
  <si>
    <t>市町村別</t>
  </si>
  <si>
    <t>商店数</t>
  </si>
  <si>
    <t>従業者数</t>
  </si>
  <si>
    <t>年間商品　　　　販 売 額</t>
  </si>
  <si>
    <t>合　計</t>
  </si>
  <si>
    <t>市部計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</si>
  <si>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</si>
  <si>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</si>
  <si>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</si>
  <si>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</si>
  <si>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</si>
  <si>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</si>
  <si>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</si>
  <si>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</si>
  <si>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</si>
  <si>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</si>
  <si>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</si>
  <si>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</si>
  <si>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</si>
  <si>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</si>
  <si>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</si>
  <si>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</si>
  <si>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</si>
  <si>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</si>
  <si>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</si>
  <si>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</si>
  <si>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</si>
  <si>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</si>
  <si>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</si>
  <si>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</si>
  <si>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</si>
  <si>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</si>
  <si>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</si>
  <si>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</si>
  <si>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</si>
  <si>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</si>
  <si>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</si>
  <si>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</si>
  <si>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</si>
  <si>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</si>
  <si>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</si>
  <si>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</si>
  <si>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</si>
  <si>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</si>
  <si>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</si>
  <si>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</si>
  <si>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</si>
  <si>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</si>
  <si>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</si>
  <si>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</si>
  <si>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</si>
  <si>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</si>
  <si>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</si>
  <si>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</si>
  <si>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郡部計</t>
  </si>
  <si>
    <t>合計</t>
  </si>
  <si>
    <t>食堂・レストラン</t>
  </si>
  <si>
    <t>一般食堂</t>
  </si>
  <si>
    <t>日本料理店</t>
  </si>
  <si>
    <t>西洋料理店</t>
  </si>
  <si>
    <t>そば・うどん店</t>
  </si>
  <si>
    <t>喫茶店</t>
  </si>
  <si>
    <t>商業及び貿易　171</t>
  </si>
  <si>
    <t>従業者数</t>
  </si>
  <si>
    <t>市町村別</t>
  </si>
  <si>
    <t>年次及び月次</t>
  </si>
  <si>
    <t>単　位</t>
  </si>
  <si>
    <t>数   量</t>
  </si>
  <si>
    <t>北アメリカ</t>
  </si>
  <si>
    <t>南アメリカ</t>
  </si>
  <si>
    <t>不   明</t>
  </si>
  <si>
    <t>合　　　計</t>
  </si>
  <si>
    <t>―</t>
  </si>
  <si>
    <t>(1)</t>
  </si>
  <si>
    <t>織物用繊維糸</t>
  </si>
  <si>
    <t>t</t>
  </si>
  <si>
    <t>(2)</t>
  </si>
  <si>
    <t>織      物</t>
  </si>
  <si>
    <t>千㎡</t>
  </si>
  <si>
    <t>絹  織  物</t>
  </si>
  <si>
    <t>〃</t>
  </si>
  <si>
    <t>人絹織物</t>
  </si>
  <si>
    <t>合成繊維織物</t>
  </si>
  <si>
    <t>その他の織物</t>
  </si>
  <si>
    <t>(3)</t>
  </si>
  <si>
    <t>(4)</t>
  </si>
  <si>
    <t>繊 維 雑 品</t>
  </si>
  <si>
    <t>(5)</t>
  </si>
  <si>
    <t>衣類</t>
  </si>
  <si>
    <t>打</t>
  </si>
  <si>
    <t>(6)</t>
  </si>
  <si>
    <t>メ リ ヤ ス</t>
  </si>
  <si>
    <t>年次及び月次</t>
  </si>
  <si>
    <t>陶  磁  器</t>
  </si>
  <si>
    <t>打</t>
  </si>
  <si>
    <t>九  谷  焼</t>
  </si>
  <si>
    <t>建 設 機 械</t>
  </si>
  <si>
    <t>台</t>
  </si>
  <si>
    <t>金属加工機械</t>
  </si>
  <si>
    <t>食料品加工機械</t>
  </si>
  <si>
    <t>荷役積込用機械</t>
  </si>
  <si>
    <t>電気機器</t>
  </si>
  <si>
    <t>(7)</t>
  </si>
  <si>
    <t>輸送用機器</t>
  </si>
  <si>
    <t>(8)</t>
  </si>
  <si>
    <t>その他の機械器具</t>
  </si>
  <si>
    <t>漆　　　器</t>
  </si>
  <si>
    <t>個</t>
  </si>
  <si>
    <t>そ　の　他</t>
  </si>
  <si>
    <t>構成比（％）</t>
  </si>
  <si>
    <t>172　商業及び貿易</t>
  </si>
  <si>
    <t>比　　　　　　　　率 （％）</t>
  </si>
  <si>
    <t>商業及び貿易　173</t>
  </si>
  <si>
    <t>がん具・娯楽用品小売業</t>
  </si>
  <si>
    <t>商業及び貿易　163</t>
  </si>
  <si>
    <t>商業及び貿易　169</t>
  </si>
  <si>
    <t>168　商業及び貿易</t>
  </si>
  <si>
    <t>スポーツ用品・娯楽用品・がん具卸売業</t>
  </si>
  <si>
    <t>家具小売業（製造小売）</t>
  </si>
  <si>
    <t>家具小売業（製造小売でないもの）</t>
  </si>
  <si>
    <t>（小売業のみ）</t>
  </si>
  <si>
    <t>売場面積</t>
  </si>
  <si>
    <t>㎡</t>
  </si>
  <si>
    <t>自動車卸売業（自動二輪車を含む）</t>
  </si>
  <si>
    <t>輸送用機械器具卸売業（自動車を除く）</t>
  </si>
  <si>
    <t>男子洋服小売業（製造小売）</t>
  </si>
  <si>
    <t>男子洋服小売業（製造小売でないもの）</t>
  </si>
  <si>
    <t>各種食料品小売業</t>
  </si>
  <si>
    <t>料亭</t>
  </si>
  <si>
    <t>酒場・ビヤホール</t>
  </si>
  <si>
    <t>その他の飲食店</t>
  </si>
  <si>
    <t>家庭用品</t>
  </si>
  <si>
    <t>食堂・喫茶</t>
  </si>
  <si>
    <t xml:space="preserve">一般卸売業 </t>
  </si>
  <si>
    <t>卸売業計</t>
  </si>
  <si>
    <t>洋服卸売業（婦人・子供服を除く）</t>
  </si>
  <si>
    <t>洋服小売業（婦人・子供服を除く）</t>
  </si>
  <si>
    <t>野菜小売業</t>
  </si>
  <si>
    <t>自転車小売業（自動二輪車を含む）</t>
  </si>
  <si>
    <t>中華料理店その他の東洋料理店</t>
  </si>
  <si>
    <r>
      <t>昭和62年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</si>
  <si>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</si>
  <si>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</si>
  <si>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</si>
  <si>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</si>
  <si>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</si>
  <si>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</si>
  <si>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</si>
  <si>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</si>
  <si>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</si>
  <si>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</si>
  <si>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身の回り品</t>
  </si>
  <si>
    <t>商店数</t>
  </si>
  <si>
    <t>産業細分類別</t>
  </si>
  <si>
    <r>
      <t>昭和</t>
    </r>
    <r>
      <rPr>
        <sz val="12"/>
        <color indexed="8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</si>
  <si>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</si>
  <si>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t>ヨーロッパ</t>
  </si>
  <si>
    <t>アフリカ</t>
  </si>
  <si>
    <t>オセアニア</t>
  </si>
  <si>
    <t>２</t>
  </si>
  <si>
    <t>繊    維    品</t>
  </si>
  <si>
    <t>漁      網</t>
  </si>
  <si>
    <t>t</t>
  </si>
  <si>
    <t>耐火断熱レンガ</t>
  </si>
  <si>
    <t>７</t>
  </si>
  <si>
    <t>鉄  鋼 ・ 金  属</t>
  </si>
  <si>
    <t>機  械  器  具</t>
  </si>
  <si>
    <t>繊 維 機 械</t>
  </si>
  <si>
    <t>土石類</t>
  </si>
  <si>
    <t>陶器</t>
  </si>
  <si>
    <t>菓子・パン小売業</t>
  </si>
  <si>
    <t>川北村</t>
  </si>
  <si>
    <t>資料　石川県統計調査課「商業統計」による。</t>
  </si>
  <si>
    <t>資料　石川県統計調査課「商業統計」による。</t>
  </si>
  <si>
    <t>昭和49年</t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</si>
  <si>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</si>
  <si>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t>昭和53年1月</t>
  </si>
  <si>
    <t>１</t>
  </si>
  <si>
    <t>３</t>
  </si>
  <si>
    <t>紙 製 品</t>
  </si>
  <si>
    <t>４</t>
  </si>
  <si>
    <t>化  学  製  品</t>
  </si>
  <si>
    <t>５</t>
  </si>
  <si>
    <t>窯  業  製  品</t>
  </si>
  <si>
    <t>人造黒鉛電極</t>
  </si>
  <si>
    <t>研磨材</t>
  </si>
  <si>
    <t>６</t>
  </si>
  <si>
    <t>８</t>
  </si>
  <si>
    <t>そ　　の　　他</t>
  </si>
  <si>
    <t>水産加工品</t>
  </si>
  <si>
    <t>x</t>
  </si>
  <si>
    <t>修　理　料</t>
  </si>
  <si>
    <t>法　人</t>
  </si>
  <si>
    <t>合計</t>
  </si>
  <si>
    <t xml:space="preserve">各種商品卸売業 </t>
  </si>
  <si>
    <t>注　　従業者数の家族は個人事業主及び家族従業者で、常用は有給役員及び常時雇用従業者である。</t>
  </si>
  <si>
    <t xml:space="preserve"> 　 　年間商品販売額、修理料・サービス料・仲立手数料は昭和50年5月1日から昭和51年4月30日までの1か年間の実績である。</t>
  </si>
  <si>
    <t>繊維品卸売業(衣服・身のまわり品を除く）</t>
  </si>
  <si>
    <t>産業細分類別</t>
  </si>
  <si>
    <t>3～4</t>
  </si>
  <si>
    <t>5～9</t>
  </si>
  <si>
    <t>10～19</t>
  </si>
  <si>
    <t>20～29</t>
  </si>
  <si>
    <t>30～49</t>
  </si>
  <si>
    <t>50～99</t>
  </si>
  <si>
    <t>㎡</t>
  </si>
  <si>
    <t>家　　　族</t>
  </si>
  <si>
    <t>常　　　用</t>
  </si>
  <si>
    <t>従　　　　業　　　　者　　　　数　（人）</t>
  </si>
  <si>
    <t>経 営 組 織 別</t>
  </si>
  <si>
    <t>従業者規模別</t>
  </si>
  <si>
    <t>商　　　　　店　　　　　数</t>
  </si>
  <si>
    <t>はきもの卸売業（くつを除く）</t>
  </si>
  <si>
    <t>その他の衣服・身のまわり品卸売業</t>
  </si>
  <si>
    <t>１１　　商　　　　　業　　　　　及　　　　　び　　　　　貿　　　　　易</t>
  </si>
  <si>
    <t>衣服・身のまわり品卸売業</t>
  </si>
  <si>
    <t>－</t>
  </si>
  <si>
    <t>その他の農畜産物・水産物卸売業</t>
  </si>
  <si>
    <t>－</t>
  </si>
  <si>
    <t>70　　商　　　　　　　　　　　　業　（昭和51.5.1現在）</t>
  </si>
  <si>
    <t>建築材料卸売業</t>
  </si>
  <si>
    <t>（１）　　産業細分類別の商店数、従業者数、年間商品販売額、修理料・サービス料・仲立手数料、商品手持額及び売場面積（飲食店を除く）</t>
  </si>
  <si>
    <t>産業細分類別の商店数、従業者数、年間商品販売額、修理料・サービス料・仲立手数料、商品手持額及び売場面積（飲食店を除く）（つづき）</t>
  </si>
  <si>
    <t>家具・建具・じゅう器卸売業</t>
  </si>
  <si>
    <r>
      <t>その他の各種商品小売業（</t>
    </r>
    <r>
      <rPr>
        <b/>
        <sz val="11"/>
        <rFont val="ＭＳ ゴシック"/>
        <family val="3"/>
      </rPr>
      <t>従業者が常時50人未満のもの</t>
    </r>
    <r>
      <rPr>
        <b/>
        <sz val="12"/>
        <rFont val="ＭＳ ゴシック"/>
        <family val="3"/>
      </rPr>
      <t>）</t>
    </r>
  </si>
  <si>
    <t>織物・衣服・身のまわり品小売業</t>
  </si>
  <si>
    <t>その他の織物・衣服・身のまわり品小売業</t>
  </si>
  <si>
    <t>豆ふ・かまぼこ等加工食品小売業（製造小売でないもの）</t>
  </si>
  <si>
    <t>他に分類されない織物・衣服・身のまわり品小売業</t>
  </si>
  <si>
    <t>はきもの小売業（くつを除く）</t>
  </si>
  <si>
    <t>－</t>
  </si>
  <si>
    <t>　</t>
  </si>
  <si>
    <t>豆ふ・かまぼこ等加工食品小売業（製造小売）</t>
  </si>
  <si>
    <t>経営組織別</t>
  </si>
  <si>
    <t>個　人</t>
  </si>
  <si>
    <t>－</t>
  </si>
  <si>
    <t>骨とう品小売業</t>
  </si>
  <si>
    <t>バー・キャバレー・ナイトクラブ</t>
  </si>
  <si>
    <t>年間商品　　　販 売 額</t>
  </si>
  <si>
    <t>家　　族</t>
  </si>
  <si>
    <t>常　用</t>
  </si>
  <si>
    <t>商　店　数</t>
  </si>
  <si>
    <t>（単位　従業者数　人、金額　万円）</t>
  </si>
  <si>
    <t>従業者数</t>
  </si>
  <si>
    <t>年間商品　　販 売 額</t>
  </si>
  <si>
    <t>家　族</t>
  </si>
  <si>
    <t>従 業 者 数</t>
  </si>
  <si>
    <t>合計</t>
  </si>
  <si>
    <t>鳳至郡</t>
  </si>
  <si>
    <t>（４）　　市町村別商店数、従業者数及び年間商品販売額（飲食店）</t>
  </si>
  <si>
    <t>（２）　　市町村別商店数、従業者数及び年間商品販売額（飲食店を除く）</t>
  </si>
  <si>
    <t>卸売業計</t>
  </si>
  <si>
    <t>小売業計</t>
  </si>
  <si>
    <t>合　　　　　　計</t>
  </si>
  <si>
    <t>x</t>
  </si>
  <si>
    <t>（３）　　産業細分類別商店数、従業者数及び年間商品販売額（飲食店）</t>
  </si>
  <si>
    <t>すし屋</t>
  </si>
  <si>
    <t>資料　北陸財務局経済調査課調「百貨店売上高調査」による。</t>
  </si>
  <si>
    <t>資料　社団法人北陸経済調査会調「石川県輸出実態調査（石川県委託調査）」による。</t>
  </si>
  <si>
    <t>（単位　百万円）</t>
  </si>
  <si>
    <r>
      <t>昭和</t>
    </r>
    <r>
      <rPr>
        <b/>
        <sz val="12"/>
        <color indexed="8"/>
        <rFont val="ＭＳ ゴシック"/>
        <family val="3"/>
      </rPr>
      <t>53</t>
    </r>
    <r>
      <rPr>
        <b/>
        <sz val="12"/>
        <color indexed="9"/>
        <rFont val="ＭＳ ゴシック"/>
        <family val="3"/>
      </rPr>
      <t>年</t>
    </r>
  </si>
  <si>
    <t>71　　百　　貨　　店　　売　　上　　高　（昭和49～53年）</t>
  </si>
  <si>
    <t>－</t>
  </si>
  <si>
    <t>百　　貨　　店　　売　　上　　高　（昭和49～53年）（つづき）</t>
  </si>
  <si>
    <t>食　料　品</t>
  </si>
  <si>
    <t>そ　の　他</t>
  </si>
  <si>
    <t>品　目　別</t>
  </si>
  <si>
    <t>金　　　額</t>
  </si>
  <si>
    <t>ア　ジ　ア</t>
  </si>
  <si>
    <t>総　　　　　額</t>
  </si>
  <si>
    <t>衣　料　品</t>
  </si>
  <si>
    <t>雑　　　　　貨</t>
  </si>
  <si>
    <t>（単位　金額万円）</t>
  </si>
  <si>
    <t>72　　品　目　・　仕　向　地　別　輸　出　実　績　（昭和53年）</t>
  </si>
  <si>
    <t>キュプラ織物</t>
  </si>
  <si>
    <t>アセテート織物</t>
  </si>
  <si>
    <t>〃</t>
  </si>
  <si>
    <t>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</si>
</sst>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;[Red]\-#,##0.0"/>
    <numFmt numFmtId="178" formatCode="#,##0_);[Red]\(#,##0\)"/>
    <numFmt numFmtId="179" formatCode="#,##0.0_);[Red]\(#,##0.0\)"/>
    <numFmt numFmtId="180" formatCode="#,##0_);\(#,##0\)"/>
    <numFmt numFmtId="181" formatCode="#,##0;[Red]#,##0"/>
    <numFmt numFmtId="182" formatCode="#,##0.0;[Red]#,##0.0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1"/>
      <name val="ＭＳ Ｐ明朝"/>
      <family val="1"/>
    </font>
    <font>
      <sz val="14"/>
      <name val="ＭＳ 明朝"/>
      <family val="1"/>
    </font>
    <font>
      <b/>
      <sz val="12"/>
      <color indexed="12"/>
      <name val="ＭＳ 明朝"/>
      <family val="1"/>
    </font>
    <font>
      <sz val="12"/>
      <color indexed="12"/>
      <name val="ＭＳ 明朝"/>
      <family val="1"/>
    </font>
    <font>
      <sz val="11"/>
      <color indexed="12"/>
      <name val="ＭＳ Ｐ明朝"/>
      <family val="1"/>
    </font>
    <font>
      <sz val="11"/>
      <color indexed="12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4"/>
      <name val="ＭＳ 明朝"/>
      <family val="1"/>
    </font>
    <font>
      <sz val="12"/>
      <color indexed="8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2"/>
      <color indexed="9"/>
      <name val="ＭＳ 明朝"/>
      <family val="1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2"/>
      <color indexed="9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1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38" fontId="6" fillId="0" borderId="0" xfId="49" applyFont="1" applyFill="1" applyBorder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37" fontId="2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37" fontId="6" fillId="0" borderId="0" xfId="0" applyNumberFormat="1" applyFont="1" applyFill="1" applyAlignment="1" applyProtection="1">
      <alignment horizontal="right"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9" fillId="0" borderId="12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distributed" vertical="center"/>
      <protection/>
    </xf>
    <xf numFmtId="37" fontId="6" fillId="0" borderId="12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37" fontId="3" fillId="0" borderId="0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horizontal="left" vertical="center"/>
      <protection/>
    </xf>
    <xf numFmtId="37" fontId="6" fillId="0" borderId="14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top"/>
      <protection/>
    </xf>
    <xf numFmtId="0" fontId="8" fillId="0" borderId="0" xfId="0" applyFont="1" applyFill="1" applyAlignment="1">
      <alignment horizontal="right" vertical="top"/>
    </xf>
    <xf numFmtId="0" fontId="17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15" xfId="0" applyFont="1" applyFill="1" applyBorder="1" applyAlignment="1">
      <alignment horizontal="center" vertical="center" wrapText="1"/>
    </xf>
    <xf numFmtId="38" fontId="6" fillId="0" borderId="0" xfId="49" applyFont="1" applyFill="1" applyBorder="1" applyAlignment="1">
      <alignment horizontal="right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38" fontId="6" fillId="0" borderId="16" xfId="49" applyFont="1" applyFill="1" applyBorder="1" applyAlignment="1">
      <alignment vertical="center"/>
    </xf>
    <xf numFmtId="38" fontId="6" fillId="0" borderId="16" xfId="49" applyFont="1" applyFill="1" applyBorder="1" applyAlignment="1">
      <alignment horizontal="right" vertical="center"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horizontal="centerContinuous" vertical="center"/>
      <protection/>
    </xf>
    <xf numFmtId="0" fontId="6" fillId="0" borderId="17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13" fillId="0" borderId="0" xfId="49" applyNumberFormat="1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6" fillId="0" borderId="23" xfId="0" applyFont="1" applyFill="1" applyBorder="1" applyAlignment="1" applyProtection="1">
      <alignment horizontal="distributed" vertical="center"/>
      <protection/>
    </xf>
    <xf numFmtId="178" fontId="6" fillId="0" borderId="24" xfId="0" applyNumberFormat="1" applyFont="1" applyFill="1" applyBorder="1" applyAlignment="1" applyProtection="1">
      <alignment horizontal="right" vertical="center"/>
      <protection/>
    </xf>
    <xf numFmtId="178" fontId="6" fillId="0" borderId="11" xfId="0" applyNumberFormat="1" applyFont="1" applyFill="1" applyBorder="1" applyAlignment="1" applyProtection="1">
      <alignment horizontal="right" vertical="center"/>
      <protection/>
    </xf>
    <xf numFmtId="178" fontId="6" fillId="0" borderId="23" xfId="0" applyNumberFormat="1" applyFont="1" applyFill="1" applyBorder="1" applyAlignment="1" applyProtection="1">
      <alignment horizontal="right" vertical="center"/>
      <protection/>
    </xf>
    <xf numFmtId="38" fontId="6" fillId="0" borderId="11" xfId="49" applyFont="1" applyFill="1" applyBorder="1" applyAlignment="1" applyProtection="1">
      <alignment horizontal="distributed" vertical="center"/>
      <protection/>
    </xf>
    <xf numFmtId="38" fontId="6" fillId="0" borderId="0" xfId="49" applyFont="1" applyFill="1" applyBorder="1" applyAlignment="1" applyProtection="1">
      <alignment vertical="center"/>
      <protection/>
    </xf>
    <xf numFmtId="0" fontId="9" fillId="0" borderId="25" xfId="0" applyFont="1" applyFill="1" applyBorder="1" applyAlignment="1" applyProtection="1">
      <alignment horizontal="distributed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distributed"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6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180" fontId="6" fillId="0" borderId="0" xfId="0" applyNumberFormat="1" applyFont="1" applyFill="1" applyAlignment="1" applyProtection="1">
      <alignment horizontal="right" vertical="center"/>
      <protection/>
    </xf>
    <xf numFmtId="178" fontId="6" fillId="0" borderId="27" xfId="0" applyNumberFormat="1" applyFont="1" applyFill="1" applyBorder="1" applyAlignment="1" applyProtection="1">
      <alignment horizontal="right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9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12" fillId="0" borderId="28" xfId="0" applyNumberFormat="1" applyFont="1" applyBorder="1" applyAlignment="1">
      <alignment horizontal="right" vertical="center"/>
    </xf>
    <xf numFmtId="3" fontId="12" fillId="0" borderId="25" xfId="0" applyNumberFormat="1" applyFont="1" applyBorder="1" applyAlignment="1">
      <alignment horizontal="right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2" fillId="0" borderId="11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6" fillId="0" borderId="14" xfId="0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distributed"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 shrinkToFit="1"/>
    </xf>
    <xf numFmtId="0" fontId="6" fillId="0" borderId="32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 shrinkToFit="1"/>
    </xf>
    <xf numFmtId="0" fontId="6" fillId="0" borderId="32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" fontId="12" fillId="0" borderId="0" xfId="0" applyNumberFormat="1" applyFont="1" applyAlignment="1">
      <alignment horizontal="right" vertical="center"/>
    </xf>
    <xf numFmtId="3" fontId="13" fillId="0" borderId="25" xfId="0" applyNumberFormat="1" applyFont="1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38" fontId="6" fillId="0" borderId="11" xfId="49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distributed" vertical="center"/>
      <protection/>
    </xf>
    <xf numFmtId="3" fontId="2" fillId="0" borderId="0" xfId="0" applyNumberFormat="1" applyFont="1" applyBorder="1" applyAlignment="1">
      <alignment horizontal="right" vertical="center"/>
    </xf>
    <xf numFmtId="0" fontId="6" fillId="0" borderId="11" xfId="0" applyFont="1" applyFill="1" applyBorder="1" applyAlignment="1" applyProtection="1">
      <alignment horizontal="center" vertical="center" shrinkToFit="1"/>
      <protection/>
    </xf>
    <xf numFmtId="0" fontId="6" fillId="0" borderId="11" xfId="0" applyFont="1" applyFill="1" applyBorder="1" applyAlignment="1" applyProtection="1">
      <alignment horizontal="distributed" vertical="center" shrinkToFit="1"/>
      <protection/>
    </xf>
    <xf numFmtId="0" fontId="6" fillId="0" borderId="11" xfId="0" applyFont="1" applyBorder="1" applyAlignment="1">
      <alignment vertical="center"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34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0" fontId="2" fillId="0" borderId="1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 applyProtection="1">
      <alignment horizontal="distributed" vertical="center"/>
      <protection/>
    </xf>
    <xf numFmtId="0" fontId="6" fillId="0" borderId="10" xfId="0" applyFont="1" applyFill="1" applyBorder="1" applyAlignment="1" applyProtection="1">
      <alignment horizontal="center" vertical="center" shrinkToFit="1"/>
      <protection/>
    </xf>
    <xf numFmtId="0" fontId="1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" fontId="6" fillId="0" borderId="25" xfId="0" applyNumberFormat="1" applyFont="1" applyFill="1" applyBorder="1" applyAlignment="1" applyProtection="1">
      <alignment horizontal="right" vertical="center"/>
      <protection/>
    </xf>
    <xf numFmtId="38" fontId="9" fillId="0" borderId="0" xfId="49" applyFont="1" applyAlignment="1">
      <alignment vertical="center"/>
    </xf>
    <xf numFmtId="38" fontId="6" fillId="0" borderId="0" xfId="49" applyFont="1" applyAlignment="1">
      <alignment vertical="center"/>
    </xf>
    <xf numFmtId="0" fontId="6" fillId="0" borderId="28" xfId="0" applyFont="1" applyBorder="1" applyAlignment="1">
      <alignment vertical="center"/>
    </xf>
    <xf numFmtId="38" fontId="2" fillId="0" borderId="0" xfId="49" applyFont="1" applyAlignment="1">
      <alignment vertical="center"/>
    </xf>
    <xf numFmtId="38" fontId="2" fillId="0" borderId="0" xfId="49" applyFont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8" fontId="3" fillId="0" borderId="0" xfId="49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178" fontId="6" fillId="0" borderId="35" xfId="0" applyNumberFormat="1" applyFont="1" applyBorder="1" applyAlignment="1">
      <alignment horizontal="right" vertical="center"/>
    </xf>
    <xf numFmtId="178" fontId="6" fillId="0" borderId="24" xfId="0" applyNumberFormat="1" applyFont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right" vertical="center"/>
    </xf>
    <xf numFmtId="0" fontId="6" fillId="0" borderId="11" xfId="0" applyFont="1" applyFill="1" applyBorder="1" applyAlignment="1" applyProtection="1">
      <alignment horizontal="right" vertical="center"/>
      <protection/>
    </xf>
    <xf numFmtId="0" fontId="6" fillId="0" borderId="23" xfId="0" applyFont="1" applyFill="1" applyBorder="1" applyAlignment="1" applyProtection="1">
      <alignment horizontal="right" vertical="center"/>
      <protection/>
    </xf>
    <xf numFmtId="181" fontId="6" fillId="0" borderId="0" xfId="0" applyNumberFormat="1" applyFont="1" applyBorder="1" applyAlignment="1">
      <alignment horizontal="right" vertical="center"/>
    </xf>
    <xf numFmtId="181" fontId="6" fillId="0" borderId="36" xfId="0" applyNumberFormat="1" applyFont="1" applyBorder="1" applyAlignment="1">
      <alignment horizontal="right" vertical="center"/>
    </xf>
    <xf numFmtId="181" fontId="6" fillId="0" borderId="0" xfId="0" applyNumberFormat="1" applyFont="1" applyFill="1" applyBorder="1" applyAlignment="1" applyProtection="1">
      <alignment horizontal="right" vertical="center"/>
      <protection/>
    </xf>
    <xf numFmtId="181" fontId="6" fillId="0" borderId="36" xfId="0" applyNumberFormat="1" applyFont="1" applyFill="1" applyBorder="1" applyAlignment="1" applyProtection="1">
      <alignment horizontal="right" vertical="center"/>
      <protection/>
    </xf>
    <xf numFmtId="181" fontId="6" fillId="0" borderId="25" xfId="0" applyNumberFormat="1" applyFont="1" applyBorder="1" applyAlignment="1">
      <alignment horizontal="right" vertical="center"/>
    </xf>
    <xf numFmtId="181" fontId="6" fillId="0" borderId="25" xfId="0" applyNumberFormat="1" applyFont="1" applyFill="1" applyBorder="1" applyAlignment="1" applyProtection="1">
      <alignment horizontal="right" vertical="center"/>
      <protection/>
    </xf>
    <xf numFmtId="181" fontId="6" fillId="0" borderId="37" xfId="0" applyNumberFormat="1" applyFont="1" applyBorder="1" applyAlignment="1">
      <alignment horizontal="right" vertical="center"/>
    </xf>
    <xf numFmtId="181" fontId="6" fillId="0" borderId="33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horizontal="right" vertical="center"/>
    </xf>
    <xf numFmtId="181" fontId="6" fillId="0" borderId="33" xfId="0" applyNumberFormat="1" applyFont="1" applyFill="1" applyBorder="1" applyAlignment="1" applyProtection="1">
      <alignment horizontal="right" vertical="center"/>
      <protection/>
    </xf>
    <xf numFmtId="181" fontId="6" fillId="0" borderId="28" xfId="0" applyNumberFormat="1" applyFont="1" applyBorder="1" applyAlignment="1">
      <alignment horizontal="right" vertical="center"/>
    </xf>
    <xf numFmtId="0" fontId="2" fillId="0" borderId="38" xfId="0" applyFont="1" applyFill="1" applyBorder="1" applyAlignment="1" applyProtection="1">
      <alignment horizontal="distributed" vertical="center"/>
      <protection/>
    </xf>
    <xf numFmtId="181" fontId="2" fillId="0" borderId="24" xfId="0" applyNumberFormat="1" applyFont="1" applyBorder="1" applyAlignment="1">
      <alignment horizontal="right" vertical="center"/>
    </xf>
    <xf numFmtId="181" fontId="2" fillId="0" borderId="39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36" xfId="0" applyNumberFormat="1" applyFont="1" applyBorder="1" applyAlignment="1">
      <alignment horizontal="right" vertical="center"/>
    </xf>
    <xf numFmtId="178" fontId="2" fillId="0" borderId="40" xfId="0" applyNumberFormat="1" applyFont="1" applyFill="1" applyBorder="1" applyAlignment="1" applyProtection="1">
      <alignment horizontal="distributed" vertical="center"/>
      <protection/>
    </xf>
    <xf numFmtId="181" fontId="2" fillId="0" borderId="33" xfId="0" applyNumberFormat="1" applyFont="1" applyBorder="1" applyAlignment="1">
      <alignment horizontal="right" vertical="center"/>
    </xf>
    <xf numFmtId="181" fontId="2" fillId="0" borderId="33" xfId="0" applyNumberFormat="1" applyFont="1" applyFill="1" applyBorder="1" applyAlignment="1" applyProtection="1">
      <alignment horizontal="right" vertical="center"/>
      <protection/>
    </xf>
    <xf numFmtId="181" fontId="2" fillId="0" borderId="0" xfId="0" applyNumberFormat="1" applyFont="1" applyFill="1" applyBorder="1" applyAlignment="1" applyProtection="1">
      <alignment horizontal="right" vertical="center"/>
      <protection/>
    </xf>
    <xf numFmtId="178" fontId="2" fillId="0" borderId="40" xfId="0" applyNumberFormat="1" applyFont="1" applyFill="1" applyBorder="1" applyAlignment="1" applyProtection="1">
      <alignment horizontal="distributed" vertical="center" wrapText="1"/>
      <protection/>
    </xf>
    <xf numFmtId="37" fontId="6" fillId="0" borderId="16" xfId="0" applyNumberFormat="1" applyFont="1" applyFill="1" applyBorder="1" applyAlignment="1" applyProtection="1">
      <alignment vertical="center"/>
      <protection/>
    </xf>
    <xf numFmtId="37" fontId="6" fillId="0" borderId="34" xfId="0" applyNumberFormat="1" applyFont="1" applyFill="1" applyBorder="1" applyAlignment="1" applyProtection="1">
      <alignment vertical="center"/>
      <protection/>
    </xf>
    <xf numFmtId="37" fontId="6" fillId="0" borderId="25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37" fontId="2" fillId="0" borderId="16" xfId="0" applyNumberFormat="1" applyFont="1" applyFill="1" applyBorder="1" applyAlignment="1" applyProtection="1">
      <alignment vertical="center"/>
      <protection/>
    </xf>
    <xf numFmtId="181" fontId="6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horizontal="right" vertical="center"/>
    </xf>
    <xf numFmtId="182" fontId="6" fillId="0" borderId="0" xfId="49" applyNumberFormat="1" applyFont="1" applyFill="1" applyBorder="1" applyAlignment="1">
      <alignment vertical="center"/>
    </xf>
    <xf numFmtId="182" fontId="6" fillId="0" borderId="0" xfId="49" applyNumberFormat="1" applyFont="1" applyFill="1" applyBorder="1" applyAlignment="1">
      <alignment horizontal="right" vertical="center"/>
    </xf>
    <xf numFmtId="182" fontId="6" fillId="0" borderId="12" xfId="49" applyNumberFormat="1" applyFont="1" applyFill="1" applyBorder="1" applyAlignment="1">
      <alignment horizontal="right" vertical="center"/>
    </xf>
    <xf numFmtId="0" fontId="25" fillId="0" borderId="10" xfId="0" applyFont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horizontal="right" vertical="center"/>
    </xf>
    <xf numFmtId="177" fontId="6" fillId="0" borderId="12" xfId="49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vertical="center"/>
    </xf>
    <xf numFmtId="182" fontId="2" fillId="0" borderId="0" xfId="49" applyNumberFormat="1" applyFont="1" applyFill="1" applyBorder="1" applyAlignment="1">
      <alignment vertical="center"/>
    </xf>
    <xf numFmtId="38" fontId="2" fillId="0" borderId="0" xfId="49" applyFont="1" applyFill="1" applyBorder="1" applyAlignment="1">
      <alignment horizontal="right" vertical="center"/>
    </xf>
    <xf numFmtId="0" fontId="6" fillId="0" borderId="41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3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2" fillId="0" borderId="11" xfId="0" applyFont="1" applyFill="1" applyBorder="1" applyAlignment="1">
      <alignment horizontal="distributed" vertical="center"/>
    </xf>
    <xf numFmtId="0" fontId="6" fillId="0" borderId="44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distributed" vertical="center" shrinkToFit="1"/>
    </xf>
    <xf numFmtId="0" fontId="6" fillId="0" borderId="30" xfId="0" applyFont="1" applyBorder="1" applyAlignment="1">
      <alignment horizontal="distributed" vertical="center" shrinkToFit="1"/>
    </xf>
    <xf numFmtId="0" fontId="6" fillId="0" borderId="29" xfId="0" applyFont="1" applyBorder="1" applyAlignment="1">
      <alignment horizontal="distributed" vertical="center" shrinkToFit="1"/>
    </xf>
    <xf numFmtId="0" fontId="6" fillId="0" borderId="2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5" xfId="0" applyFont="1" applyBorder="1" applyAlignment="1">
      <alignment horizontal="distributed" vertical="center"/>
    </xf>
    <xf numFmtId="0" fontId="6" fillId="0" borderId="47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9" fillId="0" borderId="25" xfId="0" applyFont="1" applyFill="1" applyBorder="1" applyAlignment="1" applyProtection="1">
      <alignment horizontal="distributed" vertical="center"/>
      <protection/>
    </xf>
    <xf numFmtId="0" fontId="9" fillId="0" borderId="23" xfId="0" applyFont="1" applyFill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/>
    </xf>
    <xf numFmtId="0" fontId="6" fillId="0" borderId="4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2" fillId="0" borderId="24" xfId="0" applyFont="1" applyFill="1" applyBorder="1" applyAlignment="1" applyProtection="1">
      <alignment horizontal="distributed" vertical="center"/>
      <protection/>
    </xf>
    <xf numFmtId="0" fontId="2" fillId="0" borderId="38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38" fontId="2" fillId="0" borderId="0" xfId="49" applyFont="1" applyFill="1" applyBorder="1" applyAlignment="1" applyProtection="1">
      <alignment horizontal="distributed" vertical="center"/>
      <protection/>
    </xf>
    <xf numFmtId="38" fontId="2" fillId="0" borderId="11" xfId="49" applyFont="1" applyFill="1" applyBorder="1" applyAlignment="1" applyProtection="1">
      <alignment horizontal="distributed" vertical="center"/>
      <protection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3" fillId="0" borderId="11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 applyProtection="1">
      <alignment horizontal="distributed" vertical="center"/>
      <protection/>
    </xf>
    <xf numFmtId="0" fontId="6" fillId="0" borderId="3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11" xfId="0" applyFont="1" applyFill="1" applyBorder="1" applyAlignment="1" applyProtection="1">
      <alignment horizontal="distributed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51" xfId="0" applyFont="1" applyBorder="1" applyAlignment="1">
      <alignment horizontal="center" vertical="center"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6" fillId="0" borderId="5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distributed" vertical="center"/>
    </xf>
    <xf numFmtId="0" fontId="6" fillId="0" borderId="49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0" fontId="6" fillId="0" borderId="52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distributed" vertical="center"/>
      <protection/>
    </xf>
    <xf numFmtId="0" fontId="2" fillId="0" borderId="54" xfId="0" applyFont="1" applyFill="1" applyBorder="1" applyAlignment="1" applyProtection="1">
      <alignment horizontal="distributed" vertical="center"/>
      <protection/>
    </xf>
    <xf numFmtId="0" fontId="6" fillId="0" borderId="55" xfId="0" applyFont="1" applyFill="1" applyBorder="1" applyAlignment="1" applyProtection="1">
      <alignment horizontal="distributed" vertical="center"/>
      <protection/>
    </xf>
    <xf numFmtId="0" fontId="6" fillId="0" borderId="5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57" xfId="0" applyFont="1" applyFill="1" applyBorder="1" applyAlignment="1" applyProtection="1">
      <alignment horizontal="distributed" vertical="center"/>
      <protection/>
    </xf>
    <xf numFmtId="0" fontId="6" fillId="0" borderId="58" xfId="0" applyFont="1" applyFill="1" applyBorder="1" applyAlignment="1" applyProtection="1">
      <alignment horizontal="distributed" vertical="center"/>
      <protection/>
    </xf>
    <xf numFmtId="0" fontId="6" fillId="0" borderId="59" xfId="0" applyFont="1" applyFill="1" applyBorder="1" applyAlignment="1" applyProtection="1">
      <alignment horizontal="distributed" vertical="center"/>
      <protection/>
    </xf>
    <xf numFmtId="37" fontId="6" fillId="0" borderId="0" xfId="0" applyNumberFormat="1" applyFont="1" applyFill="1" applyBorder="1" applyAlignment="1" applyProtection="1">
      <alignment horizontal="center" vertical="center" shrinkToFit="1"/>
      <protection/>
    </xf>
    <xf numFmtId="37" fontId="6" fillId="0" borderId="11" xfId="0" applyNumberFormat="1" applyFont="1" applyFill="1" applyBorder="1" applyAlignment="1" applyProtection="1">
      <alignment horizontal="center" vertical="center" shrinkToFit="1"/>
      <protection/>
    </xf>
    <xf numFmtId="0" fontId="6" fillId="0" borderId="6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distributed" vertical="center" wrapText="1"/>
    </xf>
    <xf numFmtId="0" fontId="6" fillId="0" borderId="42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distributed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distributed" vertical="center"/>
      <protection/>
    </xf>
    <xf numFmtId="0" fontId="6" fillId="0" borderId="23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6" fillId="0" borderId="11" xfId="0" applyFont="1" applyFill="1" applyBorder="1" applyAlignment="1" applyProtection="1">
      <alignment horizontal="center" vertical="center" shrinkToFit="1"/>
      <protection/>
    </xf>
    <xf numFmtId="37" fontId="6" fillId="0" borderId="0" xfId="0" applyNumberFormat="1" applyFont="1" applyFill="1" applyBorder="1" applyAlignment="1" applyProtection="1">
      <alignment horizontal="distributed" vertical="center"/>
      <protection/>
    </xf>
    <xf numFmtId="37" fontId="6" fillId="0" borderId="11" xfId="0" applyNumberFormat="1" applyFont="1" applyFill="1" applyBorder="1" applyAlignment="1" applyProtection="1">
      <alignment horizontal="distributed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 horizontal="center" vertical="center"/>
    </xf>
    <xf numFmtId="181" fontId="6" fillId="0" borderId="0" xfId="0" applyNumberFormat="1" applyFont="1" applyFill="1" applyBorder="1" applyAlignment="1" applyProtection="1">
      <alignment horizontal="right" vertical="center"/>
      <protection/>
    </xf>
    <xf numFmtId="181" fontId="6" fillId="0" borderId="12" xfId="0" applyNumberFormat="1" applyFont="1" applyFill="1" applyBorder="1" applyAlignment="1" applyProtection="1">
      <alignment horizontal="right" vertical="center"/>
      <protection/>
    </xf>
    <xf numFmtId="181" fontId="6" fillId="0" borderId="0" xfId="0" applyNumberFormat="1" applyFont="1" applyFill="1" applyBorder="1" applyAlignment="1" applyProtection="1">
      <alignment horizontal="center" vertical="center"/>
      <protection/>
    </xf>
    <xf numFmtId="181" fontId="2" fillId="0" borderId="0" xfId="0" applyNumberFormat="1" applyFont="1" applyFill="1" applyBorder="1" applyAlignment="1" applyProtection="1">
      <alignment horizontal="right" vertical="center"/>
      <protection/>
    </xf>
    <xf numFmtId="181" fontId="6" fillId="0" borderId="0" xfId="0" applyNumberFormat="1" applyFont="1" applyFill="1" applyBorder="1" applyAlignment="1">
      <alignment horizontal="center" vertical="center"/>
    </xf>
    <xf numFmtId="181" fontId="6" fillId="0" borderId="17" xfId="0" applyNumberFormat="1" applyFont="1" applyFill="1" applyBorder="1" applyAlignment="1" applyProtection="1">
      <alignment horizontal="right" vertical="center"/>
      <protection/>
    </xf>
    <xf numFmtId="181" fontId="6" fillId="0" borderId="16" xfId="0" applyNumberFormat="1" applyFont="1" applyFill="1" applyBorder="1" applyAlignment="1" applyProtection="1">
      <alignment horizontal="right" vertical="center"/>
      <protection/>
    </xf>
    <xf numFmtId="181" fontId="6" fillId="0" borderId="16" xfId="0" applyNumberFormat="1" applyFont="1" applyFill="1" applyBorder="1" applyAlignment="1" applyProtection="1">
      <alignment horizontal="center" vertical="center"/>
      <protection/>
    </xf>
    <xf numFmtId="181" fontId="6" fillId="0" borderId="16" xfId="0" applyNumberFormat="1" applyFont="1" applyFill="1" applyBorder="1" applyAlignment="1">
      <alignment horizontal="center" vertical="center"/>
    </xf>
    <xf numFmtId="181" fontId="2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66" xfId="0" applyFont="1" applyFill="1" applyBorder="1" applyAlignment="1" applyProtection="1">
      <alignment horizontal="distributed" vertical="center"/>
      <protection/>
    </xf>
    <xf numFmtId="0" fontId="6" fillId="0" borderId="56" xfId="0" applyFont="1" applyFill="1" applyBorder="1" applyAlignment="1" applyProtection="1">
      <alignment horizontal="distributed" vertical="center"/>
      <protection/>
    </xf>
    <xf numFmtId="0" fontId="6" fillId="0" borderId="53" xfId="0" applyFont="1" applyFill="1" applyBorder="1" applyAlignment="1" applyProtection="1">
      <alignment horizontal="distributed" vertical="center"/>
      <protection/>
    </xf>
    <xf numFmtId="0" fontId="6" fillId="0" borderId="13" xfId="0" applyFont="1" applyFill="1" applyBorder="1" applyAlignment="1" applyProtection="1">
      <alignment horizontal="distributed" vertical="center"/>
      <protection/>
    </xf>
    <xf numFmtId="0" fontId="6" fillId="0" borderId="12" xfId="0" applyFont="1" applyFill="1" applyBorder="1" applyAlignment="1" applyProtection="1">
      <alignment horizontal="distributed" vertical="center"/>
      <protection/>
    </xf>
    <xf numFmtId="0" fontId="6" fillId="0" borderId="67" xfId="0" applyFont="1" applyFill="1" applyBorder="1" applyAlignment="1">
      <alignment horizontal="distributed" vertical="center" wrapText="1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 applyProtection="1" quotePrefix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2" fillId="0" borderId="68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181" fontId="6" fillId="0" borderId="25" xfId="0" applyNumberFormat="1" applyFont="1" applyFill="1" applyBorder="1" applyAlignment="1" applyProtection="1">
      <alignment horizontal="right" vertical="center"/>
      <protection/>
    </xf>
    <xf numFmtId="0" fontId="6" fillId="0" borderId="69" xfId="0" applyFont="1" applyFill="1" applyBorder="1" applyAlignment="1" applyProtection="1">
      <alignment horizontal="center" vertical="center"/>
      <protection/>
    </xf>
    <xf numFmtId="0" fontId="6" fillId="0" borderId="70" xfId="0" applyFont="1" applyFill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horizontal="distributed" vertical="center"/>
      <protection/>
    </xf>
    <xf numFmtId="0" fontId="6" fillId="0" borderId="72" xfId="0" applyFont="1" applyFill="1" applyBorder="1" applyAlignment="1" applyProtection="1">
      <alignment horizontal="distributed" vertical="center"/>
      <protection/>
    </xf>
    <xf numFmtId="181" fontId="6" fillId="0" borderId="5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2"/>
  <sheetViews>
    <sheetView tabSelected="1" zoomScalePageLayoutView="0" workbookViewId="0" topLeftCell="A1">
      <selection activeCell="E11" sqref="E11"/>
    </sheetView>
  </sheetViews>
  <sheetFormatPr defaultColWidth="9.00390625" defaultRowHeight="18" customHeight="1"/>
  <cols>
    <col min="1" max="1" width="3.375" style="84" customWidth="1"/>
    <col min="2" max="2" width="45.25390625" style="84" customWidth="1"/>
    <col min="3" max="4" width="9.875" style="84" bestFit="1" customWidth="1"/>
    <col min="5" max="6" width="11.25390625" style="84" bestFit="1" customWidth="1"/>
    <col min="7" max="8" width="9.875" style="84" bestFit="1" customWidth="1"/>
    <col min="9" max="13" width="9.375" style="84" bestFit="1" customWidth="1"/>
    <col min="14" max="14" width="12.625" style="84" bestFit="1" customWidth="1"/>
    <col min="15" max="18" width="11.25390625" style="84" bestFit="1" customWidth="1"/>
    <col min="19" max="19" width="15.375" style="84" customWidth="1"/>
    <col min="20" max="20" width="15.125" style="84" customWidth="1"/>
    <col min="21" max="21" width="17.75390625" style="84" bestFit="1" customWidth="1"/>
    <col min="22" max="22" width="16.375" style="84" customWidth="1"/>
    <col min="23" max="16384" width="9.00390625" style="84" customWidth="1"/>
  </cols>
  <sheetData>
    <row r="1" spans="1:22" ht="18" customHeight="1">
      <c r="A1" s="99" t="s">
        <v>96</v>
      </c>
      <c r="V1" s="100" t="s">
        <v>283</v>
      </c>
    </row>
    <row r="2" ht="18" customHeight="1">
      <c r="V2" s="85"/>
    </row>
    <row r="3" spans="1:22" ht="18" customHeight="1">
      <c r="A3" s="215" t="s">
        <v>383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</row>
    <row r="5" spans="1:22" ht="18" customHeight="1">
      <c r="A5" s="216" t="s">
        <v>388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</row>
    <row r="6" ht="18" customHeight="1">
      <c r="C6" s="86"/>
    </row>
    <row r="7" spans="1:22" ht="18" customHeight="1">
      <c r="A7" s="217" t="s">
        <v>390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</row>
    <row r="8" spans="1:23" ht="18" customHeight="1" thickBo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105" t="s">
        <v>97</v>
      </c>
      <c r="W8" s="89"/>
    </row>
    <row r="9" spans="1:23" ht="18" customHeight="1">
      <c r="A9" s="234" t="s">
        <v>367</v>
      </c>
      <c r="B9" s="235"/>
      <c r="C9" s="211" t="s">
        <v>380</v>
      </c>
      <c r="D9" s="212"/>
      <c r="E9" s="212"/>
      <c r="F9" s="212"/>
      <c r="G9" s="212"/>
      <c r="H9" s="212"/>
      <c r="I9" s="212"/>
      <c r="J9" s="212"/>
      <c r="K9" s="212"/>
      <c r="L9" s="212"/>
      <c r="M9" s="213"/>
      <c r="N9" s="226" t="s">
        <v>377</v>
      </c>
      <c r="O9" s="226"/>
      <c r="P9" s="226"/>
      <c r="Q9" s="226"/>
      <c r="R9" s="226"/>
      <c r="S9" s="220" t="s">
        <v>15</v>
      </c>
      <c r="T9" s="107" t="s">
        <v>360</v>
      </c>
      <c r="U9" s="223" t="s">
        <v>18</v>
      </c>
      <c r="V9" s="108" t="s">
        <v>290</v>
      </c>
      <c r="W9" s="89"/>
    </row>
    <row r="10" spans="1:23" ht="18" customHeight="1">
      <c r="A10" s="236"/>
      <c r="B10" s="237"/>
      <c r="C10" s="214" t="s">
        <v>2</v>
      </c>
      <c r="D10" s="227" t="s">
        <v>378</v>
      </c>
      <c r="E10" s="228"/>
      <c r="F10" s="229" t="s">
        <v>379</v>
      </c>
      <c r="G10" s="230"/>
      <c r="H10" s="230"/>
      <c r="I10" s="230"/>
      <c r="J10" s="230"/>
      <c r="K10" s="230"/>
      <c r="L10" s="230"/>
      <c r="M10" s="231"/>
      <c r="N10" s="214" t="s">
        <v>2</v>
      </c>
      <c r="O10" s="214" t="s">
        <v>375</v>
      </c>
      <c r="P10" s="214"/>
      <c r="Q10" s="214" t="s">
        <v>376</v>
      </c>
      <c r="R10" s="214"/>
      <c r="S10" s="221"/>
      <c r="T10" s="107" t="s">
        <v>16</v>
      </c>
      <c r="U10" s="224"/>
      <c r="V10" s="110" t="s">
        <v>289</v>
      </c>
      <c r="W10" s="89"/>
    </row>
    <row r="11" spans="1:23" ht="18" customHeight="1">
      <c r="A11" s="238"/>
      <c r="B11" s="239"/>
      <c r="C11" s="214"/>
      <c r="D11" s="109" t="s">
        <v>361</v>
      </c>
      <c r="E11" s="109" t="s">
        <v>403</v>
      </c>
      <c r="F11" s="109" t="s">
        <v>3</v>
      </c>
      <c r="G11" s="109" t="s">
        <v>368</v>
      </c>
      <c r="H11" s="109" t="s">
        <v>369</v>
      </c>
      <c r="I11" s="109" t="s">
        <v>370</v>
      </c>
      <c r="J11" s="109" t="s">
        <v>371</v>
      </c>
      <c r="K11" s="109" t="s">
        <v>372</v>
      </c>
      <c r="L11" s="109" t="s">
        <v>373</v>
      </c>
      <c r="M11" s="113" t="s">
        <v>10</v>
      </c>
      <c r="N11" s="214"/>
      <c r="O11" s="111" t="s">
        <v>12</v>
      </c>
      <c r="P11" s="111" t="s">
        <v>13</v>
      </c>
      <c r="Q11" s="111" t="s">
        <v>12</v>
      </c>
      <c r="R11" s="111" t="s">
        <v>13</v>
      </c>
      <c r="S11" s="222"/>
      <c r="T11" s="106" t="s">
        <v>17</v>
      </c>
      <c r="U11" s="225"/>
      <c r="V11" s="112" t="s">
        <v>374</v>
      </c>
      <c r="W11" s="89"/>
    </row>
    <row r="12" spans="1:23" s="87" customFormat="1" ht="18" customHeight="1">
      <c r="A12" s="240" t="s">
        <v>362</v>
      </c>
      <c r="B12" s="241"/>
      <c r="C12" s="101">
        <f>SUM(D12:E12)</f>
        <v>20667</v>
      </c>
      <c r="D12" s="101">
        <v>4870</v>
      </c>
      <c r="E12" s="101">
        <v>15797</v>
      </c>
      <c r="F12" s="101">
        <v>11358</v>
      </c>
      <c r="G12" s="101">
        <v>4827</v>
      </c>
      <c r="H12" s="101">
        <v>2841</v>
      </c>
      <c r="I12" s="101">
        <v>1105</v>
      </c>
      <c r="J12" s="101">
        <v>277</v>
      </c>
      <c r="K12" s="101">
        <v>160</v>
      </c>
      <c r="L12" s="101">
        <v>67</v>
      </c>
      <c r="M12" s="101">
        <v>32</v>
      </c>
      <c r="N12" s="101">
        <f aca="true" t="shared" si="0" ref="N12:N20">SUM(O12:R12)</f>
        <v>89099</v>
      </c>
      <c r="O12" s="101">
        <v>13448</v>
      </c>
      <c r="P12" s="101">
        <v>16140</v>
      </c>
      <c r="Q12" s="101">
        <v>34885</v>
      </c>
      <c r="R12" s="101">
        <v>24626</v>
      </c>
      <c r="S12" s="101">
        <v>229051468</v>
      </c>
      <c r="T12" s="101">
        <v>2155145</v>
      </c>
      <c r="U12" s="101">
        <v>17407052</v>
      </c>
      <c r="V12" s="101">
        <v>1040872</v>
      </c>
      <c r="W12" s="90"/>
    </row>
    <row r="13" spans="1:23" s="87" customFormat="1" ht="18" customHeight="1">
      <c r="A13" s="218" t="s">
        <v>303</v>
      </c>
      <c r="B13" s="219"/>
      <c r="C13" s="101">
        <f aca="true" t="shared" si="1" ref="C13:C20">SUM(D13:E13)</f>
        <v>3565</v>
      </c>
      <c r="D13" s="101">
        <v>2256</v>
      </c>
      <c r="E13" s="101">
        <v>1309</v>
      </c>
      <c r="F13" s="101">
        <v>660</v>
      </c>
      <c r="G13" s="101">
        <v>848</v>
      </c>
      <c r="H13" s="101">
        <v>1119</v>
      </c>
      <c r="I13" s="101">
        <v>622</v>
      </c>
      <c r="J13" s="101">
        <v>150</v>
      </c>
      <c r="K13" s="101">
        <v>99</v>
      </c>
      <c r="L13" s="101">
        <v>49</v>
      </c>
      <c r="M13" s="101">
        <v>18</v>
      </c>
      <c r="N13" s="101">
        <f t="shared" si="0"/>
        <v>32733</v>
      </c>
      <c r="O13" s="101">
        <v>1584</v>
      </c>
      <c r="P13" s="101">
        <v>1292</v>
      </c>
      <c r="Q13" s="101">
        <v>20373</v>
      </c>
      <c r="R13" s="101">
        <v>9484</v>
      </c>
      <c r="S13" s="101">
        <v>174556532</v>
      </c>
      <c r="T13" s="101">
        <v>970498</v>
      </c>
      <c r="U13" s="101">
        <v>10375213</v>
      </c>
      <c r="V13" s="101" t="s">
        <v>385</v>
      </c>
      <c r="W13" s="90"/>
    </row>
    <row r="14" spans="1:23" s="93" customFormat="1" ht="18" customHeight="1">
      <c r="A14" s="218" t="s">
        <v>302</v>
      </c>
      <c r="B14" s="219"/>
      <c r="C14" s="101">
        <f t="shared" si="1"/>
        <v>3556</v>
      </c>
      <c r="D14" s="101">
        <v>2254</v>
      </c>
      <c r="E14" s="101">
        <v>1302</v>
      </c>
      <c r="F14" s="101">
        <v>655</v>
      </c>
      <c r="G14" s="101">
        <v>846</v>
      </c>
      <c r="H14" s="101">
        <v>1119</v>
      </c>
      <c r="I14" s="101">
        <v>621</v>
      </c>
      <c r="J14" s="101">
        <v>149</v>
      </c>
      <c r="K14" s="101">
        <v>99</v>
      </c>
      <c r="L14" s="101">
        <v>49</v>
      </c>
      <c r="M14" s="101">
        <v>18</v>
      </c>
      <c r="N14" s="101">
        <f t="shared" si="0"/>
        <v>32682</v>
      </c>
      <c r="O14" s="101">
        <v>1576</v>
      </c>
      <c r="P14" s="101">
        <v>1289</v>
      </c>
      <c r="Q14" s="101">
        <v>20337</v>
      </c>
      <c r="R14" s="101">
        <v>9480</v>
      </c>
      <c r="S14" s="101">
        <v>174556532</v>
      </c>
      <c r="T14" s="101">
        <v>897854</v>
      </c>
      <c r="U14" s="101">
        <v>10375213</v>
      </c>
      <c r="V14" s="101" t="s">
        <v>385</v>
      </c>
      <c r="W14" s="92"/>
    </row>
    <row r="15" spans="1:22" s="87" customFormat="1" ht="18" customHeight="1">
      <c r="A15" s="218" t="s">
        <v>363</v>
      </c>
      <c r="B15" s="219"/>
      <c r="C15" s="101" t="s">
        <v>385</v>
      </c>
      <c r="D15" s="101" t="s">
        <v>385</v>
      </c>
      <c r="E15" s="101" t="s">
        <v>385</v>
      </c>
      <c r="F15" s="101" t="s">
        <v>385</v>
      </c>
      <c r="G15" s="101" t="s">
        <v>385</v>
      </c>
      <c r="H15" s="101" t="s">
        <v>385</v>
      </c>
      <c r="I15" s="101" t="s">
        <v>385</v>
      </c>
      <c r="J15" s="101" t="s">
        <v>385</v>
      </c>
      <c r="K15" s="101" t="s">
        <v>385</v>
      </c>
      <c r="L15" s="101" t="s">
        <v>385</v>
      </c>
      <c r="M15" s="101" t="s">
        <v>385</v>
      </c>
      <c r="N15" s="101" t="s">
        <v>385</v>
      </c>
      <c r="O15" s="101" t="s">
        <v>385</v>
      </c>
      <c r="P15" s="101" t="s">
        <v>385</v>
      </c>
      <c r="Q15" s="101" t="s">
        <v>385</v>
      </c>
      <c r="R15" s="101" t="s">
        <v>385</v>
      </c>
      <c r="S15" s="101" t="s">
        <v>385</v>
      </c>
      <c r="T15" s="101" t="s">
        <v>385</v>
      </c>
      <c r="U15" s="101" t="s">
        <v>385</v>
      </c>
      <c r="V15" s="101" t="s">
        <v>385</v>
      </c>
    </row>
    <row r="16" spans="1:22" s="87" customFormat="1" ht="18" customHeight="1">
      <c r="A16" s="218" t="s">
        <v>366</v>
      </c>
      <c r="B16" s="219"/>
      <c r="C16" s="101">
        <f t="shared" si="1"/>
        <v>162</v>
      </c>
      <c r="D16" s="101">
        <f>SUM(D17:D20)</f>
        <v>82</v>
      </c>
      <c r="E16" s="101">
        <f>SUM(E17:E20)</f>
        <v>80</v>
      </c>
      <c r="F16" s="101">
        <f>SUM(F17:F20)</f>
        <v>44</v>
      </c>
      <c r="G16" s="101">
        <f aca="true" t="shared" si="2" ref="G16:U16">SUM(G17:G20)</f>
        <v>30</v>
      </c>
      <c r="H16" s="101">
        <f t="shared" si="2"/>
        <v>45</v>
      </c>
      <c r="I16" s="101">
        <f t="shared" si="2"/>
        <v>27</v>
      </c>
      <c r="J16" s="101">
        <f t="shared" si="2"/>
        <v>3</v>
      </c>
      <c r="K16" s="101">
        <f t="shared" si="2"/>
        <v>4</v>
      </c>
      <c r="L16" s="101">
        <f t="shared" si="2"/>
        <v>5</v>
      </c>
      <c r="M16" s="101">
        <f t="shared" si="2"/>
        <v>4</v>
      </c>
      <c r="N16" s="101">
        <f t="shared" si="2"/>
        <v>1974</v>
      </c>
      <c r="O16" s="101">
        <f t="shared" si="2"/>
        <v>99</v>
      </c>
      <c r="P16" s="101">
        <f t="shared" si="2"/>
        <v>83</v>
      </c>
      <c r="Q16" s="101">
        <f t="shared" si="2"/>
        <v>1073</v>
      </c>
      <c r="R16" s="101">
        <f t="shared" si="2"/>
        <v>719</v>
      </c>
      <c r="S16" s="101">
        <f t="shared" si="2"/>
        <v>36473494</v>
      </c>
      <c r="T16" s="101">
        <f t="shared" si="2"/>
        <v>6742</v>
      </c>
      <c r="U16" s="101">
        <f t="shared" si="2"/>
        <v>2666902</v>
      </c>
      <c r="V16" s="101" t="s">
        <v>385</v>
      </c>
    </row>
    <row r="17" spans="1:22" s="87" customFormat="1" ht="18" customHeight="1">
      <c r="A17" s="4"/>
      <c r="B17" s="5" t="s">
        <v>19</v>
      </c>
      <c r="C17" s="94">
        <f t="shared" si="1"/>
        <v>8</v>
      </c>
      <c r="D17" s="94">
        <v>2</v>
      </c>
      <c r="E17" s="94">
        <v>6</v>
      </c>
      <c r="F17" s="94">
        <v>2</v>
      </c>
      <c r="G17" s="94">
        <v>2</v>
      </c>
      <c r="H17" s="94">
        <v>3</v>
      </c>
      <c r="I17" s="94">
        <v>1</v>
      </c>
      <c r="J17" s="94" t="s">
        <v>385</v>
      </c>
      <c r="K17" s="94" t="s">
        <v>385</v>
      </c>
      <c r="L17" s="94" t="s">
        <v>385</v>
      </c>
      <c r="M17" s="94" t="s">
        <v>385</v>
      </c>
      <c r="N17" s="94">
        <f t="shared" si="0"/>
        <v>39</v>
      </c>
      <c r="O17" s="94">
        <v>8</v>
      </c>
      <c r="P17" s="94">
        <v>9</v>
      </c>
      <c r="Q17" s="94">
        <v>17</v>
      </c>
      <c r="R17" s="94">
        <v>5</v>
      </c>
      <c r="S17" s="94">
        <v>899980</v>
      </c>
      <c r="T17" s="94" t="s">
        <v>385</v>
      </c>
      <c r="U17" s="94">
        <v>16869</v>
      </c>
      <c r="V17" s="94" t="s">
        <v>385</v>
      </c>
    </row>
    <row r="18" spans="1:22" s="87" customFormat="1" ht="18" customHeight="1">
      <c r="A18" s="4"/>
      <c r="B18" s="5" t="s">
        <v>20</v>
      </c>
      <c r="C18" s="94">
        <f t="shared" si="1"/>
        <v>25</v>
      </c>
      <c r="D18" s="94">
        <v>14</v>
      </c>
      <c r="E18" s="94">
        <v>11</v>
      </c>
      <c r="F18" s="94">
        <v>3</v>
      </c>
      <c r="G18" s="94">
        <v>8</v>
      </c>
      <c r="H18" s="94">
        <v>6</v>
      </c>
      <c r="I18" s="94">
        <v>5</v>
      </c>
      <c r="J18" s="94">
        <v>2</v>
      </c>
      <c r="K18" s="94" t="s">
        <v>385</v>
      </c>
      <c r="L18" s="94">
        <v>1</v>
      </c>
      <c r="M18" s="94" t="s">
        <v>385</v>
      </c>
      <c r="N18" s="94">
        <f t="shared" si="0"/>
        <v>246</v>
      </c>
      <c r="O18" s="94">
        <v>16</v>
      </c>
      <c r="P18" s="94">
        <v>12</v>
      </c>
      <c r="Q18" s="94">
        <v>122</v>
      </c>
      <c r="R18" s="94">
        <v>96</v>
      </c>
      <c r="S18" s="94">
        <v>2900725</v>
      </c>
      <c r="T18" s="94">
        <v>3006</v>
      </c>
      <c r="U18" s="94">
        <v>180590</v>
      </c>
      <c r="V18" s="94" t="s">
        <v>387</v>
      </c>
    </row>
    <row r="19" spans="1:22" s="87" customFormat="1" ht="18" customHeight="1">
      <c r="A19" s="4"/>
      <c r="B19" s="5" t="s">
        <v>21</v>
      </c>
      <c r="C19" s="94">
        <f t="shared" si="1"/>
        <v>23</v>
      </c>
      <c r="D19" s="94">
        <v>10</v>
      </c>
      <c r="E19" s="94">
        <v>13</v>
      </c>
      <c r="F19" s="94">
        <v>8</v>
      </c>
      <c r="G19" s="94">
        <v>3</v>
      </c>
      <c r="H19" s="94">
        <v>9</v>
      </c>
      <c r="I19" s="94">
        <v>2</v>
      </c>
      <c r="J19" s="94" t="s">
        <v>385</v>
      </c>
      <c r="K19" s="94">
        <v>1</v>
      </c>
      <c r="L19" s="94" t="s">
        <v>385</v>
      </c>
      <c r="M19" s="94" t="s">
        <v>385</v>
      </c>
      <c r="N19" s="94">
        <f t="shared" si="0"/>
        <v>151</v>
      </c>
      <c r="O19" s="94">
        <v>14</v>
      </c>
      <c r="P19" s="94">
        <v>12</v>
      </c>
      <c r="Q19" s="94">
        <v>75</v>
      </c>
      <c r="R19" s="94">
        <v>50</v>
      </c>
      <c r="S19" s="94">
        <v>1908333</v>
      </c>
      <c r="T19" s="94">
        <v>383</v>
      </c>
      <c r="U19" s="94">
        <v>93315</v>
      </c>
      <c r="V19" s="94" t="s">
        <v>385</v>
      </c>
    </row>
    <row r="20" spans="1:22" s="87" customFormat="1" ht="18" customHeight="1">
      <c r="A20" s="4"/>
      <c r="B20" s="5" t="s">
        <v>22</v>
      </c>
      <c r="C20" s="94">
        <f t="shared" si="1"/>
        <v>106</v>
      </c>
      <c r="D20" s="94">
        <v>56</v>
      </c>
      <c r="E20" s="94">
        <v>50</v>
      </c>
      <c r="F20" s="94">
        <v>31</v>
      </c>
      <c r="G20" s="94">
        <v>17</v>
      </c>
      <c r="H20" s="94">
        <v>27</v>
      </c>
      <c r="I20" s="94">
        <v>19</v>
      </c>
      <c r="J20" s="94">
        <v>1</v>
      </c>
      <c r="K20" s="94">
        <v>3</v>
      </c>
      <c r="L20" s="94">
        <v>4</v>
      </c>
      <c r="M20" s="94">
        <v>4</v>
      </c>
      <c r="N20" s="94">
        <f t="shared" si="0"/>
        <v>1538</v>
      </c>
      <c r="O20" s="94">
        <v>61</v>
      </c>
      <c r="P20" s="94">
        <v>50</v>
      </c>
      <c r="Q20" s="94">
        <v>859</v>
      </c>
      <c r="R20" s="94">
        <v>568</v>
      </c>
      <c r="S20" s="94">
        <v>30764456</v>
      </c>
      <c r="T20" s="94">
        <v>3353</v>
      </c>
      <c r="U20" s="94">
        <v>2376128</v>
      </c>
      <c r="V20" s="94" t="s">
        <v>387</v>
      </c>
    </row>
    <row r="21" spans="1:22" s="87" customFormat="1" ht="18" customHeight="1">
      <c r="A21" s="4"/>
      <c r="B21" s="71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</row>
    <row r="22" spans="1:22" s="87" customFormat="1" ht="18" customHeight="1">
      <c r="A22" s="218" t="s">
        <v>384</v>
      </c>
      <c r="B22" s="242"/>
      <c r="C22" s="101">
        <f>SUM(D22:E22)</f>
        <v>280</v>
      </c>
      <c r="D22" s="101">
        <f>SUM(D23:D30)</f>
        <v>175</v>
      </c>
      <c r="E22" s="101">
        <f>SUM(E23:E30)</f>
        <v>105</v>
      </c>
      <c r="F22" s="101">
        <f aca="true" t="shared" si="3" ref="F22:U22">SUM(F23:F30)</f>
        <v>46</v>
      </c>
      <c r="G22" s="101">
        <f t="shared" si="3"/>
        <v>69</v>
      </c>
      <c r="H22" s="101">
        <f t="shared" si="3"/>
        <v>91</v>
      </c>
      <c r="I22" s="101">
        <f t="shared" si="3"/>
        <v>47</v>
      </c>
      <c r="J22" s="101">
        <f t="shared" si="3"/>
        <v>12</v>
      </c>
      <c r="K22" s="101">
        <f t="shared" si="3"/>
        <v>9</v>
      </c>
      <c r="L22" s="101">
        <f t="shared" si="3"/>
        <v>6</v>
      </c>
      <c r="M22" s="101" t="s">
        <v>385</v>
      </c>
      <c r="N22" s="101">
        <f t="shared" si="3"/>
        <v>2555</v>
      </c>
      <c r="O22" s="101">
        <f t="shared" si="3"/>
        <v>124</v>
      </c>
      <c r="P22" s="101">
        <f t="shared" si="3"/>
        <v>102</v>
      </c>
      <c r="Q22" s="101">
        <f t="shared" si="3"/>
        <v>1319</v>
      </c>
      <c r="R22" s="101">
        <f t="shared" si="3"/>
        <v>1010</v>
      </c>
      <c r="S22" s="101">
        <f t="shared" si="3"/>
        <v>5828900</v>
      </c>
      <c r="T22" s="101">
        <f t="shared" si="3"/>
        <v>7248</v>
      </c>
      <c r="U22" s="101">
        <f t="shared" si="3"/>
        <v>1026936</v>
      </c>
      <c r="V22" s="101" t="s">
        <v>385</v>
      </c>
    </row>
    <row r="23" spans="1:22" s="87" customFormat="1" ht="18" customHeight="1">
      <c r="A23" s="2"/>
      <c r="B23" s="1" t="s">
        <v>304</v>
      </c>
      <c r="C23" s="94">
        <f aca="true" t="shared" si="4" ref="C23:C30">SUM(D23:E23)</f>
        <v>41</v>
      </c>
      <c r="D23" s="94">
        <v>27</v>
      </c>
      <c r="E23" s="94">
        <v>14</v>
      </c>
      <c r="F23" s="94">
        <v>7</v>
      </c>
      <c r="G23" s="94">
        <v>16</v>
      </c>
      <c r="H23" s="94">
        <v>9</v>
      </c>
      <c r="I23" s="94">
        <v>7</v>
      </c>
      <c r="J23" s="94" t="s">
        <v>385</v>
      </c>
      <c r="K23" s="94" t="s">
        <v>385</v>
      </c>
      <c r="L23" s="94">
        <v>2</v>
      </c>
      <c r="M23" s="94" t="s">
        <v>385</v>
      </c>
      <c r="N23" s="94">
        <f aca="true" t="shared" si="5" ref="N23:N30">SUM(O23:R23)</f>
        <v>343</v>
      </c>
      <c r="O23" s="94">
        <v>13</v>
      </c>
      <c r="P23" s="94">
        <v>13</v>
      </c>
      <c r="Q23" s="94">
        <v>200</v>
      </c>
      <c r="R23" s="94">
        <v>117</v>
      </c>
      <c r="S23" s="94">
        <v>733344</v>
      </c>
      <c r="T23" s="94">
        <v>50</v>
      </c>
      <c r="U23" s="94">
        <v>121416</v>
      </c>
      <c r="V23" s="94" t="s">
        <v>387</v>
      </c>
    </row>
    <row r="24" spans="1:22" s="87" customFormat="1" ht="18" customHeight="1">
      <c r="A24" s="2"/>
      <c r="B24" s="1" t="s">
        <v>52</v>
      </c>
      <c r="C24" s="94">
        <f t="shared" si="4"/>
        <v>38</v>
      </c>
      <c r="D24" s="94">
        <v>20</v>
      </c>
      <c r="E24" s="94">
        <v>18</v>
      </c>
      <c r="F24" s="94">
        <v>6</v>
      </c>
      <c r="G24" s="94">
        <v>10</v>
      </c>
      <c r="H24" s="94">
        <v>12</v>
      </c>
      <c r="I24" s="94">
        <v>4</v>
      </c>
      <c r="J24" s="94">
        <v>2</v>
      </c>
      <c r="K24" s="94">
        <v>2</v>
      </c>
      <c r="L24" s="94">
        <v>2</v>
      </c>
      <c r="M24" s="94" t="s">
        <v>385</v>
      </c>
      <c r="N24" s="94">
        <f t="shared" si="5"/>
        <v>394</v>
      </c>
      <c r="O24" s="94">
        <v>20</v>
      </c>
      <c r="P24" s="94">
        <v>16</v>
      </c>
      <c r="Q24" s="94">
        <v>184</v>
      </c>
      <c r="R24" s="94">
        <v>174</v>
      </c>
      <c r="S24" s="94">
        <v>1018906</v>
      </c>
      <c r="T24" s="94">
        <v>55</v>
      </c>
      <c r="U24" s="94">
        <v>91682</v>
      </c>
      <c r="V24" s="94" t="s">
        <v>387</v>
      </c>
    </row>
    <row r="25" spans="1:22" s="87" customFormat="1" ht="18" customHeight="1">
      <c r="A25" s="2"/>
      <c r="B25" s="1" t="s">
        <v>53</v>
      </c>
      <c r="C25" s="94">
        <f t="shared" si="4"/>
        <v>17</v>
      </c>
      <c r="D25" s="94">
        <v>12</v>
      </c>
      <c r="E25" s="94">
        <v>5</v>
      </c>
      <c r="F25" s="94">
        <v>3</v>
      </c>
      <c r="G25" s="94">
        <v>3</v>
      </c>
      <c r="H25" s="94">
        <v>9</v>
      </c>
      <c r="I25" s="94" t="s">
        <v>385</v>
      </c>
      <c r="J25" s="94">
        <v>1</v>
      </c>
      <c r="K25" s="94">
        <v>1</v>
      </c>
      <c r="L25" s="94" t="s">
        <v>385</v>
      </c>
      <c r="M25" s="94" t="s">
        <v>385</v>
      </c>
      <c r="N25" s="94">
        <f t="shared" si="5"/>
        <v>143</v>
      </c>
      <c r="O25" s="94">
        <v>5</v>
      </c>
      <c r="P25" s="94">
        <v>2</v>
      </c>
      <c r="Q25" s="94">
        <v>74</v>
      </c>
      <c r="R25" s="94">
        <v>62</v>
      </c>
      <c r="S25" s="94">
        <v>405858</v>
      </c>
      <c r="T25" s="94" t="s">
        <v>385</v>
      </c>
      <c r="U25" s="94">
        <v>51918</v>
      </c>
      <c r="V25" s="94" t="s">
        <v>387</v>
      </c>
    </row>
    <row r="26" spans="1:22" s="87" customFormat="1" ht="18" customHeight="1">
      <c r="A26" s="2"/>
      <c r="B26" s="1" t="s">
        <v>54</v>
      </c>
      <c r="C26" s="94">
        <f t="shared" si="4"/>
        <v>16</v>
      </c>
      <c r="D26" s="94">
        <v>9</v>
      </c>
      <c r="E26" s="94">
        <v>7</v>
      </c>
      <c r="F26" s="94">
        <v>4</v>
      </c>
      <c r="G26" s="94">
        <v>4</v>
      </c>
      <c r="H26" s="94">
        <v>6</v>
      </c>
      <c r="I26" s="94">
        <v>1</v>
      </c>
      <c r="J26" s="94">
        <v>1</v>
      </c>
      <c r="K26" s="94" t="s">
        <v>385</v>
      </c>
      <c r="L26" s="94" t="s">
        <v>385</v>
      </c>
      <c r="M26" s="94" t="s">
        <v>385</v>
      </c>
      <c r="N26" s="94">
        <f t="shared" si="5"/>
        <v>93</v>
      </c>
      <c r="O26" s="94">
        <v>8</v>
      </c>
      <c r="P26" s="94">
        <v>8</v>
      </c>
      <c r="Q26" s="94">
        <v>45</v>
      </c>
      <c r="R26" s="94">
        <v>32</v>
      </c>
      <c r="S26" s="94">
        <v>321262</v>
      </c>
      <c r="T26" s="94">
        <v>30</v>
      </c>
      <c r="U26" s="94">
        <v>25585</v>
      </c>
      <c r="V26" s="94" t="s">
        <v>387</v>
      </c>
    </row>
    <row r="27" spans="1:22" s="87" customFormat="1" ht="18" customHeight="1">
      <c r="A27" s="2"/>
      <c r="B27" s="1" t="s">
        <v>92</v>
      </c>
      <c r="C27" s="94">
        <f t="shared" si="4"/>
        <v>29</v>
      </c>
      <c r="D27" s="94">
        <v>23</v>
      </c>
      <c r="E27" s="94">
        <v>6</v>
      </c>
      <c r="F27" s="94">
        <v>2</v>
      </c>
      <c r="G27" s="94">
        <v>10</v>
      </c>
      <c r="H27" s="94">
        <v>15</v>
      </c>
      <c r="I27" s="94">
        <v>2</v>
      </c>
      <c r="J27" s="94" t="s">
        <v>385</v>
      </c>
      <c r="K27" s="94" t="s">
        <v>385</v>
      </c>
      <c r="L27" s="94" t="s">
        <v>385</v>
      </c>
      <c r="M27" s="94" t="s">
        <v>385</v>
      </c>
      <c r="N27" s="94">
        <f t="shared" si="5"/>
        <v>167</v>
      </c>
      <c r="O27" s="94">
        <v>9</v>
      </c>
      <c r="P27" s="94">
        <v>7</v>
      </c>
      <c r="Q27" s="94">
        <v>91</v>
      </c>
      <c r="R27" s="94">
        <v>60</v>
      </c>
      <c r="S27" s="94">
        <v>324093</v>
      </c>
      <c r="T27" s="94">
        <v>180</v>
      </c>
      <c r="U27" s="94">
        <v>72960</v>
      </c>
      <c r="V27" s="94" t="s">
        <v>387</v>
      </c>
    </row>
    <row r="28" spans="1:22" s="87" customFormat="1" ht="18" customHeight="1">
      <c r="A28" s="2"/>
      <c r="B28" s="1" t="s">
        <v>381</v>
      </c>
      <c r="C28" s="94">
        <f t="shared" si="4"/>
        <v>11</v>
      </c>
      <c r="D28" s="94">
        <v>5</v>
      </c>
      <c r="E28" s="94">
        <v>6</v>
      </c>
      <c r="F28" s="94">
        <v>1</v>
      </c>
      <c r="G28" s="94">
        <v>4</v>
      </c>
      <c r="H28" s="94">
        <v>4</v>
      </c>
      <c r="I28" s="94">
        <v>2</v>
      </c>
      <c r="J28" s="94" t="s">
        <v>385</v>
      </c>
      <c r="K28" s="94" t="s">
        <v>385</v>
      </c>
      <c r="L28" s="94" t="s">
        <v>385</v>
      </c>
      <c r="M28" s="94" t="s">
        <v>385</v>
      </c>
      <c r="N28" s="94">
        <f t="shared" si="5"/>
        <v>71</v>
      </c>
      <c r="O28" s="94">
        <v>9</v>
      </c>
      <c r="P28" s="94">
        <v>8</v>
      </c>
      <c r="Q28" s="94">
        <v>31</v>
      </c>
      <c r="R28" s="94">
        <v>23</v>
      </c>
      <c r="S28" s="94">
        <v>115504</v>
      </c>
      <c r="T28" s="94" t="s">
        <v>385</v>
      </c>
      <c r="U28" s="94">
        <v>16987</v>
      </c>
      <c r="V28" s="94" t="s">
        <v>387</v>
      </c>
    </row>
    <row r="29" spans="1:22" s="87" customFormat="1" ht="18" customHeight="1">
      <c r="A29" s="2"/>
      <c r="B29" s="1" t="s">
        <v>55</v>
      </c>
      <c r="C29" s="94">
        <f t="shared" si="4"/>
        <v>6</v>
      </c>
      <c r="D29" s="94">
        <v>4</v>
      </c>
      <c r="E29" s="94">
        <v>2</v>
      </c>
      <c r="F29" s="94">
        <v>1</v>
      </c>
      <c r="G29" s="94">
        <v>2</v>
      </c>
      <c r="H29" s="94">
        <v>2</v>
      </c>
      <c r="I29" s="94">
        <v>1</v>
      </c>
      <c r="J29" s="94" t="s">
        <v>385</v>
      </c>
      <c r="K29" s="94" t="s">
        <v>385</v>
      </c>
      <c r="L29" s="94" t="s">
        <v>385</v>
      </c>
      <c r="M29" s="94" t="s">
        <v>385</v>
      </c>
      <c r="N29" s="94">
        <f t="shared" si="5"/>
        <v>38</v>
      </c>
      <c r="O29" s="94">
        <v>2</v>
      </c>
      <c r="P29" s="94">
        <v>2</v>
      </c>
      <c r="Q29" s="94">
        <v>18</v>
      </c>
      <c r="R29" s="94">
        <v>16</v>
      </c>
      <c r="S29" s="94">
        <v>63320</v>
      </c>
      <c r="T29" s="94" t="s">
        <v>385</v>
      </c>
      <c r="U29" s="94">
        <v>9109</v>
      </c>
      <c r="V29" s="94" t="s">
        <v>387</v>
      </c>
    </row>
    <row r="30" spans="1:22" s="87" customFormat="1" ht="18" customHeight="1">
      <c r="A30" s="2"/>
      <c r="B30" s="1" t="s">
        <v>382</v>
      </c>
      <c r="C30" s="94">
        <f t="shared" si="4"/>
        <v>122</v>
      </c>
      <c r="D30" s="94">
        <v>75</v>
      </c>
      <c r="E30" s="94">
        <v>47</v>
      </c>
      <c r="F30" s="94">
        <v>22</v>
      </c>
      <c r="G30" s="94">
        <v>20</v>
      </c>
      <c r="H30" s="94">
        <v>34</v>
      </c>
      <c r="I30" s="94">
        <v>30</v>
      </c>
      <c r="J30" s="94">
        <v>8</v>
      </c>
      <c r="K30" s="94">
        <v>6</v>
      </c>
      <c r="L30" s="94">
        <v>2</v>
      </c>
      <c r="M30" s="94" t="s">
        <v>385</v>
      </c>
      <c r="N30" s="94">
        <f t="shared" si="5"/>
        <v>1306</v>
      </c>
      <c r="O30" s="94">
        <v>58</v>
      </c>
      <c r="P30" s="94">
        <v>46</v>
      </c>
      <c r="Q30" s="94">
        <v>676</v>
      </c>
      <c r="R30" s="94">
        <v>526</v>
      </c>
      <c r="S30" s="94">
        <v>2846613</v>
      </c>
      <c r="T30" s="94">
        <v>6933</v>
      </c>
      <c r="U30" s="94">
        <v>637279</v>
      </c>
      <c r="V30" s="94" t="s">
        <v>387</v>
      </c>
    </row>
    <row r="31" spans="1:22" s="87" customFormat="1" ht="18" customHeight="1">
      <c r="A31" s="4"/>
      <c r="B31" s="10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</row>
    <row r="32" spans="1:22" s="87" customFormat="1" ht="18" customHeight="1">
      <c r="A32" s="218" t="s">
        <v>56</v>
      </c>
      <c r="B32" s="242"/>
      <c r="C32" s="101">
        <f>SUM(D32:E32)</f>
        <v>253</v>
      </c>
      <c r="D32" s="101">
        <f>SUM(D33:D39)</f>
        <v>147</v>
      </c>
      <c r="E32" s="101">
        <f>SUM(E33:E39)</f>
        <v>106</v>
      </c>
      <c r="F32" s="101">
        <f aca="true" t="shared" si="6" ref="F32:U32">SUM(F33:F39)</f>
        <v>41</v>
      </c>
      <c r="G32" s="101">
        <f t="shared" si="6"/>
        <v>55</v>
      </c>
      <c r="H32" s="101">
        <f t="shared" si="6"/>
        <v>79</v>
      </c>
      <c r="I32" s="101">
        <f t="shared" si="6"/>
        <v>57</v>
      </c>
      <c r="J32" s="101">
        <f t="shared" si="6"/>
        <v>12</v>
      </c>
      <c r="K32" s="101">
        <f t="shared" si="6"/>
        <v>3</v>
      </c>
      <c r="L32" s="101">
        <f t="shared" si="6"/>
        <v>3</v>
      </c>
      <c r="M32" s="101">
        <f t="shared" si="6"/>
        <v>3</v>
      </c>
      <c r="N32" s="101">
        <f t="shared" si="6"/>
        <v>2603</v>
      </c>
      <c r="O32" s="101">
        <f t="shared" si="6"/>
        <v>131</v>
      </c>
      <c r="P32" s="101">
        <f t="shared" si="6"/>
        <v>110</v>
      </c>
      <c r="Q32" s="101">
        <f t="shared" si="6"/>
        <v>1638</v>
      </c>
      <c r="R32" s="101">
        <f t="shared" si="6"/>
        <v>724</v>
      </c>
      <c r="S32" s="101">
        <f t="shared" si="6"/>
        <v>25029098</v>
      </c>
      <c r="T32" s="101">
        <f t="shared" si="6"/>
        <v>158779</v>
      </c>
      <c r="U32" s="101">
        <f t="shared" si="6"/>
        <v>212959</v>
      </c>
      <c r="V32" s="101" t="s">
        <v>385</v>
      </c>
    </row>
    <row r="33" spans="1:22" s="87" customFormat="1" ht="18" customHeight="1">
      <c r="A33" s="2"/>
      <c r="B33" s="1" t="s">
        <v>57</v>
      </c>
      <c r="C33" s="94">
        <f aca="true" t="shared" si="7" ref="C33:C39">SUM(D33:E33)</f>
        <v>10</v>
      </c>
      <c r="D33" s="94">
        <v>9</v>
      </c>
      <c r="E33" s="94">
        <v>1</v>
      </c>
      <c r="F33" s="94">
        <v>3</v>
      </c>
      <c r="G33" s="94">
        <v>2</v>
      </c>
      <c r="H33" s="94">
        <v>3</v>
      </c>
      <c r="I33" s="94" t="s">
        <v>385</v>
      </c>
      <c r="J33" s="94" t="s">
        <v>385</v>
      </c>
      <c r="K33" s="94" t="s">
        <v>385</v>
      </c>
      <c r="L33" s="94">
        <v>1</v>
      </c>
      <c r="M33" s="94">
        <v>1</v>
      </c>
      <c r="N33" s="94">
        <f aca="true" t="shared" si="8" ref="N33:N39">SUM(O33:R33)</f>
        <v>332</v>
      </c>
      <c r="O33" s="94">
        <v>1</v>
      </c>
      <c r="P33" s="94">
        <v>1</v>
      </c>
      <c r="Q33" s="94">
        <v>229</v>
      </c>
      <c r="R33" s="94">
        <v>101</v>
      </c>
      <c r="S33" s="94">
        <v>9942452</v>
      </c>
      <c r="T33" s="94" t="s">
        <v>385</v>
      </c>
      <c r="U33" s="94">
        <v>26620</v>
      </c>
      <c r="V33" s="94" t="s">
        <v>387</v>
      </c>
    </row>
    <row r="34" spans="1:22" s="87" customFormat="1" ht="18" customHeight="1">
      <c r="A34" s="2"/>
      <c r="B34" s="1" t="s">
        <v>58</v>
      </c>
      <c r="C34" s="94">
        <f t="shared" si="7"/>
        <v>7</v>
      </c>
      <c r="D34" s="94">
        <v>4</v>
      </c>
      <c r="E34" s="94">
        <v>3</v>
      </c>
      <c r="F34" s="94">
        <v>1</v>
      </c>
      <c r="G34" s="94">
        <v>2</v>
      </c>
      <c r="H34" s="94" t="s">
        <v>385</v>
      </c>
      <c r="I34" s="94">
        <v>3</v>
      </c>
      <c r="J34" s="94">
        <v>1</v>
      </c>
      <c r="K34" s="94" t="s">
        <v>385</v>
      </c>
      <c r="L34" s="94" t="s">
        <v>385</v>
      </c>
      <c r="M34" s="94" t="s">
        <v>385</v>
      </c>
      <c r="N34" s="94">
        <f t="shared" si="8"/>
        <v>68</v>
      </c>
      <c r="O34" s="94">
        <v>4</v>
      </c>
      <c r="P34" s="94">
        <v>2</v>
      </c>
      <c r="Q34" s="94">
        <v>38</v>
      </c>
      <c r="R34" s="94">
        <v>24</v>
      </c>
      <c r="S34" s="94">
        <v>388331</v>
      </c>
      <c r="T34" s="94">
        <v>359</v>
      </c>
      <c r="U34" s="94">
        <v>14059</v>
      </c>
      <c r="V34" s="94" t="s">
        <v>387</v>
      </c>
    </row>
    <row r="35" spans="1:22" s="87" customFormat="1" ht="18" customHeight="1">
      <c r="A35" s="2"/>
      <c r="B35" s="1" t="s">
        <v>59</v>
      </c>
      <c r="C35" s="94">
        <f t="shared" si="7"/>
        <v>31</v>
      </c>
      <c r="D35" s="94">
        <v>23</v>
      </c>
      <c r="E35" s="94">
        <v>8</v>
      </c>
      <c r="F35" s="94">
        <v>4</v>
      </c>
      <c r="G35" s="94">
        <v>5</v>
      </c>
      <c r="H35" s="94">
        <v>9</v>
      </c>
      <c r="I35" s="94">
        <v>11</v>
      </c>
      <c r="J35" s="94">
        <v>2</v>
      </c>
      <c r="K35" s="94" t="s">
        <v>385</v>
      </c>
      <c r="L35" s="94" t="s">
        <v>385</v>
      </c>
      <c r="M35" s="94" t="s">
        <v>385</v>
      </c>
      <c r="N35" s="94">
        <f t="shared" si="8"/>
        <v>246</v>
      </c>
      <c r="O35" s="94">
        <v>8</v>
      </c>
      <c r="P35" s="94">
        <v>10</v>
      </c>
      <c r="Q35" s="94">
        <v>156</v>
      </c>
      <c r="R35" s="94">
        <v>72</v>
      </c>
      <c r="S35" s="94">
        <v>1742017</v>
      </c>
      <c r="T35" s="94">
        <v>12079</v>
      </c>
      <c r="U35" s="94">
        <v>9521</v>
      </c>
      <c r="V35" s="94" t="s">
        <v>387</v>
      </c>
    </row>
    <row r="36" spans="1:22" s="87" customFormat="1" ht="18" customHeight="1">
      <c r="A36" s="2"/>
      <c r="B36" s="5" t="s">
        <v>60</v>
      </c>
      <c r="C36" s="94">
        <f t="shared" si="7"/>
        <v>35</v>
      </c>
      <c r="D36" s="94">
        <v>25</v>
      </c>
      <c r="E36" s="94">
        <v>10</v>
      </c>
      <c r="F36" s="94">
        <v>7</v>
      </c>
      <c r="G36" s="94">
        <v>5</v>
      </c>
      <c r="H36" s="94">
        <v>15</v>
      </c>
      <c r="I36" s="94">
        <v>5</v>
      </c>
      <c r="J36" s="94">
        <v>1</v>
      </c>
      <c r="K36" s="94">
        <v>1</v>
      </c>
      <c r="L36" s="94" t="s">
        <v>385</v>
      </c>
      <c r="M36" s="94">
        <v>1</v>
      </c>
      <c r="N36" s="94">
        <f t="shared" si="8"/>
        <v>412</v>
      </c>
      <c r="O36" s="94">
        <v>12</v>
      </c>
      <c r="P36" s="94">
        <v>9</v>
      </c>
      <c r="Q36" s="94">
        <v>276</v>
      </c>
      <c r="R36" s="94">
        <v>115</v>
      </c>
      <c r="S36" s="94">
        <v>3313862</v>
      </c>
      <c r="T36" s="94">
        <v>142596</v>
      </c>
      <c r="U36" s="94">
        <v>23563</v>
      </c>
      <c r="V36" s="94" t="s">
        <v>387</v>
      </c>
    </row>
    <row r="37" spans="1:22" s="87" customFormat="1" ht="18" customHeight="1">
      <c r="A37" s="2"/>
      <c r="B37" s="5" t="s">
        <v>61</v>
      </c>
      <c r="C37" s="94">
        <f t="shared" si="7"/>
        <v>31</v>
      </c>
      <c r="D37" s="94">
        <v>17</v>
      </c>
      <c r="E37" s="94">
        <v>14</v>
      </c>
      <c r="F37" s="94">
        <v>3</v>
      </c>
      <c r="G37" s="94">
        <v>8</v>
      </c>
      <c r="H37" s="94">
        <v>9</v>
      </c>
      <c r="I37" s="94">
        <v>9</v>
      </c>
      <c r="J37" s="94">
        <v>1</v>
      </c>
      <c r="K37" s="94">
        <v>1</v>
      </c>
      <c r="L37" s="94" t="s">
        <v>385</v>
      </c>
      <c r="M37" s="94" t="s">
        <v>385</v>
      </c>
      <c r="N37" s="94">
        <f t="shared" si="8"/>
        <v>277</v>
      </c>
      <c r="O37" s="94">
        <v>14</v>
      </c>
      <c r="P37" s="94">
        <v>11</v>
      </c>
      <c r="Q37" s="94">
        <v>160</v>
      </c>
      <c r="R37" s="94">
        <v>92</v>
      </c>
      <c r="S37" s="94">
        <v>773882</v>
      </c>
      <c r="T37" s="94" t="s">
        <v>385</v>
      </c>
      <c r="U37" s="94">
        <v>19793</v>
      </c>
      <c r="V37" s="94" t="s">
        <v>387</v>
      </c>
    </row>
    <row r="38" spans="1:22" s="87" customFormat="1" ht="18" customHeight="1">
      <c r="A38" s="2"/>
      <c r="B38" s="5" t="s">
        <v>62</v>
      </c>
      <c r="C38" s="94">
        <f t="shared" si="7"/>
        <v>109</v>
      </c>
      <c r="D38" s="94">
        <v>53</v>
      </c>
      <c r="E38" s="94">
        <v>56</v>
      </c>
      <c r="F38" s="94">
        <v>18</v>
      </c>
      <c r="G38" s="94">
        <v>24</v>
      </c>
      <c r="H38" s="94">
        <v>29</v>
      </c>
      <c r="I38" s="94">
        <v>27</v>
      </c>
      <c r="J38" s="94">
        <v>7</v>
      </c>
      <c r="K38" s="94">
        <v>1</v>
      </c>
      <c r="L38" s="94">
        <v>2</v>
      </c>
      <c r="M38" s="94">
        <v>1</v>
      </c>
      <c r="N38" s="94">
        <f t="shared" si="8"/>
        <v>1114</v>
      </c>
      <c r="O38" s="94">
        <v>72</v>
      </c>
      <c r="P38" s="94">
        <v>60</v>
      </c>
      <c r="Q38" s="94">
        <v>719</v>
      </c>
      <c r="R38" s="94">
        <v>263</v>
      </c>
      <c r="S38" s="94">
        <v>8522095</v>
      </c>
      <c r="T38" s="94">
        <v>3345</v>
      </c>
      <c r="U38" s="94">
        <v>111108</v>
      </c>
      <c r="V38" s="94" t="s">
        <v>387</v>
      </c>
    </row>
    <row r="39" spans="1:22" s="87" customFormat="1" ht="18" customHeight="1">
      <c r="A39" s="2"/>
      <c r="B39" s="5" t="s">
        <v>386</v>
      </c>
      <c r="C39" s="94">
        <f t="shared" si="7"/>
        <v>30</v>
      </c>
      <c r="D39" s="94">
        <v>16</v>
      </c>
      <c r="E39" s="94">
        <v>14</v>
      </c>
      <c r="F39" s="94">
        <v>5</v>
      </c>
      <c r="G39" s="94">
        <v>9</v>
      </c>
      <c r="H39" s="94">
        <v>14</v>
      </c>
      <c r="I39" s="94">
        <v>2</v>
      </c>
      <c r="J39" s="94" t="s">
        <v>385</v>
      </c>
      <c r="K39" s="94" t="s">
        <v>385</v>
      </c>
      <c r="L39" s="94" t="s">
        <v>385</v>
      </c>
      <c r="M39" s="94" t="s">
        <v>385</v>
      </c>
      <c r="N39" s="94">
        <f t="shared" si="8"/>
        <v>154</v>
      </c>
      <c r="O39" s="94">
        <v>20</v>
      </c>
      <c r="P39" s="94">
        <v>17</v>
      </c>
      <c r="Q39" s="94">
        <v>60</v>
      </c>
      <c r="R39" s="94">
        <v>57</v>
      </c>
      <c r="S39" s="94">
        <v>346459</v>
      </c>
      <c r="T39" s="94">
        <v>400</v>
      </c>
      <c r="U39" s="94">
        <v>8295</v>
      </c>
      <c r="V39" s="94" t="s">
        <v>387</v>
      </c>
    </row>
    <row r="40" spans="1:22" s="87" customFormat="1" ht="18" customHeight="1">
      <c r="A40" s="2"/>
      <c r="B40" s="5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</row>
    <row r="41" spans="1:22" s="87" customFormat="1" ht="18" customHeight="1">
      <c r="A41" s="218" t="s">
        <v>63</v>
      </c>
      <c r="B41" s="219"/>
      <c r="C41" s="101">
        <f>SUM(D41:E41)</f>
        <v>433</v>
      </c>
      <c r="D41" s="101">
        <f>SUM(D42:D50)</f>
        <v>264</v>
      </c>
      <c r="E41" s="101">
        <f>SUM(E42:E50)</f>
        <v>169</v>
      </c>
      <c r="F41" s="101">
        <f aca="true" t="shared" si="9" ref="F41:U41">SUM(F42:F50)</f>
        <v>88</v>
      </c>
      <c r="G41" s="101">
        <f t="shared" si="9"/>
        <v>85</v>
      </c>
      <c r="H41" s="101">
        <f t="shared" si="9"/>
        <v>131</v>
      </c>
      <c r="I41" s="101">
        <f t="shared" si="9"/>
        <v>87</v>
      </c>
      <c r="J41" s="101">
        <f t="shared" si="9"/>
        <v>25</v>
      </c>
      <c r="K41" s="101">
        <f t="shared" si="9"/>
        <v>14</v>
      </c>
      <c r="L41" s="101">
        <f t="shared" si="9"/>
        <v>2</v>
      </c>
      <c r="M41" s="101">
        <f t="shared" si="9"/>
        <v>1</v>
      </c>
      <c r="N41" s="101">
        <f t="shared" si="9"/>
        <v>3816</v>
      </c>
      <c r="O41" s="101">
        <f t="shared" si="9"/>
        <v>199</v>
      </c>
      <c r="P41" s="101">
        <f t="shared" si="9"/>
        <v>192</v>
      </c>
      <c r="Q41" s="101">
        <f t="shared" si="9"/>
        <v>2284</v>
      </c>
      <c r="R41" s="101">
        <f t="shared" si="9"/>
        <v>1141</v>
      </c>
      <c r="S41" s="101">
        <f t="shared" si="9"/>
        <v>17406676</v>
      </c>
      <c r="T41" s="101">
        <f t="shared" si="9"/>
        <v>7591</v>
      </c>
      <c r="U41" s="101">
        <f t="shared" si="9"/>
        <v>741136</v>
      </c>
      <c r="V41" s="101" t="s">
        <v>385</v>
      </c>
    </row>
    <row r="42" spans="1:22" s="87" customFormat="1" ht="18" customHeight="1">
      <c r="A42" s="2"/>
      <c r="B42" s="5" t="s">
        <v>64</v>
      </c>
      <c r="C42" s="94">
        <f aca="true" t="shared" si="10" ref="C42:C50">SUM(D42:E42)</f>
        <v>8</v>
      </c>
      <c r="D42" s="94">
        <v>4</v>
      </c>
      <c r="E42" s="94">
        <v>4</v>
      </c>
      <c r="F42" s="94">
        <v>3</v>
      </c>
      <c r="G42" s="94" t="s">
        <v>385</v>
      </c>
      <c r="H42" s="94">
        <v>2</v>
      </c>
      <c r="I42" s="94">
        <v>1</v>
      </c>
      <c r="J42" s="94">
        <v>2</v>
      </c>
      <c r="K42" s="94" t="s">
        <v>385</v>
      </c>
      <c r="L42" s="94" t="s">
        <v>385</v>
      </c>
      <c r="M42" s="94" t="s">
        <v>385</v>
      </c>
      <c r="N42" s="94">
        <f aca="true" t="shared" si="11" ref="N42:N50">SUM(O42:R42)</f>
        <v>75</v>
      </c>
      <c r="O42" s="94">
        <v>3</v>
      </c>
      <c r="P42" s="94">
        <v>3</v>
      </c>
      <c r="Q42" s="94">
        <v>51</v>
      </c>
      <c r="R42" s="94">
        <v>18</v>
      </c>
      <c r="S42" s="94">
        <v>657252</v>
      </c>
      <c r="T42" s="94" t="s">
        <v>385</v>
      </c>
      <c r="U42" s="94">
        <v>14931</v>
      </c>
      <c r="V42" s="94" t="s">
        <v>387</v>
      </c>
    </row>
    <row r="43" spans="1:22" s="87" customFormat="1" ht="18" customHeight="1">
      <c r="A43" s="2"/>
      <c r="B43" s="5" t="s">
        <v>65</v>
      </c>
      <c r="C43" s="94">
        <f t="shared" si="10"/>
        <v>9</v>
      </c>
      <c r="D43" s="94">
        <v>5</v>
      </c>
      <c r="E43" s="94">
        <v>4</v>
      </c>
      <c r="F43" s="94">
        <v>1</v>
      </c>
      <c r="G43" s="94">
        <v>3</v>
      </c>
      <c r="H43" s="94">
        <v>4</v>
      </c>
      <c r="I43" s="94" t="s">
        <v>385</v>
      </c>
      <c r="J43" s="94">
        <v>1</v>
      </c>
      <c r="K43" s="94" t="s">
        <v>385</v>
      </c>
      <c r="L43" s="94" t="s">
        <v>385</v>
      </c>
      <c r="M43" s="94" t="s">
        <v>385</v>
      </c>
      <c r="N43" s="94">
        <f t="shared" si="11"/>
        <v>65</v>
      </c>
      <c r="O43" s="94">
        <v>4</v>
      </c>
      <c r="P43" s="94">
        <v>5</v>
      </c>
      <c r="Q43" s="94">
        <v>36</v>
      </c>
      <c r="R43" s="94">
        <v>20</v>
      </c>
      <c r="S43" s="94">
        <v>106320</v>
      </c>
      <c r="T43" s="94" t="s">
        <v>385</v>
      </c>
      <c r="U43" s="94">
        <v>8967</v>
      </c>
      <c r="V43" s="94" t="s">
        <v>387</v>
      </c>
    </row>
    <row r="44" spans="1:22" s="87" customFormat="1" ht="18" customHeight="1">
      <c r="A44" s="2"/>
      <c r="B44" s="5" t="s">
        <v>66</v>
      </c>
      <c r="C44" s="94">
        <f t="shared" si="10"/>
        <v>44</v>
      </c>
      <c r="D44" s="94">
        <v>34</v>
      </c>
      <c r="E44" s="94">
        <v>10</v>
      </c>
      <c r="F44" s="94">
        <v>3</v>
      </c>
      <c r="G44" s="94">
        <v>6</v>
      </c>
      <c r="H44" s="94">
        <v>17</v>
      </c>
      <c r="I44" s="94">
        <v>13</v>
      </c>
      <c r="J44" s="94">
        <v>3</v>
      </c>
      <c r="K44" s="94">
        <v>2</v>
      </c>
      <c r="L44" s="94" t="s">
        <v>385</v>
      </c>
      <c r="M44" s="94" t="s">
        <v>385</v>
      </c>
      <c r="N44" s="94">
        <f t="shared" si="11"/>
        <v>456</v>
      </c>
      <c r="O44" s="94">
        <v>15</v>
      </c>
      <c r="P44" s="94">
        <v>16</v>
      </c>
      <c r="Q44" s="94">
        <v>310</v>
      </c>
      <c r="R44" s="94">
        <v>115</v>
      </c>
      <c r="S44" s="94">
        <v>3694862</v>
      </c>
      <c r="T44" s="94" t="s">
        <v>385</v>
      </c>
      <c r="U44" s="94">
        <v>180367</v>
      </c>
      <c r="V44" s="94" t="s">
        <v>387</v>
      </c>
    </row>
    <row r="45" spans="1:22" s="87" customFormat="1" ht="18" customHeight="1">
      <c r="A45" s="2"/>
      <c r="B45" s="5" t="s">
        <v>67</v>
      </c>
      <c r="C45" s="94">
        <f t="shared" si="10"/>
        <v>64</v>
      </c>
      <c r="D45" s="94">
        <v>45</v>
      </c>
      <c r="E45" s="94">
        <v>19</v>
      </c>
      <c r="F45" s="94">
        <v>9</v>
      </c>
      <c r="G45" s="94">
        <v>9</v>
      </c>
      <c r="H45" s="94">
        <v>25</v>
      </c>
      <c r="I45" s="94">
        <v>17</v>
      </c>
      <c r="J45" s="94">
        <v>2</v>
      </c>
      <c r="K45" s="94">
        <v>2</v>
      </c>
      <c r="L45" s="94" t="s">
        <v>385</v>
      </c>
      <c r="M45" s="94" t="s">
        <v>385</v>
      </c>
      <c r="N45" s="94">
        <f t="shared" si="11"/>
        <v>538</v>
      </c>
      <c r="O45" s="94">
        <v>23</v>
      </c>
      <c r="P45" s="94">
        <v>17</v>
      </c>
      <c r="Q45" s="94">
        <v>294</v>
      </c>
      <c r="R45" s="94">
        <v>204</v>
      </c>
      <c r="S45" s="94">
        <v>2237547</v>
      </c>
      <c r="T45" s="94" t="s">
        <v>385</v>
      </c>
      <c r="U45" s="94">
        <v>120083</v>
      </c>
      <c r="V45" s="94" t="s">
        <v>387</v>
      </c>
    </row>
    <row r="46" spans="1:22" s="87" customFormat="1" ht="18" customHeight="1">
      <c r="A46" s="2"/>
      <c r="B46" s="5" t="s">
        <v>93</v>
      </c>
      <c r="C46" s="94">
        <f t="shared" si="10"/>
        <v>11</v>
      </c>
      <c r="D46" s="94">
        <v>8</v>
      </c>
      <c r="E46" s="94">
        <v>3</v>
      </c>
      <c r="F46" s="94">
        <v>1</v>
      </c>
      <c r="G46" s="94">
        <v>2</v>
      </c>
      <c r="H46" s="94">
        <v>6</v>
      </c>
      <c r="I46" s="94">
        <v>2</v>
      </c>
      <c r="J46" s="94" t="s">
        <v>385</v>
      </c>
      <c r="K46" s="94" t="s">
        <v>385</v>
      </c>
      <c r="L46" s="94" t="s">
        <v>385</v>
      </c>
      <c r="M46" s="94" t="s">
        <v>385</v>
      </c>
      <c r="N46" s="94">
        <f t="shared" si="11"/>
        <v>73</v>
      </c>
      <c r="O46" s="94">
        <v>3</v>
      </c>
      <c r="P46" s="94">
        <v>3</v>
      </c>
      <c r="Q46" s="94">
        <v>46</v>
      </c>
      <c r="R46" s="94">
        <v>21</v>
      </c>
      <c r="S46" s="94">
        <v>316642</v>
      </c>
      <c r="T46" s="94" t="s">
        <v>385</v>
      </c>
      <c r="U46" s="94">
        <v>14854</v>
      </c>
      <c r="V46" s="94" t="s">
        <v>387</v>
      </c>
    </row>
    <row r="47" spans="1:22" s="87" customFormat="1" ht="18" customHeight="1">
      <c r="A47" s="2"/>
      <c r="B47" s="5" t="s">
        <v>68</v>
      </c>
      <c r="C47" s="94">
        <f t="shared" si="10"/>
        <v>81</v>
      </c>
      <c r="D47" s="94">
        <v>44</v>
      </c>
      <c r="E47" s="94">
        <v>37</v>
      </c>
      <c r="F47" s="94">
        <v>21</v>
      </c>
      <c r="G47" s="94">
        <v>17</v>
      </c>
      <c r="H47" s="94">
        <v>19</v>
      </c>
      <c r="I47" s="94">
        <v>19</v>
      </c>
      <c r="J47" s="94">
        <v>4</v>
      </c>
      <c r="K47" s="94">
        <v>1</v>
      </c>
      <c r="L47" s="94" t="s">
        <v>385</v>
      </c>
      <c r="M47" s="94" t="s">
        <v>385</v>
      </c>
      <c r="N47" s="94">
        <f t="shared" si="11"/>
        <v>609</v>
      </c>
      <c r="O47" s="94">
        <v>45</v>
      </c>
      <c r="P47" s="94">
        <v>41</v>
      </c>
      <c r="Q47" s="94">
        <v>347</v>
      </c>
      <c r="R47" s="94">
        <v>176</v>
      </c>
      <c r="S47" s="94">
        <v>2027375</v>
      </c>
      <c r="T47" s="94">
        <v>48</v>
      </c>
      <c r="U47" s="94">
        <v>96141</v>
      </c>
      <c r="V47" s="94" t="s">
        <v>387</v>
      </c>
    </row>
    <row r="48" spans="1:22" s="87" customFormat="1" ht="18" customHeight="1">
      <c r="A48" s="2"/>
      <c r="B48" s="5" t="s">
        <v>69</v>
      </c>
      <c r="C48" s="94">
        <f t="shared" si="10"/>
        <v>9</v>
      </c>
      <c r="D48" s="94">
        <v>7</v>
      </c>
      <c r="E48" s="94">
        <v>2</v>
      </c>
      <c r="F48" s="94">
        <v>1</v>
      </c>
      <c r="G48" s="94">
        <v>1</v>
      </c>
      <c r="H48" s="94" t="s">
        <v>385</v>
      </c>
      <c r="I48" s="94">
        <v>5</v>
      </c>
      <c r="J48" s="94" t="s">
        <v>385</v>
      </c>
      <c r="K48" s="94">
        <v>2</v>
      </c>
      <c r="L48" s="94" t="s">
        <v>385</v>
      </c>
      <c r="M48" s="94" t="s">
        <v>385</v>
      </c>
      <c r="N48" s="94">
        <f t="shared" si="11"/>
        <v>147</v>
      </c>
      <c r="O48" s="94">
        <v>2</v>
      </c>
      <c r="P48" s="94">
        <v>1</v>
      </c>
      <c r="Q48" s="94">
        <v>115</v>
      </c>
      <c r="R48" s="94">
        <v>29</v>
      </c>
      <c r="S48" s="94">
        <v>261936</v>
      </c>
      <c r="T48" s="94" t="s">
        <v>385</v>
      </c>
      <c r="U48" s="94">
        <v>5518</v>
      </c>
      <c r="V48" s="94" t="s">
        <v>387</v>
      </c>
    </row>
    <row r="49" spans="1:22" s="87" customFormat="1" ht="18" customHeight="1">
      <c r="A49" s="2"/>
      <c r="B49" s="5" t="s">
        <v>70</v>
      </c>
      <c r="C49" s="94">
        <f t="shared" si="10"/>
        <v>22</v>
      </c>
      <c r="D49" s="94">
        <v>15</v>
      </c>
      <c r="E49" s="94">
        <v>7</v>
      </c>
      <c r="F49" s="94">
        <v>3</v>
      </c>
      <c r="G49" s="94">
        <v>6</v>
      </c>
      <c r="H49" s="94">
        <v>6</v>
      </c>
      <c r="I49" s="94">
        <v>5</v>
      </c>
      <c r="J49" s="94">
        <v>2</v>
      </c>
      <c r="K49" s="94" t="s">
        <v>385</v>
      </c>
      <c r="L49" s="94" t="s">
        <v>385</v>
      </c>
      <c r="M49" s="94" t="s">
        <v>385</v>
      </c>
      <c r="N49" s="94">
        <f t="shared" si="11"/>
        <v>167</v>
      </c>
      <c r="O49" s="94">
        <v>10</v>
      </c>
      <c r="P49" s="94">
        <v>10</v>
      </c>
      <c r="Q49" s="94">
        <v>83</v>
      </c>
      <c r="R49" s="94">
        <v>64</v>
      </c>
      <c r="S49" s="94">
        <v>269354</v>
      </c>
      <c r="T49" s="94" t="s">
        <v>385</v>
      </c>
      <c r="U49" s="94">
        <v>17722</v>
      </c>
      <c r="V49" s="94" t="s">
        <v>387</v>
      </c>
    </row>
    <row r="50" spans="1:22" s="87" customFormat="1" ht="18" customHeight="1">
      <c r="A50" s="2"/>
      <c r="B50" s="5" t="s">
        <v>71</v>
      </c>
      <c r="C50" s="94">
        <f t="shared" si="10"/>
        <v>185</v>
      </c>
      <c r="D50" s="94">
        <v>102</v>
      </c>
      <c r="E50" s="94">
        <v>83</v>
      </c>
      <c r="F50" s="94">
        <v>46</v>
      </c>
      <c r="G50" s="94">
        <v>41</v>
      </c>
      <c r="H50" s="94">
        <v>52</v>
      </c>
      <c r="I50" s="94">
        <v>25</v>
      </c>
      <c r="J50" s="94">
        <v>11</v>
      </c>
      <c r="K50" s="94">
        <v>7</v>
      </c>
      <c r="L50" s="94">
        <v>2</v>
      </c>
      <c r="M50" s="94">
        <v>1</v>
      </c>
      <c r="N50" s="94">
        <f t="shared" si="11"/>
        <v>1686</v>
      </c>
      <c r="O50" s="94">
        <v>94</v>
      </c>
      <c r="P50" s="94">
        <v>96</v>
      </c>
      <c r="Q50" s="94">
        <v>1002</v>
      </c>
      <c r="R50" s="94">
        <v>494</v>
      </c>
      <c r="S50" s="94">
        <v>7835388</v>
      </c>
      <c r="T50" s="94">
        <v>7543</v>
      </c>
      <c r="U50" s="94">
        <v>282553</v>
      </c>
      <c r="V50" s="94" t="s">
        <v>387</v>
      </c>
    </row>
    <row r="51" spans="1:22" s="87" customFormat="1" ht="18" customHeight="1">
      <c r="A51" s="2"/>
      <c r="B51" s="69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1"/>
      <c r="P51" s="91"/>
      <c r="Q51" s="91"/>
      <c r="R51" s="91"/>
      <c r="S51" s="91"/>
      <c r="T51" s="91"/>
      <c r="U51" s="91"/>
      <c r="V51" s="91"/>
    </row>
    <row r="52" spans="1:22" s="87" customFormat="1" ht="18" customHeight="1">
      <c r="A52" s="218" t="s">
        <v>72</v>
      </c>
      <c r="B52" s="219"/>
      <c r="C52" s="101">
        <f>SUM(D52:E52)</f>
        <v>142</v>
      </c>
      <c r="D52" s="101">
        <f>SUM(D53:D55)</f>
        <v>96</v>
      </c>
      <c r="E52" s="101">
        <f>SUM(E53:E55)</f>
        <v>46</v>
      </c>
      <c r="F52" s="101">
        <f aca="true" t="shared" si="12" ref="F52:U52">SUM(F53:F55)</f>
        <v>24</v>
      </c>
      <c r="G52" s="101">
        <f t="shared" si="12"/>
        <v>21</v>
      </c>
      <c r="H52" s="101">
        <f t="shared" si="12"/>
        <v>32</v>
      </c>
      <c r="I52" s="101">
        <f t="shared" si="12"/>
        <v>36</v>
      </c>
      <c r="J52" s="101">
        <f t="shared" si="12"/>
        <v>13</v>
      </c>
      <c r="K52" s="101">
        <f t="shared" si="12"/>
        <v>9</v>
      </c>
      <c r="L52" s="101">
        <f t="shared" si="12"/>
        <v>3</v>
      </c>
      <c r="M52" s="101">
        <f t="shared" si="12"/>
        <v>4</v>
      </c>
      <c r="N52" s="101">
        <f t="shared" si="12"/>
        <v>2135</v>
      </c>
      <c r="O52" s="101">
        <f t="shared" si="12"/>
        <v>37</v>
      </c>
      <c r="P52" s="101">
        <f t="shared" si="12"/>
        <v>41</v>
      </c>
      <c r="Q52" s="101">
        <f t="shared" si="12"/>
        <v>1305</v>
      </c>
      <c r="R52" s="101">
        <f t="shared" si="12"/>
        <v>752</v>
      </c>
      <c r="S52" s="101">
        <f t="shared" si="12"/>
        <v>5454263</v>
      </c>
      <c r="T52" s="101">
        <f t="shared" si="12"/>
        <v>10165</v>
      </c>
      <c r="U52" s="101">
        <f t="shared" si="12"/>
        <v>501249</v>
      </c>
      <c r="V52" s="101" t="s">
        <v>385</v>
      </c>
    </row>
    <row r="53" spans="1:22" s="87" customFormat="1" ht="18" customHeight="1">
      <c r="A53" s="2"/>
      <c r="B53" s="5" t="s">
        <v>73</v>
      </c>
      <c r="C53" s="94">
        <f>SUM(D53:E53)</f>
        <v>59</v>
      </c>
      <c r="D53" s="94">
        <v>53</v>
      </c>
      <c r="E53" s="94">
        <v>6</v>
      </c>
      <c r="F53" s="94">
        <v>1</v>
      </c>
      <c r="G53" s="94">
        <v>4</v>
      </c>
      <c r="H53" s="94">
        <v>13</v>
      </c>
      <c r="I53" s="94">
        <v>25</v>
      </c>
      <c r="J53" s="94">
        <v>9</v>
      </c>
      <c r="K53" s="94">
        <v>2</v>
      </c>
      <c r="L53" s="94">
        <v>2</v>
      </c>
      <c r="M53" s="94">
        <v>3</v>
      </c>
      <c r="N53" s="94">
        <f>SUM(O53:R53)</f>
        <v>1226</v>
      </c>
      <c r="O53" s="94">
        <v>7</v>
      </c>
      <c r="P53" s="94">
        <v>5</v>
      </c>
      <c r="Q53" s="94">
        <v>886</v>
      </c>
      <c r="R53" s="94">
        <v>328</v>
      </c>
      <c r="S53" s="94">
        <v>3948385</v>
      </c>
      <c r="T53" s="94">
        <v>120</v>
      </c>
      <c r="U53" s="94">
        <v>356135</v>
      </c>
      <c r="V53" s="94" t="s">
        <v>387</v>
      </c>
    </row>
    <row r="54" spans="1:22" s="87" customFormat="1" ht="18" customHeight="1">
      <c r="A54" s="2"/>
      <c r="B54" s="5" t="s">
        <v>74</v>
      </c>
      <c r="C54" s="94">
        <f>SUM(D54:E54)</f>
        <v>7</v>
      </c>
      <c r="D54" s="94">
        <v>6</v>
      </c>
      <c r="E54" s="94">
        <v>1</v>
      </c>
      <c r="F54" s="94" t="s">
        <v>385</v>
      </c>
      <c r="G54" s="94">
        <v>1</v>
      </c>
      <c r="H54" s="94">
        <v>2</v>
      </c>
      <c r="I54" s="94">
        <v>3</v>
      </c>
      <c r="J54" s="94">
        <v>1</v>
      </c>
      <c r="K54" s="94" t="s">
        <v>385</v>
      </c>
      <c r="L54" s="94" t="s">
        <v>385</v>
      </c>
      <c r="M54" s="94" t="s">
        <v>385</v>
      </c>
      <c r="N54" s="94">
        <f>SUM(O54:R54)</f>
        <v>79</v>
      </c>
      <c r="O54" s="94">
        <v>1</v>
      </c>
      <c r="P54" s="94">
        <v>2</v>
      </c>
      <c r="Q54" s="94">
        <v>55</v>
      </c>
      <c r="R54" s="94">
        <v>21</v>
      </c>
      <c r="S54" s="94">
        <v>108787</v>
      </c>
      <c r="T54" s="94" t="s">
        <v>385</v>
      </c>
      <c r="U54" s="94">
        <v>15878</v>
      </c>
      <c r="V54" s="94" t="s">
        <v>387</v>
      </c>
    </row>
    <row r="55" spans="1:22" s="87" customFormat="1" ht="18" customHeight="1">
      <c r="A55" s="70"/>
      <c r="B55" s="5" t="s">
        <v>75</v>
      </c>
      <c r="C55" s="94">
        <f>SUM(D55:E55)</f>
        <v>76</v>
      </c>
      <c r="D55" s="94">
        <v>37</v>
      </c>
      <c r="E55" s="94">
        <v>39</v>
      </c>
      <c r="F55" s="94">
        <v>23</v>
      </c>
      <c r="G55" s="94">
        <v>16</v>
      </c>
      <c r="H55" s="94">
        <v>17</v>
      </c>
      <c r="I55" s="94">
        <v>8</v>
      </c>
      <c r="J55" s="94">
        <v>3</v>
      </c>
      <c r="K55" s="94">
        <v>7</v>
      </c>
      <c r="L55" s="94">
        <v>1</v>
      </c>
      <c r="M55" s="94">
        <v>1</v>
      </c>
      <c r="N55" s="94">
        <f>SUM(O55:R55)</f>
        <v>830</v>
      </c>
      <c r="O55" s="94">
        <v>29</v>
      </c>
      <c r="P55" s="94">
        <v>34</v>
      </c>
      <c r="Q55" s="94">
        <v>364</v>
      </c>
      <c r="R55" s="94">
        <v>403</v>
      </c>
      <c r="S55" s="94">
        <v>1397091</v>
      </c>
      <c r="T55" s="94">
        <v>10045</v>
      </c>
      <c r="U55" s="94">
        <v>129236</v>
      </c>
      <c r="V55" s="94" t="s">
        <v>387</v>
      </c>
    </row>
    <row r="56" spans="1:22" s="87" customFormat="1" ht="18" customHeight="1">
      <c r="A56" s="70"/>
      <c r="B56" s="5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</row>
    <row r="57" spans="1:22" s="87" customFormat="1" ht="18" customHeight="1">
      <c r="A57" s="218" t="s">
        <v>23</v>
      </c>
      <c r="B57" s="219"/>
      <c r="C57" s="101">
        <f aca="true" t="shared" si="13" ref="C57:C62">SUM(D57:E57)</f>
        <v>106</v>
      </c>
      <c r="D57" s="101">
        <f>SUM(D58:D62)</f>
        <v>91</v>
      </c>
      <c r="E57" s="101">
        <f aca="true" t="shared" si="14" ref="E57:K57">SUM(E58:E62)</f>
        <v>15</v>
      </c>
      <c r="F57" s="101">
        <f t="shared" si="14"/>
        <v>13</v>
      </c>
      <c r="G57" s="101">
        <f t="shared" si="14"/>
        <v>36</v>
      </c>
      <c r="H57" s="101">
        <f t="shared" si="14"/>
        <v>40</v>
      </c>
      <c r="I57" s="101">
        <f t="shared" si="14"/>
        <v>11</v>
      </c>
      <c r="J57" s="101">
        <f t="shared" si="14"/>
        <v>4</v>
      </c>
      <c r="K57" s="101">
        <f t="shared" si="14"/>
        <v>2</v>
      </c>
      <c r="L57" s="101" t="s">
        <v>385</v>
      </c>
      <c r="M57" s="101" t="s">
        <v>385</v>
      </c>
      <c r="N57" s="101">
        <v>722</v>
      </c>
      <c r="O57" s="101">
        <v>16</v>
      </c>
      <c r="P57" s="101">
        <v>17</v>
      </c>
      <c r="Q57" s="101">
        <v>486</v>
      </c>
      <c r="R57" s="101">
        <v>203</v>
      </c>
      <c r="S57" s="101">
        <v>3334016</v>
      </c>
      <c r="T57" s="101">
        <v>372</v>
      </c>
      <c r="U57" s="101">
        <v>176082</v>
      </c>
      <c r="V57" s="101" t="s">
        <v>385</v>
      </c>
    </row>
    <row r="58" spans="1:22" s="87" customFormat="1" ht="18" customHeight="1">
      <c r="A58" s="2"/>
      <c r="B58" s="5" t="s">
        <v>24</v>
      </c>
      <c r="C58" s="94">
        <f t="shared" si="13"/>
        <v>34</v>
      </c>
      <c r="D58" s="94">
        <v>25</v>
      </c>
      <c r="E58" s="94">
        <v>9</v>
      </c>
      <c r="F58" s="94">
        <v>4</v>
      </c>
      <c r="G58" s="94">
        <v>11</v>
      </c>
      <c r="H58" s="94">
        <v>16</v>
      </c>
      <c r="I58" s="94">
        <v>3</v>
      </c>
      <c r="J58" s="94" t="s">
        <v>385</v>
      </c>
      <c r="K58" s="94" t="s">
        <v>385</v>
      </c>
      <c r="L58" s="94" t="s">
        <v>385</v>
      </c>
      <c r="M58" s="94" t="s">
        <v>385</v>
      </c>
      <c r="N58" s="94">
        <v>197</v>
      </c>
      <c r="O58" s="94">
        <v>12</v>
      </c>
      <c r="P58" s="94">
        <v>11</v>
      </c>
      <c r="Q58" s="94">
        <v>118</v>
      </c>
      <c r="R58" s="94">
        <v>56</v>
      </c>
      <c r="S58" s="94">
        <v>593392</v>
      </c>
      <c r="T58" s="94" t="s">
        <v>385</v>
      </c>
      <c r="U58" s="94">
        <v>39807</v>
      </c>
      <c r="V58" s="94" t="s">
        <v>387</v>
      </c>
    </row>
    <row r="59" spans="1:22" s="87" customFormat="1" ht="18" customHeight="1">
      <c r="A59" s="4"/>
      <c r="B59" s="65" t="s">
        <v>25</v>
      </c>
      <c r="C59" s="94">
        <f t="shared" si="13"/>
        <v>13</v>
      </c>
      <c r="D59" s="94">
        <v>11</v>
      </c>
      <c r="E59" s="94">
        <v>2</v>
      </c>
      <c r="F59" s="94">
        <v>3</v>
      </c>
      <c r="G59" s="94">
        <v>2</v>
      </c>
      <c r="H59" s="94">
        <v>4</v>
      </c>
      <c r="I59" s="94">
        <v>3</v>
      </c>
      <c r="J59" s="94" t="s">
        <v>385</v>
      </c>
      <c r="K59" s="94">
        <v>1</v>
      </c>
      <c r="L59" s="94" t="s">
        <v>385</v>
      </c>
      <c r="M59" s="94" t="s">
        <v>385</v>
      </c>
      <c r="N59" s="94">
        <v>119</v>
      </c>
      <c r="O59" s="94">
        <v>1</v>
      </c>
      <c r="P59" s="94">
        <v>2</v>
      </c>
      <c r="Q59" s="94">
        <v>85</v>
      </c>
      <c r="R59" s="94">
        <v>31</v>
      </c>
      <c r="S59" s="94">
        <v>1291355</v>
      </c>
      <c r="T59" s="94" t="s">
        <v>385</v>
      </c>
      <c r="U59" s="94">
        <v>66276</v>
      </c>
      <c r="V59" s="94" t="s">
        <v>387</v>
      </c>
    </row>
    <row r="60" spans="1:22" s="87" customFormat="1" ht="18" customHeight="1">
      <c r="A60" s="2"/>
      <c r="B60" s="65" t="s">
        <v>26</v>
      </c>
      <c r="C60" s="94">
        <f t="shared" si="13"/>
        <v>4</v>
      </c>
      <c r="D60" s="94">
        <v>4</v>
      </c>
      <c r="E60" s="94" t="s">
        <v>385</v>
      </c>
      <c r="F60" s="94" t="s">
        <v>385</v>
      </c>
      <c r="G60" s="94">
        <v>1</v>
      </c>
      <c r="H60" s="94">
        <v>2</v>
      </c>
      <c r="I60" s="94">
        <v>1</v>
      </c>
      <c r="J60" s="94" t="s">
        <v>385</v>
      </c>
      <c r="K60" s="94" t="s">
        <v>385</v>
      </c>
      <c r="L60" s="94" t="s">
        <v>385</v>
      </c>
      <c r="M60" s="94" t="s">
        <v>385</v>
      </c>
      <c r="N60" s="95">
        <v>-30</v>
      </c>
      <c r="O60" s="95" t="s">
        <v>385</v>
      </c>
      <c r="P60" s="95" t="s">
        <v>385</v>
      </c>
      <c r="Q60" s="95">
        <v>-19</v>
      </c>
      <c r="R60" s="95">
        <v>-11</v>
      </c>
      <c r="S60" s="95">
        <v>-94288</v>
      </c>
      <c r="T60" s="95">
        <v>-50</v>
      </c>
      <c r="U60" s="95">
        <v>-5229</v>
      </c>
      <c r="V60" s="94" t="s">
        <v>387</v>
      </c>
    </row>
    <row r="61" spans="1:22" s="87" customFormat="1" ht="18" customHeight="1">
      <c r="A61" s="4"/>
      <c r="B61" s="65" t="s">
        <v>27</v>
      </c>
      <c r="C61" s="94">
        <f t="shared" si="13"/>
        <v>1</v>
      </c>
      <c r="D61" s="94">
        <v>1</v>
      </c>
      <c r="E61" s="94" t="s">
        <v>385</v>
      </c>
      <c r="F61" s="94" t="s">
        <v>385</v>
      </c>
      <c r="G61" s="94">
        <v>1</v>
      </c>
      <c r="H61" s="94" t="s">
        <v>385</v>
      </c>
      <c r="I61" s="94" t="s">
        <v>385</v>
      </c>
      <c r="J61" s="94" t="s">
        <v>385</v>
      </c>
      <c r="K61" s="94" t="s">
        <v>385</v>
      </c>
      <c r="L61" s="94" t="s">
        <v>385</v>
      </c>
      <c r="M61" s="94" t="s">
        <v>385</v>
      </c>
      <c r="N61" s="94" t="s">
        <v>359</v>
      </c>
      <c r="O61" s="94" t="s">
        <v>385</v>
      </c>
      <c r="P61" s="94" t="s">
        <v>385</v>
      </c>
      <c r="Q61" s="94" t="s">
        <v>359</v>
      </c>
      <c r="R61" s="94" t="s">
        <v>359</v>
      </c>
      <c r="S61" s="94" t="s">
        <v>359</v>
      </c>
      <c r="T61" s="94" t="s">
        <v>359</v>
      </c>
      <c r="U61" s="94" t="s">
        <v>359</v>
      </c>
      <c r="V61" s="94" t="s">
        <v>387</v>
      </c>
    </row>
    <row r="62" spans="1:22" s="87" customFormat="1" ht="18" customHeight="1">
      <c r="A62" s="2"/>
      <c r="B62" s="65" t="s">
        <v>28</v>
      </c>
      <c r="C62" s="96">
        <f t="shared" si="13"/>
        <v>54</v>
      </c>
      <c r="D62" s="96">
        <v>50</v>
      </c>
      <c r="E62" s="96">
        <v>4</v>
      </c>
      <c r="F62" s="96">
        <v>6</v>
      </c>
      <c r="G62" s="96">
        <v>21</v>
      </c>
      <c r="H62" s="96">
        <v>18</v>
      </c>
      <c r="I62" s="96">
        <v>4</v>
      </c>
      <c r="J62" s="96">
        <v>4</v>
      </c>
      <c r="K62" s="96">
        <v>1</v>
      </c>
      <c r="L62" s="96" t="s">
        <v>385</v>
      </c>
      <c r="M62" s="96" t="s">
        <v>385</v>
      </c>
      <c r="N62" s="96">
        <v>376</v>
      </c>
      <c r="O62" s="96">
        <v>3</v>
      </c>
      <c r="P62" s="96">
        <v>4</v>
      </c>
      <c r="Q62" s="96">
        <v>264</v>
      </c>
      <c r="R62" s="96">
        <v>105</v>
      </c>
      <c r="S62" s="96">
        <v>1354981</v>
      </c>
      <c r="T62" s="96">
        <v>322</v>
      </c>
      <c r="U62" s="96">
        <v>64770</v>
      </c>
      <c r="V62" s="94" t="s">
        <v>387</v>
      </c>
    </row>
    <row r="63" spans="1:22" s="87" customFormat="1" ht="18" customHeight="1">
      <c r="A63" s="232"/>
      <c r="B63" s="233"/>
      <c r="C63" s="97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</row>
    <row r="64" ht="18" customHeight="1">
      <c r="A64" s="66" t="s">
        <v>364</v>
      </c>
    </row>
    <row r="65" spans="1:3" ht="18" customHeight="1">
      <c r="A65" s="66" t="s">
        <v>365</v>
      </c>
      <c r="B65" s="89"/>
      <c r="C65" s="89"/>
    </row>
    <row r="66" spans="1:3" ht="18" customHeight="1">
      <c r="A66" s="4" t="s">
        <v>342</v>
      </c>
      <c r="B66" s="4"/>
      <c r="C66" s="89"/>
    </row>
    <row r="67" spans="1:3" ht="18" customHeight="1">
      <c r="A67" s="89"/>
      <c r="B67" s="89"/>
      <c r="C67" s="89"/>
    </row>
    <row r="68" spans="1:3" ht="18" customHeight="1">
      <c r="A68" s="89"/>
      <c r="B68" s="89"/>
      <c r="C68" s="89"/>
    </row>
    <row r="69" spans="1:3" ht="18" customHeight="1">
      <c r="A69" s="89"/>
      <c r="B69" s="89"/>
      <c r="C69" s="89"/>
    </row>
    <row r="70" spans="1:3" ht="18" customHeight="1">
      <c r="A70" s="89"/>
      <c r="B70" s="89"/>
      <c r="C70" s="89"/>
    </row>
    <row r="71" spans="1:3" ht="18" customHeight="1">
      <c r="A71" s="89"/>
      <c r="B71" s="89"/>
      <c r="C71" s="89"/>
    </row>
    <row r="72" spans="1:3" ht="18" customHeight="1">
      <c r="A72" s="2"/>
      <c r="B72" s="2"/>
      <c r="C72" s="89"/>
    </row>
    <row r="73" spans="1:3" ht="18" customHeight="1">
      <c r="A73" s="89"/>
      <c r="B73" s="89"/>
      <c r="C73" s="89"/>
    </row>
    <row r="74" spans="1:3" ht="18" customHeight="1">
      <c r="A74" s="89"/>
      <c r="B74" s="89"/>
      <c r="C74" s="89"/>
    </row>
    <row r="75" spans="1:3" ht="18" customHeight="1">
      <c r="A75" s="89"/>
      <c r="B75" s="89"/>
      <c r="C75" s="89"/>
    </row>
    <row r="76" spans="1:3" ht="18" customHeight="1">
      <c r="A76" s="89"/>
      <c r="B76" s="89"/>
      <c r="C76" s="89"/>
    </row>
    <row r="77" spans="1:3" ht="18" customHeight="1">
      <c r="A77" s="89"/>
      <c r="B77" s="89"/>
      <c r="C77" s="89"/>
    </row>
    <row r="78" spans="1:3" ht="18" customHeight="1">
      <c r="A78" s="89"/>
      <c r="B78" s="89"/>
      <c r="C78" s="89"/>
    </row>
    <row r="79" spans="1:3" ht="18" customHeight="1">
      <c r="A79" s="2"/>
      <c r="B79" s="6"/>
      <c r="C79" s="89"/>
    </row>
    <row r="80" spans="1:3" ht="18" customHeight="1">
      <c r="A80" s="89"/>
      <c r="B80" s="89"/>
      <c r="C80" s="89"/>
    </row>
    <row r="81" spans="1:3" ht="18" customHeight="1">
      <c r="A81" s="89"/>
      <c r="B81" s="89"/>
      <c r="C81" s="89"/>
    </row>
    <row r="82" spans="1:3" ht="18" customHeight="1">
      <c r="A82" s="89"/>
      <c r="B82" s="89"/>
      <c r="C82" s="89"/>
    </row>
  </sheetData>
  <sheetProtection/>
  <mergeCells count="25">
    <mergeCell ref="A63:B63"/>
    <mergeCell ref="A16:B16"/>
    <mergeCell ref="A15:B15"/>
    <mergeCell ref="A57:B57"/>
    <mergeCell ref="A9:B11"/>
    <mergeCell ref="A12:B12"/>
    <mergeCell ref="A13:B13"/>
    <mergeCell ref="A14:B14"/>
    <mergeCell ref="A22:B22"/>
    <mergeCell ref="A32:B32"/>
    <mergeCell ref="A52:B52"/>
    <mergeCell ref="S9:S11"/>
    <mergeCell ref="U9:U11"/>
    <mergeCell ref="N10:N11"/>
    <mergeCell ref="O10:P10"/>
    <mergeCell ref="Q10:R10"/>
    <mergeCell ref="N9:R9"/>
    <mergeCell ref="D10:E10"/>
    <mergeCell ref="F10:M10"/>
    <mergeCell ref="C9:M9"/>
    <mergeCell ref="C10:C11"/>
    <mergeCell ref="A3:V3"/>
    <mergeCell ref="A5:V5"/>
    <mergeCell ref="A7:V7"/>
    <mergeCell ref="A41:B41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5"/>
  <sheetViews>
    <sheetView zoomScalePageLayoutView="0" workbookViewId="0" topLeftCell="I1">
      <selection activeCell="E11" sqref="E11"/>
    </sheetView>
  </sheetViews>
  <sheetFormatPr defaultColWidth="9.00390625" defaultRowHeight="19.5" customHeight="1"/>
  <cols>
    <col min="1" max="1" width="3.375" style="118" customWidth="1"/>
    <col min="2" max="2" width="45.25390625" style="118" customWidth="1"/>
    <col min="3" max="3" width="9.25390625" style="124" bestFit="1" customWidth="1"/>
    <col min="4" max="4" width="9.125" style="118" bestFit="1" customWidth="1"/>
    <col min="5" max="5" width="10.75390625" style="118" customWidth="1"/>
    <col min="6" max="6" width="12.25390625" style="118" customWidth="1"/>
    <col min="7" max="13" width="9.125" style="118" bestFit="1" customWidth="1"/>
    <col min="14" max="14" width="9.50390625" style="118" bestFit="1" customWidth="1"/>
    <col min="15" max="15" width="12.25390625" style="118" customWidth="1"/>
    <col min="16" max="16" width="11.875" style="118" customWidth="1"/>
    <col min="17" max="18" width="9.50390625" style="118" bestFit="1" customWidth="1"/>
    <col min="19" max="19" width="17.625" style="118" bestFit="1" customWidth="1"/>
    <col min="20" max="20" width="14.75390625" style="118" bestFit="1" customWidth="1"/>
    <col min="21" max="21" width="18.125" style="118" customWidth="1"/>
    <col min="22" max="22" width="16.50390625" style="118" customWidth="1"/>
    <col min="23" max="16384" width="9.00390625" style="118" customWidth="1"/>
  </cols>
  <sheetData>
    <row r="1" spans="1:22" s="114" customFormat="1" ht="19.5" customHeight="1">
      <c r="A1" s="99" t="s">
        <v>94</v>
      </c>
      <c r="C1" s="115"/>
      <c r="V1" s="100" t="s">
        <v>95</v>
      </c>
    </row>
    <row r="2" spans="3:22" s="114" customFormat="1" ht="19.5" customHeight="1">
      <c r="C2" s="115"/>
      <c r="V2" s="116"/>
    </row>
    <row r="3" spans="1:23" ht="19.5" customHeight="1">
      <c r="A3" s="217" t="s">
        <v>391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117"/>
    </row>
    <row r="4" spans="1:23" ht="19.5" customHeight="1" thickBo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105" t="s">
        <v>97</v>
      </c>
      <c r="W4" s="117"/>
    </row>
    <row r="5" spans="1:23" ht="19.5" customHeight="1">
      <c r="A5" s="234" t="s">
        <v>367</v>
      </c>
      <c r="B5" s="235"/>
      <c r="C5" s="211" t="s">
        <v>380</v>
      </c>
      <c r="D5" s="212"/>
      <c r="E5" s="212"/>
      <c r="F5" s="212"/>
      <c r="G5" s="212"/>
      <c r="H5" s="212"/>
      <c r="I5" s="212"/>
      <c r="J5" s="212"/>
      <c r="K5" s="212"/>
      <c r="L5" s="212"/>
      <c r="M5" s="213"/>
      <c r="N5" s="226" t="s">
        <v>377</v>
      </c>
      <c r="O5" s="226"/>
      <c r="P5" s="226"/>
      <c r="Q5" s="226"/>
      <c r="R5" s="226"/>
      <c r="S5" s="220" t="s">
        <v>15</v>
      </c>
      <c r="T5" s="107" t="s">
        <v>360</v>
      </c>
      <c r="U5" s="223" t="s">
        <v>18</v>
      </c>
      <c r="V5" s="108" t="s">
        <v>290</v>
      </c>
      <c r="W5" s="117"/>
    </row>
    <row r="6" spans="1:23" ht="19.5" customHeight="1">
      <c r="A6" s="236"/>
      <c r="B6" s="237"/>
      <c r="C6" s="214" t="s">
        <v>2</v>
      </c>
      <c r="D6" s="227" t="s">
        <v>378</v>
      </c>
      <c r="E6" s="228"/>
      <c r="F6" s="229" t="s">
        <v>379</v>
      </c>
      <c r="G6" s="230"/>
      <c r="H6" s="230"/>
      <c r="I6" s="230"/>
      <c r="J6" s="230"/>
      <c r="K6" s="230"/>
      <c r="L6" s="230"/>
      <c r="M6" s="231"/>
      <c r="N6" s="214" t="s">
        <v>2</v>
      </c>
      <c r="O6" s="214" t="s">
        <v>375</v>
      </c>
      <c r="P6" s="214"/>
      <c r="Q6" s="214" t="s">
        <v>376</v>
      </c>
      <c r="R6" s="214"/>
      <c r="S6" s="221"/>
      <c r="T6" s="107" t="s">
        <v>16</v>
      </c>
      <c r="U6" s="224"/>
      <c r="V6" s="110" t="s">
        <v>289</v>
      </c>
      <c r="W6" s="117"/>
    </row>
    <row r="7" spans="1:23" ht="19.5" customHeight="1">
      <c r="A7" s="238"/>
      <c r="B7" s="239"/>
      <c r="C7" s="214"/>
      <c r="D7" s="109" t="s">
        <v>361</v>
      </c>
      <c r="E7" s="109" t="s">
        <v>403</v>
      </c>
      <c r="F7" s="109" t="s">
        <v>3</v>
      </c>
      <c r="G7" s="109" t="s">
        <v>4</v>
      </c>
      <c r="H7" s="109" t="s">
        <v>5</v>
      </c>
      <c r="I7" s="109" t="s">
        <v>6</v>
      </c>
      <c r="J7" s="109" t="s">
        <v>7</v>
      </c>
      <c r="K7" s="109" t="s">
        <v>8</v>
      </c>
      <c r="L7" s="109" t="s">
        <v>9</v>
      </c>
      <c r="M7" s="113" t="s">
        <v>10</v>
      </c>
      <c r="N7" s="214"/>
      <c r="O7" s="111" t="s">
        <v>12</v>
      </c>
      <c r="P7" s="111" t="s">
        <v>13</v>
      </c>
      <c r="Q7" s="111" t="s">
        <v>12</v>
      </c>
      <c r="R7" s="111" t="s">
        <v>13</v>
      </c>
      <c r="S7" s="222"/>
      <c r="T7" s="106" t="s">
        <v>17</v>
      </c>
      <c r="U7" s="225"/>
      <c r="V7" s="112" t="s">
        <v>291</v>
      </c>
      <c r="W7" s="117"/>
    </row>
    <row r="8" spans="1:23" s="87" customFormat="1" ht="19.5" customHeight="1">
      <c r="A8" s="4"/>
      <c r="B8" s="10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90"/>
    </row>
    <row r="9" spans="1:23" s="87" customFormat="1" ht="19.5" customHeight="1">
      <c r="A9" s="243" t="s">
        <v>29</v>
      </c>
      <c r="B9" s="244"/>
      <c r="C9" s="101">
        <f>SUM(D9:E9)</f>
        <v>148</v>
      </c>
      <c r="D9" s="101">
        <f>SUM(D10:D15)</f>
        <v>125</v>
      </c>
      <c r="E9" s="101">
        <f>SUM(E10:E15)</f>
        <v>23</v>
      </c>
      <c r="F9" s="101">
        <f aca="true" t="shared" si="0" ref="F9:M9">SUM(F10:F15)</f>
        <v>15</v>
      </c>
      <c r="G9" s="101">
        <f t="shared" si="0"/>
        <v>31</v>
      </c>
      <c r="H9" s="101">
        <f t="shared" si="0"/>
        <v>52</v>
      </c>
      <c r="I9" s="101">
        <f t="shared" si="0"/>
        <v>28</v>
      </c>
      <c r="J9" s="101">
        <f t="shared" si="0"/>
        <v>13</v>
      </c>
      <c r="K9" s="101">
        <f t="shared" si="0"/>
        <v>6</v>
      </c>
      <c r="L9" s="101">
        <f t="shared" si="0"/>
        <v>2</v>
      </c>
      <c r="M9" s="101">
        <f t="shared" si="0"/>
        <v>1</v>
      </c>
      <c r="N9" s="101">
        <v>1711</v>
      </c>
      <c r="O9" s="101">
        <v>32</v>
      </c>
      <c r="P9" s="101">
        <v>23</v>
      </c>
      <c r="Q9" s="101">
        <v>1161</v>
      </c>
      <c r="R9" s="101">
        <v>495</v>
      </c>
      <c r="S9" s="101">
        <v>26591792</v>
      </c>
      <c r="T9" s="101">
        <v>8743</v>
      </c>
      <c r="U9" s="101">
        <v>649985</v>
      </c>
      <c r="V9" s="101" t="s">
        <v>385</v>
      </c>
      <c r="W9" s="90"/>
    </row>
    <row r="10" spans="1:23" s="87" customFormat="1" ht="19.5" customHeight="1">
      <c r="A10" s="66"/>
      <c r="B10" s="65" t="s">
        <v>30</v>
      </c>
      <c r="C10" s="94">
        <f aca="true" t="shared" si="1" ref="C10:C15">SUM(D10:E10)</f>
        <v>3</v>
      </c>
      <c r="D10" s="94">
        <v>3</v>
      </c>
      <c r="E10" s="94" t="s">
        <v>385</v>
      </c>
      <c r="F10" s="94">
        <v>1</v>
      </c>
      <c r="G10" s="94" t="s">
        <v>385</v>
      </c>
      <c r="H10" s="94">
        <v>2</v>
      </c>
      <c r="I10" s="94" t="s">
        <v>385</v>
      </c>
      <c r="J10" s="94" t="s">
        <v>385</v>
      </c>
      <c r="K10" s="94" t="s">
        <v>385</v>
      </c>
      <c r="L10" s="94" t="s">
        <v>385</v>
      </c>
      <c r="M10" s="94" t="s">
        <v>385</v>
      </c>
      <c r="N10" s="94">
        <v>11</v>
      </c>
      <c r="O10" s="94" t="s">
        <v>385</v>
      </c>
      <c r="P10" s="94" t="s">
        <v>385</v>
      </c>
      <c r="Q10" s="94">
        <v>7</v>
      </c>
      <c r="R10" s="94">
        <v>4</v>
      </c>
      <c r="S10" s="94">
        <v>15775</v>
      </c>
      <c r="T10" s="94">
        <v>52</v>
      </c>
      <c r="U10" s="94">
        <v>537</v>
      </c>
      <c r="V10" s="94" t="s">
        <v>385</v>
      </c>
      <c r="W10" s="90"/>
    </row>
    <row r="11" spans="1:22" s="87" customFormat="1" ht="19.5" customHeight="1">
      <c r="A11" s="66"/>
      <c r="B11" s="65" t="s">
        <v>31</v>
      </c>
      <c r="C11" s="94">
        <f t="shared" si="1"/>
        <v>60</v>
      </c>
      <c r="D11" s="94">
        <v>58</v>
      </c>
      <c r="E11" s="94">
        <v>2</v>
      </c>
      <c r="F11" s="94">
        <v>4</v>
      </c>
      <c r="G11" s="94">
        <v>12</v>
      </c>
      <c r="H11" s="94">
        <v>20</v>
      </c>
      <c r="I11" s="94">
        <v>12</v>
      </c>
      <c r="J11" s="94">
        <v>9</v>
      </c>
      <c r="K11" s="94">
        <v>2</v>
      </c>
      <c r="L11" s="94" t="s">
        <v>385</v>
      </c>
      <c r="M11" s="94">
        <v>1</v>
      </c>
      <c r="N11" s="94">
        <v>775</v>
      </c>
      <c r="O11" s="94">
        <v>2</v>
      </c>
      <c r="P11" s="94">
        <v>2</v>
      </c>
      <c r="Q11" s="94">
        <v>554</v>
      </c>
      <c r="R11" s="94">
        <v>217</v>
      </c>
      <c r="S11" s="94">
        <v>13537770</v>
      </c>
      <c r="T11" s="94">
        <v>7136</v>
      </c>
      <c r="U11" s="94">
        <v>190811</v>
      </c>
      <c r="V11" s="94" t="s">
        <v>385</v>
      </c>
    </row>
    <row r="12" spans="1:22" s="87" customFormat="1" ht="19.5" customHeight="1">
      <c r="A12" s="66"/>
      <c r="B12" s="65" t="s">
        <v>32</v>
      </c>
      <c r="C12" s="94">
        <f t="shared" si="1"/>
        <v>1</v>
      </c>
      <c r="D12" s="94">
        <v>1</v>
      </c>
      <c r="E12" s="94" t="s">
        <v>385</v>
      </c>
      <c r="F12" s="94" t="s">
        <v>385</v>
      </c>
      <c r="G12" s="94" t="s">
        <v>385</v>
      </c>
      <c r="H12" s="94">
        <v>1</v>
      </c>
      <c r="I12" s="94" t="s">
        <v>385</v>
      </c>
      <c r="J12" s="94" t="s">
        <v>385</v>
      </c>
      <c r="K12" s="94" t="s">
        <v>385</v>
      </c>
      <c r="L12" s="94" t="s">
        <v>385</v>
      </c>
      <c r="M12" s="94" t="s">
        <v>385</v>
      </c>
      <c r="N12" s="94" t="s">
        <v>359</v>
      </c>
      <c r="O12" s="94" t="s">
        <v>385</v>
      </c>
      <c r="P12" s="94" t="s">
        <v>385</v>
      </c>
      <c r="Q12" s="94" t="s">
        <v>359</v>
      </c>
      <c r="R12" s="94" t="s">
        <v>359</v>
      </c>
      <c r="S12" s="94" t="s">
        <v>359</v>
      </c>
      <c r="T12" s="94" t="s">
        <v>359</v>
      </c>
      <c r="U12" s="94" t="s">
        <v>359</v>
      </c>
      <c r="V12" s="94" t="s">
        <v>385</v>
      </c>
    </row>
    <row r="13" spans="1:22" s="87" customFormat="1" ht="19.5" customHeight="1">
      <c r="A13" s="66"/>
      <c r="B13" s="65" t="s">
        <v>33</v>
      </c>
      <c r="C13" s="94">
        <f t="shared" si="1"/>
        <v>3</v>
      </c>
      <c r="D13" s="94">
        <v>3</v>
      </c>
      <c r="E13" s="94" t="s">
        <v>385</v>
      </c>
      <c r="F13" s="94">
        <v>2</v>
      </c>
      <c r="G13" s="94" t="s">
        <v>385</v>
      </c>
      <c r="H13" s="94" t="s">
        <v>385</v>
      </c>
      <c r="I13" s="94">
        <v>1</v>
      </c>
      <c r="J13" s="94" t="s">
        <v>385</v>
      </c>
      <c r="K13" s="94" t="s">
        <v>385</v>
      </c>
      <c r="L13" s="94" t="s">
        <v>385</v>
      </c>
      <c r="M13" s="94" t="s">
        <v>385</v>
      </c>
      <c r="N13" s="95">
        <v>-21</v>
      </c>
      <c r="O13" s="94" t="s">
        <v>385</v>
      </c>
      <c r="P13" s="94" t="s">
        <v>385</v>
      </c>
      <c r="Q13" s="95">
        <v>-16</v>
      </c>
      <c r="R13" s="95">
        <v>-5</v>
      </c>
      <c r="S13" s="95">
        <v>-48086</v>
      </c>
      <c r="T13" s="95">
        <v>-960</v>
      </c>
      <c r="U13" s="95">
        <v>-2964</v>
      </c>
      <c r="V13" s="94" t="s">
        <v>385</v>
      </c>
    </row>
    <row r="14" spans="1:22" s="87" customFormat="1" ht="19.5" customHeight="1">
      <c r="A14" s="66"/>
      <c r="B14" s="65" t="s">
        <v>34</v>
      </c>
      <c r="C14" s="94">
        <f t="shared" si="1"/>
        <v>60</v>
      </c>
      <c r="D14" s="94">
        <v>44</v>
      </c>
      <c r="E14" s="94">
        <v>16</v>
      </c>
      <c r="F14" s="94">
        <v>6</v>
      </c>
      <c r="G14" s="94">
        <v>17</v>
      </c>
      <c r="H14" s="94">
        <v>20</v>
      </c>
      <c r="I14" s="94">
        <v>10</v>
      </c>
      <c r="J14" s="94">
        <v>3</v>
      </c>
      <c r="K14" s="94">
        <v>3</v>
      </c>
      <c r="L14" s="94">
        <v>1</v>
      </c>
      <c r="M14" s="94" t="s">
        <v>385</v>
      </c>
      <c r="N14" s="94">
        <v>607</v>
      </c>
      <c r="O14" s="94">
        <v>24</v>
      </c>
      <c r="P14" s="94">
        <v>15</v>
      </c>
      <c r="Q14" s="94">
        <v>402</v>
      </c>
      <c r="R14" s="94">
        <v>166</v>
      </c>
      <c r="S14" s="94">
        <v>3944408</v>
      </c>
      <c r="T14" s="94">
        <v>595</v>
      </c>
      <c r="U14" s="94">
        <v>364968</v>
      </c>
      <c r="V14" s="94" t="s">
        <v>385</v>
      </c>
    </row>
    <row r="15" spans="1:22" s="87" customFormat="1" ht="19.5" customHeight="1">
      <c r="A15" s="66"/>
      <c r="B15" s="65" t="s">
        <v>35</v>
      </c>
      <c r="C15" s="94">
        <f t="shared" si="1"/>
        <v>21</v>
      </c>
      <c r="D15" s="94">
        <v>16</v>
      </c>
      <c r="E15" s="94">
        <v>5</v>
      </c>
      <c r="F15" s="94">
        <v>2</v>
      </c>
      <c r="G15" s="94">
        <v>2</v>
      </c>
      <c r="H15" s="94">
        <v>9</v>
      </c>
      <c r="I15" s="94">
        <v>5</v>
      </c>
      <c r="J15" s="94">
        <v>1</v>
      </c>
      <c r="K15" s="94">
        <v>1</v>
      </c>
      <c r="L15" s="94">
        <v>1</v>
      </c>
      <c r="M15" s="94" t="s">
        <v>385</v>
      </c>
      <c r="N15" s="94">
        <v>297</v>
      </c>
      <c r="O15" s="94">
        <v>6</v>
      </c>
      <c r="P15" s="94">
        <v>6</v>
      </c>
      <c r="Q15" s="94">
        <v>182</v>
      </c>
      <c r="R15" s="94">
        <v>103</v>
      </c>
      <c r="S15" s="94">
        <v>9045753</v>
      </c>
      <c r="T15" s="94" t="s">
        <v>385</v>
      </c>
      <c r="U15" s="94">
        <v>90705</v>
      </c>
      <c r="V15" s="94" t="s">
        <v>385</v>
      </c>
    </row>
    <row r="16" spans="1:22" s="87" customFormat="1" ht="19.5" customHeight="1">
      <c r="A16" s="2"/>
      <c r="B16" s="10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</row>
    <row r="17" spans="1:22" s="87" customFormat="1" ht="19.5" customHeight="1">
      <c r="A17" s="243" t="s">
        <v>36</v>
      </c>
      <c r="B17" s="244"/>
      <c r="C17" s="101">
        <f>SUM(D17:E17)</f>
        <v>777</v>
      </c>
      <c r="D17" s="101">
        <f>SUM(D18:D24)</f>
        <v>623</v>
      </c>
      <c r="E17" s="101">
        <f>SUM(E18:E24)</f>
        <v>154</v>
      </c>
      <c r="F17" s="101">
        <f aca="true" t="shared" si="2" ref="F17:U17">SUM(F18:F24)</f>
        <v>103</v>
      </c>
      <c r="G17" s="101">
        <f t="shared" si="2"/>
        <v>198</v>
      </c>
      <c r="H17" s="101">
        <f t="shared" si="2"/>
        <v>274</v>
      </c>
      <c r="I17" s="101">
        <f t="shared" si="2"/>
        <v>127</v>
      </c>
      <c r="J17" s="101">
        <f t="shared" si="2"/>
        <v>24</v>
      </c>
      <c r="K17" s="101">
        <f t="shared" si="2"/>
        <v>28</v>
      </c>
      <c r="L17" s="101">
        <f t="shared" si="2"/>
        <v>19</v>
      </c>
      <c r="M17" s="101">
        <f t="shared" si="2"/>
        <v>4</v>
      </c>
      <c r="N17" s="101">
        <f t="shared" si="2"/>
        <v>7924</v>
      </c>
      <c r="O17" s="101">
        <f t="shared" si="2"/>
        <v>175</v>
      </c>
      <c r="P17" s="101">
        <f t="shared" si="2"/>
        <v>124</v>
      </c>
      <c r="Q17" s="101">
        <f t="shared" si="2"/>
        <v>5783</v>
      </c>
      <c r="R17" s="101">
        <f t="shared" si="2"/>
        <v>1842</v>
      </c>
      <c r="S17" s="101">
        <f t="shared" si="2"/>
        <v>30227201</v>
      </c>
      <c r="T17" s="101">
        <f t="shared" si="2"/>
        <v>653450</v>
      </c>
      <c r="U17" s="101">
        <f t="shared" si="2"/>
        <v>2124011</v>
      </c>
      <c r="V17" s="101" t="s">
        <v>385</v>
      </c>
    </row>
    <row r="18" spans="1:22" s="87" customFormat="1" ht="19.5" customHeight="1">
      <c r="A18" s="66"/>
      <c r="B18" s="65" t="s">
        <v>37</v>
      </c>
      <c r="C18" s="94">
        <f aca="true" t="shared" si="3" ref="C18:C24">SUM(D18:E18)</f>
        <v>399</v>
      </c>
      <c r="D18" s="94">
        <v>312</v>
      </c>
      <c r="E18" s="94">
        <v>87</v>
      </c>
      <c r="F18" s="94">
        <v>58</v>
      </c>
      <c r="G18" s="94">
        <v>106</v>
      </c>
      <c r="H18" s="94">
        <v>139</v>
      </c>
      <c r="I18" s="94">
        <v>64</v>
      </c>
      <c r="J18" s="94">
        <v>12</v>
      </c>
      <c r="K18" s="94">
        <v>11</v>
      </c>
      <c r="L18" s="94">
        <v>9</v>
      </c>
      <c r="M18" s="94" t="s">
        <v>385</v>
      </c>
      <c r="N18" s="94">
        <f aca="true" t="shared" si="4" ref="N18:N24">SUM(O18:R18)</f>
        <v>3511</v>
      </c>
      <c r="O18" s="94">
        <v>100</v>
      </c>
      <c r="P18" s="94">
        <v>74</v>
      </c>
      <c r="Q18" s="94">
        <v>2502</v>
      </c>
      <c r="R18" s="94">
        <v>835</v>
      </c>
      <c r="S18" s="94">
        <v>13373753</v>
      </c>
      <c r="T18" s="94">
        <v>234015</v>
      </c>
      <c r="U18" s="94">
        <v>881791</v>
      </c>
      <c r="V18" s="94" t="s">
        <v>385</v>
      </c>
    </row>
    <row r="19" spans="1:22" s="87" customFormat="1" ht="19.5" customHeight="1">
      <c r="A19" s="66"/>
      <c r="B19" s="65" t="s">
        <v>292</v>
      </c>
      <c r="C19" s="94">
        <f t="shared" si="3"/>
        <v>37</v>
      </c>
      <c r="D19" s="94">
        <v>33</v>
      </c>
      <c r="E19" s="94">
        <v>4</v>
      </c>
      <c r="F19" s="94">
        <v>5</v>
      </c>
      <c r="G19" s="94">
        <v>4</v>
      </c>
      <c r="H19" s="94">
        <v>10</v>
      </c>
      <c r="I19" s="94">
        <v>10</v>
      </c>
      <c r="J19" s="94">
        <v>2</v>
      </c>
      <c r="K19" s="94">
        <v>1</v>
      </c>
      <c r="L19" s="94">
        <v>3</v>
      </c>
      <c r="M19" s="94">
        <v>2</v>
      </c>
      <c r="N19" s="94">
        <f t="shared" si="4"/>
        <v>849</v>
      </c>
      <c r="O19" s="94">
        <v>7</v>
      </c>
      <c r="P19" s="94">
        <v>5</v>
      </c>
      <c r="Q19" s="94">
        <v>677</v>
      </c>
      <c r="R19" s="94">
        <v>160</v>
      </c>
      <c r="S19" s="94">
        <v>1803727</v>
      </c>
      <c r="T19" s="94">
        <v>149024</v>
      </c>
      <c r="U19" s="94">
        <v>198125</v>
      </c>
      <c r="V19" s="94" t="s">
        <v>385</v>
      </c>
    </row>
    <row r="20" spans="1:22" s="87" customFormat="1" ht="19.5" customHeight="1">
      <c r="A20" s="66"/>
      <c r="B20" s="65" t="s">
        <v>38</v>
      </c>
      <c r="C20" s="94">
        <f t="shared" si="3"/>
        <v>92</v>
      </c>
      <c r="D20" s="94">
        <v>74</v>
      </c>
      <c r="E20" s="94">
        <v>18</v>
      </c>
      <c r="F20" s="94">
        <v>6</v>
      </c>
      <c r="G20" s="94">
        <v>19</v>
      </c>
      <c r="H20" s="94">
        <v>51</v>
      </c>
      <c r="I20" s="94">
        <v>12</v>
      </c>
      <c r="J20" s="94">
        <v>2</v>
      </c>
      <c r="K20" s="94">
        <v>1</v>
      </c>
      <c r="L20" s="94">
        <v>1</v>
      </c>
      <c r="M20" s="94" t="s">
        <v>385</v>
      </c>
      <c r="N20" s="94">
        <f t="shared" si="4"/>
        <v>728</v>
      </c>
      <c r="O20" s="94">
        <v>17</v>
      </c>
      <c r="P20" s="94">
        <v>11</v>
      </c>
      <c r="Q20" s="94">
        <v>527</v>
      </c>
      <c r="R20" s="94">
        <v>173</v>
      </c>
      <c r="S20" s="94">
        <v>1830385</v>
      </c>
      <c r="T20" s="94">
        <v>190562</v>
      </c>
      <c r="U20" s="94">
        <v>192164</v>
      </c>
      <c r="V20" s="94" t="s">
        <v>385</v>
      </c>
    </row>
    <row r="21" spans="1:22" s="87" customFormat="1" ht="19.5" customHeight="1">
      <c r="A21" s="66"/>
      <c r="B21" s="65" t="s">
        <v>293</v>
      </c>
      <c r="C21" s="94">
        <f t="shared" si="3"/>
        <v>21</v>
      </c>
      <c r="D21" s="94">
        <v>13</v>
      </c>
      <c r="E21" s="94">
        <v>8</v>
      </c>
      <c r="F21" s="94">
        <v>5</v>
      </c>
      <c r="G21" s="94">
        <v>9</v>
      </c>
      <c r="H21" s="94">
        <v>5</v>
      </c>
      <c r="I21" s="94">
        <v>1</v>
      </c>
      <c r="J21" s="94">
        <v>1</v>
      </c>
      <c r="K21" s="94" t="s">
        <v>385</v>
      </c>
      <c r="L21" s="94" t="s">
        <v>385</v>
      </c>
      <c r="M21" s="94" t="s">
        <v>385</v>
      </c>
      <c r="N21" s="94">
        <f t="shared" si="4"/>
        <v>112</v>
      </c>
      <c r="O21" s="94">
        <v>9</v>
      </c>
      <c r="P21" s="94">
        <v>6</v>
      </c>
      <c r="Q21" s="94">
        <v>73</v>
      </c>
      <c r="R21" s="94">
        <v>24</v>
      </c>
      <c r="S21" s="94">
        <v>271147</v>
      </c>
      <c r="T21" s="94">
        <v>7184</v>
      </c>
      <c r="U21" s="94">
        <v>50210</v>
      </c>
      <c r="V21" s="94" t="s">
        <v>385</v>
      </c>
    </row>
    <row r="22" spans="1:22" s="87" customFormat="1" ht="19.5" customHeight="1">
      <c r="A22" s="7"/>
      <c r="B22" s="65" t="s">
        <v>39</v>
      </c>
      <c r="C22" s="94">
        <f t="shared" si="3"/>
        <v>69</v>
      </c>
      <c r="D22" s="94">
        <v>51</v>
      </c>
      <c r="E22" s="94">
        <v>18</v>
      </c>
      <c r="F22" s="94">
        <v>13</v>
      </c>
      <c r="G22" s="94">
        <v>13</v>
      </c>
      <c r="H22" s="94">
        <v>32</v>
      </c>
      <c r="I22" s="94">
        <v>7</v>
      </c>
      <c r="J22" s="94">
        <v>2</v>
      </c>
      <c r="K22" s="94">
        <v>2</v>
      </c>
      <c r="L22" s="94" t="s">
        <v>385</v>
      </c>
      <c r="M22" s="94" t="s">
        <v>385</v>
      </c>
      <c r="N22" s="94">
        <f t="shared" si="4"/>
        <v>495</v>
      </c>
      <c r="O22" s="94">
        <v>21</v>
      </c>
      <c r="P22" s="94">
        <v>17</v>
      </c>
      <c r="Q22" s="94">
        <v>335</v>
      </c>
      <c r="R22" s="94">
        <v>122</v>
      </c>
      <c r="S22" s="94">
        <v>1408004</v>
      </c>
      <c r="T22" s="94">
        <v>16369</v>
      </c>
      <c r="U22" s="94">
        <v>141106</v>
      </c>
      <c r="V22" s="94" t="s">
        <v>385</v>
      </c>
    </row>
    <row r="23" spans="1:22" s="87" customFormat="1" ht="19.5" customHeight="1">
      <c r="A23" s="66"/>
      <c r="B23" s="65" t="s">
        <v>40</v>
      </c>
      <c r="C23" s="94">
        <f t="shared" si="3"/>
        <v>60</v>
      </c>
      <c r="D23" s="94">
        <v>55</v>
      </c>
      <c r="E23" s="94">
        <v>5</v>
      </c>
      <c r="F23" s="94">
        <v>5</v>
      </c>
      <c r="G23" s="94">
        <v>14</v>
      </c>
      <c r="H23" s="94">
        <v>16</v>
      </c>
      <c r="I23" s="94">
        <v>11</v>
      </c>
      <c r="J23" s="94">
        <v>3</v>
      </c>
      <c r="K23" s="94">
        <v>6</v>
      </c>
      <c r="L23" s="94">
        <v>4</v>
      </c>
      <c r="M23" s="94">
        <v>1</v>
      </c>
      <c r="N23" s="94">
        <f t="shared" si="4"/>
        <v>1011</v>
      </c>
      <c r="O23" s="94">
        <v>5</v>
      </c>
      <c r="P23" s="94">
        <v>3</v>
      </c>
      <c r="Q23" s="94">
        <v>754</v>
      </c>
      <c r="R23" s="94">
        <v>249</v>
      </c>
      <c r="S23" s="94">
        <v>7818756</v>
      </c>
      <c r="T23" s="94">
        <v>20621</v>
      </c>
      <c r="U23" s="94">
        <v>432644</v>
      </c>
      <c r="V23" s="94" t="s">
        <v>385</v>
      </c>
    </row>
    <row r="24" spans="1:22" s="87" customFormat="1" ht="19.5" customHeight="1">
      <c r="A24" s="66"/>
      <c r="B24" s="125" t="s">
        <v>41</v>
      </c>
      <c r="C24" s="94">
        <f t="shared" si="3"/>
        <v>99</v>
      </c>
      <c r="D24" s="94">
        <v>85</v>
      </c>
      <c r="E24" s="94">
        <v>14</v>
      </c>
      <c r="F24" s="94">
        <v>11</v>
      </c>
      <c r="G24" s="94">
        <v>33</v>
      </c>
      <c r="H24" s="94">
        <v>21</v>
      </c>
      <c r="I24" s="94">
        <v>22</v>
      </c>
      <c r="J24" s="94">
        <v>2</v>
      </c>
      <c r="K24" s="94">
        <v>7</v>
      </c>
      <c r="L24" s="94">
        <v>2</v>
      </c>
      <c r="M24" s="94">
        <v>1</v>
      </c>
      <c r="N24" s="94">
        <f t="shared" si="4"/>
        <v>1218</v>
      </c>
      <c r="O24" s="94">
        <v>16</v>
      </c>
      <c r="P24" s="94">
        <v>8</v>
      </c>
      <c r="Q24" s="94">
        <v>915</v>
      </c>
      <c r="R24" s="94">
        <v>279</v>
      </c>
      <c r="S24" s="94">
        <v>3721429</v>
      </c>
      <c r="T24" s="94">
        <v>35675</v>
      </c>
      <c r="U24" s="94">
        <v>227971</v>
      </c>
      <c r="V24" s="94" t="s">
        <v>385</v>
      </c>
    </row>
    <row r="25" spans="1:22" s="87" customFormat="1" ht="19.5" customHeight="1">
      <c r="A25" s="66"/>
      <c r="B25" s="10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</row>
    <row r="26" spans="1:22" s="87" customFormat="1" ht="19.5" customHeight="1">
      <c r="A26" s="218" t="s">
        <v>389</v>
      </c>
      <c r="B26" s="219"/>
      <c r="C26" s="101">
        <f>SUM(D26:E26)</f>
        <v>473</v>
      </c>
      <c r="D26" s="101">
        <f>SUM(D27:D30)</f>
        <v>263</v>
      </c>
      <c r="E26" s="101">
        <f>SUM(E27:E30)</f>
        <v>210</v>
      </c>
      <c r="F26" s="101">
        <f aca="true" t="shared" si="5" ref="F26:U26">SUM(F27:F30)</f>
        <v>99</v>
      </c>
      <c r="G26" s="101">
        <f t="shared" si="5"/>
        <v>113</v>
      </c>
      <c r="H26" s="101">
        <f t="shared" si="5"/>
        <v>155</v>
      </c>
      <c r="I26" s="101">
        <f t="shared" si="5"/>
        <v>77</v>
      </c>
      <c r="J26" s="101">
        <f t="shared" si="5"/>
        <v>18</v>
      </c>
      <c r="K26" s="101">
        <f t="shared" si="5"/>
        <v>8</v>
      </c>
      <c r="L26" s="101">
        <f t="shared" si="5"/>
        <v>3</v>
      </c>
      <c r="M26" s="101" t="s">
        <v>385</v>
      </c>
      <c r="N26" s="101">
        <f t="shared" si="5"/>
        <v>3433</v>
      </c>
      <c r="O26" s="101">
        <f>SUM(O27:O30)</f>
        <v>254</v>
      </c>
      <c r="P26" s="101">
        <f t="shared" si="5"/>
        <v>174</v>
      </c>
      <c r="Q26" s="101">
        <f t="shared" si="5"/>
        <v>2235</v>
      </c>
      <c r="R26" s="101">
        <f t="shared" si="5"/>
        <v>770</v>
      </c>
      <c r="S26" s="101">
        <f t="shared" si="5"/>
        <v>11577287</v>
      </c>
      <c r="T26" s="101">
        <f t="shared" si="5"/>
        <v>33240</v>
      </c>
      <c r="U26" s="101">
        <f t="shared" si="5"/>
        <v>1023813</v>
      </c>
      <c r="V26" s="101" t="s">
        <v>385</v>
      </c>
    </row>
    <row r="27" spans="1:22" s="87" customFormat="1" ht="19.5" customHeight="1">
      <c r="A27" s="2"/>
      <c r="B27" s="5" t="s">
        <v>42</v>
      </c>
      <c r="C27" s="94">
        <f>SUM(D27:E27)</f>
        <v>154</v>
      </c>
      <c r="D27" s="94">
        <v>81</v>
      </c>
      <c r="E27" s="94">
        <v>73</v>
      </c>
      <c r="F27" s="94">
        <v>32</v>
      </c>
      <c r="G27" s="94">
        <v>43</v>
      </c>
      <c r="H27" s="94">
        <v>44</v>
      </c>
      <c r="I27" s="94">
        <v>27</v>
      </c>
      <c r="J27" s="94">
        <v>5</v>
      </c>
      <c r="K27" s="94">
        <v>2</v>
      </c>
      <c r="L27" s="94">
        <v>1</v>
      </c>
      <c r="M27" s="94" t="s">
        <v>385</v>
      </c>
      <c r="N27" s="94">
        <f>SUM(O27:R27)</f>
        <v>1054</v>
      </c>
      <c r="O27" s="94">
        <v>94</v>
      </c>
      <c r="P27" s="94">
        <v>51</v>
      </c>
      <c r="Q27" s="94">
        <v>675</v>
      </c>
      <c r="R27" s="94">
        <v>234</v>
      </c>
      <c r="S27" s="94">
        <v>5481514</v>
      </c>
      <c r="T27" s="94">
        <v>13007</v>
      </c>
      <c r="U27" s="94">
        <v>527082</v>
      </c>
      <c r="V27" s="94" t="s">
        <v>385</v>
      </c>
    </row>
    <row r="28" spans="1:22" s="87" customFormat="1" ht="19.5" customHeight="1">
      <c r="A28" s="2"/>
      <c r="B28" s="5" t="s">
        <v>43</v>
      </c>
      <c r="C28" s="94">
        <f>SUM(D28:E28)</f>
        <v>24</v>
      </c>
      <c r="D28" s="94">
        <v>15</v>
      </c>
      <c r="E28" s="94">
        <v>9</v>
      </c>
      <c r="F28" s="94">
        <v>9</v>
      </c>
      <c r="G28" s="94">
        <v>2</v>
      </c>
      <c r="H28" s="94">
        <v>4</v>
      </c>
      <c r="I28" s="94">
        <v>7</v>
      </c>
      <c r="J28" s="94">
        <v>2</v>
      </c>
      <c r="K28" s="94" t="s">
        <v>385</v>
      </c>
      <c r="L28" s="94" t="s">
        <v>385</v>
      </c>
      <c r="M28" s="94" t="s">
        <v>385</v>
      </c>
      <c r="N28" s="94">
        <f>SUM(O28:R28)</f>
        <v>175</v>
      </c>
      <c r="O28" s="94">
        <v>10</v>
      </c>
      <c r="P28" s="94">
        <v>9</v>
      </c>
      <c r="Q28" s="94">
        <v>116</v>
      </c>
      <c r="R28" s="94">
        <v>40</v>
      </c>
      <c r="S28" s="94">
        <v>1101203</v>
      </c>
      <c r="T28" s="94">
        <v>9703</v>
      </c>
      <c r="U28" s="94">
        <v>19904</v>
      </c>
      <c r="V28" s="94" t="s">
        <v>385</v>
      </c>
    </row>
    <row r="29" spans="1:22" s="87" customFormat="1" ht="19.5" customHeight="1">
      <c r="A29" s="2"/>
      <c r="B29" s="5" t="s">
        <v>44</v>
      </c>
      <c r="C29" s="94">
        <f>SUM(D29:E29)</f>
        <v>49</v>
      </c>
      <c r="D29" s="94">
        <v>15</v>
      </c>
      <c r="E29" s="94">
        <v>34</v>
      </c>
      <c r="F29" s="94">
        <v>18</v>
      </c>
      <c r="G29" s="94">
        <v>10</v>
      </c>
      <c r="H29" s="94">
        <v>16</v>
      </c>
      <c r="I29" s="94">
        <v>1</v>
      </c>
      <c r="J29" s="94" t="s">
        <v>385</v>
      </c>
      <c r="K29" s="94">
        <v>3</v>
      </c>
      <c r="L29" s="94">
        <v>1</v>
      </c>
      <c r="M29" s="94" t="s">
        <v>385</v>
      </c>
      <c r="N29" s="94">
        <f>SUM(O29:R29)</f>
        <v>360</v>
      </c>
      <c r="O29" s="94">
        <v>39</v>
      </c>
      <c r="P29" s="94">
        <v>29</v>
      </c>
      <c r="Q29" s="94">
        <v>228</v>
      </c>
      <c r="R29" s="94">
        <v>64</v>
      </c>
      <c r="S29" s="94">
        <v>423328</v>
      </c>
      <c r="T29" s="94">
        <v>181</v>
      </c>
      <c r="U29" s="94">
        <v>48517</v>
      </c>
      <c r="V29" s="94" t="s">
        <v>385</v>
      </c>
    </row>
    <row r="30" spans="1:22" s="87" customFormat="1" ht="19.5" customHeight="1">
      <c r="A30" s="2"/>
      <c r="B30" s="5" t="s">
        <v>45</v>
      </c>
      <c r="C30" s="94">
        <f>SUM(D30:E30)</f>
        <v>246</v>
      </c>
      <c r="D30" s="94">
        <v>152</v>
      </c>
      <c r="E30" s="94">
        <v>94</v>
      </c>
      <c r="F30" s="94">
        <v>40</v>
      </c>
      <c r="G30" s="94">
        <v>58</v>
      </c>
      <c r="H30" s="94">
        <v>91</v>
      </c>
      <c r="I30" s="94">
        <v>42</v>
      </c>
      <c r="J30" s="94">
        <v>11</v>
      </c>
      <c r="K30" s="94">
        <v>3</v>
      </c>
      <c r="L30" s="94">
        <v>1</v>
      </c>
      <c r="M30" s="94" t="s">
        <v>385</v>
      </c>
      <c r="N30" s="94">
        <f>SUM(O30:R30)</f>
        <v>1844</v>
      </c>
      <c r="O30" s="94">
        <v>111</v>
      </c>
      <c r="P30" s="94">
        <v>85</v>
      </c>
      <c r="Q30" s="94">
        <v>1216</v>
      </c>
      <c r="R30" s="94">
        <v>432</v>
      </c>
      <c r="S30" s="94">
        <v>4571242</v>
      </c>
      <c r="T30" s="94">
        <v>10349</v>
      </c>
      <c r="U30" s="94">
        <v>428310</v>
      </c>
      <c r="V30" s="94" t="s">
        <v>385</v>
      </c>
    </row>
    <row r="31" spans="2:22" s="87" customFormat="1" ht="19.5" customHeight="1">
      <c r="B31" s="130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</row>
    <row r="32" spans="1:22" s="87" customFormat="1" ht="19.5" customHeight="1">
      <c r="A32" s="218" t="s">
        <v>392</v>
      </c>
      <c r="B32" s="219"/>
      <c r="C32" s="101">
        <f>SUM(D32:E32)</f>
        <v>366</v>
      </c>
      <c r="D32" s="101">
        <f>SUM(D33:D38)</f>
        <v>181</v>
      </c>
      <c r="E32" s="101">
        <f>SUM(E33:E38)</f>
        <v>185</v>
      </c>
      <c r="F32" s="101">
        <f aca="true" t="shared" si="6" ref="F32:U32">SUM(F33:F38)</f>
        <v>85</v>
      </c>
      <c r="G32" s="101">
        <f t="shared" si="6"/>
        <v>94</v>
      </c>
      <c r="H32" s="101">
        <f t="shared" si="6"/>
        <v>102</v>
      </c>
      <c r="I32" s="101">
        <f t="shared" si="6"/>
        <v>63</v>
      </c>
      <c r="J32" s="101">
        <f t="shared" si="6"/>
        <v>11</v>
      </c>
      <c r="K32" s="101">
        <f t="shared" si="6"/>
        <v>7</v>
      </c>
      <c r="L32" s="101">
        <f t="shared" si="6"/>
        <v>4</v>
      </c>
      <c r="M32" s="101" t="s">
        <v>385</v>
      </c>
      <c r="N32" s="101">
        <f t="shared" si="6"/>
        <v>2804</v>
      </c>
      <c r="O32" s="101">
        <f t="shared" si="6"/>
        <v>249</v>
      </c>
      <c r="P32" s="101">
        <f t="shared" si="6"/>
        <v>216</v>
      </c>
      <c r="Q32" s="101">
        <f t="shared" si="6"/>
        <v>1360</v>
      </c>
      <c r="R32" s="101">
        <f t="shared" si="6"/>
        <v>979</v>
      </c>
      <c r="S32" s="101">
        <f t="shared" si="6"/>
        <v>5409370</v>
      </c>
      <c r="T32" s="101">
        <f t="shared" si="6"/>
        <v>4957</v>
      </c>
      <c r="U32" s="101">
        <f t="shared" si="6"/>
        <v>530931</v>
      </c>
      <c r="V32" s="101" t="s">
        <v>385</v>
      </c>
    </row>
    <row r="33" spans="1:22" s="87" customFormat="1" ht="19.5" customHeight="1">
      <c r="A33" s="2"/>
      <c r="B33" s="5" t="s">
        <v>76</v>
      </c>
      <c r="C33" s="94">
        <f aca="true" t="shared" si="7" ref="C33:C38">SUM(D33:E33)</f>
        <v>88</v>
      </c>
      <c r="D33" s="94">
        <v>64</v>
      </c>
      <c r="E33" s="94">
        <v>24</v>
      </c>
      <c r="F33" s="94">
        <v>19</v>
      </c>
      <c r="G33" s="94">
        <v>19</v>
      </c>
      <c r="H33" s="94">
        <v>27</v>
      </c>
      <c r="I33" s="94">
        <v>17</v>
      </c>
      <c r="J33" s="94">
        <v>4</v>
      </c>
      <c r="K33" s="94">
        <v>2</v>
      </c>
      <c r="L33" s="94" t="s">
        <v>385</v>
      </c>
      <c r="M33" s="94" t="s">
        <v>385</v>
      </c>
      <c r="N33" s="94">
        <f aca="true" t="shared" si="8" ref="N33:N38">SUM(O33:R33)</f>
        <v>682</v>
      </c>
      <c r="O33" s="94">
        <v>31</v>
      </c>
      <c r="P33" s="94">
        <v>21</v>
      </c>
      <c r="Q33" s="94">
        <v>475</v>
      </c>
      <c r="R33" s="94">
        <v>155</v>
      </c>
      <c r="S33" s="94">
        <v>1803754</v>
      </c>
      <c r="T33" s="94">
        <v>2105</v>
      </c>
      <c r="U33" s="94">
        <v>154084</v>
      </c>
      <c r="V33" s="94" t="s">
        <v>385</v>
      </c>
    </row>
    <row r="34" spans="1:22" s="87" customFormat="1" ht="19.5" customHeight="1">
      <c r="A34" s="2"/>
      <c r="B34" s="5" t="s">
        <v>77</v>
      </c>
      <c r="C34" s="94">
        <f t="shared" si="7"/>
        <v>30</v>
      </c>
      <c r="D34" s="94">
        <v>19</v>
      </c>
      <c r="E34" s="94">
        <v>11</v>
      </c>
      <c r="F34" s="94">
        <v>8</v>
      </c>
      <c r="G34" s="94">
        <v>6</v>
      </c>
      <c r="H34" s="94">
        <v>6</v>
      </c>
      <c r="I34" s="94">
        <v>7</v>
      </c>
      <c r="J34" s="94">
        <v>3</v>
      </c>
      <c r="K34" s="94" t="s">
        <v>385</v>
      </c>
      <c r="L34" s="94" t="s">
        <v>385</v>
      </c>
      <c r="M34" s="94" t="s">
        <v>385</v>
      </c>
      <c r="N34" s="94">
        <f t="shared" si="8"/>
        <v>247</v>
      </c>
      <c r="O34" s="94">
        <v>14</v>
      </c>
      <c r="P34" s="94">
        <v>12</v>
      </c>
      <c r="Q34" s="94">
        <v>133</v>
      </c>
      <c r="R34" s="94">
        <v>88</v>
      </c>
      <c r="S34" s="94">
        <v>367622</v>
      </c>
      <c r="T34" s="94">
        <v>1942</v>
      </c>
      <c r="U34" s="94">
        <v>47282</v>
      </c>
      <c r="V34" s="94" t="s">
        <v>385</v>
      </c>
    </row>
    <row r="35" spans="1:22" s="87" customFormat="1" ht="19.5" customHeight="1">
      <c r="A35" s="2"/>
      <c r="B35" s="5" t="s">
        <v>78</v>
      </c>
      <c r="C35" s="94">
        <f t="shared" si="7"/>
        <v>17</v>
      </c>
      <c r="D35" s="94">
        <v>9</v>
      </c>
      <c r="E35" s="94">
        <v>8</v>
      </c>
      <c r="F35" s="94">
        <v>8</v>
      </c>
      <c r="G35" s="94">
        <v>6</v>
      </c>
      <c r="H35" s="94">
        <v>2</v>
      </c>
      <c r="I35" s="94">
        <v>1</v>
      </c>
      <c r="J35" s="94" t="s">
        <v>385</v>
      </c>
      <c r="K35" s="94" t="s">
        <v>385</v>
      </c>
      <c r="L35" s="94" t="s">
        <v>385</v>
      </c>
      <c r="M35" s="94" t="s">
        <v>385</v>
      </c>
      <c r="N35" s="94">
        <f t="shared" si="8"/>
        <v>60</v>
      </c>
      <c r="O35" s="94">
        <v>10</v>
      </c>
      <c r="P35" s="94">
        <v>8</v>
      </c>
      <c r="Q35" s="94">
        <v>20</v>
      </c>
      <c r="R35" s="94">
        <v>22</v>
      </c>
      <c r="S35" s="94">
        <v>121698</v>
      </c>
      <c r="T35" s="94">
        <v>110</v>
      </c>
      <c r="U35" s="94">
        <v>16042</v>
      </c>
      <c r="V35" s="94" t="s">
        <v>385</v>
      </c>
    </row>
    <row r="36" spans="1:22" s="87" customFormat="1" ht="19.5" customHeight="1">
      <c r="A36" s="2"/>
      <c r="B36" s="5" t="s">
        <v>79</v>
      </c>
      <c r="C36" s="94">
        <f t="shared" si="7"/>
        <v>23</v>
      </c>
      <c r="D36" s="94">
        <v>19</v>
      </c>
      <c r="E36" s="94">
        <v>4</v>
      </c>
      <c r="F36" s="94">
        <v>3</v>
      </c>
      <c r="G36" s="94">
        <v>7</v>
      </c>
      <c r="H36" s="94">
        <v>5</v>
      </c>
      <c r="I36" s="94">
        <v>6</v>
      </c>
      <c r="J36" s="94" t="s">
        <v>385</v>
      </c>
      <c r="K36" s="94">
        <v>1</v>
      </c>
      <c r="L36" s="94">
        <v>1</v>
      </c>
      <c r="M36" s="94" t="s">
        <v>385</v>
      </c>
      <c r="N36" s="94">
        <f t="shared" si="8"/>
        <v>264</v>
      </c>
      <c r="O36" s="94">
        <v>6</v>
      </c>
      <c r="P36" s="94">
        <v>4</v>
      </c>
      <c r="Q36" s="94">
        <v>161</v>
      </c>
      <c r="R36" s="94">
        <v>93</v>
      </c>
      <c r="S36" s="94">
        <v>703584</v>
      </c>
      <c r="T36" s="94" t="s">
        <v>385</v>
      </c>
      <c r="U36" s="94">
        <v>42803</v>
      </c>
      <c r="V36" s="94" t="s">
        <v>385</v>
      </c>
    </row>
    <row r="37" spans="1:22" s="87" customFormat="1" ht="19.5" customHeight="1">
      <c r="A37" s="2"/>
      <c r="B37" s="5" t="s">
        <v>80</v>
      </c>
      <c r="C37" s="94">
        <f t="shared" si="7"/>
        <v>99</v>
      </c>
      <c r="D37" s="94">
        <v>26</v>
      </c>
      <c r="E37" s="94">
        <v>73</v>
      </c>
      <c r="F37" s="94">
        <v>28</v>
      </c>
      <c r="G37" s="94">
        <v>25</v>
      </c>
      <c r="H37" s="94">
        <v>34</v>
      </c>
      <c r="I37" s="94">
        <v>11</v>
      </c>
      <c r="J37" s="94" t="s">
        <v>385</v>
      </c>
      <c r="K37" s="94">
        <v>1</v>
      </c>
      <c r="L37" s="94" t="s">
        <v>385</v>
      </c>
      <c r="M37" s="94" t="s">
        <v>385</v>
      </c>
      <c r="N37" s="94">
        <f t="shared" si="8"/>
        <v>537</v>
      </c>
      <c r="O37" s="94">
        <v>103</v>
      </c>
      <c r="P37" s="94">
        <v>90</v>
      </c>
      <c r="Q37" s="94">
        <v>191</v>
      </c>
      <c r="R37" s="94">
        <v>153</v>
      </c>
      <c r="S37" s="94">
        <v>776572</v>
      </c>
      <c r="T37" s="94">
        <v>800</v>
      </c>
      <c r="U37" s="94">
        <v>142253</v>
      </c>
      <c r="V37" s="94" t="s">
        <v>385</v>
      </c>
    </row>
    <row r="38" spans="1:22" s="87" customFormat="1" ht="19.5" customHeight="1">
      <c r="A38" s="2"/>
      <c r="B38" s="5" t="s">
        <v>81</v>
      </c>
      <c r="C38" s="94">
        <f t="shared" si="7"/>
        <v>109</v>
      </c>
      <c r="D38" s="94">
        <v>44</v>
      </c>
      <c r="E38" s="94">
        <v>65</v>
      </c>
      <c r="F38" s="94">
        <v>19</v>
      </c>
      <c r="G38" s="94">
        <v>31</v>
      </c>
      <c r="H38" s="94">
        <v>28</v>
      </c>
      <c r="I38" s="94">
        <v>21</v>
      </c>
      <c r="J38" s="94">
        <v>4</v>
      </c>
      <c r="K38" s="94">
        <v>3</v>
      </c>
      <c r="L38" s="94">
        <v>3</v>
      </c>
      <c r="M38" s="94" t="s">
        <v>385</v>
      </c>
      <c r="N38" s="94">
        <f t="shared" si="8"/>
        <v>1014</v>
      </c>
      <c r="O38" s="94">
        <v>85</v>
      </c>
      <c r="P38" s="94">
        <v>81</v>
      </c>
      <c r="Q38" s="94">
        <v>380</v>
      </c>
      <c r="R38" s="94">
        <v>468</v>
      </c>
      <c r="S38" s="94">
        <v>1636140</v>
      </c>
      <c r="T38" s="94" t="s">
        <v>385</v>
      </c>
      <c r="U38" s="94">
        <v>128467</v>
      </c>
      <c r="V38" s="94" t="s">
        <v>385</v>
      </c>
    </row>
    <row r="39" spans="1:22" s="87" customFormat="1" ht="19.5" customHeight="1">
      <c r="A39" s="2"/>
      <c r="B39" s="5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</row>
    <row r="40" spans="1:22" s="87" customFormat="1" ht="19.5" customHeight="1">
      <c r="A40" s="218" t="s">
        <v>46</v>
      </c>
      <c r="B40" s="219"/>
      <c r="C40" s="101">
        <f aca="true" t="shared" si="9" ref="C40:C45">SUM(D40:E40)</f>
        <v>109</v>
      </c>
      <c r="D40" s="101">
        <f>SUM(D41:D45)</f>
        <v>23</v>
      </c>
      <c r="E40" s="101">
        <f>SUM(E41:E45)</f>
        <v>86</v>
      </c>
      <c r="F40" s="101">
        <f aca="true" t="shared" si="10" ref="F40:U40">SUM(F41:F45)</f>
        <v>40</v>
      </c>
      <c r="G40" s="101">
        <f t="shared" si="10"/>
        <v>32</v>
      </c>
      <c r="H40" s="101">
        <f t="shared" si="10"/>
        <v>23</v>
      </c>
      <c r="I40" s="101">
        <f t="shared" si="10"/>
        <v>12</v>
      </c>
      <c r="J40" s="101">
        <f t="shared" si="10"/>
        <v>2</v>
      </c>
      <c r="K40" s="101" t="s">
        <v>385</v>
      </c>
      <c r="L40" s="101" t="s">
        <v>385</v>
      </c>
      <c r="M40" s="101" t="s">
        <v>385</v>
      </c>
      <c r="N40" s="101">
        <f t="shared" si="10"/>
        <v>507</v>
      </c>
      <c r="O40" s="101">
        <f t="shared" si="10"/>
        <v>115</v>
      </c>
      <c r="P40" s="101">
        <f t="shared" si="10"/>
        <v>75</v>
      </c>
      <c r="Q40" s="101">
        <f t="shared" si="10"/>
        <v>219</v>
      </c>
      <c r="R40" s="101">
        <f t="shared" si="10"/>
        <v>98</v>
      </c>
      <c r="S40" s="101">
        <f t="shared" si="10"/>
        <v>584250</v>
      </c>
      <c r="T40" s="101">
        <f t="shared" si="10"/>
        <v>813</v>
      </c>
      <c r="U40" s="101">
        <f t="shared" si="10"/>
        <v>31545</v>
      </c>
      <c r="V40" s="101" t="s">
        <v>385</v>
      </c>
    </row>
    <row r="41" spans="1:22" s="87" customFormat="1" ht="19.5" customHeight="1">
      <c r="A41" s="2"/>
      <c r="B41" s="5" t="s">
        <v>51</v>
      </c>
      <c r="C41" s="94">
        <f t="shared" si="9"/>
        <v>6</v>
      </c>
      <c r="D41" s="94">
        <v>1</v>
      </c>
      <c r="E41" s="94">
        <v>5</v>
      </c>
      <c r="F41" s="94">
        <v>4</v>
      </c>
      <c r="G41" s="94" t="s">
        <v>385</v>
      </c>
      <c r="H41" s="94">
        <v>2</v>
      </c>
      <c r="I41" s="94" t="s">
        <v>385</v>
      </c>
      <c r="J41" s="94" t="s">
        <v>385</v>
      </c>
      <c r="K41" s="94" t="s">
        <v>385</v>
      </c>
      <c r="L41" s="94" t="s">
        <v>385</v>
      </c>
      <c r="M41" s="94" t="s">
        <v>385</v>
      </c>
      <c r="N41" s="94">
        <f>SUM(O41:R41)</f>
        <v>18</v>
      </c>
      <c r="O41" s="94">
        <v>7</v>
      </c>
      <c r="P41" s="94">
        <v>3</v>
      </c>
      <c r="Q41" s="94">
        <v>4</v>
      </c>
      <c r="R41" s="94">
        <v>4</v>
      </c>
      <c r="S41" s="94">
        <v>12305</v>
      </c>
      <c r="T41" s="94" t="s">
        <v>385</v>
      </c>
      <c r="U41" s="94">
        <v>1472</v>
      </c>
      <c r="V41" s="94" t="s">
        <v>385</v>
      </c>
    </row>
    <row r="42" spans="1:22" s="87" customFormat="1" ht="19.5" customHeight="1">
      <c r="A42" s="2"/>
      <c r="B42" s="5" t="s">
        <v>47</v>
      </c>
      <c r="C42" s="94">
        <f t="shared" si="9"/>
        <v>51</v>
      </c>
      <c r="D42" s="94">
        <v>12</v>
      </c>
      <c r="E42" s="94">
        <v>39</v>
      </c>
      <c r="F42" s="94">
        <v>19</v>
      </c>
      <c r="G42" s="94">
        <v>14</v>
      </c>
      <c r="H42" s="94">
        <v>11</v>
      </c>
      <c r="I42" s="94">
        <v>6</v>
      </c>
      <c r="J42" s="94">
        <v>1</v>
      </c>
      <c r="K42" s="94" t="s">
        <v>385</v>
      </c>
      <c r="L42" s="94" t="s">
        <v>385</v>
      </c>
      <c r="M42" s="94" t="s">
        <v>385</v>
      </c>
      <c r="N42" s="94">
        <f>SUM(O42:R42)</f>
        <v>245</v>
      </c>
      <c r="O42" s="94">
        <v>53</v>
      </c>
      <c r="P42" s="94">
        <v>29</v>
      </c>
      <c r="Q42" s="94">
        <v>127</v>
      </c>
      <c r="R42" s="94">
        <v>36</v>
      </c>
      <c r="S42" s="94">
        <v>352643</v>
      </c>
      <c r="T42" s="94" t="s">
        <v>385</v>
      </c>
      <c r="U42" s="94">
        <v>17677</v>
      </c>
      <c r="V42" s="94" t="s">
        <v>385</v>
      </c>
    </row>
    <row r="43" spans="1:22" s="87" customFormat="1" ht="19.5" customHeight="1">
      <c r="A43" s="2"/>
      <c r="B43" s="5" t="s">
        <v>48</v>
      </c>
      <c r="C43" s="94">
        <f t="shared" si="9"/>
        <v>12</v>
      </c>
      <c r="D43" s="94">
        <v>3</v>
      </c>
      <c r="E43" s="94">
        <v>9</v>
      </c>
      <c r="F43" s="94">
        <v>3</v>
      </c>
      <c r="G43" s="94">
        <v>6</v>
      </c>
      <c r="H43" s="94">
        <v>3</v>
      </c>
      <c r="I43" s="94" t="s">
        <v>385</v>
      </c>
      <c r="J43" s="91" t="s">
        <v>385</v>
      </c>
      <c r="K43" s="94" t="s">
        <v>385</v>
      </c>
      <c r="L43" s="94" t="s">
        <v>385</v>
      </c>
      <c r="M43" s="94" t="s">
        <v>385</v>
      </c>
      <c r="N43" s="94">
        <f>SUM(O43:R43)</f>
        <v>46</v>
      </c>
      <c r="O43" s="94">
        <v>15</v>
      </c>
      <c r="P43" s="94">
        <v>8</v>
      </c>
      <c r="Q43" s="94">
        <v>15</v>
      </c>
      <c r="R43" s="94">
        <v>8</v>
      </c>
      <c r="S43" s="94">
        <v>48073</v>
      </c>
      <c r="T43" s="94" t="s">
        <v>385</v>
      </c>
      <c r="U43" s="94">
        <v>4285</v>
      </c>
      <c r="V43" s="94" t="s">
        <v>385</v>
      </c>
    </row>
    <row r="44" spans="1:22" s="87" customFormat="1" ht="19.5" customHeight="1">
      <c r="A44" s="2"/>
      <c r="B44" s="5" t="s">
        <v>49</v>
      </c>
      <c r="C44" s="94">
        <f t="shared" si="9"/>
        <v>30</v>
      </c>
      <c r="D44" s="94">
        <v>5</v>
      </c>
      <c r="E44" s="94">
        <v>25</v>
      </c>
      <c r="F44" s="94">
        <v>11</v>
      </c>
      <c r="G44" s="94">
        <v>11</v>
      </c>
      <c r="H44" s="94">
        <v>3</v>
      </c>
      <c r="I44" s="94">
        <v>4</v>
      </c>
      <c r="J44" s="94">
        <v>1</v>
      </c>
      <c r="K44" s="94" t="s">
        <v>385</v>
      </c>
      <c r="L44" s="94" t="s">
        <v>385</v>
      </c>
      <c r="M44" s="94" t="s">
        <v>385</v>
      </c>
      <c r="N44" s="94">
        <f>SUM(O44:R44)</f>
        <v>142</v>
      </c>
      <c r="O44" s="94">
        <v>30</v>
      </c>
      <c r="P44" s="94">
        <v>27</v>
      </c>
      <c r="Q44" s="94">
        <v>56</v>
      </c>
      <c r="R44" s="94">
        <v>29</v>
      </c>
      <c r="S44" s="94">
        <v>126642</v>
      </c>
      <c r="T44" s="94">
        <v>813</v>
      </c>
      <c r="U44" s="94">
        <v>4268</v>
      </c>
      <c r="V44" s="94" t="s">
        <v>385</v>
      </c>
    </row>
    <row r="45" spans="1:22" s="87" customFormat="1" ht="19.5" customHeight="1">
      <c r="A45" s="2"/>
      <c r="B45" s="5" t="s">
        <v>50</v>
      </c>
      <c r="C45" s="94">
        <f t="shared" si="9"/>
        <v>10</v>
      </c>
      <c r="D45" s="94">
        <v>2</v>
      </c>
      <c r="E45" s="94">
        <v>8</v>
      </c>
      <c r="F45" s="94">
        <v>3</v>
      </c>
      <c r="G45" s="94">
        <v>1</v>
      </c>
      <c r="H45" s="94">
        <v>4</v>
      </c>
      <c r="I45" s="94">
        <v>2</v>
      </c>
      <c r="J45" s="94" t="s">
        <v>385</v>
      </c>
      <c r="K45" s="94" t="s">
        <v>385</v>
      </c>
      <c r="L45" s="94" t="s">
        <v>385</v>
      </c>
      <c r="M45" s="94" t="s">
        <v>385</v>
      </c>
      <c r="N45" s="94">
        <f>SUM(O45:R45)</f>
        <v>56</v>
      </c>
      <c r="O45" s="94">
        <v>10</v>
      </c>
      <c r="P45" s="94">
        <v>8</v>
      </c>
      <c r="Q45" s="94">
        <v>17</v>
      </c>
      <c r="R45" s="94">
        <v>21</v>
      </c>
      <c r="S45" s="94">
        <v>44587</v>
      </c>
      <c r="T45" s="94" t="s">
        <v>385</v>
      </c>
      <c r="U45" s="94">
        <v>3843</v>
      </c>
      <c r="V45" s="94" t="s">
        <v>385</v>
      </c>
    </row>
    <row r="46" spans="1:22" s="87" customFormat="1" ht="19.5" customHeight="1">
      <c r="A46" s="2"/>
      <c r="B46" s="5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</row>
    <row r="47" spans="1:22" s="87" customFormat="1" ht="19.5" customHeight="1">
      <c r="A47" s="218" t="s">
        <v>82</v>
      </c>
      <c r="B47" s="219"/>
      <c r="C47" s="101">
        <f>SUM(D47:E47)</f>
        <v>307</v>
      </c>
      <c r="D47" s="101">
        <f>SUM(D48:D53)</f>
        <v>184</v>
      </c>
      <c r="E47" s="101">
        <f>SUM(E48:E53)</f>
        <v>123</v>
      </c>
      <c r="F47" s="101">
        <f aca="true" t="shared" si="11" ref="F47:U47">SUM(F48:F53)</f>
        <v>57</v>
      </c>
      <c r="G47" s="101">
        <f t="shared" si="11"/>
        <v>82</v>
      </c>
      <c r="H47" s="101">
        <f t="shared" si="11"/>
        <v>95</v>
      </c>
      <c r="I47" s="101">
        <f t="shared" si="11"/>
        <v>49</v>
      </c>
      <c r="J47" s="101">
        <f t="shared" si="11"/>
        <v>12</v>
      </c>
      <c r="K47" s="101">
        <f t="shared" si="11"/>
        <v>9</v>
      </c>
      <c r="L47" s="101">
        <f t="shared" si="11"/>
        <v>2</v>
      </c>
      <c r="M47" s="101">
        <f t="shared" si="11"/>
        <v>1</v>
      </c>
      <c r="N47" s="101">
        <f t="shared" si="11"/>
        <v>2498</v>
      </c>
      <c r="O47" s="101">
        <f t="shared" si="11"/>
        <v>145</v>
      </c>
      <c r="P47" s="101">
        <f t="shared" si="11"/>
        <v>132</v>
      </c>
      <c r="Q47" s="101">
        <f t="shared" si="11"/>
        <v>1474</v>
      </c>
      <c r="R47" s="101">
        <f t="shared" si="11"/>
        <v>747</v>
      </c>
      <c r="S47" s="101">
        <f t="shared" si="11"/>
        <v>6640185</v>
      </c>
      <c r="T47" s="101">
        <f t="shared" si="11"/>
        <v>5754</v>
      </c>
      <c r="U47" s="101">
        <f t="shared" si="11"/>
        <v>689664</v>
      </c>
      <c r="V47" s="101" t="s">
        <v>385</v>
      </c>
    </row>
    <row r="48" spans="1:22" s="87" customFormat="1" ht="19.5" customHeight="1">
      <c r="A48" s="2"/>
      <c r="B48" s="5" t="s">
        <v>83</v>
      </c>
      <c r="C48" s="94">
        <f aca="true" t="shared" si="12" ref="C48:C53">SUM(D48:E48)</f>
        <v>87</v>
      </c>
      <c r="D48" s="94">
        <v>40</v>
      </c>
      <c r="E48" s="94">
        <v>47</v>
      </c>
      <c r="F48" s="94">
        <v>20</v>
      </c>
      <c r="G48" s="94">
        <v>24</v>
      </c>
      <c r="H48" s="94">
        <v>24</v>
      </c>
      <c r="I48" s="94">
        <v>10</v>
      </c>
      <c r="J48" s="94">
        <v>5</v>
      </c>
      <c r="K48" s="94">
        <v>3</v>
      </c>
      <c r="L48" s="94">
        <v>1</v>
      </c>
      <c r="M48" s="94" t="s">
        <v>385</v>
      </c>
      <c r="N48" s="94">
        <f aca="true" t="shared" si="13" ref="N48:N55">SUM(O48:R48)</f>
        <v>699</v>
      </c>
      <c r="O48" s="94">
        <v>52</v>
      </c>
      <c r="P48" s="94">
        <v>55</v>
      </c>
      <c r="Q48" s="94">
        <v>389</v>
      </c>
      <c r="R48" s="94">
        <v>203</v>
      </c>
      <c r="S48" s="94">
        <v>1646194</v>
      </c>
      <c r="T48" s="94">
        <v>1127</v>
      </c>
      <c r="U48" s="94">
        <v>189699</v>
      </c>
      <c r="V48" s="94" t="s">
        <v>385</v>
      </c>
    </row>
    <row r="49" spans="1:22" s="87" customFormat="1" ht="19.5" customHeight="1">
      <c r="A49" s="2"/>
      <c r="B49" s="5" t="s">
        <v>84</v>
      </c>
      <c r="C49" s="94">
        <f t="shared" si="12"/>
        <v>47</v>
      </c>
      <c r="D49" s="94">
        <v>29</v>
      </c>
      <c r="E49" s="94">
        <v>18</v>
      </c>
      <c r="F49" s="94">
        <v>10</v>
      </c>
      <c r="G49" s="94">
        <v>12</v>
      </c>
      <c r="H49" s="94">
        <v>18</v>
      </c>
      <c r="I49" s="94">
        <v>5</v>
      </c>
      <c r="J49" s="94" t="s">
        <v>385</v>
      </c>
      <c r="K49" s="94">
        <v>2</v>
      </c>
      <c r="L49" s="94" t="s">
        <v>385</v>
      </c>
      <c r="M49" s="94" t="s">
        <v>385</v>
      </c>
      <c r="N49" s="94">
        <f t="shared" si="13"/>
        <v>320</v>
      </c>
      <c r="O49" s="94">
        <v>22</v>
      </c>
      <c r="P49" s="94">
        <v>17</v>
      </c>
      <c r="Q49" s="94">
        <v>184</v>
      </c>
      <c r="R49" s="94">
        <v>97</v>
      </c>
      <c r="S49" s="94">
        <v>705600</v>
      </c>
      <c r="T49" s="94">
        <v>34</v>
      </c>
      <c r="U49" s="94">
        <v>94957</v>
      </c>
      <c r="V49" s="94" t="s">
        <v>385</v>
      </c>
    </row>
    <row r="50" spans="1:22" s="87" customFormat="1" ht="19.5" customHeight="1">
      <c r="A50" s="70"/>
      <c r="B50" s="5" t="s">
        <v>85</v>
      </c>
      <c r="C50" s="94">
        <f t="shared" si="12"/>
        <v>6</v>
      </c>
      <c r="D50" s="94">
        <v>1</v>
      </c>
      <c r="E50" s="94">
        <v>5</v>
      </c>
      <c r="F50" s="94">
        <v>3</v>
      </c>
      <c r="G50" s="94" t="s">
        <v>385</v>
      </c>
      <c r="H50" s="94">
        <v>3</v>
      </c>
      <c r="I50" s="94" t="s">
        <v>385</v>
      </c>
      <c r="J50" s="94" t="s">
        <v>385</v>
      </c>
      <c r="K50" s="94" t="s">
        <v>385</v>
      </c>
      <c r="L50" s="94" t="s">
        <v>385</v>
      </c>
      <c r="M50" s="94" t="s">
        <v>385</v>
      </c>
      <c r="N50" s="94">
        <f t="shared" si="13"/>
        <v>20</v>
      </c>
      <c r="O50" s="94">
        <v>5</v>
      </c>
      <c r="P50" s="94">
        <v>5</v>
      </c>
      <c r="Q50" s="94">
        <v>5</v>
      </c>
      <c r="R50" s="94">
        <v>5</v>
      </c>
      <c r="S50" s="94">
        <v>13735</v>
      </c>
      <c r="T50" s="94">
        <v>20</v>
      </c>
      <c r="U50" s="94">
        <v>1656</v>
      </c>
      <c r="V50" s="94" t="s">
        <v>385</v>
      </c>
    </row>
    <row r="51" spans="1:22" s="87" customFormat="1" ht="19.5" customHeight="1">
      <c r="A51" s="2"/>
      <c r="B51" s="5" t="s">
        <v>86</v>
      </c>
      <c r="C51" s="94">
        <f t="shared" si="12"/>
        <v>13</v>
      </c>
      <c r="D51" s="94">
        <v>8</v>
      </c>
      <c r="E51" s="94">
        <v>5</v>
      </c>
      <c r="F51" s="94">
        <v>2</v>
      </c>
      <c r="G51" s="94">
        <v>6</v>
      </c>
      <c r="H51" s="94" t="s">
        <v>385</v>
      </c>
      <c r="I51" s="94">
        <v>4</v>
      </c>
      <c r="J51" s="94">
        <v>1</v>
      </c>
      <c r="K51" s="94" t="s">
        <v>385</v>
      </c>
      <c r="L51" s="94" t="s">
        <v>385</v>
      </c>
      <c r="M51" s="94" t="s">
        <v>385</v>
      </c>
      <c r="N51" s="94">
        <f t="shared" si="13"/>
        <v>94</v>
      </c>
      <c r="O51" s="94">
        <v>4</v>
      </c>
      <c r="P51" s="94">
        <v>4</v>
      </c>
      <c r="Q51" s="94">
        <v>63</v>
      </c>
      <c r="R51" s="94">
        <v>23</v>
      </c>
      <c r="S51" s="94">
        <v>616712</v>
      </c>
      <c r="T51" s="94" t="s">
        <v>385</v>
      </c>
      <c r="U51" s="94">
        <v>10264</v>
      </c>
      <c r="V51" s="94" t="s">
        <v>385</v>
      </c>
    </row>
    <row r="52" spans="1:22" s="87" customFormat="1" ht="19.5" customHeight="1">
      <c r="A52" s="2"/>
      <c r="B52" s="129" t="s">
        <v>286</v>
      </c>
      <c r="C52" s="94">
        <f t="shared" si="12"/>
        <v>25</v>
      </c>
      <c r="D52" s="94">
        <v>15</v>
      </c>
      <c r="E52" s="94">
        <v>10</v>
      </c>
      <c r="F52" s="94">
        <v>6</v>
      </c>
      <c r="G52" s="94">
        <v>3</v>
      </c>
      <c r="H52" s="94">
        <v>6</v>
      </c>
      <c r="I52" s="94">
        <v>7</v>
      </c>
      <c r="J52" s="94">
        <v>2</v>
      </c>
      <c r="K52" s="94">
        <v>1</v>
      </c>
      <c r="L52" s="94" t="s">
        <v>385</v>
      </c>
      <c r="M52" s="94" t="s">
        <v>385</v>
      </c>
      <c r="N52" s="94">
        <f t="shared" si="13"/>
        <v>224</v>
      </c>
      <c r="O52" s="94">
        <v>11</v>
      </c>
      <c r="P52" s="94">
        <v>10</v>
      </c>
      <c r="Q52" s="94">
        <v>119</v>
      </c>
      <c r="R52" s="94">
        <v>84</v>
      </c>
      <c r="S52" s="94">
        <v>608993</v>
      </c>
      <c r="T52" s="94" t="s">
        <v>385</v>
      </c>
      <c r="U52" s="94">
        <v>68921</v>
      </c>
      <c r="V52" s="94" t="s">
        <v>385</v>
      </c>
    </row>
    <row r="53" spans="1:22" s="87" customFormat="1" ht="19.5" customHeight="1">
      <c r="A53" s="2"/>
      <c r="B53" s="5" t="s">
        <v>87</v>
      </c>
      <c r="C53" s="94">
        <f t="shared" si="12"/>
        <v>129</v>
      </c>
      <c r="D53" s="94">
        <v>91</v>
      </c>
      <c r="E53" s="94">
        <v>38</v>
      </c>
      <c r="F53" s="94">
        <v>16</v>
      </c>
      <c r="G53" s="94">
        <v>37</v>
      </c>
      <c r="H53" s="94">
        <v>44</v>
      </c>
      <c r="I53" s="94">
        <v>23</v>
      </c>
      <c r="J53" s="94">
        <v>4</v>
      </c>
      <c r="K53" s="94">
        <v>3</v>
      </c>
      <c r="L53" s="94">
        <v>1</v>
      </c>
      <c r="M53" s="94">
        <v>1</v>
      </c>
      <c r="N53" s="94">
        <f t="shared" si="13"/>
        <v>1141</v>
      </c>
      <c r="O53" s="94">
        <v>51</v>
      </c>
      <c r="P53" s="94">
        <v>41</v>
      </c>
      <c r="Q53" s="94">
        <v>714</v>
      </c>
      <c r="R53" s="94">
        <v>335</v>
      </c>
      <c r="S53" s="94">
        <v>3048951</v>
      </c>
      <c r="T53" s="94">
        <v>4573</v>
      </c>
      <c r="U53" s="94">
        <v>324167</v>
      </c>
      <c r="V53" s="94" t="s">
        <v>385</v>
      </c>
    </row>
    <row r="54" spans="1:22" s="87" customFormat="1" ht="19.5" customHeight="1">
      <c r="A54" s="2"/>
      <c r="B54" s="10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</row>
    <row r="55" spans="1:35" s="87" customFormat="1" ht="19.5" customHeight="1">
      <c r="A55" s="218" t="s">
        <v>88</v>
      </c>
      <c r="B55" s="245"/>
      <c r="C55" s="127">
        <f>SUM(D55:E55)</f>
        <v>9</v>
      </c>
      <c r="D55" s="127">
        <v>2</v>
      </c>
      <c r="E55" s="127">
        <v>7</v>
      </c>
      <c r="F55" s="127">
        <v>5</v>
      </c>
      <c r="G55" s="127">
        <v>2</v>
      </c>
      <c r="H55" s="127" t="s">
        <v>385</v>
      </c>
      <c r="I55" s="127">
        <v>1</v>
      </c>
      <c r="J55" s="127">
        <v>1</v>
      </c>
      <c r="K55" s="127" t="s">
        <v>385</v>
      </c>
      <c r="L55" s="127" t="s">
        <v>385</v>
      </c>
      <c r="M55" s="127" t="s">
        <v>385</v>
      </c>
      <c r="N55" s="101">
        <f t="shared" si="13"/>
        <v>51</v>
      </c>
      <c r="O55" s="127">
        <v>8</v>
      </c>
      <c r="P55" s="127">
        <v>3</v>
      </c>
      <c r="Q55" s="127">
        <v>36</v>
      </c>
      <c r="R55" s="127">
        <v>4</v>
      </c>
      <c r="S55" s="127" t="s">
        <v>385</v>
      </c>
      <c r="T55" s="127">
        <v>72644</v>
      </c>
      <c r="U55" s="127" t="s">
        <v>385</v>
      </c>
      <c r="V55" s="127" t="s">
        <v>385</v>
      </c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</row>
    <row r="56" spans="1:22" ht="19.5" customHeight="1">
      <c r="A56" s="72"/>
      <c r="B56" s="61"/>
      <c r="C56" s="120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0"/>
      <c r="O56" s="121"/>
      <c r="P56" s="121"/>
      <c r="Q56" s="122"/>
      <c r="R56" s="122"/>
      <c r="S56" s="122"/>
      <c r="T56" s="122"/>
      <c r="U56" s="122"/>
      <c r="V56" s="122"/>
    </row>
    <row r="57" spans="1:3" ht="19.5" customHeight="1">
      <c r="A57" s="117"/>
      <c r="B57" s="117"/>
      <c r="C57" s="123"/>
    </row>
    <row r="58" spans="1:3" ht="19.5" customHeight="1">
      <c r="A58" s="117"/>
      <c r="B58" s="117"/>
      <c r="C58" s="123"/>
    </row>
    <row r="59" spans="1:3" ht="19.5" customHeight="1">
      <c r="A59" s="117"/>
      <c r="B59" s="117"/>
      <c r="C59" s="123"/>
    </row>
    <row r="60" spans="1:3" ht="19.5" customHeight="1">
      <c r="A60" s="117"/>
      <c r="B60" s="117"/>
      <c r="C60" s="123"/>
    </row>
    <row r="61" spans="1:3" ht="19.5" customHeight="1">
      <c r="A61" s="117"/>
      <c r="B61" s="117"/>
      <c r="C61" s="123"/>
    </row>
    <row r="62" spans="1:3" ht="19.5" customHeight="1">
      <c r="A62" s="2"/>
      <c r="B62" s="6"/>
      <c r="C62" s="123"/>
    </row>
    <row r="63" spans="1:3" ht="19.5" customHeight="1">
      <c r="A63" s="117"/>
      <c r="B63" s="117"/>
      <c r="C63" s="123"/>
    </row>
    <row r="64" spans="1:3" ht="19.5" customHeight="1">
      <c r="A64" s="117"/>
      <c r="B64" s="117"/>
      <c r="C64" s="123"/>
    </row>
    <row r="65" spans="1:3" ht="19.5" customHeight="1">
      <c r="A65" s="117"/>
      <c r="B65" s="117"/>
      <c r="C65" s="123"/>
    </row>
  </sheetData>
  <sheetProtection/>
  <mergeCells count="19">
    <mergeCell ref="A3:V3"/>
    <mergeCell ref="A47:B47"/>
    <mergeCell ref="A17:B17"/>
    <mergeCell ref="A26:B26"/>
    <mergeCell ref="A32:B32"/>
    <mergeCell ref="A55:B55"/>
    <mergeCell ref="N5:R5"/>
    <mergeCell ref="U5:U7"/>
    <mergeCell ref="S5:S7"/>
    <mergeCell ref="O6:P6"/>
    <mergeCell ref="Q6:R6"/>
    <mergeCell ref="C5:M5"/>
    <mergeCell ref="C6:C7"/>
    <mergeCell ref="D6:E6"/>
    <mergeCell ref="F6:M6"/>
    <mergeCell ref="A40:B40"/>
    <mergeCell ref="N6:N7"/>
    <mergeCell ref="A5:B7"/>
    <mergeCell ref="A9:B9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0"/>
  <sheetViews>
    <sheetView zoomScalePageLayoutView="0" workbookViewId="0" topLeftCell="A1">
      <selection activeCell="E11" sqref="E11"/>
    </sheetView>
  </sheetViews>
  <sheetFormatPr defaultColWidth="9.00390625" defaultRowHeight="15.75" customHeight="1"/>
  <cols>
    <col min="1" max="1" width="3.375" style="118" customWidth="1"/>
    <col min="2" max="2" width="45.25390625" style="118" customWidth="1"/>
    <col min="3" max="3" width="9.875" style="124" bestFit="1" customWidth="1"/>
    <col min="4" max="4" width="9.625" style="118" bestFit="1" customWidth="1"/>
    <col min="5" max="6" width="9.875" style="118" bestFit="1" customWidth="1"/>
    <col min="7" max="7" width="9.625" style="118" bestFit="1" customWidth="1"/>
    <col min="8" max="10" width="9.25390625" style="118" bestFit="1" customWidth="1"/>
    <col min="11" max="13" width="9.125" style="118" customWidth="1"/>
    <col min="14" max="14" width="10.75390625" style="118" customWidth="1"/>
    <col min="15" max="18" width="9.50390625" style="118" customWidth="1"/>
    <col min="19" max="19" width="14.875" style="118" customWidth="1"/>
    <col min="20" max="20" width="15.75390625" style="118" customWidth="1"/>
    <col min="21" max="21" width="15.125" style="118" customWidth="1"/>
    <col min="22" max="22" width="15.375" style="118" customWidth="1"/>
    <col min="23" max="16384" width="9.00390625" style="118" customWidth="1"/>
  </cols>
  <sheetData>
    <row r="1" spans="1:22" s="114" customFormat="1" ht="15.75" customHeight="1">
      <c r="A1" s="99" t="s">
        <v>98</v>
      </c>
      <c r="C1" s="115"/>
      <c r="V1" s="100" t="s">
        <v>99</v>
      </c>
    </row>
    <row r="2" spans="3:22" s="114" customFormat="1" ht="15.75" customHeight="1">
      <c r="C2" s="115"/>
      <c r="V2" s="116"/>
    </row>
    <row r="3" spans="1:23" ht="15.75" customHeight="1">
      <c r="A3" s="217" t="s">
        <v>391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117"/>
    </row>
    <row r="4" spans="1:23" ht="15.75" customHeight="1" thickBo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105" t="s">
        <v>97</v>
      </c>
      <c r="W4" s="117"/>
    </row>
    <row r="5" spans="1:23" ht="15.75" customHeight="1">
      <c r="A5" s="234" t="s">
        <v>367</v>
      </c>
      <c r="B5" s="235"/>
      <c r="C5" s="211" t="s">
        <v>380</v>
      </c>
      <c r="D5" s="212"/>
      <c r="E5" s="212"/>
      <c r="F5" s="212"/>
      <c r="G5" s="212"/>
      <c r="H5" s="212"/>
      <c r="I5" s="212"/>
      <c r="J5" s="212"/>
      <c r="K5" s="212"/>
      <c r="L5" s="212"/>
      <c r="M5" s="213"/>
      <c r="N5" s="226" t="s">
        <v>377</v>
      </c>
      <c r="O5" s="226"/>
      <c r="P5" s="226"/>
      <c r="Q5" s="226"/>
      <c r="R5" s="226"/>
      <c r="S5" s="220" t="s">
        <v>15</v>
      </c>
      <c r="T5" s="107" t="s">
        <v>360</v>
      </c>
      <c r="U5" s="223" t="s">
        <v>18</v>
      </c>
      <c r="V5" s="108" t="s">
        <v>290</v>
      </c>
      <c r="W5" s="117"/>
    </row>
    <row r="6" spans="1:23" ht="15.75" customHeight="1">
      <c r="A6" s="236"/>
      <c r="B6" s="237"/>
      <c r="C6" s="214" t="s">
        <v>2</v>
      </c>
      <c r="D6" s="227" t="s">
        <v>378</v>
      </c>
      <c r="E6" s="228"/>
      <c r="F6" s="229" t="s">
        <v>379</v>
      </c>
      <c r="G6" s="230"/>
      <c r="H6" s="230"/>
      <c r="I6" s="230"/>
      <c r="J6" s="230"/>
      <c r="K6" s="230"/>
      <c r="L6" s="230"/>
      <c r="M6" s="231"/>
      <c r="N6" s="214" t="s">
        <v>2</v>
      </c>
      <c r="O6" s="214" t="s">
        <v>375</v>
      </c>
      <c r="P6" s="214"/>
      <c r="Q6" s="214" t="s">
        <v>376</v>
      </c>
      <c r="R6" s="214"/>
      <c r="S6" s="221"/>
      <c r="T6" s="107" t="s">
        <v>16</v>
      </c>
      <c r="U6" s="224"/>
      <c r="V6" s="110" t="s">
        <v>289</v>
      </c>
      <c r="W6" s="117"/>
    </row>
    <row r="7" spans="1:23" ht="15.75" customHeight="1">
      <c r="A7" s="238"/>
      <c r="B7" s="239"/>
      <c r="C7" s="214"/>
      <c r="D7" s="109" t="s">
        <v>361</v>
      </c>
      <c r="E7" s="109" t="s">
        <v>403</v>
      </c>
      <c r="F7" s="109" t="s">
        <v>3</v>
      </c>
      <c r="G7" s="109" t="s">
        <v>4</v>
      </c>
      <c r="H7" s="109" t="s">
        <v>5</v>
      </c>
      <c r="I7" s="109" t="s">
        <v>6</v>
      </c>
      <c r="J7" s="109" t="s">
        <v>7</v>
      </c>
      <c r="K7" s="109" t="s">
        <v>8</v>
      </c>
      <c r="L7" s="109" t="s">
        <v>9</v>
      </c>
      <c r="M7" s="113" t="s">
        <v>10</v>
      </c>
      <c r="N7" s="214"/>
      <c r="O7" s="111" t="s">
        <v>12</v>
      </c>
      <c r="P7" s="111" t="s">
        <v>13</v>
      </c>
      <c r="Q7" s="111" t="s">
        <v>12</v>
      </c>
      <c r="R7" s="111" t="s">
        <v>13</v>
      </c>
      <c r="S7" s="222"/>
      <c r="T7" s="106" t="s">
        <v>17</v>
      </c>
      <c r="U7" s="225"/>
      <c r="V7" s="112" t="s">
        <v>291</v>
      </c>
      <c r="W7" s="117"/>
    </row>
    <row r="8" spans="1:22" ht="15.75" customHeight="1">
      <c r="A8" s="218" t="s">
        <v>89</v>
      </c>
      <c r="B8" s="219"/>
      <c r="C8" s="101">
        <f>SUM(D8:E8)</f>
        <v>17102</v>
      </c>
      <c r="D8" s="101">
        <v>2614</v>
      </c>
      <c r="E8" s="101">
        <v>14488</v>
      </c>
      <c r="F8" s="101">
        <v>10698</v>
      </c>
      <c r="G8" s="101">
        <v>3979</v>
      </c>
      <c r="H8" s="101">
        <v>1722</v>
      </c>
      <c r="I8" s="101">
        <v>483</v>
      </c>
      <c r="J8" s="101">
        <v>127</v>
      </c>
      <c r="K8" s="101">
        <v>61</v>
      </c>
      <c r="L8" s="101">
        <v>18</v>
      </c>
      <c r="M8" s="101">
        <v>14</v>
      </c>
      <c r="N8" s="101">
        <f>SUM(O8:R8)</f>
        <v>56366</v>
      </c>
      <c r="O8" s="101">
        <v>11864</v>
      </c>
      <c r="P8" s="101">
        <v>14848</v>
      </c>
      <c r="Q8" s="101">
        <v>14512</v>
      </c>
      <c r="R8" s="101">
        <v>15142</v>
      </c>
      <c r="S8" s="101">
        <v>54494936</v>
      </c>
      <c r="T8" s="101">
        <v>1184647</v>
      </c>
      <c r="U8" s="101">
        <v>7031839</v>
      </c>
      <c r="V8" s="101">
        <v>1040872</v>
      </c>
    </row>
    <row r="9" spans="1:22" ht="15.75" customHeight="1">
      <c r="A9" s="133"/>
      <c r="B9" s="134"/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5"/>
      <c r="O9" s="136"/>
      <c r="P9" s="136"/>
      <c r="Q9" s="136"/>
      <c r="R9" s="136"/>
      <c r="S9" s="136"/>
      <c r="T9" s="137"/>
      <c r="U9" s="136"/>
      <c r="V9" s="136"/>
    </row>
    <row r="10" spans="1:22" ht="15.75" customHeight="1">
      <c r="A10" s="218" t="s">
        <v>90</v>
      </c>
      <c r="B10" s="219"/>
      <c r="C10" s="101">
        <f>SUM(D10:E10)</f>
        <v>20</v>
      </c>
      <c r="D10" s="101">
        <v>13</v>
      </c>
      <c r="E10" s="101">
        <v>7</v>
      </c>
      <c r="F10" s="101">
        <v>7</v>
      </c>
      <c r="G10" s="101">
        <v>3</v>
      </c>
      <c r="H10" s="101">
        <v>2</v>
      </c>
      <c r="I10" s="101">
        <v>1</v>
      </c>
      <c r="J10" s="101">
        <v>1</v>
      </c>
      <c r="K10" s="101" t="s">
        <v>385</v>
      </c>
      <c r="L10" s="101">
        <v>4</v>
      </c>
      <c r="M10" s="101">
        <v>2</v>
      </c>
      <c r="N10" s="101">
        <f>SUM(O10:R10)</f>
        <v>1393</v>
      </c>
      <c r="O10" s="101">
        <v>2</v>
      </c>
      <c r="P10" s="101">
        <v>8</v>
      </c>
      <c r="Q10" s="101">
        <v>576</v>
      </c>
      <c r="R10" s="101">
        <v>807</v>
      </c>
      <c r="S10" s="101">
        <v>2988646</v>
      </c>
      <c r="T10" s="101">
        <v>51</v>
      </c>
      <c r="U10" s="101">
        <v>349549</v>
      </c>
      <c r="V10" s="101">
        <v>56033</v>
      </c>
    </row>
    <row r="11" spans="1:22" ht="15.75" customHeight="1">
      <c r="A11" s="133"/>
      <c r="B11" s="134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</row>
    <row r="12" spans="1:22" ht="15.75" customHeight="1">
      <c r="A12" s="218" t="s">
        <v>91</v>
      </c>
      <c r="B12" s="219"/>
      <c r="C12" s="101">
        <f>SUM(D12:E12)</f>
        <v>6</v>
      </c>
      <c r="D12" s="101">
        <v>6</v>
      </c>
      <c r="E12" s="101" t="s">
        <v>385</v>
      </c>
      <c r="F12" s="101" t="s">
        <v>385</v>
      </c>
      <c r="G12" s="101" t="s">
        <v>385</v>
      </c>
      <c r="H12" s="101" t="s">
        <v>385</v>
      </c>
      <c r="I12" s="101" t="s">
        <v>385</v>
      </c>
      <c r="J12" s="101" t="s">
        <v>385</v>
      </c>
      <c r="K12" s="101" t="s">
        <v>385</v>
      </c>
      <c r="L12" s="101">
        <v>4</v>
      </c>
      <c r="M12" s="101">
        <v>2</v>
      </c>
      <c r="N12" s="101">
        <f>SUM(O12:R12)</f>
        <v>1321</v>
      </c>
      <c r="O12" s="101" t="s">
        <v>385</v>
      </c>
      <c r="P12" s="101" t="s">
        <v>385</v>
      </c>
      <c r="Q12" s="101">
        <v>545</v>
      </c>
      <c r="R12" s="101">
        <v>776</v>
      </c>
      <c r="S12" s="101">
        <v>2912549</v>
      </c>
      <c r="T12" s="101" t="s">
        <v>385</v>
      </c>
      <c r="U12" s="101">
        <v>340137</v>
      </c>
      <c r="V12" s="101">
        <v>54968</v>
      </c>
    </row>
    <row r="13" spans="1:22" ht="15.75" customHeight="1">
      <c r="A13" s="218"/>
      <c r="B13" s="219"/>
      <c r="C13" s="138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39"/>
      <c r="O13" s="138"/>
      <c r="P13" s="138"/>
      <c r="Q13" s="127"/>
      <c r="R13" s="127"/>
      <c r="S13" s="127"/>
      <c r="T13" s="127"/>
      <c r="U13" s="138"/>
      <c r="V13" s="127"/>
    </row>
    <row r="14" spans="1:22" ht="15.75" customHeight="1">
      <c r="A14" s="246" t="s">
        <v>393</v>
      </c>
      <c r="B14" s="247"/>
      <c r="C14" s="101">
        <f>SUM(D14:E14)</f>
        <v>14</v>
      </c>
      <c r="D14" s="101">
        <v>7</v>
      </c>
      <c r="E14" s="101">
        <v>7</v>
      </c>
      <c r="F14" s="101">
        <v>7</v>
      </c>
      <c r="G14" s="101">
        <v>3</v>
      </c>
      <c r="H14" s="101">
        <v>2</v>
      </c>
      <c r="I14" s="101">
        <v>1</v>
      </c>
      <c r="J14" s="101">
        <v>1</v>
      </c>
      <c r="K14" s="101" t="s">
        <v>385</v>
      </c>
      <c r="L14" s="101" t="s">
        <v>385</v>
      </c>
      <c r="M14" s="101" t="s">
        <v>385</v>
      </c>
      <c r="N14" s="101">
        <f>SUM(O14:R14)</f>
        <v>72</v>
      </c>
      <c r="O14" s="101">
        <v>2</v>
      </c>
      <c r="P14" s="101">
        <v>8</v>
      </c>
      <c r="Q14" s="101">
        <v>31</v>
      </c>
      <c r="R14" s="101">
        <v>31</v>
      </c>
      <c r="S14" s="101">
        <v>76097</v>
      </c>
      <c r="T14" s="101">
        <v>51</v>
      </c>
      <c r="U14" s="101">
        <v>9412</v>
      </c>
      <c r="V14" s="101">
        <v>1065</v>
      </c>
    </row>
    <row r="15" spans="1:22" ht="15.75" customHeight="1">
      <c r="A15" s="218"/>
      <c r="B15" s="242"/>
      <c r="C15" s="135"/>
      <c r="D15" s="136"/>
      <c r="E15" s="136"/>
      <c r="F15" s="136"/>
      <c r="G15" s="136"/>
      <c r="H15" s="136"/>
      <c r="I15" s="136"/>
      <c r="J15" s="136"/>
      <c r="K15" s="136"/>
      <c r="L15" s="136"/>
      <c r="M15" s="101"/>
      <c r="N15" s="135"/>
      <c r="O15" s="101"/>
      <c r="P15" s="101"/>
      <c r="Q15" s="101"/>
      <c r="R15" s="101"/>
      <c r="S15" s="101"/>
      <c r="T15" s="101"/>
      <c r="U15" s="101"/>
      <c r="V15" s="101"/>
    </row>
    <row r="16" spans="1:22" ht="15.75" customHeight="1">
      <c r="A16" s="218" t="s">
        <v>394</v>
      </c>
      <c r="B16" s="242"/>
      <c r="C16" s="101">
        <f>SUM(D16:E16)</f>
        <v>2703</v>
      </c>
      <c r="D16" s="101">
        <v>435</v>
      </c>
      <c r="E16" s="101">
        <v>2268</v>
      </c>
      <c r="F16" s="101">
        <v>1613</v>
      </c>
      <c r="G16" s="101">
        <v>683</v>
      </c>
      <c r="H16" s="101">
        <v>296</v>
      </c>
      <c r="I16" s="101">
        <v>83</v>
      </c>
      <c r="J16" s="101">
        <v>15</v>
      </c>
      <c r="K16" s="101">
        <v>9</v>
      </c>
      <c r="L16" s="101">
        <v>2</v>
      </c>
      <c r="M16" s="101">
        <v>2</v>
      </c>
      <c r="N16" s="101">
        <f>SUM(O16:R16)</f>
        <v>8988</v>
      </c>
      <c r="O16" s="101">
        <v>1751</v>
      </c>
      <c r="P16" s="101">
        <v>2502</v>
      </c>
      <c r="Q16" s="101">
        <v>1304</v>
      </c>
      <c r="R16" s="101">
        <v>3431</v>
      </c>
      <c r="S16" s="101">
        <v>8150842</v>
      </c>
      <c r="T16" s="101">
        <v>32022</v>
      </c>
      <c r="U16" s="101">
        <v>1774433</v>
      </c>
      <c r="V16" s="101">
        <v>205312</v>
      </c>
    </row>
    <row r="17" spans="1:22" ht="15.75" customHeight="1">
      <c r="A17" s="102"/>
      <c r="B17" s="104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</row>
    <row r="18" spans="1:22" ht="15.75" customHeight="1">
      <c r="A18" s="218" t="s">
        <v>100</v>
      </c>
      <c r="B18" s="242"/>
      <c r="C18" s="101">
        <f>SUM(D18:E18)</f>
        <v>853</v>
      </c>
      <c r="D18" s="101">
        <f>SUM(D19:D20)</f>
        <v>105</v>
      </c>
      <c r="E18" s="101">
        <f>SUM(E19:E20)</f>
        <v>748</v>
      </c>
      <c r="F18" s="101">
        <f aca="true" t="shared" si="0" ref="F18:V18">SUM(F19:F20)</f>
        <v>461</v>
      </c>
      <c r="G18" s="101">
        <f t="shared" si="0"/>
        <v>262</v>
      </c>
      <c r="H18" s="101">
        <f t="shared" si="0"/>
        <v>90</v>
      </c>
      <c r="I18" s="101">
        <f t="shared" si="0"/>
        <v>32</v>
      </c>
      <c r="J18" s="101">
        <f t="shared" si="0"/>
        <v>5</v>
      </c>
      <c r="K18" s="101">
        <f t="shared" si="0"/>
        <v>2</v>
      </c>
      <c r="L18" s="101">
        <f t="shared" si="0"/>
        <v>1</v>
      </c>
      <c r="M18" s="101" t="s">
        <v>385</v>
      </c>
      <c r="N18" s="101">
        <f t="shared" si="0"/>
        <v>2877</v>
      </c>
      <c r="O18" s="101">
        <f t="shared" si="0"/>
        <v>633</v>
      </c>
      <c r="P18" s="101">
        <f t="shared" si="0"/>
        <v>971</v>
      </c>
      <c r="Q18" s="101">
        <f t="shared" si="0"/>
        <v>346</v>
      </c>
      <c r="R18" s="101">
        <f t="shared" si="0"/>
        <v>927</v>
      </c>
      <c r="S18" s="101">
        <f t="shared" si="0"/>
        <v>2626260</v>
      </c>
      <c r="T18" s="101">
        <f t="shared" si="0"/>
        <v>7121</v>
      </c>
      <c r="U18" s="101">
        <f t="shared" si="0"/>
        <v>679155</v>
      </c>
      <c r="V18" s="101">
        <f t="shared" si="0"/>
        <v>58370</v>
      </c>
    </row>
    <row r="19" spans="1:22" ht="15.75" customHeight="1">
      <c r="A19" s="2"/>
      <c r="B19" s="1" t="s">
        <v>101</v>
      </c>
      <c r="C19" s="94">
        <f>SUM(D19:E19)</f>
        <v>698</v>
      </c>
      <c r="D19" s="94">
        <v>82</v>
      </c>
      <c r="E19" s="94">
        <v>616</v>
      </c>
      <c r="F19" s="94">
        <v>384</v>
      </c>
      <c r="G19" s="94">
        <v>211</v>
      </c>
      <c r="H19" s="94">
        <v>65</v>
      </c>
      <c r="I19" s="94">
        <v>30</v>
      </c>
      <c r="J19" s="94">
        <v>5</v>
      </c>
      <c r="K19" s="94">
        <v>2</v>
      </c>
      <c r="L19" s="94">
        <v>1</v>
      </c>
      <c r="M19" s="94" t="s">
        <v>385</v>
      </c>
      <c r="N19" s="94">
        <f>SUM(O19:R19)</f>
        <v>2385</v>
      </c>
      <c r="O19" s="131">
        <v>517</v>
      </c>
      <c r="P19" s="131">
        <v>792</v>
      </c>
      <c r="Q19" s="131">
        <v>285</v>
      </c>
      <c r="R19" s="131">
        <v>791</v>
      </c>
      <c r="S19" s="131">
        <v>2206813</v>
      </c>
      <c r="T19" s="131">
        <v>5031</v>
      </c>
      <c r="U19" s="131">
        <v>608616</v>
      </c>
      <c r="V19" s="131">
        <v>49114</v>
      </c>
    </row>
    <row r="20" spans="1:22" ht="15.75" customHeight="1">
      <c r="A20" s="2"/>
      <c r="B20" s="1" t="s">
        <v>102</v>
      </c>
      <c r="C20" s="94">
        <f>SUM(D20:E20)</f>
        <v>155</v>
      </c>
      <c r="D20" s="94">
        <v>23</v>
      </c>
      <c r="E20" s="94">
        <v>132</v>
      </c>
      <c r="F20" s="94">
        <v>77</v>
      </c>
      <c r="G20" s="94">
        <v>51</v>
      </c>
      <c r="H20" s="94">
        <v>25</v>
      </c>
      <c r="I20" s="94">
        <v>2</v>
      </c>
      <c r="J20" s="94" t="s">
        <v>385</v>
      </c>
      <c r="K20" s="94" t="s">
        <v>385</v>
      </c>
      <c r="L20" s="94" t="s">
        <v>385</v>
      </c>
      <c r="M20" s="94" t="s">
        <v>385</v>
      </c>
      <c r="N20" s="94">
        <f>SUM(O20:R20)</f>
        <v>492</v>
      </c>
      <c r="O20" s="131">
        <v>116</v>
      </c>
      <c r="P20" s="131">
        <v>179</v>
      </c>
      <c r="Q20" s="131">
        <v>61</v>
      </c>
      <c r="R20" s="131">
        <v>136</v>
      </c>
      <c r="S20" s="131">
        <v>419447</v>
      </c>
      <c r="T20" s="131">
        <v>2090</v>
      </c>
      <c r="U20" s="131">
        <v>70539</v>
      </c>
      <c r="V20" s="131">
        <v>9256</v>
      </c>
    </row>
    <row r="21" spans="1:22" ht="15.75" customHeight="1">
      <c r="A21" s="2"/>
      <c r="B21" s="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</row>
    <row r="22" spans="1:22" ht="15.75" customHeight="1">
      <c r="A22" s="218" t="s">
        <v>305</v>
      </c>
      <c r="B22" s="242"/>
      <c r="C22" s="101">
        <f>SUM(D22:E22)</f>
        <v>419</v>
      </c>
      <c r="D22" s="101">
        <f>SUM(D23:D24)</f>
        <v>79</v>
      </c>
      <c r="E22" s="101">
        <f>SUM(E23:E24)</f>
        <v>340</v>
      </c>
      <c r="F22" s="101">
        <f aca="true" t="shared" si="1" ref="F22:V22">SUM(F23:F24)</f>
        <v>240</v>
      </c>
      <c r="G22" s="101">
        <f t="shared" si="1"/>
        <v>120</v>
      </c>
      <c r="H22" s="101">
        <f t="shared" si="1"/>
        <v>50</v>
      </c>
      <c r="I22" s="101">
        <f t="shared" si="1"/>
        <v>7</v>
      </c>
      <c r="J22" s="101">
        <f t="shared" si="1"/>
        <v>1</v>
      </c>
      <c r="K22" s="101">
        <f t="shared" si="1"/>
        <v>1</v>
      </c>
      <c r="L22" s="101" t="s">
        <v>385</v>
      </c>
      <c r="M22" s="101" t="s">
        <v>385</v>
      </c>
      <c r="N22" s="101">
        <f t="shared" si="1"/>
        <v>1265</v>
      </c>
      <c r="O22" s="101">
        <f t="shared" si="1"/>
        <v>381</v>
      </c>
      <c r="P22" s="101">
        <f t="shared" si="1"/>
        <v>280</v>
      </c>
      <c r="Q22" s="101">
        <f t="shared" si="1"/>
        <v>355</v>
      </c>
      <c r="R22" s="101">
        <f t="shared" si="1"/>
        <v>249</v>
      </c>
      <c r="S22" s="101">
        <f t="shared" si="1"/>
        <v>893618</v>
      </c>
      <c r="T22" s="101">
        <f t="shared" si="1"/>
        <v>7822</v>
      </c>
      <c r="U22" s="101">
        <f t="shared" si="1"/>
        <v>228538</v>
      </c>
      <c r="V22" s="101">
        <f t="shared" si="1"/>
        <v>19675</v>
      </c>
    </row>
    <row r="23" spans="1:22" ht="15.75" customHeight="1">
      <c r="A23" s="2"/>
      <c r="B23" s="1" t="s">
        <v>294</v>
      </c>
      <c r="C23" s="94">
        <f>SUM(D23:E23)</f>
        <v>205</v>
      </c>
      <c r="D23" s="131">
        <v>7</v>
      </c>
      <c r="E23" s="131">
        <v>198</v>
      </c>
      <c r="F23" s="131">
        <v>125</v>
      </c>
      <c r="G23" s="131">
        <v>56</v>
      </c>
      <c r="H23" s="131">
        <v>21</v>
      </c>
      <c r="I23" s="131">
        <v>2</v>
      </c>
      <c r="J23" s="131" t="s">
        <v>385</v>
      </c>
      <c r="K23" s="131">
        <v>1</v>
      </c>
      <c r="L23" s="131" t="s">
        <v>385</v>
      </c>
      <c r="M23" s="131" t="s">
        <v>385</v>
      </c>
      <c r="N23" s="94">
        <f>SUM(O23:R23)</f>
        <v>580</v>
      </c>
      <c r="O23" s="131">
        <v>234</v>
      </c>
      <c r="P23" s="131">
        <v>152</v>
      </c>
      <c r="Q23" s="131">
        <v>126</v>
      </c>
      <c r="R23" s="131">
        <v>68</v>
      </c>
      <c r="S23" s="131">
        <v>181650</v>
      </c>
      <c r="T23" s="131">
        <v>1359</v>
      </c>
      <c r="U23" s="131">
        <v>39655</v>
      </c>
      <c r="V23" s="131">
        <v>6245</v>
      </c>
    </row>
    <row r="24" spans="1:22" ht="15.75" customHeight="1">
      <c r="A24" s="2"/>
      <c r="B24" s="1" t="s">
        <v>295</v>
      </c>
      <c r="C24" s="94">
        <f>SUM(D24:E24)</f>
        <v>214</v>
      </c>
      <c r="D24" s="131">
        <v>72</v>
      </c>
      <c r="E24" s="131">
        <v>142</v>
      </c>
      <c r="F24" s="131">
        <v>115</v>
      </c>
      <c r="G24" s="131">
        <v>64</v>
      </c>
      <c r="H24" s="131">
        <v>29</v>
      </c>
      <c r="I24" s="131">
        <v>5</v>
      </c>
      <c r="J24" s="131">
        <v>1</v>
      </c>
      <c r="K24" s="91" t="s">
        <v>385</v>
      </c>
      <c r="L24" s="91" t="s">
        <v>385</v>
      </c>
      <c r="M24" s="91" t="s">
        <v>385</v>
      </c>
      <c r="N24" s="94">
        <f>SUM(O24:R24)</f>
        <v>685</v>
      </c>
      <c r="O24" s="131">
        <v>147</v>
      </c>
      <c r="P24" s="131">
        <v>128</v>
      </c>
      <c r="Q24" s="131">
        <v>229</v>
      </c>
      <c r="R24" s="131">
        <v>181</v>
      </c>
      <c r="S24" s="131">
        <v>711968</v>
      </c>
      <c r="T24" s="131">
        <v>6463</v>
      </c>
      <c r="U24" s="131">
        <v>188883</v>
      </c>
      <c r="V24" s="131">
        <v>13430</v>
      </c>
    </row>
    <row r="25" spans="1:22" ht="15.75" customHeight="1">
      <c r="A25" s="2"/>
      <c r="B25" s="68"/>
      <c r="C25" s="94"/>
      <c r="D25" s="131"/>
      <c r="E25" s="131"/>
      <c r="F25" s="131"/>
      <c r="G25" s="131"/>
      <c r="H25" s="131"/>
      <c r="I25" s="131"/>
      <c r="J25" s="131"/>
      <c r="K25" s="131"/>
      <c r="L25" s="131"/>
      <c r="M25" s="91"/>
      <c r="N25" s="94"/>
      <c r="O25" s="131"/>
      <c r="P25" s="131"/>
      <c r="Q25" s="131"/>
      <c r="R25" s="131"/>
      <c r="S25" s="131"/>
      <c r="T25" s="131"/>
      <c r="U25" s="131"/>
      <c r="V25" s="131"/>
    </row>
    <row r="26" spans="1:22" ht="15.75" customHeight="1">
      <c r="A26" s="218" t="s">
        <v>103</v>
      </c>
      <c r="B26" s="248"/>
      <c r="C26" s="101">
        <f>SUM(D26:E26)</f>
        <v>525</v>
      </c>
      <c r="D26" s="143">
        <v>136</v>
      </c>
      <c r="E26" s="143">
        <v>389</v>
      </c>
      <c r="F26" s="143">
        <v>237</v>
      </c>
      <c r="G26" s="143">
        <v>142</v>
      </c>
      <c r="H26" s="143">
        <v>95</v>
      </c>
      <c r="I26" s="143">
        <v>37</v>
      </c>
      <c r="J26" s="143">
        <v>8</v>
      </c>
      <c r="K26" s="143">
        <v>5</v>
      </c>
      <c r="L26" s="143" t="s">
        <v>385</v>
      </c>
      <c r="M26" s="101">
        <v>1</v>
      </c>
      <c r="N26" s="101">
        <f>SUM(O26:R26)</f>
        <v>2492</v>
      </c>
      <c r="O26" s="101">
        <v>253</v>
      </c>
      <c r="P26" s="101">
        <v>438</v>
      </c>
      <c r="Q26" s="101">
        <v>315</v>
      </c>
      <c r="R26" s="101">
        <v>1486</v>
      </c>
      <c r="S26" s="101">
        <v>3040624</v>
      </c>
      <c r="T26" s="101">
        <v>3144</v>
      </c>
      <c r="U26" s="101">
        <v>480252</v>
      </c>
      <c r="V26" s="101">
        <v>72385</v>
      </c>
    </row>
    <row r="27" spans="1:22" ht="15.75" customHeight="1">
      <c r="A27" s="144"/>
      <c r="B27" s="140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</row>
    <row r="28" spans="1:22" ht="15.75" customHeight="1">
      <c r="A28" s="218" t="s">
        <v>127</v>
      </c>
      <c r="B28" s="242"/>
      <c r="C28" s="101">
        <f>SUM(D28:E28)</f>
        <v>459</v>
      </c>
      <c r="D28" s="101">
        <f>SUM(D29:D30)</f>
        <v>33</v>
      </c>
      <c r="E28" s="101">
        <f>SUM(E29:E30)</f>
        <v>426</v>
      </c>
      <c r="F28" s="101">
        <f aca="true" t="shared" si="2" ref="F28:V28">SUM(F29:F30)</f>
        <v>350</v>
      </c>
      <c r="G28" s="101">
        <f t="shared" si="2"/>
        <v>74</v>
      </c>
      <c r="H28" s="101">
        <f t="shared" si="2"/>
        <v>35</v>
      </c>
      <c r="I28" s="101" t="s">
        <v>385</v>
      </c>
      <c r="J28" s="101" t="s">
        <v>385</v>
      </c>
      <c r="K28" s="101" t="s">
        <v>385</v>
      </c>
      <c r="L28" s="101" t="s">
        <v>385</v>
      </c>
      <c r="M28" s="101" t="s">
        <v>385</v>
      </c>
      <c r="N28" s="101">
        <f t="shared" si="2"/>
        <v>1018</v>
      </c>
      <c r="O28" s="101">
        <f t="shared" si="2"/>
        <v>295</v>
      </c>
      <c r="P28" s="101">
        <f t="shared" si="2"/>
        <v>437</v>
      </c>
      <c r="Q28" s="101">
        <f t="shared" si="2"/>
        <v>73</v>
      </c>
      <c r="R28" s="101">
        <f t="shared" si="2"/>
        <v>213</v>
      </c>
      <c r="S28" s="101">
        <f t="shared" si="2"/>
        <v>599578</v>
      </c>
      <c r="T28" s="101">
        <f t="shared" si="2"/>
        <v>3306</v>
      </c>
      <c r="U28" s="101">
        <f t="shared" si="2"/>
        <v>160497</v>
      </c>
      <c r="V28" s="101">
        <f t="shared" si="2"/>
        <v>20255</v>
      </c>
    </row>
    <row r="29" spans="1:22" ht="15.75" customHeight="1">
      <c r="A29" s="2"/>
      <c r="B29" s="1" t="s">
        <v>128</v>
      </c>
      <c r="C29" s="94">
        <f>SUM(D29:E29)</f>
        <v>262</v>
      </c>
      <c r="D29" s="131">
        <v>28</v>
      </c>
      <c r="E29" s="131">
        <v>234</v>
      </c>
      <c r="F29" s="131">
        <v>172</v>
      </c>
      <c r="G29" s="131">
        <v>58</v>
      </c>
      <c r="H29" s="131">
        <v>32</v>
      </c>
      <c r="I29" s="131" t="s">
        <v>385</v>
      </c>
      <c r="J29" s="131" t="s">
        <v>385</v>
      </c>
      <c r="K29" s="131" t="s">
        <v>385</v>
      </c>
      <c r="L29" s="131" t="s">
        <v>385</v>
      </c>
      <c r="M29" s="131" t="s">
        <v>385</v>
      </c>
      <c r="N29" s="94">
        <f>SUM(O29:R29)</f>
        <v>687</v>
      </c>
      <c r="O29" s="131">
        <v>188</v>
      </c>
      <c r="P29" s="131">
        <v>245</v>
      </c>
      <c r="Q29" s="131">
        <v>64</v>
      </c>
      <c r="R29" s="131">
        <v>190</v>
      </c>
      <c r="S29" s="131">
        <v>487758</v>
      </c>
      <c r="T29" s="131">
        <v>2981</v>
      </c>
      <c r="U29" s="131">
        <v>128300</v>
      </c>
      <c r="V29" s="131">
        <v>14173</v>
      </c>
    </row>
    <row r="30" spans="1:22" ht="15.75" customHeight="1">
      <c r="A30" s="8"/>
      <c r="B30" s="1" t="s">
        <v>398</v>
      </c>
      <c r="C30" s="94">
        <f>SUM(D30:E30)</f>
        <v>197</v>
      </c>
      <c r="D30" s="131">
        <v>5</v>
      </c>
      <c r="E30" s="131">
        <v>192</v>
      </c>
      <c r="F30" s="131">
        <v>178</v>
      </c>
      <c r="G30" s="131">
        <v>16</v>
      </c>
      <c r="H30" s="131">
        <v>3</v>
      </c>
      <c r="I30" s="131" t="s">
        <v>385</v>
      </c>
      <c r="J30" s="131" t="s">
        <v>385</v>
      </c>
      <c r="K30" s="131" t="s">
        <v>385</v>
      </c>
      <c r="L30" s="131" t="s">
        <v>385</v>
      </c>
      <c r="M30" s="131" t="s">
        <v>385</v>
      </c>
      <c r="N30" s="94">
        <f>SUM(O30:R30)</f>
        <v>331</v>
      </c>
      <c r="O30" s="131">
        <v>107</v>
      </c>
      <c r="P30" s="131">
        <v>192</v>
      </c>
      <c r="Q30" s="131">
        <v>9</v>
      </c>
      <c r="R30" s="131">
        <v>23</v>
      </c>
      <c r="S30" s="131">
        <v>111820</v>
      </c>
      <c r="T30" s="131">
        <v>325</v>
      </c>
      <c r="U30" s="131">
        <v>32197</v>
      </c>
      <c r="V30" s="131">
        <v>6082</v>
      </c>
    </row>
    <row r="31" spans="1:22" ht="15.75" customHeight="1">
      <c r="A31" s="8"/>
      <c r="B31" s="1"/>
      <c r="C31" s="94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94"/>
      <c r="O31" s="131"/>
      <c r="P31" s="131"/>
      <c r="Q31" s="131"/>
      <c r="R31" s="131"/>
      <c r="S31" s="131"/>
      <c r="T31" s="131"/>
      <c r="U31" s="131"/>
      <c r="V31" s="131"/>
    </row>
    <row r="32" spans="1:22" ht="15.75" customHeight="1">
      <c r="A32" s="218" t="s">
        <v>395</v>
      </c>
      <c r="B32" s="242"/>
      <c r="C32" s="101">
        <f>SUM(D32:E32)</f>
        <v>447</v>
      </c>
      <c r="D32" s="101">
        <f>SUM(D33:D35)</f>
        <v>82</v>
      </c>
      <c r="E32" s="101">
        <f>SUM(E33:E35)</f>
        <v>365</v>
      </c>
      <c r="F32" s="101">
        <f aca="true" t="shared" si="3" ref="F32:V32">SUM(F33:F35)</f>
        <v>325</v>
      </c>
      <c r="G32" s="101">
        <f t="shared" si="3"/>
        <v>85</v>
      </c>
      <c r="H32" s="101">
        <f t="shared" si="3"/>
        <v>26</v>
      </c>
      <c r="I32" s="101">
        <f t="shared" si="3"/>
        <v>7</v>
      </c>
      <c r="J32" s="101">
        <f t="shared" si="3"/>
        <v>1</v>
      </c>
      <c r="K32" s="101">
        <f t="shared" si="3"/>
        <v>1</v>
      </c>
      <c r="L32" s="101">
        <f t="shared" si="3"/>
        <v>1</v>
      </c>
      <c r="M32" s="101">
        <f t="shared" si="3"/>
        <v>1</v>
      </c>
      <c r="N32" s="101">
        <f t="shared" si="3"/>
        <v>1336</v>
      </c>
      <c r="O32" s="101">
        <f t="shared" si="3"/>
        <v>189</v>
      </c>
      <c r="P32" s="101">
        <f t="shared" si="3"/>
        <v>376</v>
      </c>
      <c r="Q32" s="101">
        <f t="shared" si="3"/>
        <v>215</v>
      </c>
      <c r="R32" s="101">
        <f t="shared" si="3"/>
        <v>556</v>
      </c>
      <c r="S32" s="101">
        <f t="shared" si="3"/>
        <v>990762</v>
      </c>
      <c r="T32" s="101">
        <f t="shared" si="3"/>
        <v>10629</v>
      </c>
      <c r="U32" s="101">
        <f t="shared" si="3"/>
        <v>225991</v>
      </c>
      <c r="V32" s="101">
        <f t="shared" si="3"/>
        <v>34627</v>
      </c>
    </row>
    <row r="33" spans="1:22" ht="15.75" customHeight="1">
      <c r="A33" s="2"/>
      <c r="B33" s="1" t="s">
        <v>104</v>
      </c>
      <c r="C33" s="94">
        <f>SUM(D33:E33)</f>
        <v>48</v>
      </c>
      <c r="D33" s="131">
        <v>18</v>
      </c>
      <c r="E33" s="131">
        <v>30</v>
      </c>
      <c r="F33" s="131">
        <v>27</v>
      </c>
      <c r="G33" s="131">
        <v>15</v>
      </c>
      <c r="H33" s="131">
        <v>5</v>
      </c>
      <c r="I33" s="131">
        <v>1</v>
      </c>
      <c r="J33" s="131" t="s">
        <v>385</v>
      </c>
      <c r="K33" s="131" t="s">
        <v>385</v>
      </c>
      <c r="L33" s="131" t="s">
        <v>385</v>
      </c>
      <c r="M33" s="131" t="s">
        <v>385</v>
      </c>
      <c r="N33" s="94">
        <f>SUM(O33:R33)</f>
        <v>140</v>
      </c>
      <c r="O33" s="131">
        <v>28</v>
      </c>
      <c r="P33" s="131">
        <v>31</v>
      </c>
      <c r="Q33" s="131">
        <v>21</v>
      </c>
      <c r="R33" s="131">
        <v>60</v>
      </c>
      <c r="S33" s="131">
        <v>147393</v>
      </c>
      <c r="T33" s="131">
        <v>174</v>
      </c>
      <c r="U33" s="131">
        <v>24781</v>
      </c>
      <c r="V33" s="131">
        <v>2647</v>
      </c>
    </row>
    <row r="34" spans="1:22" ht="15.75" customHeight="1">
      <c r="A34" s="2"/>
      <c r="B34" s="1" t="s">
        <v>105</v>
      </c>
      <c r="C34" s="94">
        <f>SUM(D34:E34)</f>
        <v>335</v>
      </c>
      <c r="D34" s="131">
        <v>52</v>
      </c>
      <c r="E34" s="131">
        <v>283</v>
      </c>
      <c r="F34" s="131">
        <v>251</v>
      </c>
      <c r="G34" s="131">
        <v>60</v>
      </c>
      <c r="H34" s="131">
        <v>15</v>
      </c>
      <c r="I34" s="131">
        <v>6</v>
      </c>
      <c r="J34" s="131">
        <v>1</v>
      </c>
      <c r="K34" s="131">
        <v>1</v>
      </c>
      <c r="L34" s="94">
        <v>1</v>
      </c>
      <c r="M34" s="94" t="s">
        <v>399</v>
      </c>
      <c r="N34" s="94">
        <f>SUM(O34:R34)</f>
        <v>843</v>
      </c>
      <c r="O34" s="131">
        <v>125</v>
      </c>
      <c r="P34" s="131">
        <v>297</v>
      </c>
      <c r="Q34" s="131">
        <v>104</v>
      </c>
      <c r="R34" s="131">
        <v>317</v>
      </c>
      <c r="S34" s="131">
        <v>667352</v>
      </c>
      <c r="T34" s="131">
        <v>851</v>
      </c>
      <c r="U34" s="131">
        <v>145071</v>
      </c>
      <c r="V34" s="131">
        <v>21591</v>
      </c>
    </row>
    <row r="35" spans="1:22" ht="15.75" customHeight="1">
      <c r="A35" s="2"/>
      <c r="B35" s="147" t="s">
        <v>397</v>
      </c>
      <c r="C35" s="94">
        <f>SUM(D35:E35)</f>
        <v>64</v>
      </c>
      <c r="D35" s="131">
        <v>12</v>
      </c>
      <c r="E35" s="131">
        <v>52</v>
      </c>
      <c r="F35" s="131">
        <v>47</v>
      </c>
      <c r="G35" s="131">
        <v>10</v>
      </c>
      <c r="H35" s="131">
        <v>6</v>
      </c>
      <c r="I35" s="131" t="s">
        <v>385</v>
      </c>
      <c r="J35" s="131" t="s">
        <v>385</v>
      </c>
      <c r="K35" s="131" t="s">
        <v>385</v>
      </c>
      <c r="L35" s="131" t="s">
        <v>385</v>
      </c>
      <c r="M35" s="131">
        <v>1</v>
      </c>
      <c r="N35" s="94">
        <f>SUM(O35:R35)</f>
        <v>353</v>
      </c>
      <c r="O35" s="131">
        <v>36</v>
      </c>
      <c r="P35" s="131">
        <v>48</v>
      </c>
      <c r="Q35" s="131">
        <v>90</v>
      </c>
      <c r="R35" s="131">
        <v>179</v>
      </c>
      <c r="S35" s="131">
        <v>176017</v>
      </c>
      <c r="T35" s="131">
        <v>9604</v>
      </c>
      <c r="U35" s="131">
        <v>56139</v>
      </c>
      <c r="V35" s="131">
        <v>10389</v>
      </c>
    </row>
    <row r="36" spans="1:22" ht="15.75" customHeight="1">
      <c r="A36" s="2"/>
      <c r="B36" s="1"/>
      <c r="C36" s="94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94"/>
      <c r="O36" s="131"/>
      <c r="P36" s="131"/>
      <c r="Q36" s="131"/>
      <c r="R36" s="131"/>
      <c r="S36" s="131"/>
      <c r="T36" s="131"/>
      <c r="U36" s="131"/>
      <c r="V36" s="131"/>
    </row>
    <row r="37" spans="1:22" ht="15.75" customHeight="1">
      <c r="A37" s="218" t="s">
        <v>106</v>
      </c>
      <c r="B37" s="242"/>
      <c r="C37" s="101">
        <f>SUM(D37:E37)</f>
        <v>6996</v>
      </c>
      <c r="D37" s="101">
        <v>763</v>
      </c>
      <c r="E37" s="101">
        <v>6233</v>
      </c>
      <c r="F37" s="101">
        <v>4661</v>
      </c>
      <c r="G37" s="101">
        <v>1627</v>
      </c>
      <c r="H37" s="101">
        <v>522</v>
      </c>
      <c r="I37" s="101">
        <v>126</v>
      </c>
      <c r="J37" s="101">
        <v>35</v>
      </c>
      <c r="K37" s="101">
        <v>22</v>
      </c>
      <c r="L37" s="101">
        <v>3</v>
      </c>
      <c r="M37" s="101" t="s">
        <v>385</v>
      </c>
      <c r="N37" s="101">
        <f>SUM(O37:R37)</f>
        <v>19341</v>
      </c>
      <c r="O37" s="101">
        <v>4739</v>
      </c>
      <c r="P37" s="101">
        <v>7050</v>
      </c>
      <c r="Q37" s="101">
        <v>2479</v>
      </c>
      <c r="R37" s="101">
        <v>5073</v>
      </c>
      <c r="S37" s="101">
        <v>16581641</v>
      </c>
      <c r="T37" s="101">
        <v>6804</v>
      </c>
      <c r="U37" s="101">
        <v>966772</v>
      </c>
      <c r="V37" s="101">
        <v>331162</v>
      </c>
    </row>
    <row r="38" spans="1:22" ht="15.75" customHeight="1">
      <c r="A38" s="102"/>
      <c r="B38" s="104"/>
      <c r="C38" s="135"/>
      <c r="D38" s="101"/>
      <c r="E38" s="101"/>
      <c r="F38" s="101"/>
      <c r="G38" s="101"/>
      <c r="H38" s="101"/>
      <c r="I38" s="101"/>
      <c r="J38" s="101"/>
      <c r="K38" s="101"/>
      <c r="L38" s="101"/>
      <c r="M38" s="136"/>
      <c r="N38" s="135"/>
      <c r="O38" s="101"/>
      <c r="P38" s="101"/>
      <c r="Q38" s="101"/>
      <c r="R38" s="101"/>
      <c r="S38" s="101"/>
      <c r="T38" s="101"/>
      <c r="U38" s="101"/>
      <c r="V38" s="101"/>
    </row>
    <row r="39" spans="1:22" ht="15.75" customHeight="1">
      <c r="A39" s="218" t="s">
        <v>296</v>
      </c>
      <c r="B39" s="242"/>
      <c r="C39" s="101">
        <f>SUM(D39:E39)</f>
        <v>981</v>
      </c>
      <c r="D39" s="101">
        <v>197</v>
      </c>
      <c r="E39" s="101">
        <v>784</v>
      </c>
      <c r="F39" s="101">
        <v>527</v>
      </c>
      <c r="G39" s="101">
        <v>216</v>
      </c>
      <c r="H39" s="101">
        <v>136</v>
      </c>
      <c r="I39" s="101">
        <v>67</v>
      </c>
      <c r="J39" s="101">
        <v>23</v>
      </c>
      <c r="K39" s="101">
        <v>11</v>
      </c>
      <c r="L39" s="101">
        <v>1</v>
      </c>
      <c r="M39" s="143" t="s">
        <v>385</v>
      </c>
      <c r="N39" s="101">
        <f>SUM(O39:R39)</f>
        <v>4356</v>
      </c>
      <c r="O39" s="101">
        <v>605</v>
      </c>
      <c r="P39" s="101">
        <v>960</v>
      </c>
      <c r="Q39" s="101">
        <v>796</v>
      </c>
      <c r="R39" s="101">
        <v>1995</v>
      </c>
      <c r="S39" s="101">
        <v>6021184</v>
      </c>
      <c r="T39" s="101">
        <v>3578</v>
      </c>
      <c r="U39" s="101">
        <v>373632</v>
      </c>
      <c r="V39" s="101">
        <v>119439</v>
      </c>
    </row>
    <row r="40" spans="1:22" ht="15.75" customHeight="1">
      <c r="A40" s="102"/>
      <c r="B40" s="145"/>
      <c r="C40" s="135"/>
      <c r="D40" s="101"/>
      <c r="E40" s="101"/>
      <c r="F40" s="101"/>
      <c r="G40" s="101"/>
      <c r="H40" s="101"/>
      <c r="I40" s="101"/>
      <c r="J40" s="101"/>
      <c r="K40" s="101"/>
      <c r="L40" s="101"/>
      <c r="M40" s="136"/>
      <c r="N40" s="135"/>
      <c r="O40" s="101"/>
      <c r="P40" s="101"/>
      <c r="Q40" s="101"/>
      <c r="R40" s="101"/>
      <c r="S40" s="101"/>
      <c r="T40" s="101"/>
      <c r="U40" s="101"/>
      <c r="V40" s="101"/>
    </row>
    <row r="41" spans="1:22" ht="15.75" customHeight="1">
      <c r="A41" s="218" t="s">
        <v>107</v>
      </c>
      <c r="B41" s="242"/>
      <c r="C41" s="101">
        <f>SUM(D41:E41)</f>
        <v>1199</v>
      </c>
      <c r="D41" s="101">
        <v>75</v>
      </c>
      <c r="E41" s="101">
        <v>1124</v>
      </c>
      <c r="F41" s="101">
        <v>859</v>
      </c>
      <c r="G41" s="101">
        <v>292</v>
      </c>
      <c r="H41" s="101">
        <v>46</v>
      </c>
      <c r="I41" s="101">
        <v>2</v>
      </c>
      <c r="J41" s="143" t="s">
        <v>385</v>
      </c>
      <c r="K41" s="143" t="s">
        <v>385</v>
      </c>
      <c r="L41" s="143" t="s">
        <v>385</v>
      </c>
      <c r="M41" s="143" t="s">
        <v>385</v>
      </c>
      <c r="N41" s="101">
        <f>SUM(O41:R41)</f>
        <v>2600</v>
      </c>
      <c r="O41" s="101">
        <v>819</v>
      </c>
      <c r="P41" s="101">
        <v>1317</v>
      </c>
      <c r="Q41" s="101">
        <v>214</v>
      </c>
      <c r="R41" s="101">
        <v>250</v>
      </c>
      <c r="S41" s="101">
        <v>2254245</v>
      </c>
      <c r="T41" s="101">
        <v>750</v>
      </c>
      <c r="U41" s="101">
        <v>201636</v>
      </c>
      <c r="V41" s="101">
        <v>41196</v>
      </c>
    </row>
    <row r="42" spans="1:22" ht="15.75" customHeight="1">
      <c r="A42" s="102"/>
      <c r="B42" s="145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</row>
    <row r="43" spans="1:22" ht="15.75" customHeight="1">
      <c r="A43" s="218" t="s">
        <v>108</v>
      </c>
      <c r="B43" s="242"/>
      <c r="C43" s="101">
        <f>SUM(D43:E43)</f>
        <v>305</v>
      </c>
      <c r="D43" s="101">
        <f>SUM(D44:D45)</f>
        <v>57</v>
      </c>
      <c r="E43" s="101">
        <f>SUM(E44:E45)</f>
        <v>248</v>
      </c>
      <c r="F43" s="101">
        <f>SUM(F44:F45)</f>
        <v>154</v>
      </c>
      <c r="G43" s="101">
        <f aca="true" t="shared" si="4" ref="G43:V43">SUM(G44:G45)</f>
        <v>100</v>
      </c>
      <c r="H43" s="101">
        <f t="shared" si="4"/>
        <v>45</v>
      </c>
      <c r="I43" s="101">
        <f t="shared" si="4"/>
        <v>3</v>
      </c>
      <c r="J43" s="101">
        <f t="shared" si="4"/>
        <v>3</v>
      </c>
      <c r="K43" s="143" t="s">
        <v>385</v>
      </c>
      <c r="L43" s="143" t="s">
        <v>385</v>
      </c>
      <c r="M43" s="143" t="s">
        <v>385</v>
      </c>
      <c r="N43" s="101">
        <f t="shared" si="4"/>
        <v>998</v>
      </c>
      <c r="O43" s="101">
        <f t="shared" si="4"/>
        <v>245</v>
      </c>
      <c r="P43" s="101">
        <f t="shared" si="4"/>
        <v>255</v>
      </c>
      <c r="Q43" s="101">
        <f t="shared" si="4"/>
        <v>211</v>
      </c>
      <c r="R43" s="101">
        <f t="shared" si="4"/>
        <v>287</v>
      </c>
      <c r="S43" s="101">
        <f t="shared" si="4"/>
        <v>969451</v>
      </c>
      <c r="T43" s="101" t="s">
        <v>385</v>
      </c>
      <c r="U43" s="101">
        <f t="shared" si="4"/>
        <v>29831</v>
      </c>
      <c r="V43" s="101">
        <f t="shared" si="4"/>
        <v>10792</v>
      </c>
    </row>
    <row r="44" spans="1:22" ht="15.75" customHeight="1">
      <c r="A44" s="60"/>
      <c r="B44" s="9" t="s">
        <v>109</v>
      </c>
      <c r="C44" s="94">
        <f>SUM(D44:E44)</f>
        <v>283</v>
      </c>
      <c r="D44" s="131">
        <v>57</v>
      </c>
      <c r="E44" s="131">
        <v>226</v>
      </c>
      <c r="F44" s="131">
        <v>136</v>
      </c>
      <c r="G44" s="131">
        <v>96</v>
      </c>
      <c r="H44" s="131">
        <v>45</v>
      </c>
      <c r="I44" s="131">
        <v>3</v>
      </c>
      <c r="J44" s="131">
        <v>3</v>
      </c>
      <c r="K44" s="131" t="s">
        <v>385</v>
      </c>
      <c r="L44" s="131" t="s">
        <v>385</v>
      </c>
      <c r="M44" s="131" t="s">
        <v>385</v>
      </c>
      <c r="N44" s="94">
        <f>SUM(O44:R44)</f>
        <v>953</v>
      </c>
      <c r="O44" s="131">
        <v>231</v>
      </c>
      <c r="P44" s="131">
        <v>233</v>
      </c>
      <c r="Q44" s="131">
        <v>210</v>
      </c>
      <c r="R44" s="131">
        <v>279</v>
      </c>
      <c r="S44" s="131">
        <v>952579</v>
      </c>
      <c r="T44" s="131" t="s">
        <v>385</v>
      </c>
      <c r="U44" s="131">
        <v>28177</v>
      </c>
      <c r="V44" s="131">
        <v>10300</v>
      </c>
    </row>
    <row r="45" spans="1:22" ht="15.75" customHeight="1">
      <c r="A45" s="8"/>
      <c r="B45" s="1" t="s">
        <v>110</v>
      </c>
      <c r="C45" s="94">
        <f>SUM(D45:E45)</f>
        <v>22</v>
      </c>
      <c r="D45" s="131" t="s">
        <v>385</v>
      </c>
      <c r="E45" s="131">
        <v>22</v>
      </c>
      <c r="F45" s="131">
        <v>18</v>
      </c>
      <c r="G45" s="131">
        <v>4</v>
      </c>
      <c r="H45" s="131" t="s">
        <v>385</v>
      </c>
      <c r="I45" s="131" t="s">
        <v>385</v>
      </c>
      <c r="J45" s="131" t="s">
        <v>385</v>
      </c>
      <c r="K45" s="131" t="s">
        <v>385</v>
      </c>
      <c r="L45" s="131" t="s">
        <v>385</v>
      </c>
      <c r="M45" s="131" t="s">
        <v>385</v>
      </c>
      <c r="N45" s="94">
        <f>SUM(O45:R45)</f>
        <v>45</v>
      </c>
      <c r="O45" s="131">
        <v>14</v>
      </c>
      <c r="P45" s="131">
        <v>22</v>
      </c>
      <c r="Q45" s="131">
        <v>1</v>
      </c>
      <c r="R45" s="131">
        <v>8</v>
      </c>
      <c r="S45" s="131">
        <v>16872</v>
      </c>
      <c r="T45" s="131" t="s">
        <v>385</v>
      </c>
      <c r="U45" s="131">
        <v>1654</v>
      </c>
      <c r="V45" s="131">
        <v>492</v>
      </c>
    </row>
    <row r="46" spans="1:22" ht="15.75" customHeight="1">
      <c r="A46" s="8"/>
      <c r="B46" s="1"/>
      <c r="C46" s="94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94"/>
      <c r="O46" s="131"/>
      <c r="P46" s="131"/>
      <c r="Q46" s="131"/>
      <c r="R46" s="131"/>
      <c r="S46" s="131"/>
      <c r="T46" s="131"/>
      <c r="U46" s="131"/>
      <c r="V46" s="131"/>
    </row>
    <row r="47" spans="1:22" ht="15.75" customHeight="1">
      <c r="A47" s="218" t="s">
        <v>111</v>
      </c>
      <c r="B47" s="242"/>
      <c r="C47" s="101">
        <f>SUM(D47:E47)</f>
        <v>620</v>
      </c>
      <c r="D47" s="101">
        <v>43</v>
      </c>
      <c r="E47" s="101">
        <v>577</v>
      </c>
      <c r="F47" s="101">
        <v>337</v>
      </c>
      <c r="G47" s="101">
        <v>215</v>
      </c>
      <c r="H47" s="101">
        <v>57</v>
      </c>
      <c r="I47" s="101">
        <v>8</v>
      </c>
      <c r="J47" s="101">
        <v>2</v>
      </c>
      <c r="K47" s="101">
        <v>1</v>
      </c>
      <c r="L47" s="143" t="s">
        <v>385</v>
      </c>
      <c r="M47" s="143" t="s">
        <v>385</v>
      </c>
      <c r="N47" s="101">
        <f>SUM(O47:R47)</f>
        <v>1844</v>
      </c>
      <c r="O47" s="101">
        <v>648</v>
      </c>
      <c r="P47" s="101">
        <v>681</v>
      </c>
      <c r="Q47" s="101">
        <v>241</v>
      </c>
      <c r="R47" s="101">
        <v>274</v>
      </c>
      <c r="S47" s="101">
        <v>1340207</v>
      </c>
      <c r="T47" s="101">
        <v>302</v>
      </c>
      <c r="U47" s="101">
        <v>20504</v>
      </c>
      <c r="V47" s="101">
        <v>21697</v>
      </c>
    </row>
    <row r="48" spans="1:22" ht="15.75" customHeight="1">
      <c r="A48" s="141"/>
      <c r="B48" s="146"/>
      <c r="C48" s="135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5"/>
      <c r="O48" s="136"/>
      <c r="P48" s="136"/>
      <c r="Q48" s="136"/>
      <c r="R48" s="136"/>
      <c r="S48" s="136"/>
      <c r="T48" s="136"/>
      <c r="U48" s="136"/>
      <c r="V48" s="136"/>
    </row>
    <row r="49" spans="1:22" ht="15.75" customHeight="1">
      <c r="A49" s="218" t="s">
        <v>112</v>
      </c>
      <c r="B49" s="219"/>
      <c r="C49" s="101">
        <f>SUM(D49:E49)</f>
        <v>171</v>
      </c>
      <c r="D49" s="101">
        <v>16</v>
      </c>
      <c r="E49" s="101">
        <v>155</v>
      </c>
      <c r="F49" s="101">
        <v>128</v>
      </c>
      <c r="G49" s="101">
        <v>32</v>
      </c>
      <c r="H49" s="101">
        <v>7</v>
      </c>
      <c r="I49" s="101">
        <v>3</v>
      </c>
      <c r="J49" s="101" t="s">
        <v>385</v>
      </c>
      <c r="K49" s="101">
        <v>1</v>
      </c>
      <c r="L49" s="143" t="s">
        <v>385</v>
      </c>
      <c r="M49" s="143" t="s">
        <v>385</v>
      </c>
      <c r="N49" s="101">
        <f>SUM(O49:R49)</f>
        <v>422</v>
      </c>
      <c r="O49" s="101">
        <v>100</v>
      </c>
      <c r="P49" s="101">
        <v>163</v>
      </c>
      <c r="Q49" s="101">
        <v>47</v>
      </c>
      <c r="R49" s="101">
        <v>112</v>
      </c>
      <c r="S49" s="101">
        <v>319895</v>
      </c>
      <c r="T49" s="101">
        <v>18</v>
      </c>
      <c r="U49" s="101">
        <v>37006</v>
      </c>
      <c r="V49" s="101">
        <v>8746</v>
      </c>
    </row>
    <row r="50" spans="1:22" ht="15.75" customHeight="1">
      <c r="A50" s="141"/>
      <c r="B50" s="146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</row>
    <row r="51" spans="1:22" ht="15.75" customHeight="1">
      <c r="A51" s="218" t="s">
        <v>113</v>
      </c>
      <c r="B51" s="219"/>
      <c r="C51" s="101">
        <f>SUM(D51:E51)</f>
        <v>506</v>
      </c>
      <c r="D51" s="101">
        <f>SUM(D52:D53)</f>
        <v>31</v>
      </c>
      <c r="E51" s="101">
        <f>SUM(E52:E53)</f>
        <v>475</v>
      </c>
      <c r="F51" s="101">
        <f>SUM(F52:F53)</f>
        <v>276</v>
      </c>
      <c r="G51" s="101">
        <f aca="true" t="shared" si="5" ref="G51:V51">SUM(G52:G53)</f>
        <v>169</v>
      </c>
      <c r="H51" s="101">
        <f t="shared" si="5"/>
        <v>57</v>
      </c>
      <c r="I51" s="101">
        <f t="shared" si="5"/>
        <v>3</v>
      </c>
      <c r="J51" s="101" t="s">
        <v>385</v>
      </c>
      <c r="K51" s="101">
        <f t="shared" si="5"/>
        <v>1</v>
      </c>
      <c r="L51" s="101" t="s">
        <v>385</v>
      </c>
      <c r="M51" s="101" t="s">
        <v>385</v>
      </c>
      <c r="N51" s="101">
        <f t="shared" si="5"/>
        <v>1447</v>
      </c>
      <c r="O51" s="101">
        <f t="shared" si="5"/>
        <v>472</v>
      </c>
      <c r="P51" s="101">
        <f t="shared" si="5"/>
        <v>565</v>
      </c>
      <c r="Q51" s="101">
        <f t="shared" si="5"/>
        <v>123</v>
      </c>
      <c r="R51" s="101">
        <f t="shared" si="5"/>
        <v>287</v>
      </c>
      <c r="S51" s="101">
        <f t="shared" si="5"/>
        <v>1323949</v>
      </c>
      <c r="T51" s="101">
        <f t="shared" si="5"/>
        <v>84</v>
      </c>
      <c r="U51" s="101">
        <f t="shared" si="5"/>
        <v>79409</v>
      </c>
      <c r="V51" s="101">
        <f t="shared" si="5"/>
        <v>30464</v>
      </c>
    </row>
    <row r="52" spans="1:22" ht="15.75" customHeight="1">
      <c r="A52" s="60"/>
      <c r="B52" s="73" t="s">
        <v>306</v>
      </c>
      <c r="C52" s="94">
        <f>SUM(D52:E52)</f>
        <v>360</v>
      </c>
      <c r="D52" s="131">
        <v>18</v>
      </c>
      <c r="E52" s="131">
        <v>342</v>
      </c>
      <c r="F52" s="131">
        <v>194</v>
      </c>
      <c r="G52" s="131">
        <v>122</v>
      </c>
      <c r="H52" s="131">
        <v>40</v>
      </c>
      <c r="I52" s="131">
        <v>3</v>
      </c>
      <c r="J52" s="131" t="s">
        <v>385</v>
      </c>
      <c r="K52" s="131">
        <v>1</v>
      </c>
      <c r="L52" s="131" t="s">
        <v>385</v>
      </c>
      <c r="M52" s="131" t="s">
        <v>385</v>
      </c>
      <c r="N52" s="94">
        <f>SUM(O52:R52)</f>
        <v>1044</v>
      </c>
      <c r="O52" s="131">
        <v>335</v>
      </c>
      <c r="P52" s="131">
        <v>416</v>
      </c>
      <c r="Q52" s="131">
        <v>80</v>
      </c>
      <c r="R52" s="131">
        <v>213</v>
      </c>
      <c r="S52" s="131">
        <v>948569</v>
      </c>
      <c r="T52" s="131">
        <v>80</v>
      </c>
      <c r="U52" s="131">
        <v>60067</v>
      </c>
      <c r="V52" s="131">
        <v>23224</v>
      </c>
    </row>
    <row r="53" spans="1:22" ht="15.75" customHeight="1">
      <c r="A53" s="2"/>
      <c r="B53" s="5" t="s">
        <v>114</v>
      </c>
      <c r="C53" s="94">
        <f>SUM(D53:E53)</f>
        <v>146</v>
      </c>
      <c r="D53" s="131">
        <v>13</v>
      </c>
      <c r="E53" s="131">
        <v>133</v>
      </c>
      <c r="F53" s="131">
        <v>82</v>
      </c>
      <c r="G53" s="131">
        <v>47</v>
      </c>
      <c r="H53" s="131">
        <v>17</v>
      </c>
      <c r="I53" s="131" t="s">
        <v>385</v>
      </c>
      <c r="J53" s="131" t="s">
        <v>385</v>
      </c>
      <c r="K53" s="131" t="s">
        <v>385</v>
      </c>
      <c r="L53" s="131" t="s">
        <v>385</v>
      </c>
      <c r="M53" s="131" t="s">
        <v>385</v>
      </c>
      <c r="N53" s="94">
        <f>SUM(O53:R53)</f>
        <v>403</v>
      </c>
      <c r="O53" s="131">
        <v>137</v>
      </c>
      <c r="P53" s="131">
        <v>149</v>
      </c>
      <c r="Q53" s="131">
        <v>43</v>
      </c>
      <c r="R53" s="131">
        <v>74</v>
      </c>
      <c r="S53" s="131">
        <v>375380</v>
      </c>
      <c r="T53" s="131">
        <v>4</v>
      </c>
      <c r="U53" s="131">
        <v>19342</v>
      </c>
      <c r="V53" s="131">
        <v>7240</v>
      </c>
    </row>
    <row r="54" spans="1:22" ht="15.75" customHeight="1">
      <c r="A54" s="2"/>
      <c r="B54" s="5"/>
      <c r="C54" s="94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94"/>
      <c r="O54" s="131"/>
      <c r="P54" s="131"/>
      <c r="Q54" s="131"/>
      <c r="R54" s="131"/>
      <c r="S54" s="131"/>
      <c r="T54" s="131"/>
      <c r="U54" s="131"/>
      <c r="V54" s="131"/>
    </row>
    <row r="55" spans="1:22" ht="15.75" customHeight="1">
      <c r="A55" s="218" t="s">
        <v>339</v>
      </c>
      <c r="B55" s="219"/>
      <c r="C55" s="101">
        <f>SUM(D55:E55)</f>
        <v>1772</v>
      </c>
      <c r="D55" s="101">
        <f>SUM(D56:D59)</f>
        <v>154</v>
      </c>
      <c r="E55" s="101">
        <f>SUM(E56:E59)</f>
        <v>1618</v>
      </c>
      <c r="F55" s="101">
        <f aca="true" t="shared" si="6" ref="F55:V55">SUM(F56:F59)</f>
        <v>1374</v>
      </c>
      <c r="G55" s="101">
        <f t="shared" si="6"/>
        <v>279</v>
      </c>
      <c r="H55" s="101">
        <f t="shared" si="6"/>
        <v>91</v>
      </c>
      <c r="I55" s="101">
        <f t="shared" si="6"/>
        <v>19</v>
      </c>
      <c r="J55" s="101">
        <f t="shared" si="6"/>
        <v>5</v>
      </c>
      <c r="K55" s="101">
        <f t="shared" si="6"/>
        <v>4</v>
      </c>
      <c r="L55" s="101" t="s">
        <v>385</v>
      </c>
      <c r="M55" s="101" t="s">
        <v>385</v>
      </c>
      <c r="N55" s="101">
        <f t="shared" si="6"/>
        <v>3919</v>
      </c>
      <c r="O55" s="101">
        <f t="shared" si="6"/>
        <v>910</v>
      </c>
      <c r="P55" s="101">
        <f t="shared" si="6"/>
        <v>1803</v>
      </c>
      <c r="Q55" s="101">
        <f t="shared" si="6"/>
        <v>340</v>
      </c>
      <c r="R55" s="101">
        <f t="shared" si="6"/>
        <v>866</v>
      </c>
      <c r="S55" s="101">
        <f t="shared" si="6"/>
        <v>1700643</v>
      </c>
      <c r="T55" s="101">
        <f t="shared" si="6"/>
        <v>887</v>
      </c>
      <c r="U55" s="101">
        <f t="shared" si="6"/>
        <v>110743</v>
      </c>
      <c r="V55" s="101">
        <f t="shared" si="6"/>
        <v>50867</v>
      </c>
    </row>
    <row r="56" spans="1:22" ht="15.75" customHeight="1">
      <c r="A56" s="60"/>
      <c r="B56" s="73" t="s">
        <v>115</v>
      </c>
      <c r="C56" s="94">
        <f>SUM(D56:E56)</f>
        <v>491</v>
      </c>
      <c r="D56" s="131">
        <v>27</v>
      </c>
      <c r="E56" s="131">
        <v>464</v>
      </c>
      <c r="F56" s="131">
        <v>256</v>
      </c>
      <c r="G56" s="131">
        <v>157</v>
      </c>
      <c r="H56" s="131">
        <v>63</v>
      </c>
      <c r="I56" s="131">
        <v>9</v>
      </c>
      <c r="J56" s="131">
        <v>3</v>
      </c>
      <c r="K56" s="131">
        <v>3</v>
      </c>
      <c r="L56" s="131" t="s">
        <v>385</v>
      </c>
      <c r="M56" s="131" t="s">
        <v>385</v>
      </c>
      <c r="N56" s="94">
        <f>SUM(O56:R56)</f>
        <v>1651</v>
      </c>
      <c r="O56" s="131">
        <v>529</v>
      </c>
      <c r="P56" s="131">
        <v>576</v>
      </c>
      <c r="Q56" s="131">
        <v>210</v>
      </c>
      <c r="R56" s="131">
        <v>336</v>
      </c>
      <c r="S56" s="131">
        <v>614139</v>
      </c>
      <c r="T56" s="131">
        <v>147</v>
      </c>
      <c r="U56" s="131">
        <v>34123</v>
      </c>
      <c r="V56" s="131">
        <v>14500</v>
      </c>
    </row>
    <row r="57" spans="1:22" ht="15.75" customHeight="1">
      <c r="A57" s="2"/>
      <c r="B57" s="73" t="s">
        <v>116</v>
      </c>
      <c r="C57" s="94">
        <f>SUM(D57:E57)</f>
        <v>1134</v>
      </c>
      <c r="D57" s="131">
        <v>91</v>
      </c>
      <c r="E57" s="131">
        <v>1043</v>
      </c>
      <c r="F57" s="131">
        <v>1024</v>
      </c>
      <c r="G57" s="131">
        <v>88</v>
      </c>
      <c r="H57" s="131">
        <v>14</v>
      </c>
      <c r="I57" s="131">
        <v>6</v>
      </c>
      <c r="J57" s="131">
        <v>1</v>
      </c>
      <c r="K57" s="131">
        <v>1</v>
      </c>
      <c r="L57" s="131" t="s">
        <v>385</v>
      </c>
      <c r="M57" s="131" t="s">
        <v>385</v>
      </c>
      <c r="N57" s="94">
        <f>SUM(O57:R57)</f>
        <v>1846</v>
      </c>
      <c r="O57" s="131">
        <v>333</v>
      </c>
      <c r="P57" s="131">
        <v>1099</v>
      </c>
      <c r="Q57" s="131">
        <v>57</v>
      </c>
      <c r="R57" s="131">
        <v>357</v>
      </c>
      <c r="S57" s="131">
        <v>883681</v>
      </c>
      <c r="T57" s="131">
        <v>130</v>
      </c>
      <c r="U57" s="131">
        <v>66391</v>
      </c>
      <c r="V57" s="131">
        <v>31580</v>
      </c>
    </row>
    <row r="58" spans="1:22" ht="15.75" customHeight="1">
      <c r="A58" s="70"/>
      <c r="B58" s="73" t="s">
        <v>117</v>
      </c>
      <c r="C58" s="94">
        <f>SUM(D58:E58)</f>
        <v>38</v>
      </c>
      <c r="D58" s="131">
        <v>11</v>
      </c>
      <c r="E58" s="131">
        <v>27</v>
      </c>
      <c r="F58" s="131">
        <v>11</v>
      </c>
      <c r="G58" s="131">
        <v>13</v>
      </c>
      <c r="H58" s="131">
        <v>11</v>
      </c>
      <c r="I58" s="131">
        <v>2</v>
      </c>
      <c r="J58" s="131">
        <v>1</v>
      </c>
      <c r="K58" s="131" t="s">
        <v>385</v>
      </c>
      <c r="L58" s="131" t="s">
        <v>385</v>
      </c>
      <c r="M58" s="131" t="s">
        <v>385</v>
      </c>
      <c r="N58" s="94">
        <f>SUM(O58:R58)</f>
        <v>191</v>
      </c>
      <c r="O58" s="131">
        <v>27</v>
      </c>
      <c r="P58" s="131">
        <v>34</v>
      </c>
      <c r="Q58" s="131">
        <v>50</v>
      </c>
      <c r="R58" s="131">
        <v>80</v>
      </c>
      <c r="S58" s="131">
        <v>87040</v>
      </c>
      <c r="T58" s="131">
        <v>610</v>
      </c>
      <c r="U58" s="131">
        <v>4013</v>
      </c>
      <c r="V58" s="131">
        <v>1305</v>
      </c>
    </row>
    <row r="59" spans="1:22" ht="15.75" customHeight="1">
      <c r="A59" s="2"/>
      <c r="B59" s="73" t="s">
        <v>118</v>
      </c>
      <c r="C59" s="94">
        <f>SUM(D59:E59)</f>
        <v>109</v>
      </c>
      <c r="D59" s="131">
        <v>25</v>
      </c>
      <c r="E59" s="131">
        <v>84</v>
      </c>
      <c r="F59" s="131">
        <v>83</v>
      </c>
      <c r="G59" s="131">
        <v>21</v>
      </c>
      <c r="H59" s="131">
        <v>3</v>
      </c>
      <c r="I59" s="131">
        <v>2</v>
      </c>
      <c r="J59" s="131" t="s">
        <v>385</v>
      </c>
      <c r="K59" s="131" t="s">
        <v>385</v>
      </c>
      <c r="L59" s="131" t="s">
        <v>385</v>
      </c>
      <c r="M59" s="131" t="s">
        <v>385</v>
      </c>
      <c r="N59" s="94">
        <f>SUM(O59:R59)</f>
        <v>231</v>
      </c>
      <c r="O59" s="131">
        <v>21</v>
      </c>
      <c r="P59" s="131">
        <v>94</v>
      </c>
      <c r="Q59" s="131">
        <v>23</v>
      </c>
      <c r="R59" s="131">
        <v>93</v>
      </c>
      <c r="S59" s="131">
        <v>115783</v>
      </c>
      <c r="T59" s="131" t="s">
        <v>385</v>
      </c>
      <c r="U59" s="131">
        <v>6216</v>
      </c>
      <c r="V59" s="131">
        <v>3482</v>
      </c>
    </row>
    <row r="60" spans="1:22" ht="15.75" customHeight="1">
      <c r="A60" s="2"/>
      <c r="B60" s="73"/>
      <c r="C60" s="94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94"/>
      <c r="O60" s="131"/>
      <c r="P60" s="131"/>
      <c r="Q60" s="131"/>
      <c r="R60" s="131"/>
      <c r="S60" s="131"/>
      <c r="T60" s="131"/>
      <c r="U60" s="131"/>
      <c r="V60" s="131"/>
    </row>
    <row r="61" spans="1:22" ht="15.75" customHeight="1">
      <c r="A61" s="218" t="s">
        <v>119</v>
      </c>
      <c r="B61" s="219"/>
      <c r="C61" s="101">
        <f>SUM(D61:E61)</f>
        <v>371</v>
      </c>
      <c r="D61" s="101">
        <v>70</v>
      </c>
      <c r="E61" s="101">
        <v>301</v>
      </c>
      <c r="F61" s="101">
        <v>220</v>
      </c>
      <c r="G61" s="101">
        <v>130</v>
      </c>
      <c r="H61" s="101">
        <v>19</v>
      </c>
      <c r="I61" s="101">
        <v>2</v>
      </c>
      <c r="J61" s="143" t="s">
        <v>385</v>
      </c>
      <c r="K61" s="143" t="s">
        <v>385</v>
      </c>
      <c r="L61" s="143" t="s">
        <v>385</v>
      </c>
      <c r="M61" s="143" t="s">
        <v>385</v>
      </c>
      <c r="N61" s="101">
        <f>SUM(O61:R61)</f>
        <v>969</v>
      </c>
      <c r="O61" s="143">
        <v>298</v>
      </c>
      <c r="P61" s="143">
        <v>323</v>
      </c>
      <c r="Q61" s="143">
        <v>171</v>
      </c>
      <c r="R61" s="143">
        <v>177</v>
      </c>
      <c r="S61" s="143">
        <v>1279366</v>
      </c>
      <c r="T61" s="143">
        <v>1043</v>
      </c>
      <c r="U61" s="143">
        <v>39241</v>
      </c>
      <c r="V61" s="143">
        <v>14558</v>
      </c>
    </row>
    <row r="62" spans="1:22" ht="15.75" customHeight="1">
      <c r="A62" s="102"/>
      <c r="B62" s="103"/>
      <c r="C62" s="101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01"/>
      <c r="O62" s="143"/>
      <c r="P62" s="143"/>
      <c r="Q62" s="143"/>
      <c r="R62" s="143"/>
      <c r="S62" s="143"/>
      <c r="T62" s="143"/>
      <c r="U62" s="143"/>
      <c r="V62" s="143"/>
    </row>
    <row r="63" spans="1:22" ht="15.75" customHeight="1">
      <c r="A63" s="218" t="s">
        <v>120</v>
      </c>
      <c r="B63" s="219"/>
      <c r="C63" s="101">
        <f>SUM(D63:E63)</f>
        <v>1071</v>
      </c>
      <c r="D63" s="101">
        <f>SUM(D64:D69)</f>
        <v>120</v>
      </c>
      <c r="E63" s="101">
        <f>SUM(E64:E69)</f>
        <v>951</v>
      </c>
      <c r="F63" s="101">
        <f aca="true" t="shared" si="7" ref="F63:U63">SUM(F64:F69)</f>
        <v>786</v>
      </c>
      <c r="G63" s="101">
        <f t="shared" si="7"/>
        <v>194</v>
      </c>
      <c r="H63" s="101">
        <f t="shared" si="7"/>
        <v>64</v>
      </c>
      <c r="I63" s="101">
        <f t="shared" si="7"/>
        <v>19</v>
      </c>
      <c r="J63" s="101">
        <f t="shared" si="7"/>
        <v>2</v>
      </c>
      <c r="K63" s="101">
        <f t="shared" si="7"/>
        <v>4</v>
      </c>
      <c r="L63" s="101">
        <f t="shared" si="7"/>
        <v>2</v>
      </c>
      <c r="M63" s="101" t="s">
        <v>385</v>
      </c>
      <c r="N63" s="101">
        <f t="shared" si="7"/>
        <v>2786</v>
      </c>
      <c r="O63" s="101">
        <f t="shared" si="7"/>
        <v>642</v>
      </c>
      <c r="P63" s="101">
        <f t="shared" si="7"/>
        <v>983</v>
      </c>
      <c r="Q63" s="101">
        <f t="shared" si="7"/>
        <v>336</v>
      </c>
      <c r="R63" s="101">
        <f t="shared" si="7"/>
        <v>825</v>
      </c>
      <c r="S63" s="101">
        <f t="shared" si="7"/>
        <v>1372701</v>
      </c>
      <c r="T63" s="101">
        <f t="shared" si="7"/>
        <v>142</v>
      </c>
      <c r="U63" s="101">
        <f t="shared" si="7"/>
        <v>74770</v>
      </c>
      <c r="V63" s="101">
        <f>SUM(V64:V69)</f>
        <v>33403</v>
      </c>
    </row>
    <row r="64" spans="1:22" ht="15.75" customHeight="1">
      <c r="A64" s="60"/>
      <c r="B64" s="73" t="s">
        <v>121</v>
      </c>
      <c r="C64" s="94">
        <f aca="true" t="shared" si="8" ref="C64:C69">SUM(D64:E64)</f>
        <v>211</v>
      </c>
      <c r="D64" s="131">
        <v>2</v>
      </c>
      <c r="E64" s="131">
        <v>209</v>
      </c>
      <c r="F64" s="131">
        <v>150</v>
      </c>
      <c r="G64" s="131">
        <v>43</v>
      </c>
      <c r="H64" s="131">
        <v>15</v>
      </c>
      <c r="I64" s="131">
        <v>3</v>
      </c>
      <c r="J64" s="131" t="s">
        <v>385</v>
      </c>
      <c r="K64" s="131" t="s">
        <v>385</v>
      </c>
      <c r="L64" s="131" t="s">
        <v>385</v>
      </c>
      <c r="M64" s="131" t="s">
        <v>385</v>
      </c>
      <c r="N64" s="94">
        <f aca="true" t="shared" si="9" ref="N64:N69">SUM(O64:R64)</f>
        <v>504</v>
      </c>
      <c r="O64" s="131">
        <v>181</v>
      </c>
      <c r="P64" s="131">
        <v>205</v>
      </c>
      <c r="Q64" s="131">
        <v>58</v>
      </c>
      <c r="R64" s="131">
        <v>60</v>
      </c>
      <c r="S64" s="131">
        <v>204454</v>
      </c>
      <c r="T64" s="131">
        <v>17</v>
      </c>
      <c r="U64" s="131">
        <v>5599</v>
      </c>
      <c r="V64" s="131">
        <v>3819</v>
      </c>
    </row>
    <row r="65" spans="1:22" ht="15.75" customHeight="1">
      <c r="A65" s="2"/>
      <c r="B65" s="5" t="s">
        <v>122</v>
      </c>
      <c r="C65" s="94">
        <f t="shared" si="8"/>
        <v>207</v>
      </c>
      <c r="D65" s="131">
        <v>65</v>
      </c>
      <c r="E65" s="131">
        <v>142</v>
      </c>
      <c r="F65" s="131">
        <v>88</v>
      </c>
      <c r="G65" s="131">
        <v>70</v>
      </c>
      <c r="H65" s="131">
        <v>33</v>
      </c>
      <c r="I65" s="131">
        <v>9</v>
      </c>
      <c r="J65" s="131">
        <v>2</v>
      </c>
      <c r="K65" s="131">
        <v>3</v>
      </c>
      <c r="L65" s="131">
        <v>2</v>
      </c>
      <c r="M65" s="131" t="s">
        <v>385</v>
      </c>
      <c r="N65" s="94">
        <f t="shared" si="9"/>
        <v>988</v>
      </c>
      <c r="O65" s="131">
        <v>118</v>
      </c>
      <c r="P65" s="131">
        <v>156</v>
      </c>
      <c r="Q65" s="131">
        <v>201</v>
      </c>
      <c r="R65" s="131">
        <v>513</v>
      </c>
      <c r="S65" s="131">
        <v>508328</v>
      </c>
      <c r="T65" s="131" t="s">
        <v>385</v>
      </c>
      <c r="U65" s="131">
        <v>9312</v>
      </c>
      <c r="V65" s="131">
        <v>7654</v>
      </c>
    </row>
    <row r="66" spans="1:22" ht="15.75" customHeight="1">
      <c r="A66" s="2"/>
      <c r="B66" s="5" t="s">
        <v>123</v>
      </c>
      <c r="C66" s="94">
        <f t="shared" si="8"/>
        <v>111</v>
      </c>
      <c r="D66" s="131">
        <v>9</v>
      </c>
      <c r="E66" s="131">
        <v>102</v>
      </c>
      <c r="F66" s="131">
        <v>91</v>
      </c>
      <c r="G66" s="131">
        <v>16</v>
      </c>
      <c r="H66" s="131">
        <v>4</v>
      </c>
      <c r="I66" s="131" t="s">
        <v>385</v>
      </c>
      <c r="J66" s="131" t="s">
        <v>385</v>
      </c>
      <c r="K66" s="131" t="s">
        <v>385</v>
      </c>
      <c r="L66" s="131" t="s">
        <v>385</v>
      </c>
      <c r="M66" s="131" t="s">
        <v>385</v>
      </c>
      <c r="N66" s="94">
        <f t="shared" si="9"/>
        <v>202</v>
      </c>
      <c r="O66" s="131">
        <v>62</v>
      </c>
      <c r="P66" s="131">
        <v>102</v>
      </c>
      <c r="Q66" s="131">
        <v>13</v>
      </c>
      <c r="R66" s="131">
        <v>25</v>
      </c>
      <c r="S66" s="131">
        <v>80678</v>
      </c>
      <c r="T66" s="131">
        <v>100</v>
      </c>
      <c r="U66" s="131">
        <v>15357</v>
      </c>
      <c r="V66" s="131">
        <v>3205</v>
      </c>
    </row>
    <row r="67" spans="1:22" ht="15.75" customHeight="1">
      <c r="A67" s="2"/>
      <c r="B67" s="5" t="s">
        <v>401</v>
      </c>
      <c r="C67" s="94">
        <f t="shared" si="8"/>
        <v>143</v>
      </c>
      <c r="D67" s="131">
        <v>1</v>
      </c>
      <c r="E67" s="131">
        <v>142</v>
      </c>
      <c r="F67" s="131">
        <v>110</v>
      </c>
      <c r="G67" s="131">
        <v>31</v>
      </c>
      <c r="H67" s="131">
        <v>1</v>
      </c>
      <c r="I67" s="131">
        <v>1</v>
      </c>
      <c r="J67" s="131" t="s">
        <v>385</v>
      </c>
      <c r="K67" s="131" t="s">
        <v>385</v>
      </c>
      <c r="L67" s="131" t="s">
        <v>385</v>
      </c>
      <c r="M67" s="131" t="s">
        <v>385</v>
      </c>
      <c r="N67" s="94">
        <f t="shared" si="9"/>
        <v>308</v>
      </c>
      <c r="O67" s="131">
        <v>116</v>
      </c>
      <c r="P67" s="131">
        <v>161</v>
      </c>
      <c r="Q67" s="131">
        <v>7</v>
      </c>
      <c r="R67" s="131">
        <v>24</v>
      </c>
      <c r="S67" s="131">
        <v>71782</v>
      </c>
      <c r="T67" s="131" t="s">
        <v>385</v>
      </c>
      <c r="U67" s="131">
        <v>4979</v>
      </c>
      <c r="V67" s="131">
        <v>3907</v>
      </c>
    </row>
    <row r="68" spans="1:22" ht="15.75" customHeight="1">
      <c r="A68" s="2" t="s">
        <v>400</v>
      </c>
      <c r="B68" s="128" t="s">
        <v>396</v>
      </c>
      <c r="C68" s="94">
        <f t="shared" si="8"/>
        <v>101</v>
      </c>
      <c r="D68" s="131">
        <v>22</v>
      </c>
      <c r="E68" s="131">
        <v>79</v>
      </c>
      <c r="F68" s="131">
        <v>86</v>
      </c>
      <c r="G68" s="131">
        <v>10</v>
      </c>
      <c r="H68" s="131">
        <v>3</v>
      </c>
      <c r="I68" s="131">
        <v>1</v>
      </c>
      <c r="J68" s="131" t="s">
        <v>385</v>
      </c>
      <c r="K68" s="131">
        <v>1</v>
      </c>
      <c r="L68" s="131" t="s">
        <v>385</v>
      </c>
      <c r="M68" s="131" t="s">
        <v>385</v>
      </c>
      <c r="N68" s="94">
        <f t="shared" si="9"/>
        <v>216</v>
      </c>
      <c r="O68" s="131">
        <v>24</v>
      </c>
      <c r="P68" s="131">
        <v>69</v>
      </c>
      <c r="Q68" s="131">
        <v>26</v>
      </c>
      <c r="R68" s="131">
        <v>97</v>
      </c>
      <c r="S68" s="131">
        <v>157919</v>
      </c>
      <c r="T68" s="131" t="s">
        <v>385</v>
      </c>
      <c r="U68" s="131">
        <v>12120</v>
      </c>
      <c r="V68" s="131">
        <v>3277</v>
      </c>
    </row>
    <row r="69" spans="1:22" ht="15.75" customHeight="1">
      <c r="A69" s="2"/>
      <c r="B69" s="5" t="s">
        <v>124</v>
      </c>
      <c r="C69" s="96">
        <f t="shared" si="8"/>
        <v>298</v>
      </c>
      <c r="D69" s="131">
        <v>21</v>
      </c>
      <c r="E69" s="131">
        <v>277</v>
      </c>
      <c r="F69" s="131">
        <v>261</v>
      </c>
      <c r="G69" s="131">
        <v>24</v>
      </c>
      <c r="H69" s="131">
        <v>8</v>
      </c>
      <c r="I69" s="131">
        <v>5</v>
      </c>
      <c r="J69" s="131" t="s">
        <v>385</v>
      </c>
      <c r="K69" s="131" t="s">
        <v>385</v>
      </c>
      <c r="L69" s="131" t="s">
        <v>385</v>
      </c>
      <c r="M69" s="96" t="s">
        <v>399</v>
      </c>
      <c r="N69" s="94">
        <f t="shared" si="9"/>
        <v>568</v>
      </c>
      <c r="O69" s="131">
        <v>141</v>
      </c>
      <c r="P69" s="131">
        <v>290</v>
      </c>
      <c r="Q69" s="131">
        <v>31</v>
      </c>
      <c r="R69" s="131">
        <v>106</v>
      </c>
      <c r="S69" s="131">
        <v>349540</v>
      </c>
      <c r="T69" s="131">
        <v>25</v>
      </c>
      <c r="U69" s="131">
        <v>27403</v>
      </c>
      <c r="V69" s="131">
        <v>11541</v>
      </c>
    </row>
    <row r="70" spans="1:22" ht="15.75" customHeight="1">
      <c r="A70" s="67"/>
      <c r="B70" s="74"/>
      <c r="C70" s="132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0"/>
      <c r="O70" s="121"/>
      <c r="P70" s="121"/>
      <c r="Q70" s="121"/>
      <c r="R70" s="121"/>
      <c r="S70" s="121"/>
      <c r="T70" s="121"/>
      <c r="U70" s="121"/>
      <c r="V70" s="121"/>
    </row>
  </sheetData>
  <sheetProtection/>
  <mergeCells count="34">
    <mergeCell ref="A3:V3"/>
    <mergeCell ref="A61:B61"/>
    <mergeCell ref="A63:B63"/>
    <mergeCell ref="A47:B47"/>
    <mergeCell ref="A49:B49"/>
    <mergeCell ref="A51:B51"/>
    <mergeCell ref="A55:B55"/>
    <mergeCell ref="A37:B37"/>
    <mergeCell ref="A39:B39"/>
    <mergeCell ref="A41:B41"/>
    <mergeCell ref="A43:B43"/>
    <mergeCell ref="A22:B22"/>
    <mergeCell ref="A26:B26"/>
    <mergeCell ref="A28:B28"/>
    <mergeCell ref="A32:B32"/>
    <mergeCell ref="A15:B15"/>
    <mergeCell ref="A16:B16"/>
    <mergeCell ref="A18:B18"/>
    <mergeCell ref="S5:S7"/>
    <mergeCell ref="U5:U7"/>
    <mergeCell ref="C6:C7"/>
    <mergeCell ref="D6:E6"/>
    <mergeCell ref="F6:M6"/>
    <mergeCell ref="N6:N7"/>
    <mergeCell ref="O6:P6"/>
    <mergeCell ref="A14:B14"/>
    <mergeCell ref="A8:B8"/>
    <mergeCell ref="A10:B10"/>
    <mergeCell ref="A12:B12"/>
    <mergeCell ref="A13:B13"/>
    <mergeCell ref="Q6:R6"/>
    <mergeCell ref="A5:B7"/>
    <mergeCell ref="C5:M5"/>
    <mergeCell ref="N5:R5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9"/>
  <sheetViews>
    <sheetView zoomScalePageLayoutView="0" workbookViewId="0" topLeftCell="A56">
      <selection activeCell="E11" sqref="E11"/>
    </sheetView>
  </sheetViews>
  <sheetFormatPr defaultColWidth="9.00390625" defaultRowHeight="16.5" customHeight="1"/>
  <cols>
    <col min="1" max="1" width="3.375" style="118" customWidth="1"/>
    <col min="2" max="2" width="45.25390625" style="118" customWidth="1"/>
    <col min="3" max="5" width="9.00390625" style="118" customWidth="1"/>
    <col min="6" max="7" width="9.50390625" style="118" bestFit="1" customWidth="1"/>
    <col min="8" max="12" width="9.125" style="118" bestFit="1" customWidth="1"/>
    <col min="13" max="13" width="9.00390625" style="118" customWidth="1"/>
    <col min="14" max="14" width="10.75390625" style="118" bestFit="1" customWidth="1"/>
    <col min="15" max="15" width="9.50390625" style="118" bestFit="1" customWidth="1"/>
    <col min="16" max="16" width="10.75390625" style="118" bestFit="1" customWidth="1"/>
    <col min="17" max="18" width="9.50390625" style="118" bestFit="1" customWidth="1"/>
    <col min="19" max="19" width="14.50390625" style="118" customWidth="1"/>
    <col min="20" max="20" width="12.375" style="118" customWidth="1"/>
    <col min="21" max="21" width="16.375" style="118" customWidth="1"/>
    <col min="22" max="22" width="16.75390625" style="118" customWidth="1"/>
    <col min="23" max="16384" width="9.00390625" style="118" customWidth="1"/>
  </cols>
  <sheetData>
    <row r="1" spans="1:22" s="114" customFormat="1" ht="16.5" customHeight="1">
      <c r="A1" s="99" t="s">
        <v>285</v>
      </c>
      <c r="V1" s="100" t="s">
        <v>284</v>
      </c>
    </row>
    <row r="2" s="114" customFormat="1" ht="16.5" customHeight="1">
      <c r="V2" s="116"/>
    </row>
    <row r="3" spans="1:23" ht="16.5" customHeight="1">
      <c r="A3" s="217" t="s">
        <v>391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117"/>
    </row>
    <row r="4" spans="1:23" ht="16.5" customHeight="1" thickBo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105" t="s">
        <v>97</v>
      </c>
      <c r="W4" s="117"/>
    </row>
    <row r="5" spans="1:23" ht="16.5" customHeight="1">
      <c r="A5" s="234" t="s">
        <v>367</v>
      </c>
      <c r="B5" s="235"/>
      <c r="C5" s="211" t="s">
        <v>380</v>
      </c>
      <c r="D5" s="212"/>
      <c r="E5" s="212"/>
      <c r="F5" s="212"/>
      <c r="G5" s="212"/>
      <c r="H5" s="212"/>
      <c r="I5" s="212"/>
      <c r="J5" s="212"/>
      <c r="K5" s="212"/>
      <c r="L5" s="212"/>
      <c r="M5" s="213"/>
      <c r="N5" s="226" t="s">
        <v>377</v>
      </c>
      <c r="O5" s="226"/>
      <c r="P5" s="226"/>
      <c r="Q5" s="226"/>
      <c r="R5" s="226"/>
      <c r="S5" s="220" t="s">
        <v>15</v>
      </c>
      <c r="T5" s="107" t="s">
        <v>360</v>
      </c>
      <c r="U5" s="223" t="s">
        <v>18</v>
      </c>
      <c r="V5" s="108" t="s">
        <v>290</v>
      </c>
      <c r="W5" s="117"/>
    </row>
    <row r="6" spans="1:23" ht="16.5" customHeight="1">
      <c r="A6" s="236"/>
      <c r="B6" s="237"/>
      <c r="C6" s="214" t="s">
        <v>2</v>
      </c>
      <c r="D6" s="227" t="s">
        <v>402</v>
      </c>
      <c r="E6" s="228"/>
      <c r="F6" s="229" t="s">
        <v>379</v>
      </c>
      <c r="G6" s="230"/>
      <c r="H6" s="230"/>
      <c r="I6" s="230"/>
      <c r="J6" s="230"/>
      <c r="K6" s="230"/>
      <c r="L6" s="230"/>
      <c r="M6" s="231"/>
      <c r="N6" s="214" t="s">
        <v>2</v>
      </c>
      <c r="O6" s="214" t="s">
        <v>375</v>
      </c>
      <c r="P6" s="214"/>
      <c r="Q6" s="214" t="s">
        <v>376</v>
      </c>
      <c r="R6" s="214"/>
      <c r="S6" s="221"/>
      <c r="T6" s="107" t="s">
        <v>16</v>
      </c>
      <c r="U6" s="224"/>
      <c r="V6" s="110" t="s">
        <v>289</v>
      </c>
      <c r="W6" s="117"/>
    </row>
    <row r="7" spans="1:23" ht="16.5" customHeight="1">
      <c r="A7" s="238"/>
      <c r="B7" s="239"/>
      <c r="C7" s="214"/>
      <c r="D7" s="109" t="s">
        <v>361</v>
      </c>
      <c r="E7" s="109" t="s">
        <v>403</v>
      </c>
      <c r="F7" s="109" t="s">
        <v>3</v>
      </c>
      <c r="G7" s="109" t="s">
        <v>4</v>
      </c>
      <c r="H7" s="109" t="s">
        <v>5</v>
      </c>
      <c r="I7" s="109" t="s">
        <v>6</v>
      </c>
      <c r="J7" s="109" t="s">
        <v>7</v>
      </c>
      <c r="K7" s="109" t="s">
        <v>8</v>
      </c>
      <c r="L7" s="109" t="s">
        <v>9</v>
      </c>
      <c r="M7" s="113" t="s">
        <v>10</v>
      </c>
      <c r="N7" s="214"/>
      <c r="O7" s="111" t="s">
        <v>12</v>
      </c>
      <c r="P7" s="111" t="s">
        <v>13</v>
      </c>
      <c r="Q7" s="111" t="s">
        <v>12</v>
      </c>
      <c r="R7" s="111" t="s">
        <v>13</v>
      </c>
      <c r="S7" s="222"/>
      <c r="T7" s="106" t="s">
        <v>17</v>
      </c>
      <c r="U7" s="225"/>
      <c r="V7" s="112" t="s">
        <v>291</v>
      </c>
      <c r="W7" s="117"/>
    </row>
    <row r="8" spans="1:22" s="148" customFormat="1" ht="16.5" customHeight="1">
      <c r="A8" s="218" t="s">
        <v>125</v>
      </c>
      <c r="B8" s="219"/>
      <c r="C8" s="154">
        <f>SUM(D8:E8)</f>
        <v>725</v>
      </c>
      <c r="D8" s="154">
        <v>213</v>
      </c>
      <c r="E8" s="154">
        <v>512</v>
      </c>
      <c r="F8" s="155">
        <v>377</v>
      </c>
      <c r="G8" s="155">
        <v>129</v>
      </c>
      <c r="H8" s="155">
        <v>105</v>
      </c>
      <c r="I8" s="155">
        <v>68</v>
      </c>
      <c r="J8" s="155">
        <v>22</v>
      </c>
      <c r="K8" s="155">
        <v>11</v>
      </c>
      <c r="L8" s="155">
        <v>4</v>
      </c>
      <c r="M8" s="155">
        <v>9</v>
      </c>
      <c r="N8" s="156">
        <f>SUM(O8:R8)</f>
        <v>5242</v>
      </c>
      <c r="O8" s="101">
        <v>582</v>
      </c>
      <c r="P8" s="101">
        <v>311</v>
      </c>
      <c r="Q8" s="101">
        <v>3545</v>
      </c>
      <c r="R8" s="101">
        <v>804</v>
      </c>
      <c r="S8" s="101">
        <v>7421338</v>
      </c>
      <c r="T8" s="101">
        <v>854642</v>
      </c>
      <c r="U8" s="101">
        <v>809830</v>
      </c>
      <c r="V8" s="101">
        <v>73902</v>
      </c>
    </row>
    <row r="9" spans="1:22" ht="16.5" customHeight="1">
      <c r="A9" s="102"/>
      <c r="B9" s="103"/>
      <c r="C9" s="157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9"/>
      <c r="O9" s="136"/>
      <c r="P9" s="136"/>
      <c r="Q9" s="136"/>
      <c r="R9" s="136"/>
      <c r="S9" s="136"/>
      <c r="T9" s="136"/>
      <c r="U9" s="136"/>
      <c r="V9" s="136"/>
    </row>
    <row r="10" spans="1:22" ht="16.5" customHeight="1">
      <c r="A10" s="218" t="s">
        <v>126</v>
      </c>
      <c r="B10" s="219"/>
      <c r="C10" s="154">
        <f>SUM(D10:E10)</f>
        <v>381</v>
      </c>
      <c r="D10" s="154">
        <v>209</v>
      </c>
      <c r="E10" s="154">
        <v>172</v>
      </c>
      <c r="F10" s="154">
        <v>69</v>
      </c>
      <c r="G10" s="154">
        <v>98</v>
      </c>
      <c r="H10" s="154">
        <v>100</v>
      </c>
      <c r="I10" s="154">
        <v>68</v>
      </c>
      <c r="J10" s="154">
        <v>22</v>
      </c>
      <c r="K10" s="154">
        <v>11</v>
      </c>
      <c r="L10" s="154">
        <v>4</v>
      </c>
      <c r="M10" s="154">
        <v>9</v>
      </c>
      <c r="N10" s="156">
        <f>SUM(O10:R10)</f>
        <v>4647</v>
      </c>
      <c r="O10" s="156">
        <v>216</v>
      </c>
      <c r="P10" s="156">
        <v>125</v>
      </c>
      <c r="Q10" s="156">
        <v>3517</v>
      </c>
      <c r="R10" s="156">
        <v>789</v>
      </c>
      <c r="S10" s="156">
        <v>7195649</v>
      </c>
      <c r="T10" s="156">
        <v>825580</v>
      </c>
      <c r="U10" s="156">
        <v>759305</v>
      </c>
      <c r="V10" s="156">
        <v>58271</v>
      </c>
    </row>
    <row r="11" spans="1:22" s="148" customFormat="1" ht="16.5" customHeight="1">
      <c r="A11" s="102"/>
      <c r="B11" s="103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01"/>
      <c r="N11" s="101"/>
      <c r="O11" s="156"/>
      <c r="P11" s="156"/>
      <c r="Q11" s="156"/>
      <c r="R11" s="156"/>
      <c r="S11" s="156"/>
      <c r="T11" s="156"/>
      <c r="U11" s="156"/>
      <c r="V11" s="156"/>
    </row>
    <row r="12" spans="1:22" ht="16.5" customHeight="1">
      <c r="A12" s="218" t="s">
        <v>307</v>
      </c>
      <c r="B12" s="242"/>
      <c r="C12" s="154">
        <f>SUM(D12:E12)</f>
        <v>344</v>
      </c>
      <c r="D12" s="154">
        <v>4</v>
      </c>
      <c r="E12" s="154">
        <v>340</v>
      </c>
      <c r="F12" s="154">
        <v>308</v>
      </c>
      <c r="G12" s="154">
        <v>31</v>
      </c>
      <c r="H12" s="154">
        <v>5</v>
      </c>
      <c r="I12" s="155" t="s">
        <v>385</v>
      </c>
      <c r="J12" s="155" t="s">
        <v>385</v>
      </c>
      <c r="K12" s="155" t="s">
        <v>385</v>
      </c>
      <c r="L12" s="155" t="s">
        <v>385</v>
      </c>
      <c r="M12" s="155" t="s">
        <v>385</v>
      </c>
      <c r="N12" s="156">
        <f>SUM(O12:R12)</f>
        <v>595</v>
      </c>
      <c r="O12" s="156">
        <v>366</v>
      </c>
      <c r="P12" s="156">
        <v>186</v>
      </c>
      <c r="Q12" s="156">
        <v>28</v>
      </c>
      <c r="R12" s="156">
        <v>15</v>
      </c>
      <c r="S12" s="156">
        <v>225689</v>
      </c>
      <c r="T12" s="156">
        <v>29062</v>
      </c>
      <c r="U12" s="156">
        <v>50525</v>
      </c>
      <c r="V12" s="156">
        <v>15631</v>
      </c>
    </row>
    <row r="13" spans="1:22" ht="16.5" customHeight="1">
      <c r="A13" s="141"/>
      <c r="B13" s="142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01"/>
      <c r="N13" s="101"/>
      <c r="O13" s="156"/>
      <c r="P13" s="156"/>
      <c r="Q13" s="156"/>
      <c r="R13" s="156"/>
      <c r="S13" s="156"/>
      <c r="T13" s="156"/>
      <c r="U13" s="156"/>
      <c r="V13" s="156"/>
    </row>
    <row r="14" spans="1:22" ht="16.5" customHeight="1">
      <c r="A14" s="218" t="s">
        <v>129</v>
      </c>
      <c r="B14" s="242"/>
      <c r="C14" s="154">
        <f>SUM(D14:E14)</f>
        <v>2396</v>
      </c>
      <c r="D14" s="154">
        <v>352</v>
      </c>
      <c r="E14" s="154">
        <v>2044</v>
      </c>
      <c r="F14" s="154">
        <v>1473</v>
      </c>
      <c r="G14" s="154">
        <v>559</v>
      </c>
      <c r="H14" s="154">
        <v>266</v>
      </c>
      <c r="I14" s="154">
        <v>68</v>
      </c>
      <c r="J14" s="154">
        <v>24</v>
      </c>
      <c r="K14" s="154">
        <v>3</v>
      </c>
      <c r="L14" s="154">
        <v>2</v>
      </c>
      <c r="M14" s="143">
        <v>1</v>
      </c>
      <c r="N14" s="156">
        <f>SUM(O14:R14)</f>
        <v>7710</v>
      </c>
      <c r="O14" s="156">
        <v>2093</v>
      </c>
      <c r="P14" s="156">
        <v>1654</v>
      </c>
      <c r="Q14" s="156">
        <v>2372</v>
      </c>
      <c r="R14" s="156">
        <v>1591</v>
      </c>
      <c r="S14" s="156">
        <v>6473671</v>
      </c>
      <c r="T14" s="156">
        <v>128236</v>
      </c>
      <c r="U14" s="156">
        <v>1280684</v>
      </c>
      <c r="V14" s="156">
        <v>210199</v>
      </c>
    </row>
    <row r="15" spans="1:22" ht="16.5" customHeight="1">
      <c r="A15" s="102"/>
      <c r="B15" s="104"/>
      <c r="C15" s="157"/>
      <c r="D15" s="136"/>
      <c r="E15" s="136"/>
      <c r="F15" s="136"/>
      <c r="G15" s="136"/>
      <c r="H15" s="136"/>
      <c r="I15" s="136"/>
      <c r="J15" s="136"/>
      <c r="K15" s="136"/>
      <c r="L15" s="136"/>
      <c r="M15" s="101"/>
      <c r="N15" s="135"/>
      <c r="O15" s="136"/>
      <c r="P15" s="136"/>
      <c r="Q15" s="136"/>
      <c r="R15" s="136"/>
      <c r="S15" s="136"/>
      <c r="T15" s="136"/>
      <c r="U15" s="136"/>
      <c r="V15" s="136"/>
    </row>
    <row r="16" spans="1:22" ht="16.5" customHeight="1">
      <c r="A16" s="218" t="s">
        <v>130</v>
      </c>
      <c r="B16" s="242"/>
      <c r="C16" s="154">
        <f>SUM(D16:E16)</f>
        <v>950</v>
      </c>
      <c r="D16" s="154">
        <f>SUM(D17:D22)</f>
        <v>85</v>
      </c>
      <c r="E16" s="154">
        <f aca="true" t="shared" si="0" ref="E16:V16">SUM(E17:E22)</f>
        <v>865</v>
      </c>
      <c r="F16" s="155">
        <f t="shared" si="0"/>
        <v>646</v>
      </c>
      <c r="G16" s="155">
        <f t="shared" si="0"/>
        <v>194</v>
      </c>
      <c r="H16" s="155">
        <f t="shared" si="0"/>
        <v>85</v>
      </c>
      <c r="I16" s="155">
        <f t="shared" si="0"/>
        <v>19</v>
      </c>
      <c r="J16" s="155">
        <f t="shared" si="0"/>
        <v>3</v>
      </c>
      <c r="K16" s="155">
        <f t="shared" si="0"/>
        <v>1</v>
      </c>
      <c r="L16" s="155">
        <f t="shared" si="0"/>
        <v>1</v>
      </c>
      <c r="M16" s="101">
        <f t="shared" si="0"/>
        <v>1</v>
      </c>
      <c r="N16" s="156">
        <f t="shared" si="0"/>
        <v>2659</v>
      </c>
      <c r="O16" s="101">
        <f t="shared" si="0"/>
        <v>980</v>
      </c>
      <c r="P16" s="101">
        <f t="shared" si="0"/>
        <v>453</v>
      </c>
      <c r="Q16" s="101">
        <f t="shared" si="0"/>
        <v>823</v>
      </c>
      <c r="R16" s="101">
        <f t="shared" si="0"/>
        <v>403</v>
      </c>
      <c r="S16" s="101">
        <f t="shared" si="0"/>
        <v>2161611</v>
      </c>
      <c r="T16" s="101">
        <f t="shared" si="0"/>
        <v>16604</v>
      </c>
      <c r="U16" s="101">
        <f t="shared" si="0"/>
        <v>451943</v>
      </c>
      <c r="V16" s="101">
        <f t="shared" si="0"/>
        <v>119504</v>
      </c>
    </row>
    <row r="17" spans="1:22" ht="16.5" customHeight="1">
      <c r="A17" s="2"/>
      <c r="B17" s="1" t="s">
        <v>287</v>
      </c>
      <c r="C17" s="152">
        <f aca="true" t="shared" si="1" ref="C17:C22">SUM(D17:E17)</f>
        <v>72</v>
      </c>
      <c r="D17" s="131">
        <v>4</v>
      </c>
      <c r="E17" s="131">
        <v>68</v>
      </c>
      <c r="F17" s="131">
        <v>41</v>
      </c>
      <c r="G17" s="131">
        <v>18</v>
      </c>
      <c r="H17" s="131">
        <v>8</v>
      </c>
      <c r="I17" s="131">
        <v>5</v>
      </c>
      <c r="J17" s="131" t="s">
        <v>385</v>
      </c>
      <c r="K17" s="131" t="s">
        <v>385</v>
      </c>
      <c r="L17" s="131" t="s">
        <v>385</v>
      </c>
      <c r="M17" s="131" t="s">
        <v>385</v>
      </c>
      <c r="N17" s="94">
        <f aca="true" t="shared" si="2" ref="N17:N22">SUM(O17:R17)</f>
        <v>230</v>
      </c>
      <c r="O17" s="131">
        <v>81</v>
      </c>
      <c r="P17" s="131">
        <v>49</v>
      </c>
      <c r="Q17" s="131">
        <v>68</v>
      </c>
      <c r="R17" s="131">
        <v>32</v>
      </c>
      <c r="S17" s="131">
        <v>131593</v>
      </c>
      <c r="T17" s="131">
        <v>2726</v>
      </c>
      <c r="U17" s="131">
        <v>32285</v>
      </c>
      <c r="V17" s="131">
        <v>5509</v>
      </c>
    </row>
    <row r="18" spans="1:22" ht="16.5" customHeight="1">
      <c r="A18" s="2"/>
      <c r="B18" s="1" t="s">
        <v>288</v>
      </c>
      <c r="C18" s="152">
        <f t="shared" si="1"/>
        <v>274</v>
      </c>
      <c r="D18" s="131">
        <v>79</v>
      </c>
      <c r="E18" s="131">
        <v>195</v>
      </c>
      <c r="F18" s="131">
        <v>111</v>
      </c>
      <c r="G18" s="131">
        <v>82</v>
      </c>
      <c r="H18" s="131">
        <v>62</v>
      </c>
      <c r="I18" s="131">
        <v>13</v>
      </c>
      <c r="J18" s="131">
        <v>3</v>
      </c>
      <c r="K18" s="131">
        <v>1</v>
      </c>
      <c r="L18" s="131">
        <v>1</v>
      </c>
      <c r="M18" s="131">
        <v>1</v>
      </c>
      <c r="N18" s="94">
        <f t="shared" si="2"/>
        <v>1320</v>
      </c>
      <c r="O18" s="131">
        <v>203</v>
      </c>
      <c r="P18" s="131">
        <v>189</v>
      </c>
      <c r="Q18" s="131">
        <v>574</v>
      </c>
      <c r="R18" s="131">
        <v>354</v>
      </c>
      <c r="S18" s="131">
        <v>1628368</v>
      </c>
      <c r="T18" s="131">
        <v>5700</v>
      </c>
      <c r="U18" s="131">
        <v>344198</v>
      </c>
      <c r="V18" s="131">
        <v>93397</v>
      </c>
    </row>
    <row r="19" spans="1:22" ht="16.5" customHeight="1">
      <c r="A19" s="2"/>
      <c r="B19" s="1" t="s">
        <v>131</v>
      </c>
      <c r="C19" s="152">
        <f t="shared" si="1"/>
        <v>395</v>
      </c>
      <c r="D19" s="131">
        <v>1</v>
      </c>
      <c r="E19" s="131">
        <v>394</v>
      </c>
      <c r="F19" s="131">
        <v>323</v>
      </c>
      <c r="G19" s="131">
        <v>62</v>
      </c>
      <c r="H19" s="131">
        <v>9</v>
      </c>
      <c r="I19" s="131">
        <v>1</v>
      </c>
      <c r="J19" s="131" t="s">
        <v>385</v>
      </c>
      <c r="K19" s="131" t="s">
        <v>385</v>
      </c>
      <c r="L19" s="131" t="s">
        <v>385</v>
      </c>
      <c r="M19" s="131" t="s">
        <v>385</v>
      </c>
      <c r="N19" s="94">
        <f t="shared" si="2"/>
        <v>723</v>
      </c>
      <c r="O19" s="131">
        <v>458</v>
      </c>
      <c r="P19" s="131">
        <v>122</v>
      </c>
      <c r="Q19" s="131">
        <v>134</v>
      </c>
      <c r="R19" s="131">
        <v>9</v>
      </c>
      <c r="S19" s="131">
        <v>277954</v>
      </c>
      <c r="T19" s="131">
        <v>2901</v>
      </c>
      <c r="U19" s="131">
        <v>57860</v>
      </c>
      <c r="V19" s="131">
        <v>13245</v>
      </c>
    </row>
    <row r="20" spans="1:22" ht="16.5" customHeight="1">
      <c r="A20" s="2"/>
      <c r="B20" s="1" t="s">
        <v>132</v>
      </c>
      <c r="C20" s="152">
        <f t="shared" si="1"/>
        <v>18</v>
      </c>
      <c r="D20" s="131">
        <v>1</v>
      </c>
      <c r="E20" s="131">
        <v>17</v>
      </c>
      <c r="F20" s="131">
        <v>13</v>
      </c>
      <c r="G20" s="131">
        <v>3</v>
      </c>
      <c r="H20" s="131">
        <v>2</v>
      </c>
      <c r="I20" s="131" t="s">
        <v>385</v>
      </c>
      <c r="J20" s="131" t="s">
        <v>385</v>
      </c>
      <c r="K20" s="131" t="s">
        <v>385</v>
      </c>
      <c r="L20" s="131" t="s">
        <v>385</v>
      </c>
      <c r="M20" s="131" t="s">
        <v>385</v>
      </c>
      <c r="N20" s="94">
        <f t="shared" si="2"/>
        <v>43</v>
      </c>
      <c r="O20" s="131">
        <v>18</v>
      </c>
      <c r="P20" s="131">
        <v>11</v>
      </c>
      <c r="Q20" s="131">
        <v>12</v>
      </c>
      <c r="R20" s="131">
        <v>2</v>
      </c>
      <c r="S20" s="131">
        <v>15076</v>
      </c>
      <c r="T20" s="131">
        <v>310</v>
      </c>
      <c r="U20" s="131">
        <v>2992</v>
      </c>
      <c r="V20" s="131">
        <v>746</v>
      </c>
    </row>
    <row r="21" spans="1:22" s="148" customFormat="1" ht="16.5" customHeight="1">
      <c r="A21" s="2"/>
      <c r="B21" s="1" t="s">
        <v>133</v>
      </c>
      <c r="C21" s="152">
        <f t="shared" si="1"/>
        <v>175</v>
      </c>
      <c r="D21" s="131" t="s">
        <v>385</v>
      </c>
      <c r="E21" s="131">
        <v>175</v>
      </c>
      <c r="F21" s="131">
        <v>146</v>
      </c>
      <c r="G21" s="131">
        <v>26</v>
      </c>
      <c r="H21" s="131">
        <v>3</v>
      </c>
      <c r="I21" s="131" t="s">
        <v>385</v>
      </c>
      <c r="J21" s="131" t="s">
        <v>385</v>
      </c>
      <c r="K21" s="131" t="s">
        <v>385</v>
      </c>
      <c r="L21" s="131" t="s">
        <v>385</v>
      </c>
      <c r="M21" s="131" t="s">
        <v>385</v>
      </c>
      <c r="N21" s="94">
        <f t="shared" si="2"/>
        <v>311</v>
      </c>
      <c r="O21" s="131">
        <v>206</v>
      </c>
      <c r="P21" s="131">
        <v>66</v>
      </c>
      <c r="Q21" s="131">
        <v>34</v>
      </c>
      <c r="R21" s="131">
        <v>5</v>
      </c>
      <c r="S21" s="131">
        <v>95988</v>
      </c>
      <c r="T21" s="131">
        <v>4912</v>
      </c>
      <c r="U21" s="131">
        <v>13405</v>
      </c>
      <c r="V21" s="131">
        <v>6170</v>
      </c>
    </row>
    <row r="22" spans="1:22" ht="16.5" customHeight="1">
      <c r="A22" s="2"/>
      <c r="B22" s="1" t="s">
        <v>134</v>
      </c>
      <c r="C22" s="152">
        <f t="shared" si="1"/>
        <v>16</v>
      </c>
      <c r="D22" s="131" t="s">
        <v>385</v>
      </c>
      <c r="E22" s="131">
        <v>16</v>
      </c>
      <c r="F22" s="131">
        <v>12</v>
      </c>
      <c r="G22" s="131">
        <v>3</v>
      </c>
      <c r="H22" s="131">
        <v>1</v>
      </c>
      <c r="I22" s="131" t="s">
        <v>385</v>
      </c>
      <c r="J22" s="131" t="s">
        <v>385</v>
      </c>
      <c r="K22" s="131" t="s">
        <v>385</v>
      </c>
      <c r="L22" s="131" t="s">
        <v>385</v>
      </c>
      <c r="M22" s="131" t="s">
        <v>385</v>
      </c>
      <c r="N22" s="94">
        <f t="shared" si="2"/>
        <v>32</v>
      </c>
      <c r="O22" s="131">
        <v>14</v>
      </c>
      <c r="P22" s="131">
        <v>16</v>
      </c>
      <c r="Q22" s="131">
        <v>1</v>
      </c>
      <c r="R22" s="131">
        <v>1</v>
      </c>
      <c r="S22" s="131">
        <v>12632</v>
      </c>
      <c r="T22" s="131">
        <v>55</v>
      </c>
      <c r="U22" s="131">
        <v>1203</v>
      </c>
      <c r="V22" s="131">
        <v>437</v>
      </c>
    </row>
    <row r="23" spans="1:22" ht="16.5" customHeight="1">
      <c r="A23" s="2"/>
      <c r="B23" s="1"/>
      <c r="C23" s="152"/>
      <c r="D23" s="131"/>
      <c r="E23" s="131"/>
      <c r="F23" s="131"/>
      <c r="G23" s="131"/>
      <c r="H23" s="131"/>
      <c r="I23" s="131"/>
      <c r="J23" s="131"/>
      <c r="K23" s="131"/>
      <c r="L23" s="131"/>
      <c r="M23" s="91"/>
      <c r="N23" s="94"/>
      <c r="O23" s="131"/>
      <c r="P23" s="131"/>
      <c r="Q23" s="131"/>
      <c r="R23" s="131"/>
      <c r="S23" s="131"/>
      <c r="T23" s="131"/>
      <c r="U23" s="131"/>
      <c r="V23" s="131"/>
    </row>
    <row r="24" spans="1:22" ht="16.5" customHeight="1">
      <c r="A24" s="218" t="s">
        <v>135</v>
      </c>
      <c r="B24" s="242"/>
      <c r="C24" s="154">
        <f>SUM(D24:E24)</f>
        <v>434</v>
      </c>
      <c r="D24" s="154">
        <f>SUM(D25:D26)</f>
        <v>32</v>
      </c>
      <c r="E24" s="154">
        <f>SUM(E25:E26)</f>
        <v>402</v>
      </c>
      <c r="F24" s="155">
        <f aca="true" t="shared" si="3" ref="F24:V24">SUM(F25:F26)</f>
        <v>296</v>
      </c>
      <c r="G24" s="155">
        <f t="shared" si="3"/>
        <v>98</v>
      </c>
      <c r="H24" s="155">
        <f t="shared" si="3"/>
        <v>30</v>
      </c>
      <c r="I24" s="155">
        <f t="shared" si="3"/>
        <v>9</v>
      </c>
      <c r="J24" s="155">
        <f t="shared" si="3"/>
        <v>1</v>
      </c>
      <c r="K24" s="155" t="s">
        <v>404</v>
      </c>
      <c r="L24" s="155" t="s">
        <v>404</v>
      </c>
      <c r="M24" s="155" t="s">
        <v>404</v>
      </c>
      <c r="N24" s="156">
        <f t="shared" si="3"/>
        <v>1101</v>
      </c>
      <c r="O24" s="101">
        <f t="shared" si="3"/>
        <v>312</v>
      </c>
      <c r="P24" s="101">
        <f t="shared" si="3"/>
        <v>467</v>
      </c>
      <c r="Q24" s="101">
        <f t="shared" si="3"/>
        <v>143</v>
      </c>
      <c r="R24" s="101">
        <f t="shared" si="3"/>
        <v>179</v>
      </c>
      <c r="S24" s="101">
        <f t="shared" si="3"/>
        <v>722296</v>
      </c>
      <c r="T24" s="101">
        <f t="shared" si="3"/>
        <v>7053</v>
      </c>
      <c r="U24" s="101">
        <f t="shared" si="3"/>
        <v>172899</v>
      </c>
      <c r="V24" s="101">
        <f t="shared" si="3"/>
        <v>25126</v>
      </c>
    </row>
    <row r="25" spans="1:22" s="148" customFormat="1" ht="16.5" customHeight="1">
      <c r="A25" s="2"/>
      <c r="B25" s="1" t="s">
        <v>136</v>
      </c>
      <c r="C25" s="152">
        <f>SUM(D25:E25)</f>
        <v>276</v>
      </c>
      <c r="D25" s="131">
        <v>22</v>
      </c>
      <c r="E25" s="131">
        <v>254</v>
      </c>
      <c r="F25" s="131">
        <v>169</v>
      </c>
      <c r="G25" s="131">
        <v>78</v>
      </c>
      <c r="H25" s="131">
        <v>21</v>
      </c>
      <c r="I25" s="131">
        <v>8</v>
      </c>
      <c r="J25" s="131" t="s">
        <v>385</v>
      </c>
      <c r="K25" s="131" t="s">
        <v>385</v>
      </c>
      <c r="L25" s="131" t="s">
        <v>385</v>
      </c>
      <c r="M25" s="131" t="s">
        <v>385</v>
      </c>
      <c r="N25" s="94">
        <f>SUM(O25:R25)</f>
        <v>759</v>
      </c>
      <c r="O25" s="131">
        <v>222</v>
      </c>
      <c r="P25" s="131">
        <v>304</v>
      </c>
      <c r="Q25" s="131">
        <v>115</v>
      </c>
      <c r="R25" s="131">
        <v>118</v>
      </c>
      <c r="S25" s="131">
        <v>564116</v>
      </c>
      <c r="T25" s="131">
        <v>6757</v>
      </c>
      <c r="U25" s="131">
        <v>139110</v>
      </c>
      <c r="V25" s="131">
        <v>17468</v>
      </c>
    </row>
    <row r="26" spans="1:22" ht="16.5" customHeight="1">
      <c r="A26" s="2"/>
      <c r="B26" s="1" t="s">
        <v>137</v>
      </c>
      <c r="C26" s="152">
        <f>SUM(D26:E26)</f>
        <v>158</v>
      </c>
      <c r="D26" s="131">
        <v>10</v>
      </c>
      <c r="E26" s="131">
        <v>148</v>
      </c>
      <c r="F26" s="131">
        <v>127</v>
      </c>
      <c r="G26" s="131">
        <v>20</v>
      </c>
      <c r="H26" s="131">
        <v>9</v>
      </c>
      <c r="I26" s="131">
        <v>1</v>
      </c>
      <c r="J26" s="131">
        <v>1</v>
      </c>
      <c r="K26" s="131" t="s">
        <v>385</v>
      </c>
      <c r="L26" s="131" t="s">
        <v>385</v>
      </c>
      <c r="M26" s="131" t="s">
        <v>385</v>
      </c>
      <c r="N26" s="94">
        <f>SUM(O26:R26)</f>
        <v>342</v>
      </c>
      <c r="O26" s="131">
        <v>90</v>
      </c>
      <c r="P26" s="131">
        <v>163</v>
      </c>
      <c r="Q26" s="131">
        <v>28</v>
      </c>
      <c r="R26" s="131">
        <v>61</v>
      </c>
      <c r="S26" s="131">
        <v>158180</v>
      </c>
      <c r="T26" s="131">
        <v>296</v>
      </c>
      <c r="U26" s="131">
        <v>33789</v>
      </c>
      <c r="V26" s="131">
        <v>7658</v>
      </c>
    </row>
    <row r="27" spans="1:22" ht="16.5" customHeight="1">
      <c r="A27" s="2"/>
      <c r="B27" s="1"/>
      <c r="C27" s="152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94"/>
      <c r="O27" s="131"/>
      <c r="P27" s="131"/>
      <c r="Q27" s="131"/>
      <c r="R27" s="131"/>
      <c r="S27" s="131"/>
      <c r="T27" s="131"/>
      <c r="U27" s="131"/>
      <c r="V27" s="131"/>
    </row>
    <row r="28" spans="1:22" s="148" customFormat="1" ht="16.5" customHeight="1">
      <c r="A28" s="218" t="s">
        <v>138</v>
      </c>
      <c r="B28" s="248"/>
      <c r="C28" s="154">
        <f>SUM(D28:E28)</f>
        <v>183</v>
      </c>
      <c r="D28" s="158">
        <v>33</v>
      </c>
      <c r="E28" s="158">
        <v>150</v>
      </c>
      <c r="F28" s="101">
        <v>111</v>
      </c>
      <c r="G28" s="101">
        <v>27</v>
      </c>
      <c r="H28" s="101">
        <v>28</v>
      </c>
      <c r="I28" s="101">
        <v>14</v>
      </c>
      <c r="J28" s="101">
        <v>3</v>
      </c>
      <c r="K28" s="155" t="s">
        <v>404</v>
      </c>
      <c r="L28" s="155" t="s">
        <v>404</v>
      </c>
      <c r="M28" s="155" t="s">
        <v>404</v>
      </c>
      <c r="N28" s="156">
        <f>SUM(O28:R28)</f>
        <v>746</v>
      </c>
      <c r="O28" s="101">
        <v>113</v>
      </c>
      <c r="P28" s="101">
        <v>152</v>
      </c>
      <c r="Q28" s="101">
        <v>193</v>
      </c>
      <c r="R28" s="101">
        <v>288</v>
      </c>
      <c r="S28" s="101">
        <v>530950</v>
      </c>
      <c r="T28" s="101">
        <v>2933</v>
      </c>
      <c r="U28" s="101">
        <v>136304</v>
      </c>
      <c r="V28" s="101">
        <v>22168</v>
      </c>
    </row>
    <row r="29" spans="1:22" ht="16.5" customHeight="1">
      <c r="A29" s="2"/>
      <c r="B29" s="1"/>
      <c r="C29" s="152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94"/>
      <c r="O29" s="131"/>
      <c r="P29" s="131"/>
      <c r="Q29" s="131"/>
      <c r="R29" s="131"/>
      <c r="S29" s="131"/>
      <c r="T29" s="131"/>
      <c r="U29" s="131"/>
      <c r="V29" s="131"/>
    </row>
    <row r="30" spans="1:22" ht="16.5" customHeight="1">
      <c r="A30" s="218" t="s">
        <v>139</v>
      </c>
      <c r="B30" s="242"/>
      <c r="C30" s="154">
        <f>SUM(D30:E30)</f>
        <v>766</v>
      </c>
      <c r="D30" s="154">
        <f>SUM(D31:D32)</f>
        <v>184</v>
      </c>
      <c r="E30" s="154">
        <f>SUM(E31:E32)</f>
        <v>582</v>
      </c>
      <c r="F30" s="154">
        <f aca="true" t="shared" si="4" ref="F30:V30">SUM(F31:F32)</f>
        <v>383</v>
      </c>
      <c r="G30" s="155">
        <f t="shared" si="4"/>
        <v>224</v>
      </c>
      <c r="H30" s="155">
        <f t="shared" si="4"/>
        <v>122</v>
      </c>
      <c r="I30" s="155">
        <f t="shared" si="4"/>
        <v>21</v>
      </c>
      <c r="J30" s="155">
        <f t="shared" si="4"/>
        <v>14</v>
      </c>
      <c r="K30" s="155">
        <f t="shared" si="4"/>
        <v>2</v>
      </c>
      <c r="L30" s="155" t="s">
        <v>399</v>
      </c>
      <c r="M30" s="155" t="s">
        <v>399</v>
      </c>
      <c r="N30" s="101">
        <f t="shared" si="4"/>
        <v>2890</v>
      </c>
      <c r="O30" s="101">
        <f t="shared" si="4"/>
        <v>656</v>
      </c>
      <c r="P30" s="101">
        <f t="shared" si="4"/>
        <v>544</v>
      </c>
      <c r="Q30" s="101">
        <f t="shared" si="4"/>
        <v>1125</v>
      </c>
      <c r="R30" s="101">
        <f t="shared" si="4"/>
        <v>565</v>
      </c>
      <c r="S30" s="101">
        <f t="shared" si="4"/>
        <v>2762083</v>
      </c>
      <c r="T30" s="101">
        <f t="shared" si="4"/>
        <v>98567</v>
      </c>
      <c r="U30" s="101">
        <f t="shared" si="4"/>
        <v>452743</v>
      </c>
      <c r="V30" s="101">
        <f t="shared" si="4"/>
        <v>37135</v>
      </c>
    </row>
    <row r="31" spans="1:22" ht="16.5" customHeight="1">
      <c r="A31" s="2"/>
      <c r="B31" s="1" t="s">
        <v>140</v>
      </c>
      <c r="C31" s="152">
        <f>SUM(D31:E31)</f>
        <v>695</v>
      </c>
      <c r="D31" s="131">
        <v>156</v>
      </c>
      <c r="E31" s="131">
        <v>539</v>
      </c>
      <c r="F31" s="131">
        <v>354</v>
      </c>
      <c r="G31" s="131">
        <v>207</v>
      </c>
      <c r="H31" s="131">
        <v>111</v>
      </c>
      <c r="I31" s="131">
        <v>16</v>
      </c>
      <c r="J31" s="131">
        <v>6</v>
      </c>
      <c r="K31" s="131">
        <v>1</v>
      </c>
      <c r="L31" s="131" t="s">
        <v>385</v>
      </c>
      <c r="M31" s="131" t="s">
        <v>385</v>
      </c>
      <c r="N31" s="94">
        <f>SUM(O31:R31)</f>
        <v>2408</v>
      </c>
      <c r="O31" s="131">
        <v>607</v>
      </c>
      <c r="P31" s="131">
        <v>502</v>
      </c>
      <c r="Q31" s="131">
        <v>872</v>
      </c>
      <c r="R31" s="131">
        <v>427</v>
      </c>
      <c r="S31" s="131">
        <v>2477274</v>
      </c>
      <c r="T31" s="131">
        <v>82130</v>
      </c>
      <c r="U31" s="131">
        <v>409979</v>
      </c>
      <c r="V31" s="131">
        <v>33742</v>
      </c>
    </row>
    <row r="32" spans="1:22" s="148" customFormat="1" ht="16.5" customHeight="1">
      <c r="A32" s="2"/>
      <c r="B32" s="75" t="s">
        <v>141</v>
      </c>
      <c r="C32" s="152">
        <f>SUM(D32:E32)</f>
        <v>71</v>
      </c>
      <c r="D32" s="131">
        <v>28</v>
      </c>
      <c r="E32" s="131">
        <v>43</v>
      </c>
      <c r="F32" s="131">
        <v>29</v>
      </c>
      <c r="G32" s="131">
        <v>17</v>
      </c>
      <c r="H32" s="131">
        <v>11</v>
      </c>
      <c r="I32" s="131">
        <v>5</v>
      </c>
      <c r="J32" s="131">
        <v>8</v>
      </c>
      <c r="K32" s="131">
        <v>1</v>
      </c>
      <c r="L32" s="131" t="s">
        <v>385</v>
      </c>
      <c r="M32" s="131" t="s">
        <v>385</v>
      </c>
      <c r="N32" s="94">
        <f>SUM(O32:R32)</f>
        <v>482</v>
      </c>
      <c r="O32" s="131">
        <v>49</v>
      </c>
      <c r="P32" s="131">
        <v>42</v>
      </c>
      <c r="Q32" s="131">
        <v>253</v>
      </c>
      <c r="R32" s="131">
        <v>138</v>
      </c>
      <c r="S32" s="131">
        <v>284809</v>
      </c>
      <c r="T32" s="131">
        <v>16437</v>
      </c>
      <c r="U32" s="131">
        <v>42764</v>
      </c>
      <c r="V32" s="131">
        <v>3393</v>
      </c>
    </row>
    <row r="33" spans="1:22" ht="16.5" customHeight="1">
      <c r="A33" s="2"/>
      <c r="B33" s="1"/>
      <c r="C33" s="152"/>
      <c r="D33" s="131"/>
      <c r="E33" s="131"/>
      <c r="F33" s="131"/>
      <c r="G33" s="131"/>
      <c r="H33" s="131"/>
      <c r="I33" s="131"/>
      <c r="J33" s="131"/>
      <c r="K33" s="131"/>
      <c r="L33" s="131" t="s">
        <v>400</v>
      </c>
      <c r="M33" s="131" t="s">
        <v>400</v>
      </c>
      <c r="N33" s="94"/>
      <c r="O33" s="91"/>
      <c r="P33" s="91"/>
      <c r="Q33" s="91"/>
      <c r="R33" s="91"/>
      <c r="S33" s="91"/>
      <c r="T33" s="91"/>
      <c r="U33" s="91"/>
      <c r="V33" s="91"/>
    </row>
    <row r="34" spans="1:22" ht="16.5" customHeight="1">
      <c r="A34" s="218" t="s">
        <v>142</v>
      </c>
      <c r="B34" s="242"/>
      <c r="C34" s="154">
        <f>SUM(D34:E34)</f>
        <v>63</v>
      </c>
      <c r="D34" s="154">
        <v>18</v>
      </c>
      <c r="E34" s="154">
        <v>45</v>
      </c>
      <c r="F34" s="154">
        <v>37</v>
      </c>
      <c r="G34" s="154">
        <v>16</v>
      </c>
      <c r="H34" s="154">
        <v>1</v>
      </c>
      <c r="I34" s="154">
        <v>5</v>
      </c>
      <c r="J34" s="154">
        <v>3</v>
      </c>
      <c r="K34" s="155" t="s">
        <v>399</v>
      </c>
      <c r="L34" s="155">
        <v>1</v>
      </c>
      <c r="M34" s="155" t="s">
        <v>399</v>
      </c>
      <c r="N34" s="156">
        <f>SUM(O34:R34)</f>
        <v>314</v>
      </c>
      <c r="O34" s="101">
        <v>32</v>
      </c>
      <c r="P34" s="101">
        <v>38</v>
      </c>
      <c r="Q34" s="101">
        <v>88</v>
      </c>
      <c r="R34" s="101">
        <v>156</v>
      </c>
      <c r="S34" s="101">
        <v>296731</v>
      </c>
      <c r="T34" s="101">
        <v>3079</v>
      </c>
      <c r="U34" s="101">
        <v>66795</v>
      </c>
      <c r="V34" s="101">
        <v>6266</v>
      </c>
    </row>
    <row r="35" spans="1:22" s="148" customFormat="1" ht="16.5" customHeight="1">
      <c r="A35" s="2"/>
      <c r="B35" s="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91"/>
      <c r="N35" s="91"/>
      <c r="O35" s="91"/>
      <c r="P35" s="91"/>
      <c r="Q35" s="91"/>
      <c r="R35" s="91"/>
      <c r="S35" s="91"/>
      <c r="T35" s="91"/>
      <c r="U35" s="91"/>
      <c r="V35" s="91"/>
    </row>
    <row r="36" spans="1:22" ht="16.5" customHeight="1">
      <c r="A36" s="218" t="s">
        <v>143</v>
      </c>
      <c r="B36" s="242"/>
      <c r="C36" s="154">
        <f>SUM(D36:E36)</f>
        <v>4262</v>
      </c>
      <c r="D36" s="154">
        <v>838</v>
      </c>
      <c r="E36" s="154">
        <v>3424</v>
      </c>
      <c r="F36" s="154">
        <v>2567</v>
      </c>
      <c r="G36" s="154">
        <v>978</v>
      </c>
      <c r="H36" s="154">
        <v>531</v>
      </c>
      <c r="I36" s="154">
        <v>137</v>
      </c>
      <c r="J36" s="154">
        <v>30</v>
      </c>
      <c r="K36" s="154">
        <v>16</v>
      </c>
      <c r="L36" s="154">
        <v>3</v>
      </c>
      <c r="M36" s="155" t="s">
        <v>399</v>
      </c>
      <c r="N36" s="156">
        <f>SUM(O36:R36)</f>
        <v>13692</v>
      </c>
      <c r="O36" s="101">
        <v>2697</v>
      </c>
      <c r="P36" s="101">
        <v>3323</v>
      </c>
      <c r="Q36" s="101">
        <v>4236</v>
      </c>
      <c r="R36" s="101">
        <v>3436</v>
      </c>
      <c r="S36" s="101">
        <v>12878798</v>
      </c>
      <c r="T36" s="101">
        <v>162892</v>
      </c>
      <c r="U36" s="101">
        <v>1850571</v>
      </c>
      <c r="V36" s="101">
        <v>164264</v>
      </c>
    </row>
    <row r="37" spans="1:22" s="148" customFormat="1" ht="16.5" customHeight="1">
      <c r="A37" s="60"/>
      <c r="B37" s="59"/>
      <c r="C37" s="151"/>
      <c r="D37" s="93"/>
      <c r="E37" s="93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</row>
    <row r="38" spans="1:22" ht="16.5" customHeight="1">
      <c r="A38" s="218" t="s">
        <v>144</v>
      </c>
      <c r="B38" s="242"/>
      <c r="C38" s="154">
        <f>SUM(D38:E38)</f>
        <v>657</v>
      </c>
      <c r="D38" s="154">
        <f>SUM(D39:D40)</f>
        <v>84</v>
      </c>
      <c r="E38" s="154">
        <f aca="true" t="shared" si="5" ref="E38:V38">SUM(E39:E40)</f>
        <v>573</v>
      </c>
      <c r="F38" s="155">
        <f t="shared" si="5"/>
        <v>442</v>
      </c>
      <c r="G38" s="155">
        <f t="shared" si="5"/>
        <v>165</v>
      </c>
      <c r="H38" s="155">
        <f t="shared" si="5"/>
        <v>41</v>
      </c>
      <c r="I38" s="155">
        <f t="shared" si="5"/>
        <v>7</v>
      </c>
      <c r="J38" s="155">
        <f t="shared" si="5"/>
        <v>1</v>
      </c>
      <c r="K38" s="155">
        <f t="shared" si="5"/>
        <v>1</v>
      </c>
      <c r="L38" s="155" t="s">
        <v>399</v>
      </c>
      <c r="M38" s="155" t="s">
        <v>399</v>
      </c>
      <c r="N38" s="156">
        <f t="shared" si="5"/>
        <v>1638</v>
      </c>
      <c r="O38" s="101">
        <f t="shared" si="5"/>
        <v>365</v>
      </c>
      <c r="P38" s="101">
        <f t="shared" si="5"/>
        <v>649</v>
      </c>
      <c r="Q38" s="101">
        <f t="shared" si="5"/>
        <v>129</v>
      </c>
      <c r="R38" s="101">
        <f t="shared" si="5"/>
        <v>495</v>
      </c>
      <c r="S38" s="101">
        <f t="shared" si="5"/>
        <v>1140783</v>
      </c>
      <c r="T38" s="101">
        <f t="shared" si="5"/>
        <v>1237</v>
      </c>
      <c r="U38" s="101">
        <f t="shared" si="5"/>
        <v>298144</v>
      </c>
      <c r="V38" s="101">
        <f t="shared" si="5"/>
        <v>26672</v>
      </c>
    </row>
    <row r="39" spans="1:22" ht="16.5" customHeight="1">
      <c r="A39" s="2"/>
      <c r="B39" s="1" t="s">
        <v>145</v>
      </c>
      <c r="C39" s="152">
        <f>SUM(D39:E39)</f>
        <v>423</v>
      </c>
      <c r="D39" s="131">
        <v>53</v>
      </c>
      <c r="E39" s="131">
        <v>370</v>
      </c>
      <c r="F39" s="131">
        <v>283</v>
      </c>
      <c r="G39" s="131">
        <v>107</v>
      </c>
      <c r="H39" s="131">
        <v>30</v>
      </c>
      <c r="I39" s="131">
        <v>3</v>
      </c>
      <c r="J39" s="131" t="s">
        <v>385</v>
      </c>
      <c r="K39" s="131" t="s">
        <v>385</v>
      </c>
      <c r="L39" s="131" t="s">
        <v>385</v>
      </c>
      <c r="M39" s="131" t="s">
        <v>385</v>
      </c>
      <c r="N39" s="94">
        <f>SUM(O39:R39)</f>
        <v>1034</v>
      </c>
      <c r="O39" s="131">
        <v>286</v>
      </c>
      <c r="P39" s="131">
        <v>395</v>
      </c>
      <c r="Q39" s="131">
        <v>104</v>
      </c>
      <c r="R39" s="131">
        <v>249</v>
      </c>
      <c r="S39" s="131">
        <v>738613</v>
      </c>
      <c r="T39" s="131">
        <v>942</v>
      </c>
      <c r="U39" s="131">
        <v>202788</v>
      </c>
      <c r="V39" s="131">
        <v>17311</v>
      </c>
    </row>
    <row r="40" spans="1:22" ht="16.5" customHeight="1">
      <c r="A40" s="8"/>
      <c r="B40" s="1" t="s">
        <v>146</v>
      </c>
      <c r="C40" s="152">
        <f>SUM(D40:E40)</f>
        <v>234</v>
      </c>
      <c r="D40" s="131">
        <v>31</v>
      </c>
      <c r="E40" s="131">
        <v>203</v>
      </c>
      <c r="F40" s="131">
        <v>159</v>
      </c>
      <c r="G40" s="131">
        <v>58</v>
      </c>
      <c r="H40" s="131">
        <v>11</v>
      </c>
      <c r="I40" s="131">
        <v>4</v>
      </c>
      <c r="J40" s="131">
        <v>1</v>
      </c>
      <c r="K40" s="131">
        <v>1</v>
      </c>
      <c r="L40" s="131" t="s">
        <v>385</v>
      </c>
      <c r="M40" s="131" t="s">
        <v>385</v>
      </c>
      <c r="N40" s="94">
        <f>SUM(O40:R40)</f>
        <v>604</v>
      </c>
      <c r="O40" s="131">
        <v>79</v>
      </c>
      <c r="P40" s="131">
        <v>254</v>
      </c>
      <c r="Q40" s="131">
        <v>25</v>
      </c>
      <c r="R40" s="131">
        <v>246</v>
      </c>
      <c r="S40" s="131">
        <v>402170</v>
      </c>
      <c r="T40" s="131">
        <v>295</v>
      </c>
      <c r="U40" s="131">
        <v>95356</v>
      </c>
      <c r="V40" s="131">
        <v>9361</v>
      </c>
    </row>
    <row r="41" spans="1:22" s="148" customFormat="1" ht="16.5" customHeight="1">
      <c r="A41" s="8"/>
      <c r="B41" s="1"/>
      <c r="C41" s="151"/>
      <c r="D41" s="93"/>
      <c r="E41" s="93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</row>
    <row r="42" spans="1:22" ht="16.5" customHeight="1">
      <c r="A42" s="218" t="s">
        <v>147</v>
      </c>
      <c r="B42" s="242"/>
      <c r="C42" s="154">
        <f>SUM(D42:E42)</f>
        <v>163</v>
      </c>
      <c r="D42" s="154">
        <f>SUM(D43:D45)</f>
        <v>48</v>
      </c>
      <c r="E42" s="154">
        <f aca="true" t="shared" si="6" ref="E42:V42">SUM(E43:E45)</f>
        <v>115</v>
      </c>
      <c r="F42" s="155">
        <f t="shared" si="6"/>
        <v>86</v>
      </c>
      <c r="G42" s="155">
        <f t="shared" si="6"/>
        <v>42</v>
      </c>
      <c r="H42" s="155">
        <f t="shared" si="6"/>
        <v>25</v>
      </c>
      <c r="I42" s="155">
        <f t="shared" si="6"/>
        <v>8</v>
      </c>
      <c r="J42" s="155">
        <f t="shared" si="6"/>
        <v>2</v>
      </c>
      <c r="K42" s="155" t="s">
        <v>399</v>
      </c>
      <c r="L42" s="155" t="s">
        <v>399</v>
      </c>
      <c r="M42" s="155" t="s">
        <v>399</v>
      </c>
      <c r="N42" s="156">
        <f t="shared" si="6"/>
        <v>569</v>
      </c>
      <c r="O42" s="101">
        <f t="shared" si="6"/>
        <v>111</v>
      </c>
      <c r="P42" s="101">
        <f t="shared" si="6"/>
        <v>97</v>
      </c>
      <c r="Q42" s="101">
        <f t="shared" si="6"/>
        <v>227</v>
      </c>
      <c r="R42" s="101">
        <f t="shared" si="6"/>
        <v>134</v>
      </c>
      <c r="S42" s="101">
        <f t="shared" si="6"/>
        <v>942184</v>
      </c>
      <c r="T42" s="101">
        <f t="shared" si="6"/>
        <v>18319</v>
      </c>
      <c r="U42" s="101">
        <f t="shared" si="6"/>
        <v>151339</v>
      </c>
      <c r="V42" s="101">
        <f t="shared" si="6"/>
        <v>12866</v>
      </c>
    </row>
    <row r="43" spans="1:22" ht="16.5" customHeight="1">
      <c r="A43" s="2"/>
      <c r="B43" s="1" t="s">
        <v>148</v>
      </c>
      <c r="C43" s="152">
        <f>SUM(D43:E43)</f>
        <v>73</v>
      </c>
      <c r="D43" s="131">
        <v>25</v>
      </c>
      <c r="E43" s="131">
        <v>48</v>
      </c>
      <c r="F43" s="131">
        <v>33</v>
      </c>
      <c r="G43" s="131">
        <v>18</v>
      </c>
      <c r="H43" s="131">
        <v>16</v>
      </c>
      <c r="I43" s="131">
        <v>4</v>
      </c>
      <c r="J43" s="131">
        <v>2</v>
      </c>
      <c r="K43" s="131" t="s">
        <v>385</v>
      </c>
      <c r="L43" s="131" t="s">
        <v>385</v>
      </c>
      <c r="M43" s="131" t="s">
        <v>385</v>
      </c>
      <c r="N43" s="94">
        <f>SUM(O43:R43)</f>
        <v>308</v>
      </c>
      <c r="O43" s="131">
        <v>55</v>
      </c>
      <c r="P43" s="131">
        <v>36</v>
      </c>
      <c r="Q43" s="131">
        <v>159</v>
      </c>
      <c r="R43" s="131">
        <v>58</v>
      </c>
      <c r="S43" s="131">
        <v>607104</v>
      </c>
      <c r="T43" s="131">
        <v>17969</v>
      </c>
      <c r="U43" s="131">
        <v>97441</v>
      </c>
      <c r="V43" s="131">
        <v>6682</v>
      </c>
    </row>
    <row r="44" spans="1:22" ht="16.5" customHeight="1">
      <c r="A44" s="8"/>
      <c r="B44" s="1" t="s">
        <v>149</v>
      </c>
      <c r="C44" s="152">
        <f>SUM(D44:E44)</f>
        <v>46</v>
      </c>
      <c r="D44" s="131">
        <v>2</v>
      </c>
      <c r="E44" s="131">
        <v>44</v>
      </c>
      <c r="F44" s="131">
        <v>34</v>
      </c>
      <c r="G44" s="131">
        <v>10</v>
      </c>
      <c r="H44" s="131">
        <v>2</v>
      </c>
      <c r="I44" s="131" t="s">
        <v>385</v>
      </c>
      <c r="J44" s="131" t="s">
        <v>385</v>
      </c>
      <c r="K44" s="131" t="s">
        <v>385</v>
      </c>
      <c r="L44" s="131" t="s">
        <v>385</v>
      </c>
      <c r="M44" s="131" t="s">
        <v>385</v>
      </c>
      <c r="N44" s="94">
        <f>SUM(O44:R44)</f>
        <v>98</v>
      </c>
      <c r="O44" s="131">
        <v>37</v>
      </c>
      <c r="P44" s="131">
        <v>42</v>
      </c>
      <c r="Q44" s="131">
        <v>9</v>
      </c>
      <c r="R44" s="131">
        <v>10</v>
      </c>
      <c r="S44" s="131">
        <v>35420</v>
      </c>
      <c r="T44" s="131" t="s">
        <v>385</v>
      </c>
      <c r="U44" s="131">
        <v>5124</v>
      </c>
      <c r="V44" s="131">
        <v>2951</v>
      </c>
    </row>
    <row r="45" spans="1:22" ht="16.5" customHeight="1">
      <c r="A45" s="8"/>
      <c r="B45" s="1" t="s">
        <v>150</v>
      </c>
      <c r="C45" s="152">
        <f>SUM(D45:E45)</f>
        <v>44</v>
      </c>
      <c r="D45" s="131">
        <v>21</v>
      </c>
      <c r="E45" s="131">
        <v>23</v>
      </c>
      <c r="F45" s="131">
        <v>19</v>
      </c>
      <c r="G45" s="131">
        <v>14</v>
      </c>
      <c r="H45" s="131">
        <v>7</v>
      </c>
      <c r="I45" s="131">
        <v>4</v>
      </c>
      <c r="J45" s="131" t="s">
        <v>385</v>
      </c>
      <c r="K45" s="131" t="s">
        <v>385</v>
      </c>
      <c r="L45" s="131" t="s">
        <v>385</v>
      </c>
      <c r="M45" s="131" t="s">
        <v>385</v>
      </c>
      <c r="N45" s="94">
        <f>SUM(O45:R45)</f>
        <v>163</v>
      </c>
      <c r="O45" s="131">
        <v>19</v>
      </c>
      <c r="P45" s="131">
        <v>19</v>
      </c>
      <c r="Q45" s="131">
        <v>59</v>
      </c>
      <c r="R45" s="131">
        <v>66</v>
      </c>
      <c r="S45" s="131">
        <v>299660</v>
      </c>
      <c r="T45" s="131">
        <v>350</v>
      </c>
      <c r="U45" s="131">
        <v>48774</v>
      </c>
      <c r="V45" s="131">
        <v>3233</v>
      </c>
    </row>
    <row r="46" spans="1:22" s="148" customFormat="1" ht="16.5" customHeight="1">
      <c r="A46" s="8"/>
      <c r="B46" s="1"/>
      <c r="C46" s="151"/>
      <c r="D46" s="93"/>
      <c r="E46" s="93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</row>
    <row r="47" spans="1:22" ht="16.5" customHeight="1">
      <c r="A47" s="218" t="s">
        <v>151</v>
      </c>
      <c r="B47" s="242"/>
      <c r="C47" s="154">
        <f>SUM(D47:E47)</f>
        <v>777</v>
      </c>
      <c r="D47" s="154">
        <f>SUM(D48:D49)</f>
        <v>394</v>
      </c>
      <c r="E47" s="154">
        <f aca="true" t="shared" si="7" ref="E47:V47">SUM(E48:E49)</f>
        <v>383</v>
      </c>
      <c r="F47" s="155">
        <f t="shared" si="7"/>
        <v>225</v>
      </c>
      <c r="G47" s="155">
        <f t="shared" si="7"/>
        <v>259</v>
      </c>
      <c r="H47" s="155">
        <f t="shared" si="7"/>
        <v>254</v>
      </c>
      <c r="I47" s="155">
        <f t="shared" si="7"/>
        <v>32</v>
      </c>
      <c r="J47" s="155">
        <f t="shared" si="7"/>
        <v>5</v>
      </c>
      <c r="K47" s="155">
        <f t="shared" si="7"/>
        <v>2</v>
      </c>
      <c r="L47" s="155" t="s">
        <v>399</v>
      </c>
      <c r="M47" s="155" t="s">
        <v>399</v>
      </c>
      <c r="N47" s="156">
        <f t="shared" si="7"/>
        <v>3395</v>
      </c>
      <c r="O47" s="101">
        <f t="shared" si="7"/>
        <v>418</v>
      </c>
      <c r="P47" s="101">
        <f t="shared" si="7"/>
        <v>391</v>
      </c>
      <c r="Q47" s="101">
        <f t="shared" si="7"/>
        <v>1746</v>
      </c>
      <c r="R47" s="101">
        <f t="shared" si="7"/>
        <v>840</v>
      </c>
      <c r="S47" s="101">
        <f t="shared" si="7"/>
        <v>5845455</v>
      </c>
      <c r="T47" s="101">
        <f t="shared" si="7"/>
        <v>54066</v>
      </c>
      <c r="U47" s="101">
        <f t="shared" si="7"/>
        <v>233706</v>
      </c>
      <c r="V47" s="101">
        <f t="shared" si="7"/>
        <v>12814</v>
      </c>
    </row>
    <row r="48" spans="1:22" ht="16.5" customHeight="1">
      <c r="A48" s="2"/>
      <c r="B48" s="1" t="s">
        <v>167</v>
      </c>
      <c r="C48" s="152">
        <f>SUM(D48:E48)</f>
        <v>486</v>
      </c>
      <c r="D48" s="131">
        <v>365</v>
      </c>
      <c r="E48" s="131">
        <v>121</v>
      </c>
      <c r="F48" s="131">
        <v>59</v>
      </c>
      <c r="G48" s="131">
        <v>178</v>
      </c>
      <c r="H48" s="131">
        <v>222</v>
      </c>
      <c r="I48" s="131">
        <v>24</v>
      </c>
      <c r="J48" s="131">
        <v>3</v>
      </c>
      <c r="K48" s="131" t="s">
        <v>385</v>
      </c>
      <c r="L48" s="131" t="s">
        <v>385</v>
      </c>
      <c r="M48" s="131" t="s">
        <v>385</v>
      </c>
      <c r="N48" s="94">
        <f>SUM(O48:R48)</f>
        <v>2421</v>
      </c>
      <c r="O48" s="131">
        <v>154</v>
      </c>
      <c r="P48" s="131">
        <v>119</v>
      </c>
      <c r="Q48" s="131">
        <v>1445</v>
      </c>
      <c r="R48" s="131">
        <v>703</v>
      </c>
      <c r="S48" s="131">
        <v>5155131</v>
      </c>
      <c r="T48" s="131">
        <v>47790</v>
      </c>
      <c r="U48" s="131">
        <v>178344</v>
      </c>
      <c r="V48" s="131" t="s">
        <v>385</v>
      </c>
    </row>
    <row r="49" spans="1:22" ht="16.5" customHeight="1">
      <c r="A49" s="8"/>
      <c r="B49" s="1" t="s">
        <v>152</v>
      </c>
      <c r="C49" s="152">
        <f>SUM(D49:E49)</f>
        <v>291</v>
      </c>
      <c r="D49" s="131">
        <v>29</v>
      </c>
      <c r="E49" s="131">
        <v>262</v>
      </c>
      <c r="F49" s="131">
        <v>166</v>
      </c>
      <c r="G49" s="131">
        <v>81</v>
      </c>
      <c r="H49" s="131">
        <v>32</v>
      </c>
      <c r="I49" s="131">
        <v>8</v>
      </c>
      <c r="J49" s="131">
        <v>2</v>
      </c>
      <c r="K49" s="131">
        <v>2</v>
      </c>
      <c r="L49" s="131" t="s">
        <v>385</v>
      </c>
      <c r="M49" s="131" t="s">
        <v>385</v>
      </c>
      <c r="N49" s="94">
        <f>SUM(O49:R49)</f>
        <v>974</v>
      </c>
      <c r="O49" s="131">
        <v>264</v>
      </c>
      <c r="P49" s="131">
        <v>272</v>
      </c>
      <c r="Q49" s="131">
        <v>301</v>
      </c>
      <c r="R49" s="131">
        <v>137</v>
      </c>
      <c r="S49" s="131">
        <v>690324</v>
      </c>
      <c r="T49" s="131">
        <v>6276</v>
      </c>
      <c r="U49" s="131">
        <v>55362</v>
      </c>
      <c r="V49" s="131">
        <v>12814</v>
      </c>
    </row>
    <row r="50" spans="1:22" s="148" customFormat="1" ht="16.5" customHeight="1">
      <c r="A50" s="8"/>
      <c r="B50" s="68"/>
      <c r="C50" s="151"/>
      <c r="D50" s="93"/>
      <c r="E50" s="93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</row>
    <row r="51" spans="1:22" ht="16.5" customHeight="1">
      <c r="A51" s="218" t="s">
        <v>153</v>
      </c>
      <c r="B51" s="219"/>
      <c r="C51" s="154">
        <f>SUM(D51:E51)</f>
        <v>685</v>
      </c>
      <c r="D51" s="154">
        <f>SUM(D52:D54)</f>
        <v>88</v>
      </c>
      <c r="E51" s="154">
        <f aca="true" t="shared" si="8" ref="E51:V51">SUM(E52:E54)</f>
        <v>597</v>
      </c>
      <c r="F51" s="155">
        <f t="shared" si="8"/>
        <v>364</v>
      </c>
      <c r="G51" s="155">
        <f t="shared" si="8"/>
        <v>145</v>
      </c>
      <c r="H51" s="155">
        <f t="shared" si="8"/>
        <v>87</v>
      </c>
      <c r="I51" s="155">
        <f t="shared" si="8"/>
        <v>64</v>
      </c>
      <c r="J51" s="155">
        <f t="shared" si="8"/>
        <v>11</v>
      </c>
      <c r="K51" s="155">
        <f t="shared" si="8"/>
        <v>11</v>
      </c>
      <c r="L51" s="155">
        <f t="shared" si="8"/>
        <v>3</v>
      </c>
      <c r="M51" s="155" t="s">
        <v>399</v>
      </c>
      <c r="N51" s="156">
        <f t="shared" si="8"/>
        <v>3300</v>
      </c>
      <c r="O51" s="101">
        <f t="shared" si="8"/>
        <v>496</v>
      </c>
      <c r="P51" s="101">
        <f t="shared" si="8"/>
        <v>631</v>
      </c>
      <c r="Q51" s="101">
        <f t="shared" si="8"/>
        <v>1230</v>
      </c>
      <c r="R51" s="101">
        <f t="shared" si="8"/>
        <v>943</v>
      </c>
      <c r="S51" s="101">
        <f t="shared" si="8"/>
        <v>1648285</v>
      </c>
      <c r="T51" s="101">
        <f t="shared" si="8"/>
        <v>9194</v>
      </c>
      <c r="U51" s="101">
        <f t="shared" si="8"/>
        <v>231686</v>
      </c>
      <c r="V51" s="101">
        <f t="shared" si="8"/>
        <v>26870</v>
      </c>
    </row>
    <row r="52" spans="1:22" ht="16.5" customHeight="1">
      <c r="A52" s="2"/>
      <c r="B52" s="5" t="s">
        <v>154</v>
      </c>
      <c r="C52" s="152">
        <f>SUM(D52:E52)</f>
        <v>250</v>
      </c>
      <c r="D52" s="131">
        <v>70</v>
      </c>
      <c r="E52" s="131">
        <v>180</v>
      </c>
      <c r="F52" s="131">
        <v>128</v>
      </c>
      <c r="G52" s="131">
        <v>72</v>
      </c>
      <c r="H52" s="131">
        <v>32</v>
      </c>
      <c r="I52" s="131">
        <v>12</v>
      </c>
      <c r="J52" s="131">
        <v>2</v>
      </c>
      <c r="K52" s="131">
        <v>3</v>
      </c>
      <c r="L52" s="131">
        <v>1</v>
      </c>
      <c r="M52" s="131" t="s">
        <v>385</v>
      </c>
      <c r="N52" s="94">
        <f>SUM(O52:R52)</f>
        <v>1027</v>
      </c>
      <c r="O52" s="131">
        <v>153</v>
      </c>
      <c r="P52" s="131">
        <v>191</v>
      </c>
      <c r="Q52" s="131">
        <v>286</v>
      </c>
      <c r="R52" s="131">
        <v>397</v>
      </c>
      <c r="S52" s="131">
        <v>1057386</v>
      </c>
      <c r="T52" s="131">
        <v>1175</v>
      </c>
      <c r="U52" s="131">
        <v>161955</v>
      </c>
      <c r="V52" s="131">
        <v>14715</v>
      </c>
    </row>
    <row r="53" spans="1:22" ht="16.5" customHeight="1">
      <c r="A53" s="2"/>
      <c r="B53" s="5" t="s">
        <v>155</v>
      </c>
      <c r="C53" s="152">
        <f>SUM(D53:E53)</f>
        <v>169</v>
      </c>
      <c r="D53" s="131">
        <v>4</v>
      </c>
      <c r="E53" s="131">
        <v>165</v>
      </c>
      <c r="F53" s="131">
        <v>31</v>
      </c>
      <c r="G53" s="131">
        <v>25</v>
      </c>
      <c r="H53" s="131">
        <v>43</v>
      </c>
      <c r="I53" s="131">
        <v>51</v>
      </c>
      <c r="J53" s="131">
        <v>9</v>
      </c>
      <c r="K53" s="131">
        <v>8</v>
      </c>
      <c r="L53" s="131">
        <v>2</v>
      </c>
      <c r="M53" s="131" t="s">
        <v>385</v>
      </c>
      <c r="N53" s="94">
        <f>SUM(O53:R53)</f>
        <v>1723</v>
      </c>
      <c r="O53" s="131">
        <v>198</v>
      </c>
      <c r="P53" s="131">
        <v>175</v>
      </c>
      <c r="Q53" s="131">
        <v>898</v>
      </c>
      <c r="R53" s="131">
        <v>452</v>
      </c>
      <c r="S53" s="131">
        <v>283774</v>
      </c>
      <c r="T53" s="131">
        <v>7711</v>
      </c>
      <c r="U53" s="131">
        <v>1170</v>
      </c>
      <c r="V53" s="131">
        <v>2538</v>
      </c>
    </row>
    <row r="54" spans="1:22" ht="16.5" customHeight="1">
      <c r="A54" s="70"/>
      <c r="B54" s="5" t="s">
        <v>156</v>
      </c>
      <c r="C54" s="152">
        <f>SUM(D54:E54)</f>
        <v>266</v>
      </c>
      <c r="D54" s="131">
        <v>14</v>
      </c>
      <c r="E54" s="131">
        <v>252</v>
      </c>
      <c r="F54" s="131">
        <v>205</v>
      </c>
      <c r="G54" s="131">
        <v>48</v>
      </c>
      <c r="H54" s="131">
        <v>12</v>
      </c>
      <c r="I54" s="131">
        <v>1</v>
      </c>
      <c r="J54" s="131" t="s">
        <v>385</v>
      </c>
      <c r="K54" s="131" t="s">
        <v>385</v>
      </c>
      <c r="L54" s="131" t="s">
        <v>385</v>
      </c>
      <c r="M54" s="131" t="s">
        <v>385</v>
      </c>
      <c r="N54" s="94">
        <f>SUM(O54:R54)</f>
        <v>550</v>
      </c>
      <c r="O54" s="131">
        <v>145</v>
      </c>
      <c r="P54" s="131">
        <v>265</v>
      </c>
      <c r="Q54" s="131">
        <v>46</v>
      </c>
      <c r="R54" s="131">
        <v>94</v>
      </c>
      <c r="S54" s="131">
        <v>307125</v>
      </c>
      <c r="T54" s="131">
        <v>308</v>
      </c>
      <c r="U54" s="131">
        <v>68561</v>
      </c>
      <c r="V54" s="131">
        <v>9617</v>
      </c>
    </row>
    <row r="55" spans="1:22" s="148" customFormat="1" ht="16.5" customHeight="1">
      <c r="A55" s="2"/>
      <c r="B55" s="5"/>
      <c r="C55" s="151"/>
      <c r="D55" s="93"/>
      <c r="E55" s="93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</row>
    <row r="56" spans="1:22" ht="16.5" customHeight="1">
      <c r="A56" s="218" t="s">
        <v>161</v>
      </c>
      <c r="B56" s="219"/>
      <c r="C56" s="154">
        <f>SUM(D56:E56)</f>
        <v>106</v>
      </c>
      <c r="D56" s="154">
        <f>SUM(D57:D58)</f>
        <v>5</v>
      </c>
      <c r="E56" s="154">
        <f aca="true" t="shared" si="9" ref="E56:V56">SUM(E57:E58)</f>
        <v>101</v>
      </c>
      <c r="F56" s="155">
        <f t="shared" si="9"/>
        <v>84</v>
      </c>
      <c r="G56" s="155">
        <f t="shared" si="9"/>
        <v>17</v>
      </c>
      <c r="H56" s="155">
        <f t="shared" si="9"/>
        <v>4</v>
      </c>
      <c r="I56" s="155">
        <f t="shared" si="9"/>
        <v>1</v>
      </c>
      <c r="J56" s="155" t="s">
        <v>399</v>
      </c>
      <c r="K56" s="155" t="s">
        <v>399</v>
      </c>
      <c r="L56" s="155" t="s">
        <v>399</v>
      </c>
      <c r="M56" s="155" t="s">
        <v>399</v>
      </c>
      <c r="N56" s="156">
        <f t="shared" si="9"/>
        <v>216</v>
      </c>
      <c r="O56" s="155">
        <f t="shared" si="9"/>
        <v>107</v>
      </c>
      <c r="P56" s="155">
        <f t="shared" si="9"/>
        <v>63</v>
      </c>
      <c r="Q56" s="155">
        <f t="shared" si="9"/>
        <v>28</v>
      </c>
      <c r="R56" s="155">
        <f t="shared" si="9"/>
        <v>18</v>
      </c>
      <c r="S56" s="155">
        <f t="shared" si="9"/>
        <v>189332</v>
      </c>
      <c r="T56" s="155">
        <f t="shared" si="9"/>
        <v>3153</v>
      </c>
      <c r="U56" s="155">
        <f t="shared" si="9"/>
        <v>78301</v>
      </c>
      <c r="V56" s="155">
        <f t="shared" si="9"/>
        <v>4218</v>
      </c>
    </row>
    <row r="57" spans="1:22" ht="16.5" customHeight="1">
      <c r="A57" s="2"/>
      <c r="B57" s="5" t="s">
        <v>405</v>
      </c>
      <c r="C57" s="152">
        <f>SUM(D57:E57)</f>
        <v>63</v>
      </c>
      <c r="D57" s="131">
        <v>5</v>
      </c>
      <c r="E57" s="131">
        <v>58</v>
      </c>
      <c r="F57" s="131">
        <v>49</v>
      </c>
      <c r="G57" s="131">
        <v>9</v>
      </c>
      <c r="H57" s="131">
        <v>4</v>
      </c>
      <c r="I57" s="131">
        <v>1</v>
      </c>
      <c r="J57" s="131" t="s">
        <v>385</v>
      </c>
      <c r="K57" s="131" t="s">
        <v>385</v>
      </c>
      <c r="L57" s="131" t="s">
        <v>385</v>
      </c>
      <c r="M57" s="131" t="s">
        <v>385</v>
      </c>
      <c r="N57" s="94">
        <f>SUM(O57:R57)</f>
        <v>138</v>
      </c>
      <c r="O57" s="131">
        <v>66</v>
      </c>
      <c r="P57" s="131">
        <v>33</v>
      </c>
      <c r="Q57" s="131">
        <v>24</v>
      </c>
      <c r="R57" s="131">
        <v>15</v>
      </c>
      <c r="S57" s="131">
        <v>160434</v>
      </c>
      <c r="T57" s="131">
        <v>2989</v>
      </c>
      <c r="U57" s="131">
        <v>68338</v>
      </c>
      <c r="V57" s="131">
        <v>2799</v>
      </c>
    </row>
    <row r="58" spans="1:22" ht="16.5" customHeight="1">
      <c r="A58" s="2"/>
      <c r="B58" s="5" t="s">
        <v>166</v>
      </c>
      <c r="C58" s="152">
        <f>SUM(D58:E58)</f>
        <v>43</v>
      </c>
      <c r="D58" s="131" t="s">
        <v>385</v>
      </c>
      <c r="E58" s="131">
        <v>43</v>
      </c>
      <c r="F58" s="131">
        <v>35</v>
      </c>
      <c r="G58" s="131">
        <v>8</v>
      </c>
      <c r="H58" s="131" t="s">
        <v>385</v>
      </c>
      <c r="I58" s="131" t="s">
        <v>385</v>
      </c>
      <c r="J58" s="131" t="s">
        <v>385</v>
      </c>
      <c r="K58" s="131" t="s">
        <v>385</v>
      </c>
      <c r="L58" s="131" t="s">
        <v>385</v>
      </c>
      <c r="M58" s="131" t="s">
        <v>385</v>
      </c>
      <c r="N58" s="94">
        <f>SUM(O58:R58)</f>
        <v>78</v>
      </c>
      <c r="O58" s="131">
        <v>41</v>
      </c>
      <c r="P58" s="131">
        <v>30</v>
      </c>
      <c r="Q58" s="131">
        <v>4</v>
      </c>
      <c r="R58" s="131">
        <v>3</v>
      </c>
      <c r="S58" s="131">
        <v>28898</v>
      </c>
      <c r="T58" s="131">
        <v>164</v>
      </c>
      <c r="U58" s="131">
        <v>9963</v>
      </c>
      <c r="V58" s="131">
        <v>1419</v>
      </c>
    </row>
    <row r="59" spans="1:22" ht="16.5" customHeight="1">
      <c r="A59" s="70"/>
      <c r="B59" s="5"/>
      <c r="C59" s="152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94"/>
      <c r="O59" s="131"/>
      <c r="P59" s="131"/>
      <c r="Q59" s="131"/>
      <c r="R59" s="131"/>
      <c r="S59" s="131"/>
      <c r="T59" s="131"/>
      <c r="U59" s="131"/>
      <c r="V59" s="131"/>
    </row>
    <row r="60" spans="1:22" ht="16.5" customHeight="1">
      <c r="A60" s="218" t="s">
        <v>162</v>
      </c>
      <c r="B60" s="219"/>
      <c r="C60" s="154">
        <f>SUM(D60:E60)</f>
        <v>1874</v>
      </c>
      <c r="D60" s="154">
        <f>SUM(D61:D68)</f>
        <v>219</v>
      </c>
      <c r="E60" s="154">
        <f aca="true" t="shared" si="10" ref="E60:V60">SUM(E61:E68)</f>
        <v>1655</v>
      </c>
      <c r="F60" s="155">
        <f t="shared" si="10"/>
        <v>1366</v>
      </c>
      <c r="G60" s="155">
        <f t="shared" si="10"/>
        <v>350</v>
      </c>
      <c r="H60" s="155">
        <f t="shared" si="10"/>
        <v>120</v>
      </c>
      <c r="I60" s="155">
        <f t="shared" si="10"/>
        <v>25</v>
      </c>
      <c r="J60" s="155">
        <f t="shared" si="10"/>
        <v>11</v>
      </c>
      <c r="K60" s="155">
        <f t="shared" si="10"/>
        <v>2</v>
      </c>
      <c r="L60" s="155" t="s">
        <v>399</v>
      </c>
      <c r="M60" s="155" t="s">
        <v>399</v>
      </c>
      <c r="N60" s="156">
        <f t="shared" si="10"/>
        <v>4574</v>
      </c>
      <c r="O60" s="155">
        <f t="shared" si="10"/>
        <v>1200</v>
      </c>
      <c r="P60" s="155">
        <f t="shared" si="10"/>
        <v>1492</v>
      </c>
      <c r="Q60" s="155">
        <f t="shared" si="10"/>
        <v>876</v>
      </c>
      <c r="R60" s="155">
        <f t="shared" si="10"/>
        <v>1006</v>
      </c>
      <c r="S60" s="155">
        <f t="shared" si="10"/>
        <v>3112759</v>
      </c>
      <c r="T60" s="155">
        <f t="shared" si="10"/>
        <v>76923</v>
      </c>
      <c r="U60" s="155">
        <f t="shared" si="10"/>
        <v>857395</v>
      </c>
      <c r="V60" s="155">
        <f t="shared" si="10"/>
        <v>80824</v>
      </c>
    </row>
    <row r="61" spans="1:22" s="148" customFormat="1" ht="16.5" customHeight="1">
      <c r="A61" s="2"/>
      <c r="B61" s="5" t="s">
        <v>157</v>
      </c>
      <c r="C61" s="152">
        <f aca="true" t="shared" si="11" ref="C61:C68">SUM(D61:E61)</f>
        <v>143</v>
      </c>
      <c r="D61" s="131">
        <v>31</v>
      </c>
      <c r="E61" s="131">
        <v>112</v>
      </c>
      <c r="F61" s="131">
        <v>75</v>
      </c>
      <c r="G61" s="131">
        <v>52</v>
      </c>
      <c r="H61" s="131">
        <v>13</v>
      </c>
      <c r="I61" s="131">
        <v>2</v>
      </c>
      <c r="J61" s="131">
        <v>1</v>
      </c>
      <c r="K61" s="131" t="s">
        <v>385</v>
      </c>
      <c r="L61" s="131" t="s">
        <v>385</v>
      </c>
      <c r="M61" s="131" t="s">
        <v>385</v>
      </c>
      <c r="N61" s="96">
        <f aca="true" t="shared" si="12" ref="N61:N68">SUM(O61:R61)</f>
        <v>434</v>
      </c>
      <c r="O61" s="131">
        <v>109</v>
      </c>
      <c r="P61" s="131">
        <v>115</v>
      </c>
      <c r="Q61" s="131">
        <v>98</v>
      </c>
      <c r="R61" s="131">
        <v>112</v>
      </c>
      <c r="S61" s="131">
        <v>394872</v>
      </c>
      <c r="T61" s="131">
        <v>3133</v>
      </c>
      <c r="U61" s="131">
        <v>118259</v>
      </c>
      <c r="V61" s="131">
        <v>7707</v>
      </c>
    </row>
    <row r="62" spans="1:22" ht="16.5" customHeight="1">
      <c r="A62" s="2"/>
      <c r="B62" s="5" t="s">
        <v>282</v>
      </c>
      <c r="C62" s="87">
        <f t="shared" si="11"/>
        <v>148</v>
      </c>
      <c r="D62" s="131">
        <v>22</v>
      </c>
      <c r="E62" s="131">
        <v>126</v>
      </c>
      <c r="F62" s="131">
        <v>107</v>
      </c>
      <c r="G62" s="131">
        <v>32</v>
      </c>
      <c r="H62" s="131">
        <v>7</v>
      </c>
      <c r="I62" s="131">
        <v>2</v>
      </c>
      <c r="J62" s="131" t="s">
        <v>385</v>
      </c>
      <c r="K62" s="131" t="s">
        <v>385</v>
      </c>
      <c r="L62" s="131" t="s">
        <v>385</v>
      </c>
      <c r="M62" s="131" t="s">
        <v>385</v>
      </c>
      <c r="N62" s="96">
        <f t="shared" si="12"/>
        <v>346</v>
      </c>
      <c r="O62" s="131">
        <v>59</v>
      </c>
      <c r="P62" s="131">
        <v>115</v>
      </c>
      <c r="Q62" s="131">
        <v>40</v>
      </c>
      <c r="R62" s="131">
        <v>132</v>
      </c>
      <c r="S62" s="131">
        <v>283799</v>
      </c>
      <c r="T62" s="131">
        <v>119</v>
      </c>
      <c r="U62" s="131">
        <v>64482</v>
      </c>
      <c r="V62" s="131">
        <v>12263</v>
      </c>
    </row>
    <row r="63" spans="1:22" ht="16.5" customHeight="1">
      <c r="A63" s="2"/>
      <c r="B63" s="5" t="s">
        <v>158</v>
      </c>
      <c r="C63" s="87">
        <f t="shared" si="11"/>
        <v>60</v>
      </c>
      <c r="D63" s="131">
        <v>21</v>
      </c>
      <c r="E63" s="131">
        <v>39</v>
      </c>
      <c r="F63" s="131">
        <v>30</v>
      </c>
      <c r="G63" s="131">
        <v>13</v>
      </c>
      <c r="H63" s="131">
        <v>7</v>
      </c>
      <c r="I63" s="131">
        <v>8</v>
      </c>
      <c r="J63" s="131">
        <v>1</v>
      </c>
      <c r="K63" s="131">
        <v>1</v>
      </c>
      <c r="L63" s="131" t="s">
        <v>385</v>
      </c>
      <c r="M63" s="131" t="s">
        <v>385</v>
      </c>
      <c r="N63" s="96">
        <f t="shared" si="12"/>
        <v>294</v>
      </c>
      <c r="O63" s="131">
        <v>29</v>
      </c>
      <c r="P63" s="131">
        <v>28</v>
      </c>
      <c r="Q63" s="131">
        <v>139</v>
      </c>
      <c r="R63" s="131">
        <v>98</v>
      </c>
      <c r="S63" s="131">
        <v>392012</v>
      </c>
      <c r="T63" s="131">
        <v>13821</v>
      </c>
      <c r="U63" s="131">
        <v>66305</v>
      </c>
      <c r="V63" s="131">
        <v>3964</v>
      </c>
    </row>
    <row r="64" spans="1:22" ht="16.5" customHeight="1">
      <c r="A64" s="2"/>
      <c r="B64" s="5" t="s">
        <v>159</v>
      </c>
      <c r="C64" s="87">
        <f t="shared" si="11"/>
        <v>166</v>
      </c>
      <c r="D64" s="131">
        <v>29</v>
      </c>
      <c r="E64" s="131">
        <v>137</v>
      </c>
      <c r="F64" s="131">
        <v>114</v>
      </c>
      <c r="G64" s="131">
        <v>39</v>
      </c>
      <c r="H64" s="131">
        <v>11</v>
      </c>
      <c r="I64" s="131">
        <v>2</v>
      </c>
      <c r="J64" s="131" t="s">
        <v>385</v>
      </c>
      <c r="K64" s="131" t="s">
        <v>385</v>
      </c>
      <c r="L64" s="131" t="s">
        <v>385</v>
      </c>
      <c r="M64" s="131" t="s">
        <v>385</v>
      </c>
      <c r="N64" s="96">
        <f t="shared" si="12"/>
        <v>402</v>
      </c>
      <c r="O64" s="131">
        <v>124</v>
      </c>
      <c r="P64" s="131">
        <v>124</v>
      </c>
      <c r="Q64" s="131">
        <v>57</v>
      </c>
      <c r="R64" s="131">
        <v>97</v>
      </c>
      <c r="S64" s="131">
        <v>323457</v>
      </c>
      <c r="T64" s="131">
        <v>33475</v>
      </c>
      <c r="U64" s="131">
        <v>70650</v>
      </c>
      <c r="V64" s="131">
        <v>4206</v>
      </c>
    </row>
    <row r="65" spans="1:22" s="148" customFormat="1" ht="16.5" customHeight="1">
      <c r="A65" s="2"/>
      <c r="B65" s="5" t="s">
        <v>160</v>
      </c>
      <c r="C65" s="87">
        <f t="shared" si="11"/>
        <v>250</v>
      </c>
      <c r="D65" s="131">
        <v>26</v>
      </c>
      <c r="E65" s="131">
        <v>224</v>
      </c>
      <c r="F65" s="131">
        <v>179</v>
      </c>
      <c r="G65" s="131">
        <v>53</v>
      </c>
      <c r="H65" s="131">
        <v>16</v>
      </c>
      <c r="I65" s="131">
        <v>2</v>
      </c>
      <c r="J65" s="131" t="s">
        <v>385</v>
      </c>
      <c r="K65" s="131" t="s">
        <v>385</v>
      </c>
      <c r="L65" s="131" t="s">
        <v>385</v>
      </c>
      <c r="M65" s="131" t="s">
        <v>385</v>
      </c>
      <c r="N65" s="96">
        <f t="shared" si="12"/>
        <v>590</v>
      </c>
      <c r="O65" s="131">
        <v>251</v>
      </c>
      <c r="P65" s="131">
        <v>172</v>
      </c>
      <c r="Q65" s="131">
        <v>106</v>
      </c>
      <c r="R65" s="131">
        <v>61</v>
      </c>
      <c r="S65" s="131">
        <v>387528</v>
      </c>
      <c r="T65" s="131">
        <v>18402</v>
      </c>
      <c r="U65" s="131">
        <v>212009</v>
      </c>
      <c r="V65" s="131">
        <v>8244</v>
      </c>
    </row>
    <row r="66" spans="1:22" ht="16.5" customHeight="1">
      <c r="A66" s="2"/>
      <c r="B66" s="5" t="s">
        <v>163</v>
      </c>
      <c r="C66" s="87">
        <f t="shared" si="11"/>
        <v>435</v>
      </c>
      <c r="D66" s="131">
        <v>5</v>
      </c>
      <c r="E66" s="131">
        <v>430</v>
      </c>
      <c r="F66" s="131">
        <v>429</v>
      </c>
      <c r="G66" s="131">
        <v>6</v>
      </c>
      <c r="H66" s="131" t="s">
        <v>385</v>
      </c>
      <c r="I66" s="131" t="s">
        <v>385</v>
      </c>
      <c r="J66" s="131" t="s">
        <v>385</v>
      </c>
      <c r="K66" s="131" t="s">
        <v>385</v>
      </c>
      <c r="L66" s="131" t="s">
        <v>385</v>
      </c>
      <c r="M66" s="131" t="s">
        <v>385</v>
      </c>
      <c r="N66" s="96">
        <f t="shared" si="12"/>
        <v>557</v>
      </c>
      <c r="O66" s="131">
        <v>124</v>
      </c>
      <c r="P66" s="131">
        <v>419</v>
      </c>
      <c r="Q66" s="131">
        <v>3</v>
      </c>
      <c r="R66" s="131">
        <v>11</v>
      </c>
      <c r="S66" s="131">
        <v>221603</v>
      </c>
      <c r="T66" s="131">
        <v>126</v>
      </c>
      <c r="U66" s="131">
        <v>12450</v>
      </c>
      <c r="V66" s="131">
        <v>5972</v>
      </c>
    </row>
    <row r="67" spans="1:22" ht="16.5" customHeight="1">
      <c r="A67" s="2"/>
      <c r="B67" s="5" t="s">
        <v>164</v>
      </c>
      <c r="C67" s="87">
        <f t="shared" si="11"/>
        <v>208</v>
      </c>
      <c r="D67" s="131">
        <v>20</v>
      </c>
      <c r="E67" s="131">
        <v>188</v>
      </c>
      <c r="F67" s="131">
        <v>155</v>
      </c>
      <c r="G67" s="131">
        <v>40</v>
      </c>
      <c r="H67" s="131">
        <v>13</v>
      </c>
      <c r="I67" s="131" t="s">
        <v>385</v>
      </c>
      <c r="J67" s="131" t="s">
        <v>385</v>
      </c>
      <c r="K67" s="131" t="s">
        <v>385</v>
      </c>
      <c r="L67" s="131" t="s">
        <v>385</v>
      </c>
      <c r="M67" s="131" t="s">
        <v>385</v>
      </c>
      <c r="N67" s="96">
        <f t="shared" si="12"/>
        <v>445</v>
      </c>
      <c r="O67" s="131">
        <v>122</v>
      </c>
      <c r="P67" s="131">
        <v>169</v>
      </c>
      <c r="Q67" s="131">
        <v>65</v>
      </c>
      <c r="R67" s="131">
        <v>89</v>
      </c>
      <c r="S67" s="131">
        <v>144959</v>
      </c>
      <c r="T67" s="131">
        <v>480</v>
      </c>
      <c r="U67" s="131">
        <v>20684</v>
      </c>
      <c r="V67" s="131">
        <v>7315</v>
      </c>
    </row>
    <row r="68" spans="1:22" ht="16.5" customHeight="1">
      <c r="A68" s="72"/>
      <c r="B68" s="61" t="s">
        <v>165</v>
      </c>
      <c r="C68" s="153">
        <f t="shared" si="11"/>
        <v>464</v>
      </c>
      <c r="D68" s="150">
        <v>65</v>
      </c>
      <c r="E68" s="150">
        <v>399</v>
      </c>
      <c r="F68" s="150">
        <v>277</v>
      </c>
      <c r="G68" s="150">
        <v>115</v>
      </c>
      <c r="H68" s="150">
        <v>53</v>
      </c>
      <c r="I68" s="150">
        <v>9</v>
      </c>
      <c r="J68" s="150">
        <v>9</v>
      </c>
      <c r="K68" s="150">
        <v>1</v>
      </c>
      <c r="L68" s="122" t="s">
        <v>385</v>
      </c>
      <c r="M68" s="122" t="s">
        <v>385</v>
      </c>
      <c r="N68" s="122">
        <f t="shared" si="12"/>
        <v>1506</v>
      </c>
      <c r="O68" s="150">
        <v>382</v>
      </c>
      <c r="P68" s="150">
        <v>350</v>
      </c>
      <c r="Q68" s="150">
        <v>368</v>
      </c>
      <c r="R68" s="150">
        <v>406</v>
      </c>
      <c r="S68" s="150">
        <v>964529</v>
      </c>
      <c r="T68" s="150">
        <v>7367</v>
      </c>
      <c r="U68" s="150">
        <v>292556</v>
      </c>
      <c r="V68" s="150">
        <v>31153</v>
      </c>
    </row>
    <row r="69" ht="16.5" customHeight="1">
      <c r="A69" s="87"/>
    </row>
  </sheetData>
  <sheetProtection/>
  <mergeCells count="28">
    <mergeCell ref="A3:V3"/>
    <mergeCell ref="A56:B56"/>
    <mergeCell ref="A60:B60"/>
    <mergeCell ref="A38:B38"/>
    <mergeCell ref="A42:B42"/>
    <mergeCell ref="A47:B47"/>
    <mergeCell ref="A51:B51"/>
    <mergeCell ref="Q6:R6"/>
    <mergeCell ref="A34:B34"/>
    <mergeCell ref="A36:B36"/>
    <mergeCell ref="A12:B12"/>
    <mergeCell ref="A14:B14"/>
    <mergeCell ref="A16:B16"/>
    <mergeCell ref="A24:B24"/>
    <mergeCell ref="A8:B8"/>
    <mergeCell ref="A10:B10"/>
    <mergeCell ref="A28:B28"/>
    <mergeCell ref="A30:B30"/>
    <mergeCell ref="A5:B7"/>
    <mergeCell ref="C5:M5"/>
    <mergeCell ref="N5:R5"/>
    <mergeCell ref="S5:S7"/>
    <mergeCell ref="U5:U7"/>
    <mergeCell ref="C6:C7"/>
    <mergeCell ref="D6:E6"/>
    <mergeCell ref="F6:M6"/>
    <mergeCell ref="N6:N7"/>
    <mergeCell ref="O6:P6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73"/>
  <sheetViews>
    <sheetView zoomScalePageLayoutView="0" workbookViewId="0" topLeftCell="A1">
      <selection activeCell="E11" sqref="E11"/>
    </sheetView>
  </sheetViews>
  <sheetFormatPr defaultColWidth="9.00390625" defaultRowHeight="15.75" customHeight="1"/>
  <cols>
    <col min="1" max="1" width="3.375" style="87" customWidth="1"/>
    <col min="2" max="2" width="11.75390625" style="87" customWidth="1"/>
    <col min="3" max="4" width="10.125" style="87" customWidth="1"/>
    <col min="5" max="5" width="15.75390625" style="87" customWidth="1"/>
    <col min="6" max="7" width="10.125" style="87" customWidth="1"/>
    <col min="8" max="8" width="14.125" style="87" customWidth="1"/>
    <col min="9" max="10" width="10.125" style="87" customWidth="1"/>
    <col min="11" max="11" width="14.50390625" style="87" customWidth="1"/>
    <col min="12" max="13" width="9.00390625" style="87" customWidth="1"/>
    <col min="14" max="14" width="10.00390625" style="87" customWidth="1"/>
    <col min="15" max="20" width="9.50390625" style="87" customWidth="1"/>
    <col min="21" max="21" width="13.00390625" style="87" customWidth="1"/>
    <col min="22" max="22" width="10.125" style="87" customWidth="1"/>
    <col min="23" max="23" width="7.625" style="87" customWidth="1"/>
    <col min="24" max="28" width="5.625" style="87" customWidth="1"/>
    <col min="29" max="29" width="11.00390625" style="87" customWidth="1"/>
    <col min="30" max="16384" width="9.00390625" style="87" customWidth="1"/>
  </cols>
  <sheetData>
    <row r="1" spans="1:29" ht="15.75" customHeight="1">
      <c r="A1" s="99" t="s">
        <v>168</v>
      </c>
      <c r="C1" s="149"/>
      <c r="Y1" s="166"/>
      <c r="AB1" s="166"/>
      <c r="AC1" s="100" t="s">
        <v>231</v>
      </c>
    </row>
    <row r="2" ht="15.75" customHeight="1">
      <c r="AC2" s="166"/>
    </row>
    <row r="3" spans="1:24" ht="15.75" customHeight="1">
      <c r="A3" s="304" t="s">
        <v>419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N3" s="217" t="s">
        <v>424</v>
      </c>
      <c r="O3" s="217"/>
      <c r="P3" s="217"/>
      <c r="Q3" s="217"/>
      <c r="R3" s="217"/>
      <c r="S3" s="217"/>
      <c r="T3" s="217"/>
      <c r="U3" s="217"/>
      <c r="V3" s="217"/>
      <c r="W3" s="217"/>
      <c r="X3" s="217"/>
    </row>
    <row r="4" spans="1:11" ht="15.75" customHeight="1">
      <c r="A4" s="3"/>
      <c r="B4" s="11"/>
      <c r="C4" s="12"/>
      <c r="D4" s="11"/>
      <c r="E4" s="11"/>
      <c r="F4" s="11"/>
      <c r="G4" s="11"/>
      <c r="H4" s="11"/>
      <c r="I4" s="11"/>
      <c r="J4" s="11"/>
      <c r="K4" s="11"/>
    </row>
    <row r="5" spans="1:24" ht="15.75" customHeight="1" thickBot="1">
      <c r="A5" s="3"/>
      <c r="B5" s="13"/>
      <c r="C5" s="13"/>
      <c r="D5" s="13"/>
      <c r="E5" s="13"/>
      <c r="F5" s="13"/>
      <c r="G5" s="13"/>
      <c r="H5" s="13"/>
      <c r="I5" s="13"/>
      <c r="J5" s="13"/>
      <c r="K5" s="14" t="s">
        <v>411</v>
      </c>
      <c r="N5" s="160"/>
      <c r="O5" s="160"/>
      <c r="P5" s="160"/>
      <c r="Q5" s="160"/>
      <c r="R5" s="160"/>
      <c r="S5" s="160"/>
      <c r="T5" s="160"/>
      <c r="U5" s="160"/>
      <c r="V5" s="160"/>
      <c r="X5" s="105" t="s">
        <v>411</v>
      </c>
    </row>
    <row r="6" spans="1:24" ht="15.75" customHeight="1">
      <c r="A6" s="273" t="s">
        <v>169</v>
      </c>
      <c r="B6" s="274"/>
      <c r="C6" s="279" t="s">
        <v>422</v>
      </c>
      <c r="D6" s="280"/>
      <c r="E6" s="281"/>
      <c r="F6" s="279" t="s">
        <v>420</v>
      </c>
      <c r="G6" s="280"/>
      <c r="H6" s="281"/>
      <c r="I6" s="279" t="s">
        <v>421</v>
      </c>
      <c r="J6" s="280"/>
      <c r="K6" s="280"/>
      <c r="N6" s="234" t="s">
        <v>322</v>
      </c>
      <c r="O6" s="264"/>
      <c r="P6" s="265"/>
      <c r="Q6" s="211" t="s">
        <v>410</v>
      </c>
      <c r="R6" s="212"/>
      <c r="S6" s="213"/>
      <c r="T6" s="211" t="s">
        <v>412</v>
      </c>
      <c r="U6" s="212"/>
      <c r="V6" s="213"/>
      <c r="W6" s="249" t="s">
        <v>407</v>
      </c>
      <c r="X6" s="250"/>
    </row>
    <row r="7" spans="1:24" ht="15.75" customHeight="1">
      <c r="A7" s="275"/>
      <c r="B7" s="276"/>
      <c r="C7" s="260" t="s">
        <v>170</v>
      </c>
      <c r="D7" s="260" t="s">
        <v>171</v>
      </c>
      <c r="E7" s="262" t="s">
        <v>172</v>
      </c>
      <c r="F7" s="260" t="s">
        <v>170</v>
      </c>
      <c r="G7" s="260" t="s">
        <v>171</v>
      </c>
      <c r="H7" s="262" t="s">
        <v>172</v>
      </c>
      <c r="I7" s="260" t="s">
        <v>170</v>
      </c>
      <c r="J7" s="260" t="s">
        <v>171</v>
      </c>
      <c r="K7" s="269" t="s">
        <v>172</v>
      </c>
      <c r="N7" s="266"/>
      <c r="O7" s="266"/>
      <c r="P7" s="267"/>
      <c r="Q7" s="109" t="s">
        <v>2</v>
      </c>
      <c r="R7" s="109" t="s">
        <v>361</v>
      </c>
      <c r="S7" s="109" t="s">
        <v>403</v>
      </c>
      <c r="T7" s="109" t="s">
        <v>2</v>
      </c>
      <c r="U7" s="109" t="s">
        <v>408</v>
      </c>
      <c r="V7" s="109" t="s">
        <v>409</v>
      </c>
      <c r="W7" s="251"/>
      <c r="X7" s="252"/>
    </row>
    <row r="8" spans="1:24" ht="15.75" customHeight="1">
      <c r="A8" s="277"/>
      <c r="B8" s="278"/>
      <c r="C8" s="261"/>
      <c r="D8" s="261"/>
      <c r="E8" s="263"/>
      <c r="F8" s="261"/>
      <c r="G8" s="261"/>
      <c r="H8" s="263"/>
      <c r="I8" s="261"/>
      <c r="J8" s="261"/>
      <c r="K8" s="270"/>
      <c r="N8" s="90"/>
      <c r="O8" s="90"/>
      <c r="P8" s="130"/>
      <c r="Q8" s="159"/>
      <c r="R8" s="159"/>
      <c r="S8" s="159"/>
      <c r="T8" s="159"/>
      <c r="U8" s="159"/>
      <c r="V8" s="159"/>
      <c r="W8" s="268"/>
      <c r="X8" s="268"/>
    </row>
    <row r="9" spans="1:24" ht="15.75" customHeight="1">
      <c r="A9" s="271" t="s">
        <v>173</v>
      </c>
      <c r="B9" s="272"/>
      <c r="C9" s="17">
        <f aca="true" t="shared" si="0" ref="C9:K9">SUM(C11,C22)</f>
        <v>20667</v>
      </c>
      <c r="D9" s="17">
        <f t="shared" si="0"/>
        <v>89099</v>
      </c>
      <c r="E9" s="17">
        <f t="shared" si="0"/>
        <v>229051468</v>
      </c>
      <c r="F9" s="17">
        <f t="shared" si="0"/>
        <v>3565</v>
      </c>
      <c r="G9" s="17">
        <f t="shared" si="0"/>
        <v>32733</v>
      </c>
      <c r="H9" s="17">
        <f t="shared" si="0"/>
        <v>174556532</v>
      </c>
      <c r="I9" s="17">
        <f t="shared" si="0"/>
        <v>17102</v>
      </c>
      <c r="J9" s="17">
        <f t="shared" si="0"/>
        <v>56366</v>
      </c>
      <c r="K9" s="17">
        <f t="shared" si="0"/>
        <v>54494936</v>
      </c>
      <c r="N9" s="218" t="s">
        <v>224</v>
      </c>
      <c r="O9" s="218"/>
      <c r="P9" s="245"/>
      <c r="Q9" s="138">
        <f>SUM(R9:S9)</f>
        <v>6083</v>
      </c>
      <c r="R9" s="138">
        <f>SUM(R11,R17:R23)</f>
        <v>583</v>
      </c>
      <c r="S9" s="138">
        <f>SUM(S11,S17:S23)</f>
        <v>5500</v>
      </c>
      <c r="T9" s="138">
        <f>SUM(U9:V9)</f>
        <v>20125</v>
      </c>
      <c r="U9" s="138">
        <f>SUM(U11,U17:U23)</f>
        <v>9446</v>
      </c>
      <c r="V9" s="138">
        <f>SUM(V11,V17:V23)</f>
        <v>10679</v>
      </c>
      <c r="W9" s="255">
        <f>SUM(W11,W17:X23)</f>
        <v>6074081</v>
      </c>
      <c r="X9" s="255"/>
    </row>
    <row r="10" spans="1:24" ht="15.75" customHeight="1">
      <c r="A10" s="193"/>
      <c r="B10" s="194"/>
      <c r="C10" s="16"/>
      <c r="D10" s="16"/>
      <c r="E10" s="16"/>
      <c r="F10" s="16"/>
      <c r="G10" s="16"/>
      <c r="H10" s="16"/>
      <c r="I10" s="16"/>
      <c r="J10" s="16"/>
      <c r="K10" s="16"/>
      <c r="N10" s="90"/>
      <c r="O10" s="256"/>
      <c r="P10" s="257"/>
      <c r="Q10" s="96"/>
      <c r="R10" s="96"/>
      <c r="S10" s="96"/>
      <c r="T10" s="96"/>
      <c r="U10" s="96"/>
      <c r="V10" s="96"/>
      <c r="W10" s="253"/>
      <c r="X10" s="253"/>
    </row>
    <row r="11" spans="1:24" ht="15.75" customHeight="1">
      <c r="A11" s="218" t="s">
        <v>174</v>
      </c>
      <c r="B11" s="248"/>
      <c r="C11" s="17">
        <f>SUM(C13:C20)</f>
        <v>15232</v>
      </c>
      <c r="D11" s="17">
        <f>SUM(D13:D20)</f>
        <v>72407</v>
      </c>
      <c r="E11" s="17">
        <f>SUM(E13:E20)</f>
        <v>209837546</v>
      </c>
      <c r="F11" s="17">
        <f aca="true" t="shared" si="1" ref="F11:K11">SUM(F13:F20)</f>
        <v>3136</v>
      </c>
      <c r="G11" s="17">
        <f t="shared" si="1"/>
        <v>29798</v>
      </c>
      <c r="H11" s="17">
        <f t="shared" si="1"/>
        <v>166795049</v>
      </c>
      <c r="I11" s="17">
        <f t="shared" si="1"/>
        <v>12096</v>
      </c>
      <c r="J11" s="17">
        <f t="shared" si="1"/>
        <v>42609</v>
      </c>
      <c r="K11" s="17">
        <f t="shared" si="1"/>
        <v>43042497</v>
      </c>
      <c r="N11" s="258" t="s">
        <v>225</v>
      </c>
      <c r="O11" s="258"/>
      <c r="P11" s="259"/>
      <c r="Q11" s="96">
        <f>SUM(R11:S11)</f>
        <v>1348</v>
      </c>
      <c r="R11" s="96">
        <f>SUM(R12:R15)</f>
        <v>182</v>
      </c>
      <c r="S11" s="96">
        <f>SUM(S12:S15)</f>
        <v>1166</v>
      </c>
      <c r="T11" s="96">
        <f>SUM(U11:V11)</f>
        <v>5680</v>
      </c>
      <c r="U11" s="96">
        <f>SUM(U12:U15)</f>
        <v>2412</v>
      </c>
      <c r="V11" s="96">
        <f>SUM(V12:V15)</f>
        <v>3268</v>
      </c>
      <c r="W11" s="253">
        <f>SUM(W12:X15)</f>
        <v>1880227</v>
      </c>
      <c r="X11" s="253"/>
    </row>
    <row r="12" spans="1:24" ht="15.75" customHeight="1">
      <c r="A12" s="12"/>
      <c r="B12" s="26"/>
      <c r="C12" s="11"/>
      <c r="D12" s="11"/>
      <c r="E12" s="11"/>
      <c r="F12" s="11"/>
      <c r="G12" s="11"/>
      <c r="H12" s="11"/>
      <c r="I12" s="11"/>
      <c r="J12" s="11"/>
      <c r="K12" s="11"/>
      <c r="N12" s="90"/>
      <c r="O12" s="309" t="s">
        <v>226</v>
      </c>
      <c r="P12" s="310"/>
      <c r="Q12" s="96">
        <f>SUM(R12:S12)</f>
        <v>623</v>
      </c>
      <c r="R12" s="96">
        <v>63</v>
      </c>
      <c r="S12" s="96">
        <v>560</v>
      </c>
      <c r="T12" s="96">
        <f>SUM(U12:V12)</f>
        <v>2200</v>
      </c>
      <c r="U12" s="96">
        <v>1147</v>
      </c>
      <c r="V12" s="96">
        <v>1053</v>
      </c>
      <c r="W12" s="253">
        <v>603408</v>
      </c>
      <c r="X12" s="253"/>
    </row>
    <row r="13" spans="1:24" ht="15.75" customHeight="1">
      <c r="A13" s="90"/>
      <c r="B13" s="5" t="s">
        <v>175</v>
      </c>
      <c r="C13" s="21">
        <v>8408</v>
      </c>
      <c r="D13" s="21">
        <v>47306</v>
      </c>
      <c r="E13" s="21">
        <v>173394009</v>
      </c>
      <c r="F13" s="19">
        <v>2287</v>
      </c>
      <c r="G13" s="19">
        <v>23782</v>
      </c>
      <c r="H13" s="19">
        <v>147907768</v>
      </c>
      <c r="I13" s="19">
        <v>6121</v>
      </c>
      <c r="J13" s="19">
        <v>23524</v>
      </c>
      <c r="K13" s="19">
        <v>25486241</v>
      </c>
      <c r="N13" s="90"/>
      <c r="O13" s="309" t="s">
        <v>227</v>
      </c>
      <c r="P13" s="310"/>
      <c r="Q13" s="96">
        <f>SUM(R13:S13)</f>
        <v>268</v>
      </c>
      <c r="R13" s="96">
        <v>33</v>
      </c>
      <c r="S13" s="96">
        <v>235</v>
      </c>
      <c r="T13" s="96">
        <f>SUM(U13:V13)</f>
        <v>1432</v>
      </c>
      <c r="U13" s="96">
        <v>510</v>
      </c>
      <c r="V13" s="96">
        <v>922</v>
      </c>
      <c r="W13" s="253">
        <v>561285</v>
      </c>
      <c r="X13" s="253"/>
    </row>
    <row r="14" spans="1:24" ht="15.75" customHeight="1">
      <c r="A14" s="90"/>
      <c r="B14" s="5" t="s">
        <v>176</v>
      </c>
      <c r="C14" s="21">
        <v>1255</v>
      </c>
      <c r="D14" s="21">
        <v>5316</v>
      </c>
      <c r="E14" s="21">
        <v>8756885</v>
      </c>
      <c r="F14" s="19">
        <v>187</v>
      </c>
      <c r="G14" s="19">
        <v>1680</v>
      </c>
      <c r="H14" s="19">
        <v>5303543</v>
      </c>
      <c r="I14" s="19">
        <v>1068</v>
      </c>
      <c r="J14" s="19">
        <v>3636</v>
      </c>
      <c r="K14" s="19">
        <v>3453342</v>
      </c>
      <c r="N14" s="90"/>
      <c r="O14" s="309" t="s">
        <v>228</v>
      </c>
      <c r="P14" s="310"/>
      <c r="Q14" s="96">
        <f>SUM(R14:S14)</f>
        <v>172</v>
      </c>
      <c r="R14" s="96">
        <v>59</v>
      </c>
      <c r="S14" s="96">
        <v>113</v>
      </c>
      <c r="T14" s="96">
        <f>SUM(U14:V14)</f>
        <v>1155</v>
      </c>
      <c r="U14" s="96">
        <v>220</v>
      </c>
      <c r="V14" s="96">
        <v>935</v>
      </c>
      <c r="W14" s="253">
        <v>447382</v>
      </c>
      <c r="X14" s="253"/>
    </row>
    <row r="15" spans="1:24" ht="15.75" customHeight="1">
      <c r="A15" s="90"/>
      <c r="B15" s="5" t="s">
        <v>177</v>
      </c>
      <c r="C15" s="21">
        <v>1949</v>
      </c>
      <c r="D15" s="21">
        <v>7696</v>
      </c>
      <c r="E15" s="21">
        <v>14352139</v>
      </c>
      <c r="F15" s="19">
        <v>337</v>
      </c>
      <c r="G15" s="19">
        <v>2233</v>
      </c>
      <c r="H15" s="19">
        <v>9021391</v>
      </c>
      <c r="I15" s="19">
        <v>1612</v>
      </c>
      <c r="J15" s="19">
        <v>5463</v>
      </c>
      <c r="K15" s="19">
        <v>5330748</v>
      </c>
      <c r="N15" s="90"/>
      <c r="O15" s="282" t="s">
        <v>308</v>
      </c>
      <c r="P15" s="283"/>
      <c r="Q15" s="96">
        <f>SUM(R15:S15)</f>
        <v>285</v>
      </c>
      <c r="R15" s="96">
        <v>27</v>
      </c>
      <c r="S15" s="96">
        <v>258</v>
      </c>
      <c r="T15" s="96">
        <f>SUM(U15:V15)</f>
        <v>893</v>
      </c>
      <c r="U15" s="96">
        <v>535</v>
      </c>
      <c r="V15" s="96">
        <v>358</v>
      </c>
      <c r="W15" s="253">
        <v>268152</v>
      </c>
      <c r="X15" s="253"/>
    </row>
    <row r="16" spans="1:24" ht="15.75" customHeight="1">
      <c r="A16" s="90"/>
      <c r="B16" s="5" t="s">
        <v>178</v>
      </c>
      <c r="C16" s="21">
        <v>677</v>
      </c>
      <c r="D16" s="21">
        <v>1964</v>
      </c>
      <c r="E16" s="21">
        <v>1613803</v>
      </c>
      <c r="F16" s="19">
        <v>38</v>
      </c>
      <c r="G16" s="19">
        <v>203</v>
      </c>
      <c r="H16" s="19">
        <v>400474</v>
      </c>
      <c r="I16" s="19">
        <v>639</v>
      </c>
      <c r="J16" s="19">
        <v>1761</v>
      </c>
      <c r="K16" s="19">
        <v>1213329</v>
      </c>
      <c r="N16" s="90"/>
      <c r="O16" s="256"/>
      <c r="P16" s="257"/>
      <c r="Q16" s="96"/>
      <c r="R16" s="96"/>
      <c r="S16" s="96"/>
      <c r="T16" s="96"/>
      <c r="U16" s="96"/>
      <c r="V16" s="96"/>
      <c r="W16" s="253"/>
      <c r="X16" s="253"/>
    </row>
    <row r="17" spans="1:24" ht="15.75" customHeight="1">
      <c r="A17" s="90"/>
      <c r="B17" s="5" t="s">
        <v>179</v>
      </c>
      <c r="C17" s="21">
        <v>642</v>
      </c>
      <c r="D17" s="21">
        <v>1688</v>
      </c>
      <c r="E17" s="21">
        <v>1402043</v>
      </c>
      <c r="F17" s="19">
        <v>38</v>
      </c>
      <c r="G17" s="19">
        <v>206</v>
      </c>
      <c r="H17" s="19">
        <v>384579</v>
      </c>
      <c r="I17" s="19">
        <v>604</v>
      </c>
      <c r="J17" s="19">
        <v>1482</v>
      </c>
      <c r="K17" s="19">
        <v>1017464</v>
      </c>
      <c r="N17" s="258" t="s">
        <v>229</v>
      </c>
      <c r="O17" s="258"/>
      <c r="P17" s="259"/>
      <c r="Q17" s="96">
        <f aca="true" t="shared" si="2" ref="Q17:Q23">SUM(R17:S17)</f>
        <v>443</v>
      </c>
      <c r="R17" s="96">
        <v>34</v>
      </c>
      <c r="S17" s="96">
        <v>409</v>
      </c>
      <c r="T17" s="96">
        <f aca="true" t="shared" si="3" ref="T17:T23">SUM(U17:V17)</f>
        <v>1345</v>
      </c>
      <c r="U17" s="96">
        <v>867</v>
      </c>
      <c r="V17" s="96">
        <v>478</v>
      </c>
      <c r="W17" s="253">
        <v>351318</v>
      </c>
      <c r="X17" s="253"/>
    </row>
    <row r="18" spans="1:24" ht="15.75" customHeight="1">
      <c r="A18" s="90"/>
      <c r="B18" s="5" t="s">
        <v>180</v>
      </c>
      <c r="C18" s="21">
        <v>1198</v>
      </c>
      <c r="D18" s="21">
        <v>4468</v>
      </c>
      <c r="E18" s="21">
        <v>5431920</v>
      </c>
      <c r="F18" s="19">
        <v>145</v>
      </c>
      <c r="G18" s="19">
        <v>1055</v>
      </c>
      <c r="H18" s="19">
        <v>2218450</v>
      </c>
      <c r="I18" s="19">
        <v>1053</v>
      </c>
      <c r="J18" s="19">
        <v>3413</v>
      </c>
      <c r="K18" s="19">
        <v>3213470</v>
      </c>
      <c r="N18" s="258" t="s">
        <v>425</v>
      </c>
      <c r="O18" s="258"/>
      <c r="P18" s="259"/>
      <c r="Q18" s="96">
        <f t="shared" si="2"/>
        <v>522</v>
      </c>
      <c r="R18" s="96">
        <v>33</v>
      </c>
      <c r="S18" s="96">
        <v>489</v>
      </c>
      <c r="T18" s="96">
        <f t="shared" si="3"/>
        <v>1496</v>
      </c>
      <c r="U18" s="96">
        <v>1044</v>
      </c>
      <c r="V18" s="96">
        <v>452</v>
      </c>
      <c r="W18" s="253">
        <v>606191</v>
      </c>
      <c r="X18" s="253"/>
    </row>
    <row r="19" spans="1:24" ht="15.75" customHeight="1">
      <c r="A19" s="90"/>
      <c r="B19" s="5" t="s">
        <v>181</v>
      </c>
      <c r="C19" s="21">
        <v>527</v>
      </c>
      <c r="D19" s="21">
        <v>1708</v>
      </c>
      <c r="E19" s="21">
        <v>1738005</v>
      </c>
      <c r="F19" s="19">
        <v>39</v>
      </c>
      <c r="G19" s="19">
        <v>234</v>
      </c>
      <c r="H19" s="19">
        <v>415471</v>
      </c>
      <c r="I19" s="19">
        <v>488</v>
      </c>
      <c r="J19" s="19">
        <v>1474</v>
      </c>
      <c r="K19" s="19">
        <v>1322534</v>
      </c>
      <c r="N19" s="258" t="s">
        <v>297</v>
      </c>
      <c r="O19" s="258"/>
      <c r="P19" s="259"/>
      <c r="Q19" s="96">
        <f t="shared" si="2"/>
        <v>202</v>
      </c>
      <c r="R19" s="96">
        <v>25</v>
      </c>
      <c r="S19" s="96">
        <v>177</v>
      </c>
      <c r="T19" s="96">
        <f t="shared" si="3"/>
        <v>1304</v>
      </c>
      <c r="U19" s="96">
        <v>361</v>
      </c>
      <c r="V19" s="96">
        <v>943</v>
      </c>
      <c r="W19" s="253">
        <v>454141</v>
      </c>
      <c r="X19" s="253"/>
    </row>
    <row r="20" spans="1:24" ht="15.75" customHeight="1">
      <c r="A20" s="90"/>
      <c r="B20" s="5" t="s">
        <v>182</v>
      </c>
      <c r="C20" s="21">
        <v>576</v>
      </c>
      <c r="D20" s="21">
        <v>2261</v>
      </c>
      <c r="E20" s="21">
        <v>3148742</v>
      </c>
      <c r="F20" s="19">
        <v>65</v>
      </c>
      <c r="G20" s="19">
        <v>405</v>
      </c>
      <c r="H20" s="19">
        <v>1143373</v>
      </c>
      <c r="I20" s="19">
        <v>511</v>
      </c>
      <c r="J20" s="19">
        <v>1856</v>
      </c>
      <c r="K20" s="19">
        <v>2005369</v>
      </c>
      <c r="N20" s="307" t="s">
        <v>406</v>
      </c>
      <c r="O20" s="307"/>
      <c r="P20" s="308"/>
      <c r="Q20" s="96">
        <f t="shared" si="2"/>
        <v>778</v>
      </c>
      <c r="R20" s="96">
        <v>59</v>
      </c>
      <c r="S20" s="96">
        <v>719</v>
      </c>
      <c r="T20" s="96">
        <f t="shared" si="3"/>
        <v>3296</v>
      </c>
      <c r="U20" s="96">
        <v>938</v>
      </c>
      <c r="V20" s="96">
        <v>2358</v>
      </c>
      <c r="W20" s="253">
        <v>1020674</v>
      </c>
      <c r="X20" s="253"/>
    </row>
    <row r="21" spans="1:24" ht="15.75" customHeight="1">
      <c r="A21" s="90"/>
      <c r="B21" s="5"/>
      <c r="C21" s="165"/>
      <c r="D21" s="165"/>
      <c r="E21" s="165"/>
      <c r="F21" s="165"/>
      <c r="G21" s="165"/>
      <c r="H21" s="165"/>
      <c r="I21" s="165"/>
      <c r="J21" s="165"/>
      <c r="K21" s="165"/>
      <c r="N21" s="258" t="s">
        <v>298</v>
      </c>
      <c r="O21" s="258"/>
      <c r="P21" s="259"/>
      <c r="Q21" s="96">
        <f t="shared" si="2"/>
        <v>996</v>
      </c>
      <c r="R21" s="96">
        <v>31</v>
      </c>
      <c r="S21" s="96">
        <v>965</v>
      </c>
      <c r="T21" s="96">
        <f t="shared" si="3"/>
        <v>1825</v>
      </c>
      <c r="U21" s="96">
        <v>1287</v>
      </c>
      <c r="V21" s="96">
        <v>538</v>
      </c>
      <c r="W21" s="253">
        <v>449139</v>
      </c>
      <c r="X21" s="253"/>
    </row>
    <row r="22" spans="1:24" ht="15.75" customHeight="1">
      <c r="A22" s="218" t="s">
        <v>223</v>
      </c>
      <c r="B22" s="248"/>
      <c r="C22" s="17">
        <f>SUM(C24,C27,C33,C43,C50,C56,C64,C70)</f>
        <v>5435</v>
      </c>
      <c r="D22" s="17">
        <f>SUM(D24,D27,D33,D43,D50,D56,D64,D70)</f>
        <v>16692</v>
      </c>
      <c r="E22" s="17">
        <f>SUM(E24,E27,E33,E43,E50,E56,E64,E70)</f>
        <v>19213922</v>
      </c>
      <c r="F22" s="17">
        <f aca="true" t="shared" si="4" ref="F22:K22">SUM(F24,F27,F33,F43,F50,F56,F64,F70)</f>
        <v>429</v>
      </c>
      <c r="G22" s="17">
        <f t="shared" si="4"/>
        <v>2935</v>
      </c>
      <c r="H22" s="17">
        <f t="shared" si="4"/>
        <v>7761483</v>
      </c>
      <c r="I22" s="17">
        <f t="shared" si="4"/>
        <v>5006</v>
      </c>
      <c r="J22" s="17">
        <f t="shared" si="4"/>
        <v>13757</v>
      </c>
      <c r="K22" s="17">
        <f t="shared" si="4"/>
        <v>11452439</v>
      </c>
      <c r="N22" s="258" t="s">
        <v>230</v>
      </c>
      <c r="O22" s="258"/>
      <c r="P22" s="259"/>
      <c r="Q22" s="96">
        <f t="shared" si="2"/>
        <v>1228</v>
      </c>
      <c r="R22" s="96">
        <v>164</v>
      </c>
      <c r="S22" s="96">
        <v>1064</v>
      </c>
      <c r="T22" s="96">
        <f t="shared" si="3"/>
        <v>3464</v>
      </c>
      <c r="U22" s="96">
        <v>1691</v>
      </c>
      <c r="V22" s="96">
        <v>1773</v>
      </c>
      <c r="W22" s="253">
        <v>801798</v>
      </c>
      <c r="X22" s="253"/>
    </row>
    <row r="23" spans="1:24" ht="15.75" customHeight="1">
      <c r="A23" s="193"/>
      <c r="B23" s="195"/>
      <c r="C23" s="16"/>
      <c r="D23" s="16"/>
      <c r="E23" s="16"/>
      <c r="F23" s="16"/>
      <c r="G23" s="16"/>
      <c r="H23" s="16"/>
      <c r="I23" s="16"/>
      <c r="J23" s="16"/>
      <c r="K23" s="16"/>
      <c r="N23" s="305" t="s">
        <v>299</v>
      </c>
      <c r="O23" s="305"/>
      <c r="P23" s="306"/>
      <c r="Q23" s="122">
        <f t="shared" si="2"/>
        <v>566</v>
      </c>
      <c r="R23" s="122">
        <v>55</v>
      </c>
      <c r="S23" s="122">
        <v>511</v>
      </c>
      <c r="T23" s="122">
        <f t="shared" si="3"/>
        <v>1715</v>
      </c>
      <c r="U23" s="122">
        <v>846</v>
      </c>
      <c r="V23" s="122">
        <v>869</v>
      </c>
      <c r="W23" s="254">
        <v>510593</v>
      </c>
      <c r="X23" s="254"/>
    </row>
    <row r="24" spans="1:11" ht="15.75" customHeight="1">
      <c r="A24" s="218" t="s">
        <v>183</v>
      </c>
      <c r="B24" s="245"/>
      <c r="C24" s="17">
        <f>SUM(C25)</f>
        <v>227</v>
      </c>
      <c r="D24" s="17">
        <f>SUM(D25)</f>
        <v>1026</v>
      </c>
      <c r="E24" s="17">
        <f>SUM(E25)</f>
        <v>1104424</v>
      </c>
      <c r="F24" s="17">
        <f aca="true" t="shared" si="5" ref="F24:K24">SUM(F25)</f>
        <v>51</v>
      </c>
      <c r="G24" s="17">
        <f t="shared" si="5"/>
        <v>434</v>
      </c>
      <c r="H24" s="17">
        <f t="shared" si="5"/>
        <v>585201</v>
      </c>
      <c r="I24" s="17">
        <f t="shared" si="5"/>
        <v>176</v>
      </c>
      <c r="J24" s="17">
        <f t="shared" si="5"/>
        <v>592</v>
      </c>
      <c r="K24" s="17">
        <f t="shared" si="5"/>
        <v>519223</v>
      </c>
    </row>
    <row r="25" spans="1:14" ht="15.75" customHeight="1">
      <c r="A25" s="18"/>
      <c r="B25" s="1" t="s">
        <v>184</v>
      </c>
      <c r="C25" s="190">
        <v>227</v>
      </c>
      <c r="D25" s="21">
        <v>1026</v>
      </c>
      <c r="E25" s="21">
        <v>1104424</v>
      </c>
      <c r="F25" s="19">
        <v>51</v>
      </c>
      <c r="G25" s="19">
        <v>434</v>
      </c>
      <c r="H25" s="19">
        <v>585201</v>
      </c>
      <c r="I25" s="19">
        <v>176</v>
      </c>
      <c r="J25" s="19">
        <v>592</v>
      </c>
      <c r="K25" s="19">
        <v>519223</v>
      </c>
      <c r="N25" s="3"/>
    </row>
    <row r="26" spans="1:28" ht="15.75" customHeight="1">
      <c r="A26" s="18"/>
      <c r="B26" s="1"/>
      <c r="C26" s="83"/>
      <c r="D26" s="11"/>
      <c r="E26" s="11"/>
      <c r="F26" s="11"/>
      <c r="G26" s="11"/>
      <c r="H26" s="11"/>
      <c r="I26" s="11"/>
      <c r="J26" s="11"/>
      <c r="K26" s="11"/>
      <c r="Q26" s="90"/>
      <c r="T26" s="90"/>
      <c r="U26" s="28"/>
      <c r="V26" s="28"/>
      <c r="W26" s="28"/>
      <c r="X26" s="90"/>
      <c r="Y26" s="90"/>
      <c r="Z26" s="28"/>
      <c r="AA26" s="90"/>
      <c r="AB26" s="90"/>
    </row>
    <row r="27" spans="1:29" ht="15.75" customHeight="1">
      <c r="A27" s="218" t="s">
        <v>185</v>
      </c>
      <c r="B27" s="248"/>
      <c r="C27" s="196">
        <f>SUM(C28:C31)</f>
        <v>687</v>
      </c>
      <c r="D27" s="17">
        <f>SUM(D28:D31)</f>
        <v>2253</v>
      </c>
      <c r="E27" s="17">
        <f>SUM(E28:E31)</f>
        <v>2459869</v>
      </c>
      <c r="F27" s="17">
        <f>SUM(F28:F31)</f>
        <v>105</v>
      </c>
      <c r="G27" s="17">
        <v>564</v>
      </c>
      <c r="H27" s="17">
        <v>1045308</v>
      </c>
      <c r="I27" s="17">
        <f>SUM(I28:I31)</f>
        <v>582</v>
      </c>
      <c r="J27" s="17">
        <v>1689</v>
      </c>
      <c r="K27" s="17">
        <v>1414561</v>
      </c>
      <c r="N27" s="217" t="s">
        <v>418</v>
      </c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</row>
    <row r="28" spans="1:29" ht="15.75" customHeight="1" thickBot="1">
      <c r="A28" s="18"/>
      <c r="B28" s="1" t="s">
        <v>186</v>
      </c>
      <c r="C28" s="190">
        <v>221</v>
      </c>
      <c r="D28" s="21">
        <v>661</v>
      </c>
      <c r="E28" s="21">
        <v>613910</v>
      </c>
      <c r="F28" s="19">
        <v>21</v>
      </c>
      <c r="G28" s="19">
        <v>125</v>
      </c>
      <c r="H28" s="19">
        <v>223963</v>
      </c>
      <c r="I28" s="19">
        <v>200</v>
      </c>
      <c r="J28" s="19">
        <v>536</v>
      </c>
      <c r="K28" s="19">
        <v>389947</v>
      </c>
      <c r="N28" s="160"/>
      <c r="O28" s="160"/>
      <c r="P28" s="160"/>
      <c r="Q28" s="160"/>
      <c r="R28" s="160"/>
      <c r="S28" s="160"/>
      <c r="T28" s="160"/>
      <c r="U28" s="29"/>
      <c r="V28" s="29"/>
      <c r="W28" s="29"/>
      <c r="X28" s="160"/>
      <c r="Y28" s="160"/>
      <c r="Z28" s="29"/>
      <c r="AA28" s="160"/>
      <c r="AB28" s="160"/>
      <c r="AC28" s="14" t="s">
        <v>411</v>
      </c>
    </row>
    <row r="29" spans="1:29" ht="15.75" customHeight="1">
      <c r="A29" s="18"/>
      <c r="B29" s="1" t="s">
        <v>187</v>
      </c>
      <c r="C29" s="190">
        <v>296</v>
      </c>
      <c r="D29" s="21">
        <v>1119</v>
      </c>
      <c r="E29" s="21">
        <v>1459790</v>
      </c>
      <c r="F29" s="19">
        <v>78</v>
      </c>
      <c r="G29" s="19">
        <v>408</v>
      </c>
      <c r="H29" s="19">
        <v>798473</v>
      </c>
      <c r="I29" s="19">
        <v>218</v>
      </c>
      <c r="J29" s="19">
        <v>711</v>
      </c>
      <c r="K29" s="19">
        <v>661317</v>
      </c>
      <c r="N29" s="289" t="s">
        <v>233</v>
      </c>
      <c r="O29" s="286" t="s">
        <v>321</v>
      </c>
      <c r="P29" s="287"/>
      <c r="Q29" s="288"/>
      <c r="R29" s="286" t="s">
        <v>232</v>
      </c>
      <c r="S29" s="287"/>
      <c r="T29" s="288"/>
      <c r="U29" s="292" t="s">
        <v>413</v>
      </c>
      <c r="V29" s="295" t="s">
        <v>233</v>
      </c>
      <c r="W29" s="286" t="s">
        <v>321</v>
      </c>
      <c r="X29" s="287"/>
      <c r="Y29" s="288"/>
      <c r="Z29" s="298" t="s">
        <v>415</v>
      </c>
      <c r="AA29" s="299"/>
      <c r="AB29" s="300"/>
      <c r="AC29" s="301" t="s">
        <v>413</v>
      </c>
    </row>
    <row r="30" spans="1:29" ht="15.75" customHeight="1">
      <c r="A30" s="18"/>
      <c r="B30" s="1" t="s">
        <v>188</v>
      </c>
      <c r="C30" s="190">
        <v>131</v>
      </c>
      <c r="D30" s="21">
        <v>365</v>
      </c>
      <c r="E30" s="21">
        <v>230162</v>
      </c>
      <c r="F30" s="19">
        <v>5</v>
      </c>
      <c r="G30" s="81">
        <v>-31</v>
      </c>
      <c r="H30" s="81">
        <v>-22872</v>
      </c>
      <c r="I30" s="19">
        <v>126</v>
      </c>
      <c r="J30" s="81">
        <v>-442</v>
      </c>
      <c r="K30" s="81">
        <v>-363297</v>
      </c>
      <c r="N30" s="290"/>
      <c r="O30" s="284" t="s">
        <v>2</v>
      </c>
      <c r="P30" s="284" t="s">
        <v>361</v>
      </c>
      <c r="Q30" s="284" t="s">
        <v>403</v>
      </c>
      <c r="R30" s="284" t="s">
        <v>2</v>
      </c>
      <c r="S30" s="284" t="s">
        <v>414</v>
      </c>
      <c r="T30" s="284" t="s">
        <v>409</v>
      </c>
      <c r="U30" s="293"/>
      <c r="V30" s="296"/>
      <c r="W30" s="284" t="s">
        <v>2</v>
      </c>
      <c r="X30" s="284" t="s">
        <v>0</v>
      </c>
      <c r="Y30" s="284" t="s">
        <v>1</v>
      </c>
      <c r="Z30" s="284" t="s">
        <v>2</v>
      </c>
      <c r="AA30" s="284" t="s">
        <v>11</v>
      </c>
      <c r="AB30" s="284" t="s">
        <v>14</v>
      </c>
      <c r="AC30" s="302"/>
    </row>
    <row r="31" spans="1:29" ht="15.75" customHeight="1">
      <c r="A31" s="18"/>
      <c r="B31" s="1" t="s">
        <v>340</v>
      </c>
      <c r="C31" s="190">
        <v>39</v>
      </c>
      <c r="D31" s="21">
        <v>108</v>
      </c>
      <c r="E31" s="21">
        <v>156007</v>
      </c>
      <c r="F31" s="19">
        <v>1</v>
      </c>
      <c r="G31" s="20" t="s">
        <v>359</v>
      </c>
      <c r="H31" s="20" t="s">
        <v>359</v>
      </c>
      <c r="I31" s="20">
        <v>38</v>
      </c>
      <c r="J31" s="20" t="s">
        <v>359</v>
      </c>
      <c r="K31" s="20" t="s">
        <v>359</v>
      </c>
      <c r="N31" s="291"/>
      <c r="O31" s="285"/>
      <c r="P31" s="285"/>
      <c r="Q31" s="285"/>
      <c r="R31" s="285"/>
      <c r="S31" s="285"/>
      <c r="T31" s="285"/>
      <c r="U31" s="294"/>
      <c r="V31" s="297"/>
      <c r="W31" s="285"/>
      <c r="X31" s="285"/>
      <c r="Y31" s="285"/>
      <c r="Z31" s="285"/>
      <c r="AA31" s="285"/>
      <c r="AB31" s="285"/>
      <c r="AC31" s="303"/>
    </row>
    <row r="32" spans="1:29" ht="15.75" customHeight="1">
      <c r="A32" s="18"/>
      <c r="B32" s="1"/>
      <c r="C32" s="83"/>
      <c r="D32" s="11"/>
      <c r="E32" s="11"/>
      <c r="F32" s="11"/>
      <c r="G32" s="11"/>
      <c r="H32" s="11"/>
      <c r="I32" s="11"/>
      <c r="J32" s="11"/>
      <c r="K32" s="11"/>
      <c r="N32" s="180" t="s">
        <v>416</v>
      </c>
      <c r="O32" s="181">
        <f>SUM(P32:Q32)</f>
        <v>6083</v>
      </c>
      <c r="P32" s="181">
        <f>SUM(P34,P45)</f>
        <v>583</v>
      </c>
      <c r="Q32" s="181">
        <f>SUM(Q34,Q45)</f>
        <v>5500</v>
      </c>
      <c r="R32" s="181">
        <f>SUM(S32:T32)</f>
        <v>20125</v>
      </c>
      <c r="S32" s="181">
        <f>SUM(S34,S45)</f>
        <v>9446</v>
      </c>
      <c r="T32" s="181">
        <f>SUM(T34,T45)</f>
        <v>10679</v>
      </c>
      <c r="U32" s="182">
        <f>SUM(U34,U45)</f>
        <v>6074081</v>
      </c>
      <c r="V32" s="62"/>
      <c r="W32" s="161"/>
      <c r="X32" s="162"/>
      <c r="Y32" s="162"/>
      <c r="Z32" s="162"/>
      <c r="AA32" s="162"/>
      <c r="AB32" s="162"/>
      <c r="AC32" s="163"/>
    </row>
    <row r="33" spans="1:29" ht="15.75" customHeight="1">
      <c r="A33" s="218" t="s">
        <v>189</v>
      </c>
      <c r="B33" s="248"/>
      <c r="C33" s="196">
        <f>SUM(C34:C41)</f>
        <v>917</v>
      </c>
      <c r="D33" s="17">
        <f>SUM(D34:D41)</f>
        <v>4065</v>
      </c>
      <c r="E33" s="17">
        <f>SUM(E34:E41)</f>
        <v>6866318</v>
      </c>
      <c r="F33" s="17">
        <f>SUM(F34:F41)</f>
        <v>109</v>
      </c>
      <c r="G33" s="17">
        <v>1154</v>
      </c>
      <c r="H33" s="17">
        <v>3724754</v>
      </c>
      <c r="I33" s="17">
        <f>SUM(I34:I41)</f>
        <v>808</v>
      </c>
      <c r="J33" s="17">
        <v>2911</v>
      </c>
      <c r="K33" s="17">
        <v>3141564</v>
      </c>
      <c r="N33" s="130"/>
      <c r="O33" s="169"/>
      <c r="P33" s="169"/>
      <c r="Q33" s="169"/>
      <c r="R33" s="169"/>
      <c r="S33" s="169"/>
      <c r="T33" s="169"/>
      <c r="U33" s="170"/>
      <c r="V33" s="63" t="s">
        <v>195</v>
      </c>
      <c r="W33" s="176">
        <f>SUM(X33:Y33)</f>
        <v>5</v>
      </c>
      <c r="X33" s="169">
        <v>2</v>
      </c>
      <c r="Y33" s="169">
        <v>3</v>
      </c>
      <c r="Z33" s="169">
        <f>SUM(AA33:AB33)</f>
        <v>9</v>
      </c>
      <c r="AA33" s="169">
        <v>6</v>
      </c>
      <c r="AB33" s="169">
        <v>3</v>
      </c>
      <c r="AC33" s="177">
        <v>2906</v>
      </c>
    </row>
    <row r="34" spans="1:29" ht="15.75" customHeight="1">
      <c r="A34" s="18"/>
      <c r="B34" s="1" t="s">
        <v>190</v>
      </c>
      <c r="C34" s="190">
        <v>214</v>
      </c>
      <c r="D34" s="21">
        <v>547</v>
      </c>
      <c r="E34" s="21">
        <v>479848</v>
      </c>
      <c r="F34" s="19">
        <v>11</v>
      </c>
      <c r="G34" s="19">
        <v>37</v>
      </c>
      <c r="H34" s="19">
        <v>73174</v>
      </c>
      <c r="I34" s="19">
        <v>203</v>
      </c>
      <c r="J34" s="19">
        <v>510</v>
      </c>
      <c r="K34" s="19">
        <v>406674</v>
      </c>
      <c r="N34" s="126" t="s">
        <v>174</v>
      </c>
      <c r="O34" s="183">
        <f>SUM(P34:Q34)</f>
        <v>5063</v>
      </c>
      <c r="P34" s="183">
        <f>SUM(P36:P43)</f>
        <v>517</v>
      </c>
      <c r="Q34" s="183">
        <f>SUM(Q36:Q43)</f>
        <v>4546</v>
      </c>
      <c r="R34" s="183">
        <f>SUM(S34:T34)</f>
        <v>17229</v>
      </c>
      <c r="S34" s="183">
        <f>SUM(S36:S43)</f>
        <v>7690</v>
      </c>
      <c r="T34" s="183">
        <f>SUM(T36:T43)</f>
        <v>9539</v>
      </c>
      <c r="U34" s="184">
        <f>SUM(U36:U43)</f>
        <v>5241162</v>
      </c>
      <c r="V34" s="63" t="s">
        <v>196</v>
      </c>
      <c r="W34" s="176">
        <f>SUM(X34:Y34)</f>
        <v>5</v>
      </c>
      <c r="X34" s="169" t="s">
        <v>385</v>
      </c>
      <c r="Y34" s="169">
        <v>5</v>
      </c>
      <c r="Z34" s="169">
        <f>SUM(AA34:AB34)</f>
        <v>12</v>
      </c>
      <c r="AA34" s="169">
        <v>10</v>
      </c>
      <c r="AB34" s="169">
        <v>2</v>
      </c>
      <c r="AC34" s="177">
        <v>1885</v>
      </c>
    </row>
    <row r="35" spans="1:29" ht="15.75" customHeight="1">
      <c r="A35" s="18"/>
      <c r="B35" s="1" t="s">
        <v>191</v>
      </c>
      <c r="C35" s="190">
        <v>271</v>
      </c>
      <c r="D35" s="21">
        <v>836</v>
      </c>
      <c r="E35" s="21">
        <v>808846</v>
      </c>
      <c r="F35" s="19">
        <v>10</v>
      </c>
      <c r="G35" s="81">
        <v>-43</v>
      </c>
      <c r="H35" s="81">
        <v>-61730</v>
      </c>
      <c r="I35" s="19">
        <v>261</v>
      </c>
      <c r="J35" s="81">
        <v>-872</v>
      </c>
      <c r="K35" s="81">
        <v>-398335</v>
      </c>
      <c r="N35" s="130"/>
      <c r="O35" s="169"/>
      <c r="P35" s="169"/>
      <c r="Q35" s="169"/>
      <c r="R35" s="169"/>
      <c r="S35" s="169"/>
      <c r="T35" s="169"/>
      <c r="U35" s="170"/>
      <c r="V35" s="63" t="s">
        <v>197</v>
      </c>
      <c r="W35" s="176">
        <f>SUM(X35:Y35)</f>
        <v>8</v>
      </c>
      <c r="X35" s="169">
        <v>2</v>
      </c>
      <c r="Y35" s="169">
        <v>6</v>
      </c>
      <c r="Z35" s="169">
        <f>SUM(AA35:AB35)</f>
        <v>22</v>
      </c>
      <c r="AA35" s="169">
        <v>11</v>
      </c>
      <c r="AB35" s="169">
        <v>11</v>
      </c>
      <c r="AC35" s="177">
        <v>4231</v>
      </c>
    </row>
    <row r="36" spans="1:29" ht="15.75" customHeight="1">
      <c r="A36" s="18"/>
      <c r="B36" s="1" t="s">
        <v>192</v>
      </c>
      <c r="C36" s="190">
        <v>308</v>
      </c>
      <c r="D36" s="21">
        <v>2449</v>
      </c>
      <c r="E36" s="21">
        <v>5394440</v>
      </c>
      <c r="F36" s="19">
        <v>86</v>
      </c>
      <c r="G36" s="20">
        <v>1074</v>
      </c>
      <c r="H36" s="20">
        <v>3589850</v>
      </c>
      <c r="I36" s="20">
        <v>222</v>
      </c>
      <c r="J36" s="20">
        <v>1375</v>
      </c>
      <c r="K36" s="20">
        <v>1804590</v>
      </c>
      <c r="N36" s="167" t="s">
        <v>175</v>
      </c>
      <c r="O36" s="169">
        <f aca="true" t="shared" si="6" ref="O36:O43">SUM(P36:Q36)</f>
        <v>3331</v>
      </c>
      <c r="P36" s="169">
        <v>405</v>
      </c>
      <c r="Q36" s="169">
        <v>2926</v>
      </c>
      <c r="R36" s="169">
        <f aca="true" t="shared" si="7" ref="R36:R43">SUM(S36:T36)</f>
        <v>11930</v>
      </c>
      <c r="S36" s="169">
        <v>4727</v>
      </c>
      <c r="T36" s="169">
        <v>7203</v>
      </c>
      <c r="U36" s="170">
        <v>3756455</v>
      </c>
      <c r="V36" s="164"/>
      <c r="W36" s="176"/>
      <c r="X36" s="169"/>
      <c r="Y36" s="169"/>
      <c r="Z36" s="169"/>
      <c r="AA36" s="169"/>
      <c r="AB36" s="169"/>
      <c r="AC36" s="177"/>
    </row>
    <row r="37" spans="1:29" ht="15.75" customHeight="1">
      <c r="A37" s="18"/>
      <c r="B37" s="1" t="s">
        <v>193</v>
      </c>
      <c r="C37" s="190">
        <v>8</v>
      </c>
      <c r="D37" s="21">
        <v>13</v>
      </c>
      <c r="E37" s="21">
        <v>5150</v>
      </c>
      <c r="F37" s="20" t="s">
        <v>385</v>
      </c>
      <c r="G37" s="20" t="s">
        <v>385</v>
      </c>
      <c r="H37" s="20" t="s">
        <v>385</v>
      </c>
      <c r="I37" s="20">
        <v>8</v>
      </c>
      <c r="J37" s="20">
        <v>13</v>
      </c>
      <c r="K37" s="20">
        <v>5150</v>
      </c>
      <c r="N37" s="167" t="s">
        <v>176</v>
      </c>
      <c r="O37" s="169">
        <f t="shared" si="6"/>
        <v>355</v>
      </c>
      <c r="P37" s="169">
        <v>17</v>
      </c>
      <c r="Q37" s="169">
        <v>338</v>
      </c>
      <c r="R37" s="169">
        <f t="shared" si="7"/>
        <v>1023</v>
      </c>
      <c r="S37" s="169">
        <v>606</v>
      </c>
      <c r="T37" s="169">
        <v>417</v>
      </c>
      <c r="U37" s="170">
        <v>234160</v>
      </c>
      <c r="V37" s="185" t="s">
        <v>198</v>
      </c>
      <c r="W37" s="186">
        <f>SUM(X37:Y37)</f>
        <v>216</v>
      </c>
      <c r="X37" s="183">
        <f>SUM(X38:X42)</f>
        <v>14</v>
      </c>
      <c r="Y37" s="183">
        <f>SUM(Y38:Y42)</f>
        <v>202</v>
      </c>
      <c r="Z37" s="183">
        <f>SUM(AA37:AB37)</f>
        <v>593</v>
      </c>
      <c r="AA37" s="183">
        <f>SUM(AA38:AA42)</f>
        <v>386</v>
      </c>
      <c r="AB37" s="183">
        <f>SUM(AB38:AB42)</f>
        <v>207</v>
      </c>
      <c r="AC37" s="183">
        <f>SUM(AC38:AC42)</f>
        <v>186493</v>
      </c>
    </row>
    <row r="38" spans="1:29" ht="15.75" customHeight="1">
      <c r="A38" s="18"/>
      <c r="B38" s="1" t="s">
        <v>194</v>
      </c>
      <c r="C38" s="190">
        <v>23</v>
      </c>
      <c r="D38" s="21">
        <v>43</v>
      </c>
      <c r="E38" s="21">
        <v>41800</v>
      </c>
      <c r="F38" s="20" t="s">
        <v>385</v>
      </c>
      <c r="G38" s="20" t="s">
        <v>385</v>
      </c>
      <c r="H38" s="20" t="s">
        <v>385</v>
      </c>
      <c r="I38" s="20">
        <v>23</v>
      </c>
      <c r="J38" s="20">
        <v>43</v>
      </c>
      <c r="K38" s="20">
        <v>41800</v>
      </c>
      <c r="N38" s="167" t="s">
        <v>177</v>
      </c>
      <c r="O38" s="169">
        <f t="shared" si="6"/>
        <v>493</v>
      </c>
      <c r="P38" s="169">
        <v>32</v>
      </c>
      <c r="Q38" s="169">
        <v>461</v>
      </c>
      <c r="R38" s="169">
        <f t="shared" si="7"/>
        <v>1520</v>
      </c>
      <c r="S38" s="169">
        <v>856</v>
      </c>
      <c r="T38" s="169">
        <v>664</v>
      </c>
      <c r="U38" s="170">
        <v>465395</v>
      </c>
      <c r="V38" s="63" t="s">
        <v>199</v>
      </c>
      <c r="W38" s="176">
        <f aca="true" t="shared" si="8" ref="W38:W61">SUM(X38:Y38)</f>
        <v>64</v>
      </c>
      <c r="X38" s="169">
        <v>7</v>
      </c>
      <c r="Y38" s="169">
        <v>57</v>
      </c>
      <c r="Z38" s="169">
        <f aca="true" t="shared" si="9" ref="Z38:Z61">SUM(AA38:AB38)</f>
        <v>199</v>
      </c>
      <c r="AA38" s="169">
        <v>117</v>
      </c>
      <c r="AB38" s="169">
        <v>82</v>
      </c>
      <c r="AC38" s="177">
        <v>55358</v>
      </c>
    </row>
    <row r="39" spans="1:29" ht="15.75" customHeight="1">
      <c r="A39" s="18"/>
      <c r="B39" s="1" t="s">
        <v>195</v>
      </c>
      <c r="C39" s="190">
        <v>43</v>
      </c>
      <c r="D39" s="21">
        <v>79</v>
      </c>
      <c r="E39" s="21">
        <v>51219</v>
      </c>
      <c r="F39" s="19">
        <v>2</v>
      </c>
      <c r="G39" s="20" t="s">
        <v>359</v>
      </c>
      <c r="H39" s="20" t="s">
        <v>359</v>
      </c>
      <c r="I39" s="20">
        <v>41</v>
      </c>
      <c r="J39" s="20" t="s">
        <v>359</v>
      </c>
      <c r="K39" s="20" t="s">
        <v>359</v>
      </c>
      <c r="N39" s="167" t="s">
        <v>178</v>
      </c>
      <c r="O39" s="169">
        <f t="shared" si="6"/>
        <v>158</v>
      </c>
      <c r="P39" s="169">
        <v>2</v>
      </c>
      <c r="Q39" s="169">
        <v>156</v>
      </c>
      <c r="R39" s="169">
        <f t="shared" si="7"/>
        <v>454</v>
      </c>
      <c r="S39" s="169">
        <v>263</v>
      </c>
      <c r="T39" s="169">
        <v>191</v>
      </c>
      <c r="U39" s="170">
        <v>113068</v>
      </c>
      <c r="V39" s="63" t="s">
        <v>200</v>
      </c>
      <c r="W39" s="176">
        <f t="shared" si="8"/>
        <v>31</v>
      </c>
      <c r="X39" s="169" t="s">
        <v>385</v>
      </c>
      <c r="Y39" s="169">
        <v>31</v>
      </c>
      <c r="Z39" s="169">
        <f t="shared" si="9"/>
        <v>85</v>
      </c>
      <c r="AA39" s="169">
        <v>55</v>
      </c>
      <c r="AB39" s="169">
        <v>30</v>
      </c>
      <c r="AC39" s="177">
        <v>24812</v>
      </c>
    </row>
    <row r="40" spans="1:29" ht="15.75" customHeight="1">
      <c r="A40" s="18"/>
      <c r="B40" s="1" t="s">
        <v>196</v>
      </c>
      <c r="C40" s="190">
        <v>14</v>
      </c>
      <c r="D40" s="21">
        <v>27</v>
      </c>
      <c r="E40" s="21">
        <v>30953</v>
      </c>
      <c r="F40" s="20" t="s">
        <v>385</v>
      </c>
      <c r="G40" s="20" t="s">
        <v>385</v>
      </c>
      <c r="H40" s="20" t="s">
        <v>385</v>
      </c>
      <c r="I40" s="20">
        <v>14</v>
      </c>
      <c r="J40" s="20">
        <v>27</v>
      </c>
      <c r="K40" s="20">
        <v>30953</v>
      </c>
      <c r="N40" s="167" t="s">
        <v>179</v>
      </c>
      <c r="O40" s="171">
        <f t="shared" si="6"/>
        <v>101</v>
      </c>
      <c r="P40" s="169">
        <v>3</v>
      </c>
      <c r="Q40" s="171">
        <v>98</v>
      </c>
      <c r="R40" s="171">
        <f t="shared" si="7"/>
        <v>254</v>
      </c>
      <c r="S40" s="169">
        <v>162</v>
      </c>
      <c r="T40" s="171">
        <v>92</v>
      </c>
      <c r="U40" s="172">
        <v>56271</v>
      </c>
      <c r="V40" s="63" t="s">
        <v>201</v>
      </c>
      <c r="W40" s="176">
        <f t="shared" si="8"/>
        <v>24</v>
      </c>
      <c r="X40" s="169" t="s">
        <v>385</v>
      </c>
      <c r="Y40" s="169">
        <v>24</v>
      </c>
      <c r="Z40" s="169">
        <f t="shared" si="9"/>
        <v>63</v>
      </c>
      <c r="AA40" s="169">
        <v>50</v>
      </c>
      <c r="AB40" s="169">
        <v>13</v>
      </c>
      <c r="AC40" s="177">
        <v>33440</v>
      </c>
    </row>
    <row r="41" spans="1:29" ht="15.75" customHeight="1">
      <c r="A41" s="18"/>
      <c r="B41" s="1" t="s">
        <v>197</v>
      </c>
      <c r="C41" s="190">
        <v>36</v>
      </c>
      <c r="D41" s="21">
        <v>71</v>
      </c>
      <c r="E41" s="21">
        <v>54062</v>
      </c>
      <c r="F41" s="20" t="s">
        <v>385</v>
      </c>
      <c r="G41" s="20" t="s">
        <v>385</v>
      </c>
      <c r="H41" s="20" t="s">
        <v>385</v>
      </c>
      <c r="I41" s="19">
        <v>36</v>
      </c>
      <c r="J41" s="20">
        <v>71</v>
      </c>
      <c r="K41" s="20">
        <v>54062</v>
      </c>
      <c r="N41" s="167" t="s">
        <v>180</v>
      </c>
      <c r="O41" s="169">
        <f t="shared" si="6"/>
        <v>354</v>
      </c>
      <c r="P41" s="169">
        <v>28</v>
      </c>
      <c r="Q41" s="169">
        <v>326</v>
      </c>
      <c r="R41" s="169">
        <f t="shared" si="7"/>
        <v>1109</v>
      </c>
      <c r="S41" s="169">
        <v>630</v>
      </c>
      <c r="T41" s="169">
        <v>479</v>
      </c>
      <c r="U41" s="170">
        <v>344949</v>
      </c>
      <c r="V41" s="63" t="s">
        <v>202</v>
      </c>
      <c r="W41" s="176">
        <f t="shared" si="8"/>
        <v>37</v>
      </c>
      <c r="X41" s="169">
        <v>1</v>
      </c>
      <c r="Y41" s="169">
        <v>36</v>
      </c>
      <c r="Z41" s="169">
        <f t="shared" si="9"/>
        <v>88</v>
      </c>
      <c r="AA41" s="169">
        <v>65</v>
      </c>
      <c r="AB41" s="169">
        <v>23</v>
      </c>
      <c r="AC41" s="177">
        <v>30695</v>
      </c>
    </row>
    <row r="42" spans="1:29" ht="15.75" customHeight="1">
      <c r="A42" s="18"/>
      <c r="B42" s="1"/>
      <c r="C42" s="83"/>
      <c r="D42" s="11"/>
      <c r="E42" s="11"/>
      <c r="F42" s="11"/>
      <c r="G42" s="11"/>
      <c r="H42" s="11"/>
      <c r="I42" s="11"/>
      <c r="J42" s="11"/>
      <c r="K42" s="11"/>
      <c r="N42" s="167" t="s">
        <v>181</v>
      </c>
      <c r="O42" s="171">
        <f t="shared" si="6"/>
        <v>149</v>
      </c>
      <c r="P42" s="169">
        <v>6</v>
      </c>
      <c r="Q42" s="171">
        <v>143</v>
      </c>
      <c r="R42" s="171">
        <f t="shared" si="7"/>
        <v>385</v>
      </c>
      <c r="S42" s="169">
        <v>257</v>
      </c>
      <c r="T42" s="171">
        <v>128</v>
      </c>
      <c r="U42" s="172">
        <v>96221</v>
      </c>
      <c r="V42" s="63" t="s">
        <v>203</v>
      </c>
      <c r="W42" s="176">
        <f t="shared" si="8"/>
        <v>60</v>
      </c>
      <c r="X42" s="169">
        <v>6</v>
      </c>
      <c r="Y42" s="169">
        <v>54</v>
      </c>
      <c r="Z42" s="169">
        <f t="shared" si="9"/>
        <v>158</v>
      </c>
      <c r="AA42" s="169">
        <v>99</v>
      </c>
      <c r="AB42" s="169">
        <v>59</v>
      </c>
      <c r="AC42" s="177">
        <v>42188</v>
      </c>
    </row>
    <row r="43" spans="1:29" ht="15.75" customHeight="1">
      <c r="A43" s="218" t="s">
        <v>198</v>
      </c>
      <c r="B43" s="248"/>
      <c r="C43" s="196">
        <f>SUM(C44:C48)</f>
        <v>929</v>
      </c>
      <c r="D43" s="17">
        <f>SUM(D44:D48)</f>
        <v>2644</v>
      </c>
      <c r="E43" s="17">
        <f>SUM(E44:E48)</f>
        <v>2712031</v>
      </c>
      <c r="F43" s="17">
        <f aca="true" t="shared" si="10" ref="F43:K43">SUM(F44:F48)</f>
        <v>44</v>
      </c>
      <c r="G43" s="17">
        <f t="shared" si="10"/>
        <v>220</v>
      </c>
      <c r="H43" s="17">
        <f t="shared" si="10"/>
        <v>467055</v>
      </c>
      <c r="I43" s="17">
        <f t="shared" si="10"/>
        <v>885</v>
      </c>
      <c r="J43" s="17">
        <f t="shared" si="10"/>
        <v>2424</v>
      </c>
      <c r="K43" s="17">
        <f t="shared" si="10"/>
        <v>2244976</v>
      </c>
      <c r="N43" s="167" t="s">
        <v>182</v>
      </c>
      <c r="O43" s="169">
        <f t="shared" si="6"/>
        <v>122</v>
      </c>
      <c r="P43" s="169">
        <v>24</v>
      </c>
      <c r="Q43" s="169">
        <v>98</v>
      </c>
      <c r="R43" s="169">
        <f t="shared" si="7"/>
        <v>554</v>
      </c>
      <c r="S43" s="169">
        <v>189</v>
      </c>
      <c r="T43" s="169">
        <v>365</v>
      </c>
      <c r="U43" s="172">
        <v>174643</v>
      </c>
      <c r="V43" s="185" t="s">
        <v>204</v>
      </c>
      <c r="W43" s="186">
        <f t="shared" si="8"/>
        <v>128</v>
      </c>
      <c r="X43" s="183">
        <f>SUM(X44:X47)</f>
        <v>11</v>
      </c>
      <c r="Y43" s="183">
        <f>SUM(Y44:Y47)</f>
        <v>117</v>
      </c>
      <c r="Z43" s="183">
        <f t="shared" si="9"/>
        <v>391</v>
      </c>
      <c r="AA43" s="183">
        <f>SUM(AA44:AA47)</f>
        <v>204</v>
      </c>
      <c r="AB43" s="183">
        <f>SUM(AB44:AB47)</f>
        <v>187</v>
      </c>
      <c r="AC43" s="183">
        <f>SUM(AC44:AC47)</f>
        <v>142083</v>
      </c>
    </row>
    <row r="44" spans="1:29" ht="15.75" customHeight="1">
      <c r="A44" s="18"/>
      <c r="B44" s="1" t="s">
        <v>199</v>
      </c>
      <c r="C44" s="190">
        <v>272</v>
      </c>
      <c r="D44" s="21">
        <v>828</v>
      </c>
      <c r="E44" s="21">
        <v>972856</v>
      </c>
      <c r="F44" s="19">
        <v>15</v>
      </c>
      <c r="G44" s="19">
        <v>83</v>
      </c>
      <c r="H44" s="19">
        <v>161969</v>
      </c>
      <c r="I44" s="19">
        <v>257</v>
      </c>
      <c r="J44" s="19">
        <v>745</v>
      </c>
      <c r="K44" s="19">
        <v>810887</v>
      </c>
      <c r="N44" s="130"/>
      <c r="O44" s="169"/>
      <c r="P44" s="169"/>
      <c r="Q44" s="169"/>
      <c r="R44" s="169"/>
      <c r="S44" s="169"/>
      <c r="T44" s="169"/>
      <c r="U44" s="170"/>
      <c r="V44" s="63" t="s">
        <v>205</v>
      </c>
      <c r="W44" s="176">
        <f t="shared" si="8"/>
        <v>49</v>
      </c>
      <c r="X44" s="169">
        <v>5</v>
      </c>
      <c r="Y44" s="169">
        <v>44</v>
      </c>
      <c r="Z44" s="169">
        <f t="shared" si="9"/>
        <v>196</v>
      </c>
      <c r="AA44" s="169">
        <v>80</v>
      </c>
      <c r="AB44" s="169">
        <v>116</v>
      </c>
      <c r="AC44" s="169">
        <v>89734</v>
      </c>
    </row>
    <row r="45" spans="1:29" ht="15.75" customHeight="1">
      <c r="A45" s="18"/>
      <c r="B45" s="1" t="s">
        <v>200</v>
      </c>
      <c r="C45" s="190">
        <v>170</v>
      </c>
      <c r="D45" s="21">
        <v>501</v>
      </c>
      <c r="E45" s="21">
        <v>402060</v>
      </c>
      <c r="F45" s="19">
        <v>3</v>
      </c>
      <c r="G45" s="19">
        <v>10</v>
      </c>
      <c r="H45" s="19">
        <v>7827</v>
      </c>
      <c r="I45" s="19">
        <v>167</v>
      </c>
      <c r="J45" s="19">
        <v>491</v>
      </c>
      <c r="K45" s="19">
        <v>394233</v>
      </c>
      <c r="N45" s="126" t="s">
        <v>223</v>
      </c>
      <c r="O45" s="183">
        <f>SUM(P45:Q45)</f>
        <v>1020</v>
      </c>
      <c r="P45" s="183">
        <f>SUM(P47,P50,P56,X37,X43,X48,X55,X60)</f>
        <v>66</v>
      </c>
      <c r="Q45" s="183">
        <f>SUM(Q47,Q50,Q56,Y37,Y43,Y48,Y55,Y60)</f>
        <v>954</v>
      </c>
      <c r="R45" s="183">
        <f>SUM(S45:T45)</f>
        <v>2896</v>
      </c>
      <c r="S45" s="183">
        <f>SUM(S47,S50,S56,AA37,AA43,AA48,AA55,AA60)</f>
        <v>1756</v>
      </c>
      <c r="T45" s="183">
        <f>SUM(T47,T50,T56,AB37,AB43,AB48,AB55,AB60)</f>
        <v>1140</v>
      </c>
      <c r="U45" s="184">
        <f>SUM(U47,U50,U56,AC37,AC43,AC48,AC55,AC60)</f>
        <v>832919</v>
      </c>
      <c r="V45" s="63" t="s">
        <v>206</v>
      </c>
      <c r="W45" s="176">
        <f t="shared" si="8"/>
        <v>13</v>
      </c>
      <c r="X45" s="169" t="s">
        <v>385</v>
      </c>
      <c r="Y45" s="169">
        <v>13</v>
      </c>
      <c r="Z45" s="169">
        <f t="shared" si="9"/>
        <v>28</v>
      </c>
      <c r="AA45" s="169">
        <v>21</v>
      </c>
      <c r="AB45" s="169">
        <v>7</v>
      </c>
      <c r="AC45" s="169">
        <v>4554</v>
      </c>
    </row>
    <row r="46" spans="1:29" ht="15.75" customHeight="1">
      <c r="A46" s="18"/>
      <c r="B46" s="1" t="s">
        <v>201</v>
      </c>
      <c r="C46" s="190">
        <v>147</v>
      </c>
      <c r="D46" s="21">
        <v>363</v>
      </c>
      <c r="E46" s="21">
        <v>477907</v>
      </c>
      <c r="F46" s="19">
        <v>14</v>
      </c>
      <c r="G46" s="19">
        <v>68</v>
      </c>
      <c r="H46" s="19">
        <v>166900</v>
      </c>
      <c r="I46" s="19">
        <v>133</v>
      </c>
      <c r="J46" s="19">
        <v>295</v>
      </c>
      <c r="K46" s="19">
        <v>311007</v>
      </c>
      <c r="N46" s="130"/>
      <c r="O46" s="169"/>
      <c r="P46" s="171"/>
      <c r="Q46" s="169"/>
      <c r="R46" s="169"/>
      <c r="S46" s="171"/>
      <c r="T46" s="169"/>
      <c r="U46" s="172"/>
      <c r="V46" s="63" t="s">
        <v>207</v>
      </c>
      <c r="W46" s="176">
        <f t="shared" si="8"/>
        <v>42</v>
      </c>
      <c r="X46" s="169">
        <v>1</v>
      </c>
      <c r="Y46" s="169">
        <v>41</v>
      </c>
      <c r="Z46" s="169">
        <f t="shared" si="9"/>
        <v>107</v>
      </c>
      <c r="AA46" s="169">
        <v>77</v>
      </c>
      <c r="AB46" s="169">
        <v>30</v>
      </c>
      <c r="AC46" s="169">
        <v>30770</v>
      </c>
    </row>
    <row r="47" spans="1:29" ht="15.75" customHeight="1">
      <c r="A47" s="18"/>
      <c r="B47" s="1" t="s">
        <v>202</v>
      </c>
      <c r="C47" s="190">
        <v>142</v>
      </c>
      <c r="D47" s="21">
        <v>454</v>
      </c>
      <c r="E47" s="21">
        <v>444819</v>
      </c>
      <c r="F47" s="19">
        <v>6</v>
      </c>
      <c r="G47" s="19">
        <v>44</v>
      </c>
      <c r="H47" s="19">
        <v>107959</v>
      </c>
      <c r="I47" s="19">
        <v>136</v>
      </c>
      <c r="J47" s="19">
        <v>410</v>
      </c>
      <c r="K47" s="19">
        <v>336860</v>
      </c>
      <c r="N47" s="126" t="s">
        <v>183</v>
      </c>
      <c r="O47" s="183">
        <f>SUM(P47:Q47)</f>
        <v>57</v>
      </c>
      <c r="P47" s="183">
        <f>SUM(P48)</f>
        <v>3</v>
      </c>
      <c r="Q47" s="183">
        <f>SUM(Q48)</f>
        <v>54</v>
      </c>
      <c r="R47" s="183">
        <f>SUM(S47:T47)</f>
        <v>153</v>
      </c>
      <c r="S47" s="183">
        <f>SUM(S48)</f>
        <v>95</v>
      </c>
      <c r="T47" s="183">
        <f>SUM(T48)</f>
        <v>58</v>
      </c>
      <c r="U47" s="184">
        <f>SUM(U48)</f>
        <v>45748</v>
      </c>
      <c r="V47" s="63" t="s">
        <v>208</v>
      </c>
      <c r="W47" s="176">
        <f t="shared" si="8"/>
        <v>24</v>
      </c>
      <c r="X47" s="169">
        <v>5</v>
      </c>
      <c r="Y47" s="169">
        <v>19</v>
      </c>
      <c r="Z47" s="169">
        <f t="shared" si="9"/>
        <v>60</v>
      </c>
      <c r="AA47" s="169">
        <v>26</v>
      </c>
      <c r="AB47" s="169">
        <v>34</v>
      </c>
      <c r="AC47" s="169">
        <v>17025</v>
      </c>
    </row>
    <row r="48" spans="1:29" ht="15.75" customHeight="1">
      <c r="A48" s="18"/>
      <c r="B48" s="1" t="s">
        <v>203</v>
      </c>
      <c r="C48" s="190">
        <v>198</v>
      </c>
      <c r="D48" s="21">
        <v>498</v>
      </c>
      <c r="E48" s="21">
        <v>414389</v>
      </c>
      <c r="F48" s="19">
        <v>6</v>
      </c>
      <c r="G48" s="19">
        <v>15</v>
      </c>
      <c r="H48" s="19">
        <v>22400</v>
      </c>
      <c r="I48" s="19">
        <v>192</v>
      </c>
      <c r="J48" s="19">
        <v>483</v>
      </c>
      <c r="K48" s="19">
        <v>391989</v>
      </c>
      <c r="N48" s="167" t="s">
        <v>184</v>
      </c>
      <c r="O48" s="169">
        <f>SUM(P48:Q48)</f>
        <v>57</v>
      </c>
      <c r="P48" s="169">
        <v>3</v>
      </c>
      <c r="Q48" s="169">
        <v>54</v>
      </c>
      <c r="R48" s="169">
        <f>SUM(S48:T48)</f>
        <v>153</v>
      </c>
      <c r="S48" s="169">
        <v>95</v>
      </c>
      <c r="T48" s="169">
        <v>58</v>
      </c>
      <c r="U48" s="172">
        <v>45748</v>
      </c>
      <c r="V48" s="185" t="s">
        <v>209</v>
      </c>
      <c r="W48" s="187">
        <f t="shared" si="8"/>
        <v>99</v>
      </c>
      <c r="X48" s="183">
        <f>SUM(X49:X54)</f>
        <v>2</v>
      </c>
      <c r="Y48" s="183">
        <f>SUM(Y49:Y54)</f>
        <v>97</v>
      </c>
      <c r="Z48" s="188">
        <f t="shared" si="9"/>
        <v>236</v>
      </c>
      <c r="AA48" s="183">
        <f>SUM(AA49:AA54)</f>
        <v>178</v>
      </c>
      <c r="AB48" s="183">
        <f>SUM(AB49:AB54)</f>
        <v>58</v>
      </c>
      <c r="AC48" s="183">
        <f>SUM(AC49:AC54)</f>
        <v>64975</v>
      </c>
    </row>
    <row r="49" spans="1:29" ht="15.75" customHeight="1">
      <c r="A49" s="18"/>
      <c r="B49" s="1"/>
      <c r="C49" s="83"/>
      <c r="D49" s="11"/>
      <c r="E49" s="11"/>
      <c r="F49" s="11"/>
      <c r="G49" s="11"/>
      <c r="H49" s="11"/>
      <c r="I49" s="11"/>
      <c r="J49" s="11"/>
      <c r="K49" s="11"/>
      <c r="N49" s="130"/>
      <c r="O49" s="169"/>
      <c r="P49" s="171"/>
      <c r="Q49" s="169"/>
      <c r="R49" s="169"/>
      <c r="S49" s="171"/>
      <c r="T49" s="169"/>
      <c r="U49" s="172"/>
      <c r="V49" s="63" t="s">
        <v>210</v>
      </c>
      <c r="W49" s="176">
        <f t="shared" si="8"/>
        <v>12</v>
      </c>
      <c r="X49" s="171" t="s">
        <v>385</v>
      </c>
      <c r="Y49" s="169">
        <v>12</v>
      </c>
      <c r="Z49" s="169">
        <f t="shared" si="9"/>
        <v>30</v>
      </c>
      <c r="AA49" s="171">
        <v>24</v>
      </c>
      <c r="AB49" s="169">
        <v>6</v>
      </c>
      <c r="AC49" s="169">
        <v>6590</v>
      </c>
    </row>
    <row r="50" spans="1:29" ht="15.75" customHeight="1">
      <c r="A50" s="218" t="s">
        <v>204</v>
      </c>
      <c r="B50" s="248"/>
      <c r="C50" s="196">
        <f>SUM(C51:C54)</f>
        <v>783</v>
      </c>
      <c r="D50" s="17">
        <f>SUM(D51:D54)</f>
        <v>1859</v>
      </c>
      <c r="E50" s="17">
        <f>SUM(E51:E54)</f>
        <v>1353678</v>
      </c>
      <c r="F50" s="17">
        <f aca="true" t="shared" si="11" ref="F50:K50">SUM(F51:F54)</f>
        <v>23</v>
      </c>
      <c r="G50" s="17">
        <f t="shared" si="11"/>
        <v>92</v>
      </c>
      <c r="H50" s="17">
        <f t="shared" si="11"/>
        <v>150155</v>
      </c>
      <c r="I50" s="17">
        <f t="shared" si="11"/>
        <v>760</v>
      </c>
      <c r="J50" s="17">
        <f t="shared" si="11"/>
        <v>1767</v>
      </c>
      <c r="K50" s="17">
        <f t="shared" si="11"/>
        <v>1203523</v>
      </c>
      <c r="N50" s="126" t="s">
        <v>185</v>
      </c>
      <c r="O50" s="183">
        <f>SUM(P50:Q50)</f>
        <v>92</v>
      </c>
      <c r="P50" s="183">
        <f>SUM(P51:P54)</f>
        <v>4</v>
      </c>
      <c r="Q50" s="183">
        <f>SUM(Q51:Q54)</f>
        <v>88</v>
      </c>
      <c r="R50" s="183">
        <f>SUM(S50:T50)</f>
        <v>266</v>
      </c>
      <c r="S50" s="183">
        <f>SUM(S51:S54)</f>
        <v>159</v>
      </c>
      <c r="T50" s="183">
        <f>SUM(T51:T54)</f>
        <v>107</v>
      </c>
      <c r="U50" s="184">
        <f>SUM(U51:U54)</f>
        <v>87507</v>
      </c>
      <c r="V50" s="63" t="s">
        <v>211</v>
      </c>
      <c r="W50" s="176">
        <f t="shared" si="8"/>
        <v>13</v>
      </c>
      <c r="X50" s="171" t="s">
        <v>385</v>
      </c>
      <c r="Y50" s="169">
        <v>13</v>
      </c>
      <c r="Z50" s="169">
        <f t="shared" si="9"/>
        <v>31</v>
      </c>
      <c r="AA50" s="171">
        <v>22</v>
      </c>
      <c r="AB50" s="169">
        <v>9</v>
      </c>
      <c r="AC50" s="169">
        <v>8665</v>
      </c>
    </row>
    <row r="51" spans="1:29" ht="15.75" customHeight="1">
      <c r="A51" s="22"/>
      <c r="B51" s="1" t="s">
        <v>205</v>
      </c>
      <c r="C51" s="190">
        <v>235</v>
      </c>
      <c r="D51" s="21">
        <v>510</v>
      </c>
      <c r="E51" s="21">
        <v>350440</v>
      </c>
      <c r="F51" s="19">
        <v>4</v>
      </c>
      <c r="G51" s="19">
        <v>9</v>
      </c>
      <c r="H51" s="19">
        <v>10606</v>
      </c>
      <c r="I51" s="19">
        <v>231</v>
      </c>
      <c r="J51" s="19">
        <v>501</v>
      </c>
      <c r="K51" s="19">
        <v>339834</v>
      </c>
      <c r="N51" s="167" t="s">
        <v>186</v>
      </c>
      <c r="O51" s="169">
        <f>SUM(P51:Q51)</f>
        <v>33</v>
      </c>
      <c r="P51" s="169">
        <v>1</v>
      </c>
      <c r="Q51" s="169">
        <v>32</v>
      </c>
      <c r="R51" s="169">
        <f>SUM(S51:T51)</f>
        <v>76</v>
      </c>
      <c r="S51" s="169">
        <v>59</v>
      </c>
      <c r="T51" s="169">
        <v>17</v>
      </c>
      <c r="U51" s="172">
        <v>26324</v>
      </c>
      <c r="V51" s="63" t="s">
        <v>212</v>
      </c>
      <c r="W51" s="178">
        <f t="shared" si="8"/>
        <v>25</v>
      </c>
      <c r="X51" s="171" t="s">
        <v>385</v>
      </c>
      <c r="Y51" s="171">
        <v>25</v>
      </c>
      <c r="Z51" s="171">
        <f t="shared" si="9"/>
        <v>64</v>
      </c>
      <c r="AA51" s="171">
        <v>48</v>
      </c>
      <c r="AB51" s="171">
        <v>16</v>
      </c>
      <c r="AC51" s="169">
        <v>15114</v>
      </c>
    </row>
    <row r="52" spans="1:29" ht="15.75" customHeight="1">
      <c r="A52" s="22"/>
      <c r="B52" s="1" t="s">
        <v>206</v>
      </c>
      <c r="C52" s="190">
        <v>105</v>
      </c>
      <c r="D52" s="21">
        <v>295</v>
      </c>
      <c r="E52" s="21">
        <v>188394</v>
      </c>
      <c r="F52" s="19">
        <v>3</v>
      </c>
      <c r="G52" s="19">
        <v>17</v>
      </c>
      <c r="H52" s="19">
        <v>59681</v>
      </c>
      <c r="I52" s="19">
        <v>102</v>
      </c>
      <c r="J52" s="19">
        <v>278</v>
      </c>
      <c r="K52" s="19">
        <v>128713</v>
      </c>
      <c r="N52" s="167" t="s">
        <v>187</v>
      </c>
      <c r="O52" s="169">
        <f>SUM(P52:Q52)</f>
        <v>42</v>
      </c>
      <c r="P52" s="169">
        <v>3</v>
      </c>
      <c r="Q52" s="169">
        <v>39</v>
      </c>
      <c r="R52" s="169">
        <f>SUM(S52:T52)</f>
        <v>151</v>
      </c>
      <c r="S52" s="169">
        <v>76</v>
      </c>
      <c r="T52" s="169">
        <v>75</v>
      </c>
      <c r="U52" s="170">
        <v>47904</v>
      </c>
      <c r="V52" s="63" t="s">
        <v>213</v>
      </c>
      <c r="W52" s="176">
        <f t="shared" si="8"/>
        <v>22</v>
      </c>
      <c r="X52" s="169">
        <v>1</v>
      </c>
      <c r="Y52" s="169">
        <v>21</v>
      </c>
      <c r="Z52" s="169">
        <f t="shared" si="9"/>
        <v>56</v>
      </c>
      <c r="AA52" s="169">
        <v>37</v>
      </c>
      <c r="AB52" s="169">
        <v>19</v>
      </c>
      <c r="AC52" s="169">
        <v>19524</v>
      </c>
    </row>
    <row r="53" spans="1:29" ht="15.75" customHeight="1">
      <c r="A53" s="22"/>
      <c r="B53" s="1" t="s">
        <v>207</v>
      </c>
      <c r="C53" s="190">
        <v>309</v>
      </c>
      <c r="D53" s="21">
        <v>755</v>
      </c>
      <c r="E53" s="21">
        <v>588959</v>
      </c>
      <c r="F53" s="19">
        <v>12</v>
      </c>
      <c r="G53" s="19">
        <v>42</v>
      </c>
      <c r="H53" s="19">
        <v>54836</v>
      </c>
      <c r="I53" s="19">
        <v>297</v>
      </c>
      <c r="J53" s="19">
        <v>713</v>
      </c>
      <c r="K53" s="19">
        <v>534123</v>
      </c>
      <c r="N53" s="167" t="s">
        <v>188</v>
      </c>
      <c r="O53" s="169">
        <f>SUM(P53:Q53)</f>
        <v>14</v>
      </c>
      <c r="P53" s="169" t="s">
        <v>385</v>
      </c>
      <c r="Q53" s="169">
        <v>14</v>
      </c>
      <c r="R53" s="169">
        <f>SUM(S53:T53)</f>
        <v>34</v>
      </c>
      <c r="S53" s="169">
        <v>19</v>
      </c>
      <c r="T53" s="169">
        <v>15</v>
      </c>
      <c r="U53" s="170">
        <v>12045</v>
      </c>
      <c r="V53" s="63" t="s">
        <v>214</v>
      </c>
      <c r="W53" s="176">
        <f t="shared" si="8"/>
        <v>8</v>
      </c>
      <c r="X53" s="169">
        <v>1</v>
      </c>
      <c r="Y53" s="169">
        <v>7</v>
      </c>
      <c r="Z53" s="169">
        <f t="shared" si="9"/>
        <v>15</v>
      </c>
      <c r="AA53" s="169">
        <v>10</v>
      </c>
      <c r="AB53" s="169">
        <v>5</v>
      </c>
      <c r="AC53" s="169">
        <v>3442</v>
      </c>
    </row>
    <row r="54" spans="1:29" ht="15.75" customHeight="1">
      <c r="A54" s="22"/>
      <c r="B54" s="1" t="s">
        <v>208</v>
      </c>
      <c r="C54" s="190">
        <v>134</v>
      </c>
      <c r="D54" s="21">
        <v>299</v>
      </c>
      <c r="E54" s="21">
        <v>225885</v>
      </c>
      <c r="F54" s="19">
        <v>4</v>
      </c>
      <c r="G54" s="19">
        <v>24</v>
      </c>
      <c r="H54" s="19">
        <v>25032</v>
      </c>
      <c r="I54" s="19">
        <v>130</v>
      </c>
      <c r="J54" s="19">
        <v>275</v>
      </c>
      <c r="K54" s="19">
        <v>200853</v>
      </c>
      <c r="N54" s="167" t="s">
        <v>340</v>
      </c>
      <c r="O54" s="169">
        <f>SUM(P54:Q54)</f>
        <v>3</v>
      </c>
      <c r="P54" s="169" t="s">
        <v>385</v>
      </c>
      <c r="Q54" s="169">
        <v>3</v>
      </c>
      <c r="R54" s="169">
        <f>SUM(S54:T54)</f>
        <v>5</v>
      </c>
      <c r="S54" s="169">
        <v>5</v>
      </c>
      <c r="T54" s="169" t="s">
        <v>385</v>
      </c>
      <c r="U54" s="170">
        <v>1234</v>
      </c>
      <c r="V54" s="63" t="s">
        <v>215</v>
      </c>
      <c r="W54" s="176">
        <f t="shared" si="8"/>
        <v>19</v>
      </c>
      <c r="X54" s="169" t="s">
        <v>385</v>
      </c>
      <c r="Y54" s="169">
        <v>19</v>
      </c>
      <c r="Z54" s="169">
        <f t="shared" si="9"/>
        <v>40</v>
      </c>
      <c r="AA54" s="169">
        <v>37</v>
      </c>
      <c r="AB54" s="169">
        <v>3</v>
      </c>
      <c r="AC54" s="169">
        <v>11640</v>
      </c>
    </row>
    <row r="55" spans="1:29" ht="15.75" customHeight="1">
      <c r="A55" s="22"/>
      <c r="B55" s="1"/>
      <c r="C55" s="83"/>
      <c r="D55" s="11"/>
      <c r="E55" s="11"/>
      <c r="F55" s="11"/>
      <c r="G55" s="11"/>
      <c r="H55" s="11"/>
      <c r="I55" s="11"/>
      <c r="J55" s="11"/>
      <c r="K55" s="11"/>
      <c r="N55" s="130"/>
      <c r="O55" s="169"/>
      <c r="P55" s="171"/>
      <c r="Q55" s="169"/>
      <c r="R55" s="169"/>
      <c r="S55" s="171"/>
      <c r="T55" s="169"/>
      <c r="U55" s="170"/>
      <c r="V55" s="189" t="s">
        <v>417</v>
      </c>
      <c r="W55" s="186">
        <f t="shared" si="8"/>
        <v>159</v>
      </c>
      <c r="X55" s="183">
        <f>SUM(X56:X59)</f>
        <v>10</v>
      </c>
      <c r="Y55" s="183">
        <f>SUM(Y56:Y59)</f>
        <v>149</v>
      </c>
      <c r="Z55" s="183">
        <f t="shared" si="9"/>
        <v>408</v>
      </c>
      <c r="AA55" s="183">
        <f>SUM(AA56:AA59)</f>
        <v>254</v>
      </c>
      <c r="AB55" s="183">
        <f>SUM(AB56:AB59)</f>
        <v>154</v>
      </c>
      <c r="AC55" s="183">
        <f>SUM(AC56:AC59)</f>
        <v>86499</v>
      </c>
    </row>
    <row r="56" spans="1:29" ht="15.75" customHeight="1">
      <c r="A56" s="218" t="s">
        <v>209</v>
      </c>
      <c r="B56" s="248"/>
      <c r="C56" s="196">
        <f>SUM(C57:C62)</f>
        <v>721</v>
      </c>
      <c r="D56" s="17">
        <f>SUM(D57:D62)</f>
        <v>1603</v>
      </c>
      <c r="E56" s="17">
        <f>SUM(E57:E62)</f>
        <v>1113663</v>
      </c>
      <c r="F56" s="17">
        <f>SUM(F57:F62)</f>
        <v>32</v>
      </c>
      <c r="G56" s="17">
        <v>131</v>
      </c>
      <c r="H56" s="17">
        <v>243596</v>
      </c>
      <c r="I56" s="17">
        <f>SUM(I57:I62)</f>
        <v>689</v>
      </c>
      <c r="J56" s="17">
        <v>1472</v>
      </c>
      <c r="K56" s="17">
        <v>870067</v>
      </c>
      <c r="N56" s="126" t="s">
        <v>189</v>
      </c>
      <c r="O56" s="183">
        <f aca="true" t="shared" si="12" ref="O56:O61">SUM(P56:Q56)</f>
        <v>238</v>
      </c>
      <c r="P56" s="183">
        <f>SUM(P57:P61,X33:X35)</f>
        <v>22</v>
      </c>
      <c r="Q56" s="183">
        <f>SUM(Q57:Q61,Y33:Y35)</f>
        <v>216</v>
      </c>
      <c r="R56" s="183">
        <f aca="true" t="shared" si="13" ref="R56:R61">SUM(S56:T56)</f>
        <v>778</v>
      </c>
      <c r="S56" s="183">
        <f>SUM(S57:S61,AA33:AA35)</f>
        <v>424</v>
      </c>
      <c r="T56" s="183">
        <f>SUM(T57:T61,AB33:AB35)</f>
        <v>354</v>
      </c>
      <c r="U56" s="183">
        <f>SUM(U57:U61,AC33:AC35)</f>
        <v>207865</v>
      </c>
      <c r="V56" s="82" t="s">
        <v>217</v>
      </c>
      <c r="W56" s="176">
        <f t="shared" si="8"/>
        <v>58</v>
      </c>
      <c r="X56" s="169">
        <v>2</v>
      </c>
      <c r="Y56" s="169">
        <v>56</v>
      </c>
      <c r="Z56" s="169">
        <f t="shared" si="9"/>
        <v>170</v>
      </c>
      <c r="AA56" s="169">
        <v>105</v>
      </c>
      <c r="AB56" s="169">
        <v>65</v>
      </c>
      <c r="AC56" s="169">
        <v>42009</v>
      </c>
    </row>
    <row r="57" spans="1:29" ht="15.75" customHeight="1">
      <c r="A57" s="18"/>
      <c r="B57" s="1" t="s">
        <v>210</v>
      </c>
      <c r="C57" s="190">
        <v>105</v>
      </c>
      <c r="D57" s="21">
        <v>265</v>
      </c>
      <c r="E57" s="21">
        <v>189450</v>
      </c>
      <c r="F57" s="19">
        <v>7</v>
      </c>
      <c r="G57" s="19">
        <v>35</v>
      </c>
      <c r="H57" s="19">
        <v>58846</v>
      </c>
      <c r="I57" s="19">
        <v>98</v>
      </c>
      <c r="J57" s="19">
        <v>230</v>
      </c>
      <c r="K57" s="19">
        <v>130604</v>
      </c>
      <c r="N57" s="167" t="s">
        <v>190</v>
      </c>
      <c r="O57" s="169">
        <f t="shared" si="12"/>
        <v>39</v>
      </c>
      <c r="P57" s="171">
        <v>2</v>
      </c>
      <c r="Q57" s="169">
        <v>37</v>
      </c>
      <c r="R57" s="169">
        <f t="shared" si="13"/>
        <v>98</v>
      </c>
      <c r="S57" s="171">
        <v>67</v>
      </c>
      <c r="T57" s="169">
        <v>31</v>
      </c>
      <c r="U57" s="170">
        <v>24565</v>
      </c>
      <c r="V57" s="63" t="s">
        <v>218</v>
      </c>
      <c r="W57" s="176">
        <f t="shared" si="8"/>
        <v>25</v>
      </c>
      <c r="X57" s="169">
        <v>1</v>
      </c>
      <c r="Y57" s="169">
        <v>24</v>
      </c>
      <c r="Z57" s="169">
        <f t="shared" si="9"/>
        <v>61</v>
      </c>
      <c r="AA57" s="169">
        <v>41</v>
      </c>
      <c r="AB57" s="169">
        <v>20</v>
      </c>
      <c r="AC57" s="169">
        <v>12598</v>
      </c>
    </row>
    <row r="58" spans="1:29" ht="15.75" customHeight="1">
      <c r="A58" s="18"/>
      <c r="B58" s="1" t="s">
        <v>211</v>
      </c>
      <c r="C58" s="190">
        <v>105</v>
      </c>
      <c r="D58" s="21">
        <v>277</v>
      </c>
      <c r="E58" s="21">
        <v>314059</v>
      </c>
      <c r="F58" s="19">
        <v>14</v>
      </c>
      <c r="G58" s="20">
        <v>47</v>
      </c>
      <c r="H58" s="20">
        <v>116369</v>
      </c>
      <c r="I58" s="19">
        <v>91</v>
      </c>
      <c r="J58" s="20">
        <v>230</v>
      </c>
      <c r="K58" s="20">
        <v>197690</v>
      </c>
      <c r="N58" s="167" t="s">
        <v>191</v>
      </c>
      <c r="O58" s="169">
        <f t="shared" si="12"/>
        <v>55</v>
      </c>
      <c r="P58" s="171" t="s">
        <v>385</v>
      </c>
      <c r="Q58" s="169">
        <v>55</v>
      </c>
      <c r="R58" s="169">
        <f t="shared" si="13"/>
        <v>219</v>
      </c>
      <c r="S58" s="171">
        <v>132</v>
      </c>
      <c r="T58" s="169">
        <v>87</v>
      </c>
      <c r="U58" s="170">
        <v>64538</v>
      </c>
      <c r="V58" s="63" t="s">
        <v>219</v>
      </c>
      <c r="W58" s="178">
        <f t="shared" si="8"/>
        <v>68</v>
      </c>
      <c r="X58" s="171">
        <v>7</v>
      </c>
      <c r="Y58" s="171">
        <v>61</v>
      </c>
      <c r="Z58" s="171">
        <f t="shared" si="9"/>
        <v>160</v>
      </c>
      <c r="AA58" s="171">
        <v>93</v>
      </c>
      <c r="AB58" s="171">
        <v>67</v>
      </c>
      <c r="AC58" s="169">
        <v>29835</v>
      </c>
    </row>
    <row r="59" spans="1:29" ht="15.75" customHeight="1">
      <c r="A59" s="18"/>
      <c r="B59" s="1" t="s">
        <v>212</v>
      </c>
      <c r="C59" s="190">
        <v>180</v>
      </c>
      <c r="D59" s="21">
        <v>389</v>
      </c>
      <c r="E59" s="21">
        <v>209986</v>
      </c>
      <c r="F59" s="19">
        <v>5</v>
      </c>
      <c r="G59" s="20">
        <v>24</v>
      </c>
      <c r="H59" s="20">
        <v>18396</v>
      </c>
      <c r="I59" s="20">
        <v>175</v>
      </c>
      <c r="J59" s="20">
        <v>365</v>
      </c>
      <c r="K59" s="20">
        <v>191590</v>
      </c>
      <c r="N59" s="167" t="s">
        <v>192</v>
      </c>
      <c r="O59" s="169">
        <f t="shared" si="12"/>
        <v>119</v>
      </c>
      <c r="P59" s="171">
        <v>16</v>
      </c>
      <c r="Q59" s="169">
        <v>103</v>
      </c>
      <c r="R59" s="169">
        <f t="shared" si="13"/>
        <v>397</v>
      </c>
      <c r="S59" s="171">
        <v>186</v>
      </c>
      <c r="T59" s="169">
        <v>211</v>
      </c>
      <c r="U59" s="170">
        <v>104940</v>
      </c>
      <c r="V59" s="63" t="s">
        <v>220</v>
      </c>
      <c r="W59" s="176">
        <f t="shared" si="8"/>
        <v>8</v>
      </c>
      <c r="X59" s="169" t="s">
        <v>385</v>
      </c>
      <c r="Y59" s="169">
        <v>8</v>
      </c>
      <c r="Z59" s="169">
        <f t="shared" si="9"/>
        <v>17</v>
      </c>
      <c r="AA59" s="169">
        <v>15</v>
      </c>
      <c r="AB59" s="169">
        <v>2</v>
      </c>
      <c r="AC59" s="169">
        <v>2057</v>
      </c>
    </row>
    <row r="60" spans="1:29" ht="15.75" customHeight="1">
      <c r="A60" s="18"/>
      <c r="B60" s="1" t="s">
        <v>213</v>
      </c>
      <c r="C60" s="190">
        <v>167</v>
      </c>
      <c r="D60" s="21">
        <v>322</v>
      </c>
      <c r="E60" s="21">
        <v>179608</v>
      </c>
      <c r="F60" s="19">
        <v>2</v>
      </c>
      <c r="G60" s="20" t="s">
        <v>423</v>
      </c>
      <c r="H60" s="20" t="s">
        <v>359</v>
      </c>
      <c r="I60" s="20">
        <v>165</v>
      </c>
      <c r="J60" s="20" t="s">
        <v>359</v>
      </c>
      <c r="K60" s="20" t="s">
        <v>359</v>
      </c>
      <c r="N60" s="167" t="s">
        <v>193</v>
      </c>
      <c r="O60" s="169" t="s">
        <v>385</v>
      </c>
      <c r="P60" s="171" t="s">
        <v>385</v>
      </c>
      <c r="Q60" s="169" t="s">
        <v>385</v>
      </c>
      <c r="R60" s="169" t="s">
        <v>385</v>
      </c>
      <c r="S60" s="171" t="s">
        <v>385</v>
      </c>
      <c r="T60" s="169" t="s">
        <v>385</v>
      </c>
      <c r="U60" s="170" t="s">
        <v>385</v>
      </c>
      <c r="V60" s="185" t="s">
        <v>221</v>
      </c>
      <c r="W60" s="186">
        <f t="shared" si="8"/>
        <v>31</v>
      </c>
      <c r="X60" s="183" t="s">
        <v>385</v>
      </c>
      <c r="Y60" s="183">
        <f>SUM(Y61)</f>
        <v>31</v>
      </c>
      <c r="Z60" s="183">
        <f t="shared" si="9"/>
        <v>71</v>
      </c>
      <c r="AA60" s="183">
        <f>SUM(AA61)</f>
        <v>56</v>
      </c>
      <c r="AB60" s="183">
        <f>SUM(AB61)</f>
        <v>15</v>
      </c>
      <c r="AC60" s="183">
        <f>SUM(AC61)</f>
        <v>11749</v>
      </c>
    </row>
    <row r="61" spans="1:29" ht="15.75" customHeight="1">
      <c r="A61" s="18"/>
      <c r="B61" s="1" t="s">
        <v>214</v>
      </c>
      <c r="C61" s="190">
        <v>49</v>
      </c>
      <c r="D61" s="21">
        <v>75</v>
      </c>
      <c r="E61" s="21">
        <v>25533</v>
      </c>
      <c r="F61" s="20" t="s">
        <v>385</v>
      </c>
      <c r="G61" s="20" t="s">
        <v>385</v>
      </c>
      <c r="H61" s="20" t="s">
        <v>385</v>
      </c>
      <c r="I61" s="20">
        <v>49</v>
      </c>
      <c r="J61" s="20">
        <v>75</v>
      </c>
      <c r="K61" s="20">
        <v>25533</v>
      </c>
      <c r="N61" s="168" t="s">
        <v>194</v>
      </c>
      <c r="O61" s="173">
        <f t="shared" si="12"/>
        <v>7</v>
      </c>
      <c r="P61" s="174" t="s">
        <v>385</v>
      </c>
      <c r="Q61" s="173">
        <v>7</v>
      </c>
      <c r="R61" s="173">
        <f t="shared" si="13"/>
        <v>21</v>
      </c>
      <c r="S61" s="174">
        <v>12</v>
      </c>
      <c r="T61" s="173">
        <v>9</v>
      </c>
      <c r="U61" s="175">
        <v>4800</v>
      </c>
      <c r="V61" s="64" t="s">
        <v>222</v>
      </c>
      <c r="W61" s="179">
        <f t="shared" si="8"/>
        <v>31</v>
      </c>
      <c r="X61" s="173" t="s">
        <v>385</v>
      </c>
      <c r="Y61" s="173">
        <v>31</v>
      </c>
      <c r="Z61" s="173">
        <f t="shared" si="9"/>
        <v>71</v>
      </c>
      <c r="AA61" s="173">
        <v>56</v>
      </c>
      <c r="AB61" s="173">
        <v>15</v>
      </c>
      <c r="AC61" s="173">
        <v>11749</v>
      </c>
    </row>
    <row r="62" spans="1:29" ht="15.75" customHeight="1">
      <c r="A62" s="18"/>
      <c r="B62" s="1" t="s">
        <v>215</v>
      </c>
      <c r="C62" s="190">
        <v>115</v>
      </c>
      <c r="D62" s="21">
        <v>275</v>
      </c>
      <c r="E62" s="21">
        <v>195027</v>
      </c>
      <c r="F62" s="19">
        <v>4</v>
      </c>
      <c r="G62" s="81">
        <v>-25</v>
      </c>
      <c r="H62" s="81">
        <v>-49985</v>
      </c>
      <c r="I62" s="197">
        <v>111</v>
      </c>
      <c r="J62" s="81">
        <v>-572</v>
      </c>
      <c r="K62" s="81">
        <v>-324650</v>
      </c>
      <c r="N62" s="12"/>
      <c r="P62" s="90"/>
      <c r="Q62" s="90"/>
      <c r="S62" s="90"/>
      <c r="T62" s="90"/>
      <c r="AC62" s="90"/>
    </row>
    <row r="63" spans="1:29" ht="15.75" customHeight="1">
      <c r="A63" s="18"/>
      <c r="B63" s="1"/>
      <c r="C63" s="83"/>
      <c r="D63" s="11"/>
      <c r="E63" s="11"/>
      <c r="F63" s="11"/>
      <c r="G63" s="11"/>
      <c r="H63" s="11"/>
      <c r="I63" s="11"/>
      <c r="J63" s="11"/>
      <c r="K63" s="11"/>
      <c r="P63" s="90"/>
      <c r="Q63" s="90"/>
      <c r="S63" s="90"/>
      <c r="T63" s="90"/>
      <c r="AC63" s="90"/>
    </row>
    <row r="64" spans="1:14" ht="15.75" customHeight="1">
      <c r="A64" s="218" t="s">
        <v>216</v>
      </c>
      <c r="B64" s="248"/>
      <c r="C64" s="196">
        <f>SUM(C65:C68)</f>
        <v>985</v>
      </c>
      <c r="D64" s="17">
        <f>SUM(D65:D68)</f>
        <v>2756</v>
      </c>
      <c r="E64" s="17">
        <f>SUM(E65:E68)</f>
        <v>3274299</v>
      </c>
      <c r="F64" s="17">
        <f>SUM(F65:F68)</f>
        <v>51</v>
      </c>
      <c r="G64" s="17">
        <v>286</v>
      </c>
      <c r="H64" s="17">
        <v>1490271</v>
      </c>
      <c r="I64" s="17">
        <f>SUM(I65:I68)</f>
        <v>934</v>
      </c>
      <c r="J64" s="17">
        <v>2470</v>
      </c>
      <c r="K64" s="17">
        <v>1784028</v>
      </c>
      <c r="N64" s="3"/>
    </row>
    <row r="65" spans="1:11" ht="15.75" customHeight="1">
      <c r="A65" s="18"/>
      <c r="B65" s="1" t="s">
        <v>217</v>
      </c>
      <c r="C65" s="190">
        <v>300</v>
      </c>
      <c r="D65" s="21">
        <v>944</v>
      </c>
      <c r="E65" s="21">
        <v>1801827</v>
      </c>
      <c r="F65" s="19">
        <v>14</v>
      </c>
      <c r="G65" s="81">
        <v>-155</v>
      </c>
      <c r="H65" s="81">
        <v>-1163215</v>
      </c>
      <c r="I65" s="20">
        <v>286</v>
      </c>
      <c r="J65" s="81">
        <v>-1288</v>
      </c>
      <c r="K65" s="81">
        <v>-902043</v>
      </c>
    </row>
    <row r="66" spans="1:11" ht="15.75" customHeight="1">
      <c r="A66" s="18"/>
      <c r="B66" s="1" t="s">
        <v>218</v>
      </c>
      <c r="C66" s="190">
        <v>219</v>
      </c>
      <c r="D66" s="21">
        <v>499</v>
      </c>
      <c r="E66" s="21">
        <v>263431</v>
      </c>
      <c r="F66" s="19">
        <v>1</v>
      </c>
      <c r="G66" s="20" t="s">
        <v>359</v>
      </c>
      <c r="H66" s="20" t="s">
        <v>359</v>
      </c>
      <c r="I66" s="20">
        <v>218</v>
      </c>
      <c r="J66" s="20" t="s">
        <v>359</v>
      </c>
      <c r="K66" s="20" t="s">
        <v>359</v>
      </c>
    </row>
    <row r="67" spans="1:11" ht="15.75" customHeight="1">
      <c r="A67" s="18"/>
      <c r="B67" s="1" t="s">
        <v>219</v>
      </c>
      <c r="C67" s="190">
        <v>378</v>
      </c>
      <c r="D67" s="21">
        <v>1174</v>
      </c>
      <c r="E67" s="21">
        <v>1149854</v>
      </c>
      <c r="F67" s="19">
        <v>32</v>
      </c>
      <c r="G67" s="20">
        <v>123</v>
      </c>
      <c r="H67" s="20">
        <v>320581</v>
      </c>
      <c r="I67" s="20">
        <v>346</v>
      </c>
      <c r="J67" s="20">
        <v>1051</v>
      </c>
      <c r="K67" s="20">
        <v>829273</v>
      </c>
    </row>
    <row r="68" spans="1:11" ht="15.75" customHeight="1">
      <c r="A68" s="18"/>
      <c r="B68" s="1" t="s">
        <v>220</v>
      </c>
      <c r="C68" s="190">
        <v>88</v>
      </c>
      <c r="D68" s="21">
        <v>139</v>
      </c>
      <c r="E68" s="21">
        <v>59187</v>
      </c>
      <c r="F68" s="20">
        <v>4</v>
      </c>
      <c r="G68" s="20">
        <v>8</v>
      </c>
      <c r="H68" s="20">
        <v>6475</v>
      </c>
      <c r="I68" s="19">
        <v>84</v>
      </c>
      <c r="J68" s="20">
        <v>131</v>
      </c>
      <c r="K68" s="20">
        <v>52712</v>
      </c>
    </row>
    <row r="69" spans="1:11" ht="15.75" customHeight="1">
      <c r="A69" s="18"/>
      <c r="B69" s="1"/>
      <c r="C69" s="83"/>
      <c r="D69" s="11"/>
      <c r="E69" s="11"/>
      <c r="F69" s="11"/>
      <c r="G69" s="11"/>
      <c r="H69" s="11"/>
      <c r="I69" s="11"/>
      <c r="J69" s="11"/>
      <c r="K69" s="11"/>
    </row>
    <row r="70" spans="1:11" ht="15.75" customHeight="1">
      <c r="A70" s="218" t="s">
        <v>221</v>
      </c>
      <c r="B70" s="248"/>
      <c r="C70" s="196">
        <f>SUM(C71)</f>
        <v>186</v>
      </c>
      <c r="D70" s="17">
        <f>SUM(D71)</f>
        <v>486</v>
      </c>
      <c r="E70" s="17">
        <f>SUM(E71)</f>
        <v>329640</v>
      </c>
      <c r="F70" s="17">
        <f aca="true" t="shared" si="14" ref="F70:K70">SUM(F71)</f>
        <v>14</v>
      </c>
      <c r="G70" s="17">
        <f t="shared" si="14"/>
        <v>54</v>
      </c>
      <c r="H70" s="17">
        <f t="shared" si="14"/>
        <v>55143</v>
      </c>
      <c r="I70" s="17">
        <f t="shared" si="14"/>
        <v>172</v>
      </c>
      <c r="J70" s="17">
        <f t="shared" si="14"/>
        <v>432</v>
      </c>
      <c r="K70" s="17">
        <f t="shared" si="14"/>
        <v>274497</v>
      </c>
    </row>
    <row r="71" spans="1:11" ht="15.75" customHeight="1">
      <c r="A71" s="23"/>
      <c r="B71" s="24" t="s">
        <v>222</v>
      </c>
      <c r="C71" s="191">
        <v>186</v>
      </c>
      <c r="D71" s="192">
        <v>486</v>
      </c>
      <c r="E71" s="192">
        <v>329640</v>
      </c>
      <c r="F71" s="25">
        <v>14</v>
      </c>
      <c r="G71" s="25">
        <v>54</v>
      </c>
      <c r="H71" s="25">
        <v>55143</v>
      </c>
      <c r="I71" s="25">
        <v>172</v>
      </c>
      <c r="J71" s="25">
        <v>432</v>
      </c>
      <c r="K71" s="25">
        <v>274497</v>
      </c>
    </row>
    <row r="72" spans="1:11" ht="15.75" customHeight="1">
      <c r="A72" s="3" t="s">
        <v>341</v>
      </c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ht="15.75" customHeight="1">
      <c r="B73" s="3"/>
      <c r="C73" s="3"/>
      <c r="D73" s="3"/>
      <c r="E73" s="3"/>
      <c r="F73" s="3"/>
      <c r="G73" s="3"/>
      <c r="H73" s="3"/>
      <c r="I73" s="3"/>
      <c r="J73" s="3"/>
      <c r="K73" s="3"/>
    </row>
  </sheetData>
  <sheetProtection/>
  <mergeCells count="82">
    <mergeCell ref="N3:X3"/>
    <mergeCell ref="A3:K3"/>
    <mergeCell ref="N23:P23"/>
    <mergeCell ref="N19:P19"/>
    <mergeCell ref="N20:P20"/>
    <mergeCell ref="N21:P21"/>
    <mergeCell ref="N22:P22"/>
    <mergeCell ref="O12:P12"/>
    <mergeCell ref="O13:P13"/>
    <mergeCell ref="O14:P14"/>
    <mergeCell ref="Z29:AB29"/>
    <mergeCell ref="N27:AC27"/>
    <mergeCell ref="AC29:AC31"/>
    <mergeCell ref="P30:P31"/>
    <mergeCell ref="Q30:Q31"/>
    <mergeCell ref="W30:W31"/>
    <mergeCell ref="X30:X31"/>
    <mergeCell ref="Y30:Y31"/>
    <mergeCell ref="Z30:Z31"/>
    <mergeCell ref="AA30:AA31"/>
    <mergeCell ref="AB30:AB31"/>
    <mergeCell ref="R30:R31"/>
    <mergeCell ref="S30:S31"/>
    <mergeCell ref="T30:T31"/>
    <mergeCell ref="W29:Y29"/>
    <mergeCell ref="N29:N31"/>
    <mergeCell ref="U29:U31"/>
    <mergeCell ref="V29:V31"/>
    <mergeCell ref="O29:Q29"/>
    <mergeCell ref="R29:T29"/>
    <mergeCell ref="O30:O31"/>
    <mergeCell ref="O16:P16"/>
    <mergeCell ref="W16:X16"/>
    <mergeCell ref="N17:P17"/>
    <mergeCell ref="W18:X18"/>
    <mergeCell ref="N18:P18"/>
    <mergeCell ref="A56:B56"/>
    <mergeCell ref="A64:B64"/>
    <mergeCell ref="A70:B70"/>
    <mergeCell ref="A22:B22"/>
    <mergeCell ref="A27:B27"/>
    <mergeCell ref="A33:B33"/>
    <mergeCell ref="A43:B43"/>
    <mergeCell ref="A50:B50"/>
    <mergeCell ref="A24:B24"/>
    <mergeCell ref="A11:B11"/>
    <mergeCell ref="I7:I8"/>
    <mergeCell ref="J7:J8"/>
    <mergeCell ref="K7:K8"/>
    <mergeCell ref="A9:B9"/>
    <mergeCell ref="A6:B8"/>
    <mergeCell ref="C6:E6"/>
    <mergeCell ref="F6:H6"/>
    <mergeCell ref="I6:K6"/>
    <mergeCell ref="C7:C8"/>
    <mergeCell ref="D7:D8"/>
    <mergeCell ref="E7:E8"/>
    <mergeCell ref="F7:F8"/>
    <mergeCell ref="G7:G8"/>
    <mergeCell ref="N6:P7"/>
    <mergeCell ref="W21:X21"/>
    <mergeCell ref="H7:H8"/>
    <mergeCell ref="W8:X8"/>
    <mergeCell ref="N9:P9"/>
    <mergeCell ref="Q6:S6"/>
    <mergeCell ref="W9:X9"/>
    <mergeCell ref="O10:P10"/>
    <mergeCell ref="W10:X10"/>
    <mergeCell ref="N11:P11"/>
    <mergeCell ref="W15:X15"/>
    <mergeCell ref="W14:X14"/>
    <mergeCell ref="O15:P15"/>
    <mergeCell ref="T6:V6"/>
    <mergeCell ref="W6:X7"/>
    <mergeCell ref="W13:X13"/>
    <mergeCell ref="W12:X12"/>
    <mergeCell ref="W22:X22"/>
    <mergeCell ref="W23:X23"/>
    <mergeCell ref="W17:X17"/>
    <mergeCell ref="W20:X20"/>
    <mergeCell ref="W19:X19"/>
    <mergeCell ref="W11:X11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W101"/>
  <sheetViews>
    <sheetView zoomScalePageLayoutView="0" workbookViewId="0" topLeftCell="A4">
      <selection activeCell="E11" sqref="E11"/>
    </sheetView>
  </sheetViews>
  <sheetFormatPr defaultColWidth="10.625" defaultRowHeight="21" customHeight="1"/>
  <cols>
    <col min="1" max="1" width="16.00390625" style="3" customWidth="1"/>
    <col min="2" max="9" width="12.875" style="3" customWidth="1"/>
    <col min="10" max="10" width="6.125" style="3" customWidth="1"/>
    <col min="11" max="11" width="2.75390625" style="3" customWidth="1"/>
    <col min="12" max="12" width="3.75390625" style="8" customWidth="1"/>
    <col min="13" max="13" width="2.375" style="8" customWidth="1"/>
    <col min="14" max="14" width="19.625" style="8" customWidth="1"/>
    <col min="15" max="15" width="4.25390625" style="8" customWidth="1"/>
    <col min="16" max="16" width="11.75390625" style="3" customWidth="1"/>
    <col min="17" max="17" width="16.375" style="3" customWidth="1"/>
    <col min="18" max="18" width="9.25390625" style="3" customWidth="1"/>
    <col min="19" max="19" width="13.75390625" style="3" customWidth="1"/>
    <col min="20" max="20" width="13.125" style="3" customWidth="1"/>
    <col min="21" max="21" width="13.875" style="3" customWidth="1"/>
    <col min="22" max="22" width="13.375" style="3" customWidth="1"/>
    <col min="23" max="23" width="12.25390625" style="3" customWidth="1"/>
    <col min="24" max="24" width="12.625" style="3" customWidth="1"/>
    <col min="25" max="25" width="12.125" style="3" customWidth="1"/>
    <col min="26" max="27" width="10.625" style="3" customWidth="1"/>
    <col min="28" max="29" width="2.625" style="3" customWidth="1"/>
    <col min="30" max="16384" width="10.625" style="3" customWidth="1"/>
  </cols>
  <sheetData>
    <row r="1" spans="1:25" ht="21" customHeight="1">
      <c r="A1" s="30" t="s">
        <v>279</v>
      </c>
      <c r="B1" s="198"/>
      <c r="Y1" s="31" t="s">
        <v>281</v>
      </c>
    </row>
    <row r="2" spans="1:25" ht="21" customHeight="1">
      <c r="A2" s="198"/>
      <c r="B2" s="198"/>
      <c r="Y2" s="199"/>
    </row>
    <row r="3" spans="1:231" s="4" customFormat="1" ht="21" customHeight="1">
      <c r="A3" s="311" t="s">
        <v>430</v>
      </c>
      <c r="B3" s="311"/>
      <c r="C3" s="311"/>
      <c r="D3" s="311"/>
      <c r="E3" s="311"/>
      <c r="F3" s="311"/>
      <c r="G3" s="311"/>
      <c r="H3" s="311"/>
      <c r="I3" s="311"/>
      <c r="J3" s="33"/>
      <c r="K3" s="312" t="s">
        <v>442</v>
      </c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2"/>
      <c r="AA3" s="33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</row>
    <row r="4" spans="2:231" s="4" customFormat="1" ht="21" customHeight="1">
      <c r="B4" s="12"/>
      <c r="C4" s="34"/>
      <c r="E4" s="34"/>
      <c r="F4" s="34"/>
      <c r="G4" s="34"/>
      <c r="H4" s="34"/>
      <c r="I4" s="34"/>
      <c r="J4" s="35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2"/>
      <c r="AA4" s="33"/>
      <c r="AB4" s="48"/>
      <c r="AC4" s="48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</row>
    <row r="5" spans="3:25" ht="21" customHeight="1" thickBot="1">
      <c r="C5" s="13"/>
      <c r="D5" s="13"/>
      <c r="E5" s="13"/>
      <c r="F5" s="13"/>
      <c r="G5" s="13"/>
      <c r="H5" s="13"/>
      <c r="I5" s="14" t="s">
        <v>428</v>
      </c>
      <c r="L5" s="3"/>
      <c r="M5" s="3"/>
      <c r="N5" s="3"/>
      <c r="O5" s="3"/>
      <c r="Y5" s="37" t="s">
        <v>441</v>
      </c>
    </row>
    <row r="6" spans="1:25" ht="36" customHeight="1">
      <c r="A6" s="50" t="s">
        <v>234</v>
      </c>
      <c r="B6" s="279" t="s">
        <v>438</v>
      </c>
      <c r="C6" s="281"/>
      <c r="D6" s="279" t="s">
        <v>439</v>
      </c>
      <c r="E6" s="281"/>
      <c r="F6" s="279" t="s">
        <v>320</v>
      </c>
      <c r="G6" s="281"/>
      <c r="H6" s="279" t="s">
        <v>440</v>
      </c>
      <c r="I6" s="280"/>
      <c r="J6" s="11"/>
      <c r="K6" s="328" t="s">
        <v>435</v>
      </c>
      <c r="L6" s="328"/>
      <c r="M6" s="328"/>
      <c r="N6" s="329"/>
      <c r="O6" s="51" t="s">
        <v>235</v>
      </c>
      <c r="P6" s="57" t="s">
        <v>236</v>
      </c>
      <c r="Q6" s="58" t="s">
        <v>436</v>
      </c>
      <c r="R6" s="54" t="s">
        <v>278</v>
      </c>
      <c r="S6" s="55" t="s">
        <v>437</v>
      </c>
      <c r="T6" s="55" t="s">
        <v>325</v>
      </c>
      <c r="U6" s="55" t="s">
        <v>237</v>
      </c>
      <c r="V6" s="55" t="s">
        <v>238</v>
      </c>
      <c r="W6" s="55" t="s">
        <v>326</v>
      </c>
      <c r="X6" s="55" t="s">
        <v>327</v>
      </c>
      <c r="Y6" s="56" t="s">
        <v>239</v>
      </c>
    </row>
    <row r="7" spans="1:25" ht="21" customHeight="1">
      <c r="A7" s="80" t="s">
        <v>343</v>
      </c>
      <c r="B7" s="318">
        <v>22280</v>
      </c>
      <c r="C7" s="318"/>
      <c r="D7" s="318">
        <v>7497</v>
      </c>
      <c r="E7" s="318"/>
      <c r="F7" s="318">
        <v>1519</v>
      </c>
      <c r="G7" s="318"/>
      <c r="H7" s="318">
        <v>3124</v>
      </c>
      <c r="I7" s="318"/>
      <c r="J7" s="21"/>
      <c r="K7" s="240" t="s">
        <v>240</v>
      </c>
      <c r="L7" s="240"/>
      <c r="M7" s="240"/>
      <c r="N7" s="332"/>
      <c r="O7" s="207" t="s">
        <v>241</v>
      </c>
      <c r="P7" s="210" t="s">
        <v>385</v>
      </c>
      <c r="Q7" s="208">
        <v>18463976</v>
      </c>
      <c r="R7" s="209">
        <f>Q7/$Q$7*100</f>
        <v>100</v>
      </c>
      <c r="S7" s="208">
        <v>9391648</v>
      </c>
      <c r="T7" s="208">
        <v>1978443</v>
      </c>
      <c r="U7" s="208">
        <v>4809080</v>
      </c>
      <c r="V7" s="208">
        <v>437047</v>
      </c>
      <c r="W7" s="208">
        <v>1359050</v>
      </c>
      <c r="X7" s="208">
        <v>434025</v>
      </c>
      <c r="Y7" s="208">
        <v>54683</v>
      </c>
    </row>
    <row r="8" spans="1:25" ht="21" customHeight="1">
      <c r="A8" s="79" t="s">
        <v>344</v>
      </c>
      <c r="B8" s="313">
        <v>24854</v>
      </c>
      <c r="C8" s="313"/>
      <c r="D8" s="313">
        <v>8481</v>
      </c>
      <c r="E8" s="313"/>
      <c r="F8" s="313">
        <v>1880</v>
      </c>
      <c r="G8" s="313"/>
      <c r="H8" s="313">
        <v>3411</v>
      </c>
      <c r="I8" s="313"/>
      <c r="J8" s="21"/>
      <c r="K8" s="40"/>
      <c r="L8" s="52"/>
      <c r="M8" s="330"/>
      <c r="N8" s="331"/>
      <c r="O8" s="38"/>
      <c r="P8" s="39"/>
      <c r="Q8" s="204"/>
      <c r="R8" s="205"/>
      <c r="S8" s="204"/>
      <c r="T8" s="204"/>
      <c r="U8" s="204"/>
      <c r="V8" s="204"/>
      <c r="W8" s="204"/>
      <c r="X8" s="204"/>
      <c r="Y8" s="204"/>
    </row>
    <row r="9" spans="1:30" ht="21" customHeight="1">
      <c r="A9" s="79" t="s">
        <v>324</v>
      </c>
      <c r="B9" s="313">
        <v>26607</v>
      </c>
      <c r="C9" s="313"/>
      <c r="D9" s="313">
        <v>9354</v>
      </c>
      <c r="E9" s="313"/>
      <c r="F9" s="313">
        <v>2010</v>
      </c>
      <c r="G9" s="313"/>
      <c r="H9" s="313">
        <v>3274</v>
      </c>
      <c r="I9" s="313"/>
      <c r="J9" s="21"/>
      <c r="K9" s="4"/>
      <c r="L9" s="4"/>
      <c r="M9" s="4"/>
      <c r="N9" s="41"/>
      <c r="O9" s="42"/>
      <c r="P9" s="39"/>
      <c r="Q9" s="7"/>
      <c r="R9" s="201"/>
      <c r="S9" s="7"/>
      <c r="T9" s="39"/>
      <c r="U9" s="39"/>
      <c r="V9" s="39"/>
      <c r="W9" s="39"/>
      <c r="X9" s="39"/>
      <c r="Y9" s="39"/>
      <c r="AB9" s="335"/>
      <c r="AC9" s="335"/>
      <c r="AD9" s="335"/>
    </row>
    <row r="10" spans="1:25" ht="21" customHeight="1">
      <c r="A10" s="79" t="s">
        <v>323</v>
      </c>
      <c r="B10" s="313">
        <v>26682</v>
      </c>
      <c r="C10" s="313"/>
      <c r="D10" s="313">
        <v>9658</v>
      </c>
      <c r="E10" s="313"/>
      <c r="F10" s="313">
        <v>2020</v>
      </c>
      <c r="G10" s="313"/>
      <c r="H10" s="313">
        <v>3235</v>
      </c>
      <c r="I10" s="313"/>
      <c r="J10" s="21"/>
      <c r="K10" s="40" t="s">
        <v>346</v>
      </c>
      <c r="L10" s="333" t="s">
        <v>358</v>
      </c>
      <c r="M10" s="333"/>
      <c r="N10" s="334"/>
      <c r="O10" s="42" t="s">
        <v>241</v>
      </c>
      <c r="P10" s="39" t="s">
        <v>385</v>
      </c>
      <c r="Q10" s="39">
        <v>22258</v>
      </c>
      <c r="R10" s="200">
        <f>Q10/$Q$7*100</f>
        <v>0.12054825027935478</v>
      </c>
      <c r="S10" s="39" t="s">
        <v>385</v>
      </c>
      <c r="T10" s="39">
        <v>3163</v>
      </c>
      <c r="U10" s="39">
        <v>18269</v>
      </c>
      <c r="V10" s="39" t="s">
        <v>385</v>
      </c>
      <c r="W10" s="39" t="s">
        <v>385</v>
      </c>
      <c r="X10" s="39">
        <v>826</v>
      </c>
      <c r="Y10" s="39" t="s">
        <v>385</v>
      </c>
    </row>
    <row r="11" spans="1:25" ht="21" customHeight="1">
      <c r="A11" s="203" t="s">
        <v>429</v>
      </c>
      <c r="B11" s="322">
        <f>SUM(B13:C16,B18:C21,B23:C26)</f>
        <v>29317</v>
      </c>
      <c r="C11" s="316"/>
      <c r="D11" s="316">
        <f>SUM(D13:E16,D18:E21,D23:E26)</f>
        <v>10736</v>
      </c>
      <c r="E11" s="316"/>
      <c r="F11" s="316">
        <f>SUM(F13:G16,F18:G21,F23:G26)</f>
        <v>2322</v>
      </c>
      <c r="G11" s="316"/>
      <c r="H11" s="316" t="s">
        <v>385</v>
      </c>
      <c r="I11" s="316"/>
      <c r="J11" s="27"/>
      <c r="K11" s="15"/>
      <c r="L11" s="4"/>
      <c r="M11" s="4"/>
      <c r="N11" s="41"/>
      <c r="O11" s="42"/>
      <c r="P11" s="43"/>
      <c r="Q11" s="7"/>
      <c r="R11" s="201"/>
      <c r="S11" s="7"/>
      <c r="T11" s="7"/>
      <c r="U11" s="7"/>
      <c r="V11" s="7"/>
      <c r="W11" s="7"/>
      <c r="X11" s="7"/>
      <c r="Y11" s="7"/>
    </row>
    <row r="12" spans="1:25" ht="21" customHeight="1">
      <c r="A12" s="76"/>
      <c r="B12" s="317"/>
      <c r="C12" s="317"/>
      <c r="D12" s="317"/>
      <c r="E12" s="317"/>
      <c r="F12" s="317"/>
      <c r="G12" s="317"/>
      <c r="H12" s="317"/>
      <c r="I12" s="317"/>
      <c r="J12" s="4"/>
      <c r="K12" s="40" t="s">
        <v>328</v>
      </c>
      <c r="L12" s="333" t="s">
        <v>329</v>
      </c>
      <c r="M12" s="333"/>
      <c r="N12" s="334"/>
      <c r="O12" s="42" t="s">
        <v>241</v>
      </c>
      <c r="P12" s="39" t="s">
        <v>385</v>
      </c>
      <c r="Q12" s="7">
        <v>10760989</v>
      </c>
      <c r="R12" s="200">
        <f aca="true" t="shared" si="0" ref="R12:R19">Q12/$Q$7*100</f>
        <v>58.280995382576315</v>
      </c>
      <c r="S12" s="7">
        <v>6097831</v>
      </c>
      <c r="T12" s="7">
        <v>1055741</v>
      </c>
      <c r="U12" s="7">
        <v>2135738</v>
      </c>
      <c r="V12" s="7">
        <v>237918</v>
      </c>
      <c r="W12" s="7">
        <v>888721</v>
      </c>
      <c r="X12" s="7">
        <v>340853</v>
      </c>
      <c r="Y12" s="7">
        <v>4187</v>
      </c>
    </row>
    <row r="13" spans="1:25" ht="21" customHeight="1">
      <c r="A13" s="76" t="s">
        <v>345</v>
      </c>
      <c r="B13" s="313">
        <v>1787</v>
      </c>
      <c r="C13" s="313"/>
      <c r="D13" s="313">
        <v>676</v>
      </c>
      <c r="E13" s="313"/>
      <c r="F13" s="313">
        <v>154</v>
      </c>
      <c r="G13" s="313"/>
      <c r="H13" s="313" t="s">
        <v>385</v>
      </c>
      <c r="I13" s="313"/>
      <c r="J13" s="21"/>
      <c r="K13" s="4"/>
      <c r="L13" s="53" t="s">
        <v>242</v>
      </c>
      <c r="M13" s="333" t="s">
        <v>243</v>
      </c>
      <c r="N13" s="334"/>
      <c r="O13" s="42" t="s">
        <v>244</v>
      </c>
      <c r="P13" s="39">
        <v>3253</v>
      </c>
      <c r="Q13" s="7">
        <v>238619</v>
      </c>
      <c r="R13" s="200">
        <f t="shared" si="0"/>
        <v>1.2923489501936094</v>
      </c>
      <c r="S13" s="7">
        <v>177414</v>
      </c>
      <c r="T13" s="7">
        <v>39956</v>
      </c>
      <c r="U13" s="39">
        <v>18000</v>
      </c>
      <c r="V13" s="39" t="s">
        <v>385</v>
      </c>
      <c r="W13" s="39">
        <v>3024</v>
      </c>
      <c r="X13" s="39">
        <v>225</v>
      </c>
      <c r="Y13" s="39" t="s">
        <v>385</v>
      </c>
    </row>
    <row r="14" spans="1:25" ht="21" customHeight="1">
      <c r="A14" s="77" t="s">
        <v>309</v>
      </c>
      <c r="B14" s="313">
        <v>1671</v>
      </c>
      <c r="C14" s="313"/>
      <c r="D14" s="313">
        <v>632</v>
      </c>
      <c r="E14" s="313"/>
      <c r="F14" s="313">
        <v>128</v>
      </c>
      <c r="G14" s="313"/>
      <c r="H14" s="313" t="s">
        <v>385</v>
      </c>
      <c r="I14" s="313"/>
      <c r="J14" s="21"/>
      <c r="K14" s="4"/>
      <c r="L14" s="53" t="s">
        <v>245</v>
      </c>
      <c r="M14" s="333" t="s">
        <v>246</v>
      </c>
      <c r="N14" s="334"/>
      <c r="O14" s="42" t="s">
        <v>247</v>
      </c>
      <c r="P14" s="39">
        <v>449290</v>
      </c>
      <c r="Q14" s="7">
        <v>9665825</v>
      </c>
      <c r="R14" s="200">
        <f t="shared" si="0"/>
        <v>52.3496401858408</v>
      </c>
      <c r="S14" s="7">
        <v>5547756</v>
      </c>
      <c r="T14" s="7">
        <v>812709</v>
      </c>
      <c r="U14" s="7">
        <v>1937852</v>
      </c>
      <c r="V14" s="7">
        <v>227983</v>
      </c>
      <c r="W14" s="7">
        <v>845111</v>
      </c>
      <c r="X14" s="7">
        <v>293463</v>
      </c>
      <c r="Y14" s="39">
        <v>1051</v>
      </c>
    </row>
    <row r="15" spans="1:25" ht="21" customHeight="1">
      <c r="A15" s="77" t="s">
        <v>310</v>
      </c>
      <c r="B15" s="313">
        <v>2656</v>
      </c>
      <c r="C15" s="313"/>
      <c r="D15" s="313">
        <v>1015</v>
      </c>
      <c r="E15" s="313"/>
      <c r="F15" s="313">
        <v>279</v>
      </c>
      <c r="G15" s="313"/>
      <c r="H15" s="313" t="s">
        <v>385</v>
      </c>
      <c r="I15" s="313"/>
      <c r="J15" s="21"/>
      <c r="K15" s="4"/>
      <c r="L15" s="4"/>
      <c r="M15" s="4"/>
      <c r="N15" s="9" t="s">
        <v>248</v>
      </c>
      <c r="O15" s="42" t="s">
        <v>249</v>
      </c>
      <c r="P15" s="43">
        <v>3918</v>
      </c>
      <c r="Q15" s="7">
        <v>261786</v>
      </c>
      <c r="R15" s="200">
        <f t="shared" si="0"/>
        <v>1.4178203004596628</v>
      </c>
      <c r="S15" s="7">
        <v>196737</v>
      </c>
      <c r="T15" s="7">
        <v>12831</v>
      </c>
      <c r="U15" s="7">
        <v>49973</v>
      </c>
      <c r="V15" s="39">
        <v>454</v>
      </c>
      <c r="W15" s="39">
        <v>752</v>
      </c>
      <c r="X15" s="39">
        <v>846</v>
      </c>
      <c r="Y15" s="39">
        <v>193</v>
      </c>
    </row>
    <row r="16" spans="1:25" ht="21" customHeight="1">
      <c r="A16" s="77" t="s">
        <v>311</v>
      </c>
      <c r="B16" s="313">
        <v>2308</v>
      </c>
      <c r="C16" s="313"/>
      <c r="D16" s="313">
        <v>854</v>
      </c>
      <c r="E16" s="313"/>
      <c r="F16" s="313">
        <v>168</v>
      </c>
      <c r="G16" s="313"/>
      <c r="H16" s="313" t="s">
        <v>385</v>
      </c>
      <c r="I16" s="313"/>
      <c r="J16" s="21"/>
      <c r="K16" s="4"/>
      <c r="L16" s="4"/>
      <c r="M16" s="4"/>
      <c r="N16" s="9" t="s">
        <v>250</v>
      </c>
      <c r="O16" s="42" t="s">
        <v>249</v>
      </c>
      <c r="P16" s="43">
        <v>6796</v>
      </c>
      <c r="Q16" s="7">
        <v>80501</v>
      </c>
      <c r="R16" s="200">
        <f t="shared" si="0"/>
        <v>0.43598951818394915</v>
      </c>
      <c r="S16" s="7">
        <v>48282</v>
      </c>
      <c r="T16" s="7">
        <v>2600</v>
      </c>
      <c r="U16" s="7">
        <v>16809</v>
      </c>
      <c r="V16" s="7">
        <v>68</v>
      </c>
      <c r="W16" s="7">
        <v>609</v>
      </c>
      <c r="X16" s="7">
        <v>11921</v>
      </c>
      <c r="Y16" s="39">
        <v>212</v>
      </c>
    </row>
    <row r="17" spans="1:25" ht="21" customHeight="1">
      <c r="A17" s="76"/>
      <c r="B17" s="313"/>
      <c r="C17" s="313"/>
      <c r="D17" s="313"/>
      <c r="E17" s="313"/>
      <c r="F17" s="313"/>
      <c r="G17" s="313"/>
      <c r="H17" s="313"/>
      <c r="I17" s="313"/>
      <c r="J17" s="11"/>
      <c r="K17" s="4"/>
      <c r="L17" s="4"/>
      <c r="M17" s="4"/>
      <c r="N17" s="9" t="s">
        <v>443</v>
      </c>
      <c r="O17" s="42" t="s">
        <v>249</v>
      </c>
      <c r="P17" s="43">
        <v>14185</v>
      </c>
      <c r="Q17" s="7">
        <v>246344</v>
      </c>
      <c r="R17" s="200">
        <f t="shared" si="0"/>
        <v>1.3341871761531752</v>
      </c>
      <c r="S17" s="7">
        <v>164376</v>
      </c>
      <c r="T17" s="7">
        <v>26849</v>
      </c>
      <c r="U17" s="7">
        <v>42466</v>
      </c>
      <c r="V17" s="39">
        <v>2147</v>
      </c>
      <c r="W17" s="39">
        <v>630</v>
      </c>
      <c r="X17" s="7">
        <v>9876</v>
      </c>
      <c r="Y17" s="39" t="s">
        <v>385</v>
      </c>
    </row>
    <row r="18" spans="1:25" ht="21" customHeight="1">
      <c r="A18" s="77" t="s">
        <v>312</v>
      </c>
      <c r="B18" s="313">
        <v>2012</v>
      </c>
      <c r="C18" s="313"/>
      <c r="D18" s="313">
        <v>784</v>
      </c>
      <c r="E18" s="313"/>
      <c r="F18" s="313">
        <v>170</v>
      </c>
      <c r="G18" s="313"/>
      <c r="H18" s="313" t="s">
        <v>385</v>
      </c>
      <c r="I18" s="313"/>
      <c r="J18" s="21"/>
      <c r="K18" s="4"/>
      <c r="L18" s="4"/>
      <c r="M18" s="4"/>
      <c r="N18" s="9" t="s">
        <v>444</v>
      </c>
      <c r="O18" s="42" t="s">
        <v>249</v>
      </c>
      <c r="P18" s="44">
        <v>1976</v>
      </c>
      <c r="Q18" s="7">
        <v>42134</v>
      </c>
      <c r="R18" s="200">
        <f t="shared" si="0"/>
        <v>0.22819570389389587</v>
      </c>
      <c r="S18" s="39">
        <v>27841</v>
      </c>
      <c r="T18" s="39">
        <v>3305</v>
      </c>
      <c r="U18" s="39">
        <v>929</v>
      </c>
      <c r="V18" s="39">
        <v>408</v>
      </c>
      <c r="W18" s="39">
        <v>1301</v>
      </c>
      <c r="X18" s="39">
        <v>8264</v>
      </c>
      <c r="Y18" s="39">
        <v>86</v>
      </c>
    </row>
    <row r="19" spans="1:25" ht="21" customHeight="1">
      <c r="A19" s="77" t="s">
        <v>313</v>
      </c>
      <c r="B19" s="313">
        <v>2124</v>
      </c>
      <c r="C19" s="313"/>
      <c r="D19" s="313">
        <v>891</v>
      </c>
      <c r="E19" s="313"/>
      <c r="F19" s="313">
        <v>189</v>
      </c>
      <c r="G19" s="313"/>
      <c r="H19" s="313" t="s">
        <v>385</v>
      </c>
      <c r="I19" s="313"/>
      <c r="J19" s="21"/>
      <c r="K19" s="4"/>
      <c r="L19" s="4"/>
      <c r="M19" s="4"/>
      <c r="N19" s="9" t="s">
        <v>251</v>
      </c>
      <c r="O19" s="42" t="s">
        <v>249</v>
      </c>
      <c r="P19" s="43">
        <v>422145</v>
      </c>
      <c r="Q19" s="7">
        <v>9035060</v>
      </c>
      <c r="R19" s="200">
        <f t="shared" si="0"/>
        <v>48.93344748715011</v>
      </c>
      <c r="S19" s="7">
        <v>5110520</v>
      </c>
      <c r="T19" s="7">
        <v>767124</v>
      </c>
      <c r="U19" s="7">
        <v>1827675</v>
      </c>
      <c r="V19" s="7">
        <v>224806</v>
      </c>
      <c r="W19" s="7">
        <v>841819</v>
      </c>
      <c r="X19" s="7">
        <v>262556</v>
      </c>
      <c r="Y19" s="39">
        <v>560</v>
      </c>
    </row>
    <row r="20" spans="1:25" ht="21" customHeight="1">
      <c r="A20" s="77" t="s">
        <v>314</v>
      </c>
      <c r="B20" s="313">
        <v>3214</v>
      </c>
      <c r="C20" s="313"/>
      <c r="D20" s="313">
        <v>1027</v>
      </c>
      <c r="E20" s="313"/>
      <c r="F20" s="313">
        <v>200</v>
      </c>
      <c r="G20" s="313"/>
      <c r="H20" s="313" t="s">
        <v>431</v>
      </c>
      <c r="I20" s="313"/>
      <c r="J20" s="21"/>
      <c r="K20" s="4"/>
      <c r="L20" s="4"/>
      <c r="M20" s="4"/>
      <c r="N20" s="9" t="s">
        <v>252</v>
      </c>
      <c r="O20" s="42" t="s">
        <v>385</v>
      </c>
      <c r="P20" s="44" t="s">
        <v>385</v>
      </c>
      <c r="Q20" s="39" t="s">
        <v>385</v>
      </c>
      <c r="R20" s="200"/>
      <c r="S20" s="39" t="s">
        <v>385</v>
      </c>
      <c r="T20" s="39" t="s">
        <v>385</v>
      </c>
      <c r="U20" s="39" t="s">
        <v>385</v>
      </c>
      <c r="V20" s="39" t="s">
        <v>385</v>
      </c>
      <c r="W20" s="39" t="s">
        <v>385</v>
      </c>
      <c r="X20" s="39" t="s">
        <v>385</v>
      </c>
      <c r="Y20" s="39" t="s">
        <v>385</v>
      </c>
    </row>
    <row r="21" spans="1:25" ht="21" customHeight="1">
      <c r="A21" s="77" t="s">
        <v>315</v>
      </c>
      <c r="B21" s="313">
        <v>1934</v>
      </c>
      <c r="C21" s="313"/>
      <c r="D21" s="313">
        <v>543</v>
      </c>
      <c r="E21" s="313"/>
      <c r="F21" s="313">
        <v>135</v>
      </c>
      <c r="G21" s="313"/>
      <c r="H21" s="313" t="s">
        <v>431</v>
      </c>
      <c r="I21" s="313"/>
      <c r="J21" s="21"/>
      <c r="K21" s="4"/>
      <c r="L21" s="53" t="s">
        <v>253</v>
      </c>
      <c r="M21" s="333" t="s">
        <v>330</v>
      </c>
      <c r="N21" s="334"/>
      <c r="O21" s="42" t="s">
        <v>331</v>
      </c>
      <c r="P21" s="44">
        <v>62</v>
      </c>
      <c r="Q21" s="7">
        <v>4753</v>
      </c>
      <c r="R21" s="200">
        <f>Q21/$Q$7*100</f>
        <v>0.025742017862241586</v>
      </c>
      <c r="S21" s="39" t="s">
        <v>385</v>
      </c>
      <c r="T21" s="39" t="s">
        <v>385</v>
      </c>
      <c r="U21" s="39">
        <v>1561</v>
      </c>
      <c r="V21" s="39" t="s">
        <v>385</v>
      </c>
      <c r="W21" s="39" t="s">
        <v>385</v>
      </c>
      <c r="X21" s="39">
        <v>3192</v>
      </c>
      <c r="Y21" s="39" t="s">
        <v>385</v>
      </c>
    </row>
    <row r="22" spans="1:25" ht="21" customHeight="1">
      <c r="A22" s="76"/>
      <c r="B22" s="315"/>
      <c r="C22" s="315"/>
      <c r="D22" s="315"/>
      <c r="E22" s="315"/>
      <c r="F22" s="315"/>
      <c r="G22" s="315"/>
      <c r="H22" s="315"/>
      <c r="I22" s="315"/>
      <c r="J22" s="11"/>
      <c r="K22" s="4"/>
      <c r="L22" s="53" t="s">
        <v>254</v>
      </c>
      <c r="M22" s="333" t="s">
        <v>255</v>
      </c>
      <c r="N22" s="334"/>
      <c r="O22" s="42" t="s">
        <v>241</v>
      </c>
      <c r="P22" s="44" t="s">
        <v>385</v>
      </c>
      <c r="Q22" s="7">
        <v>447648</v>
      </c>
      <c r="R22" s="200">
        <f>Q22/$Q$7*100</f>
        <v>2.424439893119445</v>
      </c>
      <c r="S22" s="7">
        <v>147786</v>
      </c>
      <c r="T22" s="7">
        <v>140818</v>
      </c>
      <c r="U22" s="7">
        <v>109937</v>
      </c>
      <c r="V22" s="39">
        <v>7742</v>
      </c>
      <c r="W22" s="7">
        <v>17655</v>
      </c>
      <c r="X22" s="7">
        <v>20771</v>
      </c>
      <c r="Y22" s="39">
        <v>2939</v>
      </c>
    </row>
    <row r="23" spans="1:25" ht="21" customHeight="1">
      <c r="A23" s="77" t="s">
        <v>316</v>
      </c>
      <c r="B23" s="313">
        <v>2131</v>
      </c>
      <c r="C23" s="313"/>
      <c r="D23" s="313">
        <v>826</v>
      </c>
      <c r="E23" s="313"/>
      <c r="F23" s="313">
        <v>227</v>
      </c>
      <c r="G23" s="313"/>
      <c r="H23" s="313" t="s">
        <v>385</v>
      </c>
      <c r="I23" s="313"/>
      <c r="J23" s="21"/>
      <c r="K23" s="4"/>
      <c r="L23" s="53" t="s">
        <v>256</v>
      </c>
      <c r="M23" s="333" t="s">
        <v>257</v>
      </c>
      <c r="N23" s="334"/>
      <c r="O23" s="42" t="s">
        <v>258</v>
      </c>
      <c r="P23" s="44">
        <v>3447</v>
      </c>
      <c r="Q23" s="7">
        <v>3921</v>
      </c>
      <c r="R23" s="200">
        <f>Q23/$Q$7*100</f>
        <v>0.02123594614724369</v>
      </c>
      <c r="S23" s="39" t="s">
        <v>385</v>
      </c>
      <c r="T23" s="39" t="s">
        <v>385</v>
      </c>
      <c r="U23" s="39">
        <v>3921</v>
      </c>
      <c r="V23" s="39" t="s">
        <v>385</v>
      </c>
      <c r="W23" s="39" t="s">
        <v>385</v>
      </c>
      <c r="X23" s="39" t="s">
        <v>385</v>
      </c>
      <c r="Y23" s="39" t="s">
        <v>385</v>
      </c>
    </row>
    <row r="24" spans="1:25" ht="21" customHeight="1">
      <c r="A24" s="77" t="s">
        <v>317</v>
      </c>
      <c r="B24" s="313">
        <v>2517</v>
      </c>
      <c r="C24" s="313"/>
      <c r="D24" s="313">
        <v>1027</v>
      </c>
      <c r="E24" s="313"/>
      <c r="F24" s="313">
        <v>205</v>
      </c>
      <c r="G24" s="313"/>
      <c r="H24" s="313" t="s">
        <v>385</v>
      </c>
      <c r="I24" s="313"/>
      <c r="J24" s="21"/>
      <c r="K24" s="4"/>
      <c r="L24" s="53" t="s">
        <v>259</v>
      </c>
      <c r="M24" s="333" t="s">
        <v>260</v>
      </c>
      <c r="N24" s="334"/>
      <c r="O24" s="42" t="s">
        <v>241</v>
      </c>
      <c r="P24" s="44" t="s">
        <v>385</v>
      </c>
      <c r="Q24" s="7">
        <v>400223</v>
      </c>
      <c r="R24" s="200">
        <f>Q24/$Q$7*100</f>
        <v>2.167588389412985</v>
      </c>
      <c r="S24" s="7">
        <v>224875</v>
      </c>
      <c r="T24" s="7">
        <v>62258</v>
      </c>
      <c r="U24" s="7">
        <v>64467</v>
      </c>
      <c r="V24" s="7">
        <v>2293</v>
      </c>
      <c r="W24" s="7">
        <v>22931</v>
      </c>
      <c r="X24" s="7">
        <v>23202</v>
      </c>
      <c r="Y24" s="39">
        <v>197</v>
      </c>
    </row>
    <row r="25" spans="1:25" ht="21" customHeight="1">
      <c r="A25" s="77" t="s">
        <v>318</v>
      </c>
      <c r="B25" s="313">
        <v>2258</v>
      </c>
      <c r="C25" s="313"/>
      <c r="D25" s="313">
        <v>893</v>
      </c>
      <c r="E25" s="313"/>
      <c r="F25" s="313">
        <v>166</v>
      </c>
      <c r="G25" s="313"/>
      <c r="H25" s="313" t="s">
        <v>385</v>
      </c>
      <c r="I25" s="313"/>
      <c r="J25" s="21"/>
      <c r="K25" s="4"/>
      <c r="L25" s="4"/>
      <c r="M25" s="4"/>
      <c r="N25" s="41"/>
      <c r="O25" s="42"/>
      <c r="P25" s="44"/>
      <c r="Q25" s="7"/>
      <c r="R25" s="200"/>
      <c r="S25" s="39"/>
      <c r="T25" s="39"/>
      <c r="U25" s="7"/>
      <c r="V25" s="39"/>
      <c r="W25" s="39"/>
      <c r="X25" s="39"/>
      <c r="Y25" s="39"/>
    </row>
    <row r="26" spans="1:25" ht="21" customHeight="1">
      <c r="A26" s="78" t="s">
        <v>319</v>
      </c>
      <c r="B26" s="314">
        <v>4705</v>
      </c>
      <c r="C26" s="314"/>
      <c r="D26" s="314">
        <v>1568</v>
      </c>
      <c r="E26" s="314"/>
      <c r="F26" s="314">
        <v>301</v>
      </c>
      <c r="G26" s="314"/>
      <c r="H26" s="336" t="s">
        <v>385</v>
      </c>
      <c r="I26" s="336"/>
      <c r="J26" s="21"/>
      <c r="K26" s="40" t="s">
        <v>347</v>
      </c>
      <c r="L26" s="333" t="s">
        <v>348</v>
      </c>
      <c r="M26" s="333"/>
      <c r="N26" s="334"/>
      <c r="O26" s="42" t="s">
        <v>241</v>
      </c>
      <c r="P26" s="44" t="s">
        <v>385</v>
      </c>
      <c r="Q26" s="39">
        <v>49902</v>
      </c>
      <c r="R26" s="200">
        <f>Q26/$Q$7*100</f>
        <v>0.2702668157714243</v>
      </c>
      <c r="S26" s="39">
        <v>18924</v>
      </c>
      <c r="T26" s="39">
        <v>26103</v>
      </c>
      <c r="U26" s="39">
        <v>4875</v>
      </c>
      <c r="V26" s="39" t="s">
        <v>385</v>
      </c>
      <c r="W26" s="39" t="s">
        <v>385</v>
      </c>
      <c r="X26" s="39" t="s">
        <v>385</v>
      </c>
      <c r="Y26" s="39" t="s">
        <v>385</v>
      </c>
    </row>
    <row r="27" spans="1:25" ht="21" customHeight="1">
      <c r="A27" s="45"/>
      <c r="B27" s="45"/>
      <c r="C27" s="45"/>
      <c r="D27" s="45"/>
      <c r="E27" s="45"/>
      <c r="F27" s="45"/>
      <c r="G27" s="45"/>
      <c r="H27" s="8"/>
      <c r="I27" s="8"/>
      <c r="J27" s="8"/>
      <c r="K27" s="15"/>
      <c r="L27" s="4"/>
      <c r="M27" s="4"/>
      <c r="N27" s="41"/>
      <c r="O27" s="42"/>
      <c r="P27" s="43"/>
      <c r="Q27" s="7"/>
      <c r="R27" s="200"/>
      <c r="S27" s="7"/>
      <c r="T27" s="7"/>
      <c r="U27" s="7"/>
      <c r="V27" s="7"/>
      <c r="W27" s="7"/>
      <c r="X27" s="7"/>
      <c r="Y27" s="39"/>
    </row>
    <row r="28" spans="11:25" ht="21" customHeight="1">
      <c r="K28" s="40" t="s">
        <v>349</v>
      </c>
      <c r="L28" s="333" t="s">
        <v>350</v>
      </c>
      <c r="M28" s="333"/>
      <c r="N28" s="334"/>
      <c r="O28" s="42" t="s">
        <v>241</v>
      </c>
      <c r="P28" s="44" t="s">
        <v>385</v>
      </c>
      <c r="Q28" s="7">
        <v>20322</v>
      </c>
      <c r="R28" s="200">
        <f>Q28/$Q$7*100</f>
        <v>0.11006296801945584</v>
      </c>
      <c r="S28" s="7">
        <v>18742</v>
      </c>
      <c r="T28" s="39">
        <v>245</v>
      </c>
      <c r="U28" s="7">
        <v>810</v>
      </c>
      <c r="V28" s="39" t="s">
        <v>385</v>
      </c>
      <c r="W28" s="39">
        <v>72</v>
      </c>
      <c r="X28" s="39">
        <v>453</v>
      </c>
      <c r="Y28" s="39" t="s">
        <v>385</v>
      </c>
    </row>
    <row r="29" spans="2:25" ht="21" customHeight="1">
      <c r="B29" s="32"/>
      <c r="C29" s="33"/>
      <c r="D29" s="33"/>
      <c r="E29" s="33"/>
      <c r="F29" s="33"/>
      <c r="G29" s="33"/>
      <c r="H29" s="33"/>
      <c r="I29" s="33"/>
      <c r="J29" s="33"/>
      <c r="K29" s="15"/>
      <c r="L29" s="4"/>
      <c r="M29" s="4"/>
      <c r="N29" s="41"/>
      <c r="O29" s="42"/>
      <c r="P29" s="43"/>
      <c r="Q29" s="7"/>
      <c r="R29" s="200"/>
      <c r="S29" s="7"/>
      <c r="T29" s="7"/>
      <c r="U29" s="7"/>
      <c r="V29" s="7"/>
      <c r="W29" s="7"/>
      <c r="X29" s="7"/>
      <c r="Y29" s="7"/>
    </row>
    <row r="30" spans="1:25" ht="21" customHeight="1">
      <c r="A30" s="311" t="s">
        <v>432</v>
      </c>
      <c r="B30" s="311"/>
      <c r="C30" s="311"/>
      <c r="D30" s="311"/>
      <c r="E30" s="311"/>
      <c r="F30" s="311"/>
      <c r="G30" s="311"/>
      <c r="H30" s="311"/>
      <c r="I30" s="311"/>
      <c r="J30" s="11"/>
      <c r="K30" s="40" t="s">
        <v>351</v>
      </c>
      <c r="L30" s="333" t="s">
        <v>352</v>
      </c>
      <c r="M30" s="333"/>
      <c r="N30" s="334"/>
      <c r="O30" s="42" t="s">
        <v>241</v>
      </c>
      <c r="P30" s="44" t="s">
        <v>385</v>
      </c>
      <c r="Q30" s="7">
        <v>527652</v>
      </c>
      <c r="R30" s="200">
        <f aca="true" t="shared" si="1" ref="R30:R36">Q30/$Q$7*100</f>
        <v>2.8577376833678727</v>
      </c>
      <c r="S30" s="7">
        <v>140274</v>
      </c>
      <c r="T30" s="7">
        <v>43354</v>
      </c>
      <c r="U30" s="7">
        <v>325238</v>
      </c>
      <c r="V30" s="39">
        <v>1691</v>
      </c>
      <c r="W30" s="39">
        <v>9962</v>
      </c>
      <c r="X30" s="7">
        <v>5742</v>
      </c>
      <c r="Y30" s="7">
        <v>1391</v>
      </c>
    </row>
    <row r="31" spans="11:25" ht="21" customHeight="1">
      <c r="K31" s="15"/>
      <c r="L31" s="53" t="s">
        <v>242</v>
      </c>
      <c r="M31" s="333" t="s">
        <v>337</v>
      </c>
      <c r="N31" s="334"/>
      <c r="O31" s="42" t="s">
        <v>241</v>
      </c>
      <c r="P31" s="44" t="s">
        <v>385</v>
      </c>
      <c r="Q31" s="7">
        <v>12073</v>
      </c>
      <c r="R31" s="200">
        <f t="shared" si="1"/>
        <v>0.06538678343169424</v>
      </c>
      <c r="S31" s="39">
        <v>12073</v>
      </c>
      <c r="T31" s="39" t="s">
        <v>385</v>
      </c>
      <c r="U31" s="39" t="s">
        <v>385</v>
      </c>
      <c r="V31" s="39" t="s">
        <v>385</v>
      </c>
      <c r="W31" s="39" t="s">
        <v>385</v>
      </c>
      <c r="X31" s="39" t="s">
        <v>385</v>
      </c>
      <c r="Y31" s="39" t="s">
        <v>385</v>
      </c>
    </row>
    <row r="32" spans="3:25" ht="21" customHeight="1" thickBot="1">
      <c r="C32" s="13"/>
      <c r="D32" s="46"/>
      <c r="E32" s="46"/>
      <c r="F32" s="46"/>
      <c r="G32" s="46"/>
      <c r="H32" s="13"/>
      <c r="I32" s="14" t="s">
        <v>428</v>
      </c>
      <c r="J32" s="11"/>
      <c r="K32" s="15"/>
      <c r="L32" s="53" t="s">
        <v>245</v>
      </c>
      <c r="M32" s="333" t="s">
        <v>332</v>
      </c>
      <c r="N32" s="334"/>
      <c r="O32" s="42" t="s">
        <v>241</v>
      </c>
      <c r="P32" s="44" t="s">
        <v>385</v>
      </c>
      <c r="Q32" s="7">
        <v>2853</v>
      </c>
      <c r="R32" s="200">
        <f t="shared" si="1"/>
        <v>0.015451709859241585</v>
      </c>
      <c r="S32" s="39">
        <v>2588</v>
      </c>
      <c r="T32" s="39">
        <v>265</v>
      </c>
      <c r="U32" s="39" t="s">
        <v>385</v>
      </c>
      <c r="V32" s="39" t="s">
        <v>385</v>
      </c>
      <c r="W32" s="39" t="s">
        <v>385</v>
      </c>
      <c r="X32" s="39" t="s">
        <v>385</v>
      </c>
      <c r="Y32" s="39" t="s">
        <v>385</v>
      </c>
    </row>
    <row r="33" spans="1:25" ht="21" customHeight="1">
      <c r="A33" s="337" t="s">
        <v>261</v>
      </c>
      <c r="B33" s="339" t="s">
        <v>300</v>
      </c>
      <c r="C33" s="324"/>
      <c r="D33" s="323" t="s">
        <v>433</v>
      </c>
      <c r="E33" s="324"/>
      <c r="F33" s="323" t="s">
        <v>301</v>
      </c>
      <c r="G33" s="324"/>
      <c r="H33" s="323" t="s">
        <v>434</v>
      </c>
      <c r="I33" s="273"/>
      <c r="J33" s="15"/>
      <c r="K33" s="15"/>
      <c r="L33" s="53" t="s">
        <v>253</v>
      </c>
      <c r="M33" s="333" t="s">
        <v>262</v>
      </c>
      <c r="N33" s="334"/>
      <c r="O33" s="42" t="s">
        <v>263</v>
      </c>
      <c r="P33" s="44">
        <v>1383074</v>
      </c>
      <c r="Q33" s="7">
        <v>234585</v>
      </c>
      <c r="R33" s="200">
        <f t="shared" si="1"/>
        <v>1.2705010015177662</v>
      </c>
      <c r="S33" s="39">
        <v>21718</v>
      </c>
      <c r="T33" s="39">
        <v>4289</v>
      </c>
      <c r="U33" s="7">
        <v>193140</v>
      </c>
      <c r="V33" s="39">
        <v>265</v>
      </c>
      <c r="W33" s="39">
        <v>9962</v>
      </c>
      <c r="X33" s="39">
        <v>3820</v>
      </c>
      <c r="Y33" s="39">
        <v>1391</v>
      </c>
    </row>
    <row r="34" spans="1:25" ht="21" customHeight="1">
      <c r="A34" s="338"/>
      <c r="B34" s="340"/>
      <c r="C34" s="326"/>
      <c r="D34" s="325"/>
      <c r="E34" s="326"/>
      <c r="F34" s="325"/>
      <c r="G34" s="326"/>
      <c r="H34" s="325"/>
      <c r="I34" s="327"/>
      <c r="J34" s="21"/>
      <c r="K34" s="15"/>
      <c r="L34" s="53"/>
      <c r="M34" s="4"/>
      <c r="N34" s="9" t="s">
        <v>338</v>
      </c>
      <c r="O34" s="42" t="s">
        <v>249</v>
      </c>
      <c r="P34" s="44">
        <v>1348471</v>
      </c>
      <c r="Q34" s="7">
        <v>189257</v>
      </c>
      <c r="R34" s="200">
        <f t="shared" si="1"/>
        <v>1.0250067482756693</v>
      </c>
      <c r="S34" s="7">
        <v>21148</v>
      </c>
      <c r="T34" s="39">
        <v>2513</v>
      </c>
      <c r="U34" s="7">
        <v>151616</v>
      </c>
      <c r="V34" s="39">
        <v>130</v>
      </c>
      <c r="W34" s="39">
        <v>9809</v>
      </c>
      <c r="X34" s="39">
        <v>3526</v>
      </c>
      <c r="Y34" s="39">
        <v>515</v>
      </c>
    </row>
    <row r="35" spans="1:25" ht="21" customHeight="1">
      <c r="A35" s="80" t="s">
        <v>343</v>
      </c>
      <c r="B35" s="341">
        <v>4305</v>
      </c>
      <c r="C35" s="318"/>
      <c r="D35" s="318">
        <v>3908</v>
      </c>
      <c r="E35" s="318"/>
      <c r="F35" s="318">
        <v>852</v>
      </c>
      <c r="G35" s="318"/>
      <c r="H35" s="318">
        <v>1075</v>
      </c>
      <c r="I35" s="318"/>
      <c r="J35" s="21"/>
      <c r="K35" s="15"/>
      <c r="L35" s="53"/>
      <c r="M35" s="4"/>
      <c r="N35" s="9" t="s">
        <v>264</v>
      </c>
      <c r="O35" s="42" t="s">
        <v>249</v>
      </c>
      <c r="P35" s="44">
        <v>34603</v>
      </c>
      <c r="Q35" s="7">
        <v>45328</v>
      </c>
      <c r="R35" s="200">
        <f t="shared" si="1"/>
        <v>0.24549425324209692</v>
      </c>
      <c r="S35" s="39">
        <v>570</v>
      </c>
      <c r="T35" s="39">
        <v>1776</v>
      </c>
      <c r="U35" s="7">
        <v>41524</v>
      </c>
      <c r="V35" s="39">
        <v>135</v>
      </c>
      <c r="W35" s="39">
        <v>153</v>
      </c>
      <c r="X35" s="39">
        <v>294</v>
      </c>
      <c r="Y35" s="39">
        <v>876</v>
      </c>
    </row>
    <row r="36" spans="1:25" ht="21" customHeight="1">
      <c r="A36" s="79" t="s">
        <v>344</v>
      </c>
      <c r="B36" s="319">
        <v>4851</v>
      </c>
      <c r="C36" s="313"/>
      <c r="D36" s="313">
        <v>4472</v>
      </c>
      <c r="E36" s="313"/>
      <c r="F36" s="313">
        <v>917</v>
      </c>
      <c r="G36" s="313"/>
      <c r="H36" s="313">
        <v>842</v>
      </c>
      <c r="I36" s="313"/>
      <c r="J36" s="21"/>
      <c r="K36" s="15"/>
      <c r="L36" s="53" t="s">
        <v>254</v>
      </c>
      <c r="M36" s="333" t="s">
        <v>353</v>
      </c>
      <c r="N36" s="334"/>
      <c r="O36" s="42" t="s">
        <v>331</v>
      </c>
      <c r="P36" s="44">
        <v>8608</v>
      </c>
      <c r="Q36" s="7">
        <v>278141</v>
      </c>
      <c r="R36" s="200">
        <f t="shared" si="1"/>
        <v>1.5063981885591706</v>
      </c>
      <c r="S36" s="7">
        <v>103895</v>
      </c>
      <c r="T36" s="39">
        <v>38800</v>
      </c>
      <c r="U36" s="7">
        <v>132098</v>
      </c>
      <c r="V36" s="39">
        <v>1426</v>
      </c>
      <c r="W36" s="39" t="s">
        <v>385</v>
      </c>
      <c r="X36" s="39">
        <v>1922</v>
      </c>
      <c r="Y36" s="39" t="s">
        <v>385</v>
      </c>
    </row>
    <row r="37" spans="1:25" ht="21" customHeight="1">
      <c r="A37" s="79" t="s">
        <v>324</v>
      </c>
      <c r="B37" s="319">
        <v>4728</v>
      </c>
      <c r="C37" s="313"/>
      <c r="D37" s="313">
        <v>4858</v>
      </c>
      <c r="E37" s="313"/>
      <c r="F37" s="313">
        <v>867</v>
      </c>
      <c r="G37" s="313"/>
      <c r="H37" s="313">
        <v>1516</v>
      </c>
      <c r="I37" s="313"/>
      <c r="J37" s="21"/>
      <c r="K37" s="15"/>
      <c r="L37" s="53" t="s">
        <v>256</v>
      </c>
      <c r="M37" s="333" t="s">
        <v>354</v>
      </c>
      <c r="N37" s="334"/>
      <c r="O37" s="42" t="s">
        <v>241</v>
      </c>
      <c r="P37" s="44" t="s">
        <v>385</v>
      </c>
      <c r="Q37" s="39" t="s">
        <v>385</v>
      </c>
      <c r="R37" s="200"/>
      <c r="S37" s="39" t="s">
        <v>385</v>
      </c>
      <c r="T37" s="39" t="s">
        <v>385</v>
      </c>
      <c r="U37" s="39" t="s">
        <v>385</v>
      </c>
      <c r="V37" s="39" t="s">
        <v>385</v>
      </c>
      <c r="W37" s="39" t="s">
        <v>385</v>
      </c>
      <c r="X37" s="39" t="s">
        <v>385</v>
      </c>
      <c r="Y37" s="39" t="s">
        <v>385</v>
      </c>
    </row>
    <row r="38" spans="1:25" ht="21" customHeight="1">
      <c r="A38" s="79" t="s">
        <v>323</v>
      </c>
      <c r="B38" s="319">
        <v>4680</v>
      </c>
      <c r="C38" s="313"/>
      <c r="D38" s="313">
        <v>5126</v>
      </c>
      <c r="E38" s="313"/>
      <c r="F38" s="313">
        <v>814</v>
      </c>
      <c r="G38" s="313"/>
      <c r="H38" s="313">
        <v>1151</v>
      </c>
      <c r="I38" s="313"/>
      <c r="J38" s="27"/>
      <c r="K38" s="15"/>
      <c r="L38" s="4"/>
      <c r="M38" s="342"/>
      <c r="N38" s="343"/>
      <c r="O38" s="42"/>
      <c r="P38" s="43"/>
      <c r="Q38" s="7"/>
      <c r="R38" s="200"/>
      <c r="S38" s="7"/>
      <c r="T38" s="7"/>
      <c r="U38" s="7"/>
      <c r="V38" s="7"/>
      <c r="W38" s="7"/>
      <c r="X38" s="7"/>
      <c r="Y38" s="7"/>
    </row>
    <row r="39" spans="1:25" ht="21" customHeight="1">
      <c r="A39" s="203" t="s">
        <v>429</v>
      </c>
      <c r="B39" s="316">
        <f>SUM(B41:C44,B46:C49,B51:C54)</f>
        <v>4456</v>
      </c>
      <c r="C39" s="316"/>
      <c r="D39" s="316">
        <f>SUM(D41:E44,D46:E49,D51:E54)</f>
        <v>5514</v>
      </c>
      <c r="E39" s="316"/>
      <c r="F39" s="316">
        <f>SUM(F41:G44,F46:G49,F51:G54)</f>
        <v>856</v>
      </c>
      <c r="G39" s="316"/>
      <c r="H39" s="316">
        <f>SUM(H41:I44,H46:I49,H51:I54)</f>
        <v>5433</v>
      </c>
      <c r="I39" s="316"/>
      <c r="J39" s="11"/>
      <c r="K39" s="40" t="s">
        <v>355</v>
      </c>
      <c r="L39" s="333" t="s">
        <v>334</v>
      </c>
      <c r="M39" s="333"/>
      <c r="N39" s="334"/>
      <c r="O39" s="42" t="s">
        <v>241</v>
      </c>
      <c r="P39" s="44" t="s">
        <v>385</v>
      </c>
      <c r="Q39" s="7">
        <v>233476</v>
      </c>
      <c r="R39" s="200">
        <f>Q39/$Q$7*100</f>
        <v>1.2644947112149627</v>
      </c>
      <c r="S39" s="7">
        <v>62265</v>
      </c>
      <c r="T39" s="7">
        <v>23362</v>
      </c>
      <c r="U39" s="7">
        <v>99834</v>
      </c>
      <c r="V39" s="39">
        <v>10622</v>
      </c>
      <c r="W39" s="39">
        <v>1501</v>
      </c>
      <c r="X39" s="39">
        <v>2690</v>
      </c>
      <c r="Y39" s="39">
        <v>33202</v>
      </c>
    </row>
    <row r="40" spans="1:25" ht="21" customHeight="1">
      <c r="A40" s="76"/>
      <c r="B40" s="321"/>
      <c r="C40" s="317"/>
      <c r="D40" s="317"/>
      <c r="E40" s="317"/>
      <c r="F40" s="317"/>
      <c r="G40" s="317"/>
      <c r="H40" s="317"/>
      <c r="I40" s="317"/>
      <c r="J40" s="21"/>
      <c r="K40" s="15"/>
      <c r="L40" s="342"/>
      <c r="M40" s="342"/>
      <c r="N40" s="343"/>
      <c r="O40" s="42"/>
      <c r="P40" s="43"/>
      <c r="Q40" s="7"/>
      <c r="R40" s="200"/>
      <c r="S40" s="7"/>
      <c r="T40" s="7"/>
      <c r="U40" s="7"/>
      <c r="V40" s="7"/>
      <c r="W40" s="7"/>
      <c r="X40" s="7"/>
      <c r="Y40" s="7"/>
    </row>
    <row r="41" spans="1:25" ht="21" customHeight="1">
      <c r="A41" s="76" t="s">
        <v>345</v>
      </c>
      <c r="B41" s="319">
        <v>215</v>
      </c>
      <c r="C41" s="313"/>
      <c r="D41" s="313">
        <v>263</v>
      </c>
      <c r="E41" s="313"/>
      <c r="F41" s="313">
        <v>72</v>
      </c>
      <c r="G41" s="313"/>
      <c r="H41" s="313">
        <v>407</v>
      </c>
      <c r="I41" s="313"/>
      <c r="J41" s="21"/>
      <c r="K41" s="40" t="s">
        <v>333</v>
      </c>
      <c r="L41" s="333" t="s">
        <v>335</v>
      </c>
      <c r="M41" s="333"/>
      <c r="N41" s="334"/>
      <c r="O41" s="42" t="s">
        <v>241</v>
      </c>
      <c r="P41" s="44" t="s">
        <v>385</v>
      </c>
      <c r="Q41" s="7">
        <v>6800328</v>
      </c>
      <c r="R41" s="200">
        <f aca="true" t="shared" si="2" ref="R41:R49">Q41/$Q$7*100</f>
        <v>36.83024717969737</v>
      </c>
      <c r="S41" s="7">
        <v>3046092</v>
      </c>
      <c r="T41" s="7">
        <v>820759</v>
      </c>
      <c r="U41" s="7">
        <v>2189831</v>
      </c>
      <c r="V41" s="7">
        <v>186693</v>
      </c>
      <c r="W41" s="7">
        <v>458707</v>
      </c>
      <c r="X41" s="7">
        <v>82911</v>
      </c>
      <c r="Y41" s="7">
        <v>15335</v>
      </c>
    </row>
    <row r="42" spans="1:25" ht="21" customHeight="1">
      <c r="A42" s="77" t="s">
        <v>309</v>
      </c>
      <c r="B42" s="319">
        <v>284</v>
      </c>
      <c r="C42" s="313"/>
      <c r="D42" s="313">
        <v>247</v>
      </c>
      <c r="E42" s="313"/>
      <c r="F42" s="313">
        <v>49</v>
      </c>
      <c r="G42" s="313"/>
      <c r="H42" s="313">
        <v>331</v>
      </c>
      <c r="I42" s="313"/>
      <c r="J42" s="21"/>
      <c r="K42" s="15"/>
      <c r="L42" s="53" t="s">
        <v>242</v>
      </c>
      <c r="M42" s="333" t="s">
        <v>265</v>
      </c>
      <c r="N42" s="334"/>
      <c r="O42" s="42" t="s">
        <v>266</v>
      </c>
      <c r="P42" s="44">
        <v>4611</v>
      </c>
      <c r="Q42" s="7">
        <v>4239147</v>
      </c>
      <c r="R42" s="200">
        <f t="shared" si="2"/>
        <v>22.9590148947334</v>
      </c>
      <c r="S42" s="7">
        <v>1680127</v>
      </c>
      <c r="T42" s="7">
        <v>541051</v>
      </c>
      <c r="U42" s="7">
        <v>1412071</v>
      </c>
      <c r="V42" s="39">
        <v>146110</v>
      </c>
      <c r="W42" s="7">
        <v>408794</v>
      </c>
      <c r="X42" s="7">
        <v>50994</v>
      </c>
      <c r="Y42" s="39" t="s">
        <v>385</v>
      </c>
    </row>
    <row r="43" spans="1:25" ht="21" customHeight="1">
      <c r="A43" s="77" t="s">
        <v>310</v>
      </c>
      <c r="B43" s="319">
        <v>430</v>
      </c>
      <c r="C43" s="313"/>
      <c r="D43" s="313">
        <v>353</v>
      </c>
      <c r="E43" s="313"/>
      <c r="F43" s="313">
        <v>87</v>
      </c>
      <c r="G43" s="313"/>
      <c r="H43" s="313">
        <v>492</v>
      </c>
      <c r="I43" s="313"/>
      <c r="J43" s="21"/>
      <c r="K43" s="15"/>
      <c r="L43" s="53" t="s">
        <v>245</v>
      </c>
      <c r="M43" s="333" t="s">
        <v>267</v>
      </c>
      <c r="N43" s="334"/>
      <c r="O43" s="42" t="s">
        <v>445</v>
      </c>
      <c r="P43" s="44">
        <v>218</v>
      </c>
      <c r="Q43" s="7">
        <v>121033</v>
      </c>
      <c r="R43" s="200">
        <f t="shared" si="2"/>
        <v>0.6555088676458418</v>
      </c>
      <c r="S43" s="7">
        <v>13588</v>
      </c>
      <c r="T43" s="7">
        <v>45160</v>
      </c>
      <c r="U43" s="7">
        <v>58410</v>
      </c>
      <c r="V43" s="39" t="s">
        <v>385</v>
      </c>
      <c r="W43" s="39">
        <v>1947</v>
      </c>
      <c r="X43" s="39">
        <v>1928</v>
      </c>
      <c r="Y43" s="39" t="s">
        <v>385</v>
      </c>
    </row>
    <row r="44" spans="1:25" ht="21" customHeight="1">
      <c r="A44" s="77" t="s">
        <v>311</v>
      </c>
      <c r="B44" s="319">
        <v>438</v>
      </c>
      <c r="C44" s="313"/>
      <c r="D44" s="313">
        <v>312</v>
      </c>
      <c r="E44" s="313"/>
      <c r="F44" s="313">
        <v>72</v>
      </c>
      <c r="G44" s="313"/>
      <c r="H44" s="313">
        <v>464</v>
      </c>
      <c r="I44" s="313"/>
      <c r="J44" s="11"/>
      <c r="K44" s="15"/>
      <c r="L44" s="53" t="s">
        <v>253</v>
      </c>
      <c r="M44" s="333" t="s">
        <v>336</v>
      </c>
      <c r="N44" s="334"/>
      <c r="O44" s="42" t="s">
        <v>241</v>
      </c>
      <c r="P44" s="44" t="s">
        <v>385</v>
      </c>
      <c r="Q44" s="7">
        <v>1178819</v>
      </c>
      <c r="R44" s="200">
        <f t="shared" si="2"/>
        <v>6.384426626204453</v>
      </c>
      <c r="S44" s="7">
        <v>1038581</v>
      </c>
      <c r="T44" s="7">
        <v>33060</v>
      </c>
      <c r="U44" s="7">
        <v>87462</v>
      </c>
      <c r="V44" s="39" t="s">
        <v>385</v>
      </c>
      <c r="W44" s="7">
        <v>11832</v>
      </c>
      <c r="X44" s="39">
        <v>10</v>
      </c>
      <c r="Y44" s="7">
        <v>7874</v>
      </c>
    </row>
    <row r="45" spans="1:25" ht="21" customHeight="1">
      <c r="A45" s="76"/>
      <c r="B45" s="319"/>
      <c r="C45" s="313"/>
      <c r="D45" s="313"/>
      <c r="E45" s="313"/>
      <c r="F45" s="313"/>
      <c r="G45" s="313"/>
      <c r="H45" s="313"/>
      <c r="I45" s="313"/>
      <c r="J45" s="21"/>
      <c r="K45" s="15"/>
      <c r="L45" s="53" t="s">
        <v>254</v>
      </c>
      <c r="M45" s="333" t="s">
        <v>268</v>
      </c>
      <c r="N45" s="334"/>
      <c r="O45" s="42" t="s">
        <v>446</v>
      </c>
      <c r="P45" s="44">
        <v>413</v>
      </c>
      <c r="Q45" s="7">
        <v>25093</v>
      </c>
      <c r="R45" s="201">
        <f t="shared" si="2"/>
        <v>0.1359024730101469</v>
      </c>
      <c r="S45" s="7">
        <v>23253</v>
      </c>
      <c r="T45" s="7">
        <v>841</v>
      </c>
      <c r="U45" s="7">
        <v>832</v>
      </c>
      <c r="V45" s="39" t="s">
        <v>385</v>
      </c>
      <c r="W45" s="39">
        <v>100</v>
      </c>
      <c r="X45" s="39">
        <v>67</v>
      </c>
      <c r="Y45" s="39" t="s">
        <v>385</v>
      </c>
    </row>
    <row r="46" spans="1:25" ht="21" customHeight="1">
      <c r="A46" s="77" t="s">
        <v>312</v>
      </c>
      <c r="B46" s="319">
        <v>317</v>
      </c>
      <c r="C46" s="313"/>
      <c r="D46" s="313">
        <v>253</v>
      </c>
      <c r="E46" s="313"/>
      <c r="F46" s="313">
        <v>61</v>
      </c>
      <c r="G46" s="313"/>
      <c r="H46" s="313">
        <v>427</v>
      </c>
      <c r="I46" s="313"/>
      <c r="J46" s="21"/>
      <c r="K46" s="15"/>
      <c r="L46" s="53" t="s">
        <v>256</v>
      </c>
      <c r="M46" s="333" t="s">
        <v>269</v>
      </c>
      <c r="N46" s="334"/>
      <c r="O46" s="42" t="s">
        <v>241</v>
      </c>
      <c r="P46" s="44" t="s">
        <v>385</v>
      </c>
      <c r="Q46" s="39">
        <v>32300</v>
      </c>
      <c r="R46" s="200">
        <f t="shared" si="2"/>
        <v>0.17493523605100006</v>
      </c>
      <c r="S46" s="39">
        <v>2514</v>
      </c>
      <c r="T46" s="39">
        <v>9803</v>
      </c>
      <c r="U46" s="39">
        <v>14281</v>
      </c>
      <c r="V46" s="39">
        <v>412</v>
      </c>
      <c r="W46" s="39">
        <v>720</v>
      </c>
      <c r="X46" s="39">
        <v>4570</v>
      </c>
      <c r="Y46" s="39" t="s">
        <v>385</v>
      </c>
    </row>
    <row r="47" spans="1:25" ht="21" customHeight="1">
      <c r="A47" s="77" t="s">
        <v>313</v>
      </c>
      <c r="B47" s="319">
        <v>306</v>
      </c>
      <c r="C47" s="313"/>
      <c r="D47" s="313">
        <v>282</v>
      </c>
      <c r="E47" s="313"/>
      <c r="F47" s="313">
        <v>64</v>
      </c>
      <c r="G47" s="313"/>
      <c r="H47" s="313">
        <v>392</v>
      </c>
      <c r="I47" s="313"/>
      <c r="J47" s="21"/>
      <c r="K47" s="15"/>
      <c r="L47" s="53" t="s">
        <v>259</v>
      </c>
      <c r="M47" s="333" t="s">
        <v>270</v>
      </c>
      <c r="N47" s="334"/>
      <c r="O47" s="42" t="s">
        <v>241</v>
      </c>
      <c r="P47" s="44" t="s">
        <v>385</v>
      </c>
      <c r="Q47" s="7">
        <v>340419</v>
      </c>
      <c r="R47" s="200">
        <f t="shared" si="2"/>
        <v>1.8436928210911887</v>
      </c>
      <c r="S47" s="7">
        <v>86781</v>
      </c>
      <c r="T47" s="7">
        <v>139470</v>
      </c>
      <c r="U47" s="7">
        <v>96757</v>
      </c>
      <c r="V47" s="39">
        <v>7618</v>
      </c>
      <c r="W47" s="39">
        <v>1018</v>
      </c>
      <c r="X47" s="39">
        <v>4019</v>
      </c>
      <c r="Y47" s="39">
        <v>4756</v>
      </c>
    </row>
    <row r="48" spans="1:25" ht="21" customHeight="1">
      <c r="A48" s="77" t="s">
        <v>314</v>
      </c>
      <c r="B48" s="319">
        <v>399</v>
      </c>
      <c r="C48" s="313"/>
      <c r="D48" s="313">
        <v>963</v>
      </c>
      <c r="E48" s="313"/>
      <c r="F48" s="313">
        <v>87</v>
      </c>
      <c r="G48" s="313"/>
      <c r="H48" s="313">
        <v>538</v>
      </c>
      <c r="I48" s="313"/>
      <c r="J48" s="21"/>
      <c r="K48" s="15"/>
      <c r="L48" s="53" t="s">
        <v>271</v>
      </c>
      <c r="M48" s="333" t="s">
        <v>272</v>
      </c>
      <c r="N48" s="334"/>
      <c r="O48" s="42" t="s">
        <v>241</v>
      </c>
      <c r="P48" s="44" t="s">
        <v>385</v>
      </c>
      <c r="Q48" s="7">
        <v>307334</v>
      </c>
      <c r="R48" s="200">
        <f t="shared" si="2"/>
        <v>1.6645060630494752</v>
      </c>
      <c r="S48" s="7">
        <v>52304</v>
      </c>
      <c r="T48" s="39">
        <v>57</v>
      </c>
      <c r="U48" s="7">
        <v>213125</v>
      </c>
      <c r="V48" s="39">
        <v>1268</v>
      </c>
      <c r="W48" s="39">
        <v>26379</v>
      </c>
      <c r="X48" s="39">
        <v>12684</v>
      </c>
      <c r="Y48" s="39">
        <v>1517</v>
      </c>
    </row>
    <row r="49" spans="1:25" ht="21" customHeight="1">
      <c r="A49" s="77" t="s">
        <v>315</v>
      </c>
      <c r="B49" s="319">
        <v>354</v>
      </c>
      <c r="C49" s="313"/>
      <c r="D49" s="313">
        <v>389</v>
      </c>
      <c r="E49" s="313"/>
      <c r="F49" s="313">
        <v>96</v>
      </c>
      <c r="G49" s="313"/>
      <c r="H49" s="313">
        <v>417</v>
      </c>
      <c r="I49" s="313"/>
      <c r="J49" s="11"/>
      <c r="K49" s="15"/>
      <c r="L49" s="53" t="s">
        <v>273</v>
      </c>
      <c r="M49" s="333" t="s">
        <v>274</v>
      </c>
      <c r="N49" s="334"/>
      <c r="O49" s="42" t="s">
        <v>241</v>
      </c>
      <c r="P49" s="44" t="s">
        <v>385</v>
      </c>
      <c r="Q49" s="7">
        <v>556183</v>
      </c>
      <c r="R49" s="200">
        <f t="shared" si="2"/>
        <v>3.012260197911869</v>
      </c>
      <c r="S49" s="7">
        <v>148944</v>
      </c>
      <c r="T49" s="7">
        <v>51317</v>
      </c>
      <c r="U49" s="7">
        <v>306893</v>
      </c>
      <c r="V49" s="7">
        <v>31285</v>
      </c>
      <c r="W49" s="39">
        <v>7917</v>
      </c>
      <c r="X49" s="7">
        <v>8639</v>
      </c>
      <c r="Y49" s="7">
        <v>1188</v>
      </c>
    </row>
    <row r="50" spans="1:25" ht="21" customHeight="1">
      <c r="A50" s="76"/>
      <c r="B50" s="320"/>
      <c r="C50" s="315"/>
      <c r="D50" s="315"/>
      <c r="E50" s="315"/>
      <c r="F50" s="315"/>
      <c r="G50" s="315"/>
      <c r="H50" s="315"/>
      <c r="I50" s="315"/>
      <c r="J50" s="21"/>
      <c r="K50" s="15"/>
      <c r="L50" s="4"/>
      <c r="M50" s="4"/>
      <c r="N50" s="41"/>
      <c r="O50" s="42"/>
      <c r="P50" s="43"/>
      <c r="Q50" s="7"/>
      <c r="R50" s="200"/>
      <c r="S50" s="7"/>
      <c r="T50" s="7"/>
      <c r="U50" s="7"/>
      <c r="V50" s="7"/>
      <c r="W50" s="7"/>
      <c r="X50" s="7"/>
      <c r="Y50" s="7"/>
    </row>
    <row r="51" spans="1:25" ht="21" customHeight="1">
      <c r="A51" s="77" t="s">
        <v>316</v>
      </c>
      <c r="B51" s="319">
        <v>377</v>
      </c>
      <c r="C51" s="313"/>
      <c r="D51" s="313">
        <v>247</v>
      </c>
      <c r="E51" s="313"/>
      <c r="F51" s="313">
        <v>61</v>
      </c>
      <c r="G51" s="313"/>
      <c r="H51" s="313">
        <v>393</v>
      </c>
      <c r="I51" s="313"/>
      <c r="J51" s="21"/>
      <c r="K51" s="40" t="s">
        <v>356</v>
      </c>
      <c r="L51" s="333" t="s">
        <v>357</v>
      </c>
      <c r="M51" s="333"/>
      <c r="N51" s="334"/>
      <c r="O51" s="42" t="s">
        <v>241</v>
      </c>
      <c r="P51" s="44" t="s">
        <v>385</v>
      </c>
      <c r="Q51" s="7">
        <v>49049</v>
      </c>
      <c r="R51" s="200">
        <f>Q51/$Q$7*100</f>
        <v>0.26564700907323535</v>
      </c>
      <c r="S51" s="7">
        <v>7520</v>
      </c>
      <c r="T51" s="7">
        <v>5716</v>
      </c>
      <c r="U51" s="7">
        <v>34485</v>
      </c>
      <c r="V51" s="7">
        <v>123</v>
      </c>
      <c r="W51" s="7">
        <v>87</v>
      </c>
      <c r="X51" s="39">
        <v>550</v>
      </c>
      <c r="Y51" s="39">
        <v>568</v>
      </c>
    </row>
    <row r="52" spans="1:25" ht="21" customHeight="1">
      <c r="A52" s="77" t="s">
        <v>317</v>
      </c>
      <c r="B52" s="319">
        <v>436</v>
      </c>
      <c r="C52" s="313"/>
      <c r="D52" s="313">
        <v>314</v>
      </c>
      <c r="E52" s="313"/>
      <c r="F52" s="313">
        <v>63</v>
      </c>
      <c r="G52" s="313"/>
      <c r="H52" s="313">
        <v>472</v>
      </c>
      <c r="I52" s="313"/>
      <c r="J52" s="21"/>
      <c r="K52" s="15"/>
      <c r="L52" s="53" t="s">
        <v>242</v>
      </c>
      <c r="M52" s="333" t="s">
        <v>275</v>
      </c>
      <c r="N52" s="334"/>
      <c r="O52" s="42" t="s">
        <v>276</v>
      </c>
      <c r="P52" s="44">
        <v>1227818</v>
      </c>
      <c r="Q52" s="7">
        <v>24888</v>
      </c>
      <c r="R52" s="200">
        <f>Q52/$Q$7*100</f>
        <v>0.134792202936139</v>
      </c>
      <c r="S52" s="7">
        <v>6077</v>
      </c>
      <c r="T52" s="7">
        <v>4884</v>
      </c>
      <c r="U52" s="7">
        <v>13638</v>
      </c>
      <c r="V52" s="39">
        <v>123</v>
      </c>
      <c r="W52" s="39">
        <v>87</v>
      </c>
      <c r="X52" s="39">
        <v>79</v>
      </c>
      <c r="Y52" s="39" t="s">
        <v>385</v>
      </c>
    </row>
    <row r="53" spans="1:25" ht="21" customHeight="1">
      <c r="A53" s="77" t="s">
        <v>318</v>
      </c>
      <c r="B53" s="319">
        <v>370</v>
      </c>
      <c r="C53" s="313"/>
      <c r="D53" s="313">
        <v>344</v>
      </c>
      <c r="E53" s="313"/>
      <c r="F53" s="313">
        <v>62</v>
      </c>
      <c r="G53" s="313"/>
      <c r="H53" s="313">
        <v>423</v>
      </c>
      <c r="I53" s="313"/>
      <c r="J53" s="21"/>
      <c r="K53" s="15"/>
      <c r="L53" s="53" t="s">
        <v>245</v>
      </c>
      <c r="M53" s="333" t="s">
        <v>277</v>
      </c>
      <c r="N53" s="334"/>
      <c r="O53" s="42" t="s">
        <v>241</v>
      </c>
      <c r="P53" s="44" t="s">
        <v>385</v>
      </c>
      <c r="Q53" s="7">
        <v>24161</v>
      </c>
      <c r="R53" s="200">
        <f>Q53/$Q$7*100</f>
        <v>0.13085480613709638</v>
      </c>
      <c r="S53" s="7">
        <v>1443</v>
      </c>
      <c r="T53" s="39">
        <v>832</v>
      </c>
      <c r="U53" s="39">
        <v>20847</v>
      </c>
      <c r="V53" s="39" t="s">
        <v>385</v>
      </c>
      <c r="W53" s="39" t="s">
        <v>385</v>
      </c>
      <c r="X53" s="39">
        <v>471</v>
      </c>
      <c r="Y53" s="39">
        <v>568</v>
      </c>
    </row>
    <row r="54" spans="1:25" ht="21" customHeight="1">
      <c r="A54" s="78" t="s">
        <v>319</v>
      </c>
      <c r="B54" s="319">
        <v>530</v>
      </c>
      <c r="C54" s="314"/>
      <c r="D54" s="314">
        <v>1547</v>
      </c>
      <c r="E54" s="314"/>
      <c r="F54" s="314">
        <v>82</v>
      </c>
      <c r="G54" s="314"/>
      <c r="H54" s="314">
        <v>677</v>
      </c>
      <c r="I54" s="314"/>
      <c r="J54" s="8"/>
      <c r="K54" s="15"/>
      <c r="L54" s="4"/>
      <c r="M54" s="342"/>
      <c r="N54" s="343"/>
      <c r="O54" s="42"/>
      <c r="P54" s="43"/>
      <c r="Q54" s="7"/>
      <c r="R54" s="201"/>
      <c r="S54" s="7"/>
      <c r="T54" s="7"/>
      <c r="U54" s="7"/>
      <c r="V54" s="7"/>
      <c r="W54" s="7"/>
      <c r="X54" s="7"/>
      <c r="Y54" s="7"/>
    </row>
    <row r="55" spans="1:26" ht="21" customHeight="1">
      <c r="A55" s="2" t="s">
        <v>426</v>
      </c>
      <c r="B55" s="45"/>
      <c r="C55" s="45"/>
      <c r="D55" s="45"/>
      <c r="E55" s="45"/>
      <c r="F55" s="45"/>
      <c r="G55" s="45"/>
      <c r="H55" s="8"/>
      <c r="I55" s="8"/>
      <c r="K55" s="344" t="s">
        <v>280</v>
      </c>
      <c r="L55" s="344"/>
      <c r="M55" s="344"/>
      <c r="N55" s="331"/>
      <c r="O55" s="42"/>
      <c r="P55" s="44"/>
      <c r="Q55" s="206">
        <f>Q7/$Q$7*100</f>
        <v>100</v>
      </c>
      <c r="R55" s="202"/>
      <c r="S55" s="206">
        <f aca="true" t="shared" si="3" ref="S55:Y55">S7/$Q$7*100</f>
        <v>50.864710829346826</v>
      </c>
      <c r="T55" s="206">
        <f t="shared" si="3"/>
        <v>10.71515149283123</v>
      </c>
      <c r="U55" s="206">
        <f t="shared" si="3"/>
        <v>26.045744426877505</v>
      </c>
      <c r="V55" s="206">
        <f t="shared" si="3"/>
        <v>2.3670253904142857</v>
      </c>
      <c r="W55" s="206">
        <f t="shared" si="3"/>
        <v>7.360548995514292</v>
      </c>
      <c r="X55" s="206">
        <f t="shared" si="3"/>
        <v>2.350658384737935</v>
      </c>
      <c r="Y55" s="206">
        <f t="shared" si="3"/>
        <v>0.29616048027792063</v>
      </c>
      <c r="Z55" s="49"/>
    </row>
    <row r="56" spans="11:18" ht="21" customHeight="1">
      <c r="K56" s="47" t="s">
        <v>427</v>
      </c>
      <c r="L56" s="47"/>
      <c r="M56" s="47"/>
      <c r="N56" s="47"/>
      <c r="O56" s="47"/>
      <c r="P56" s="47"/>
      <c r="Q56" s="47"/>
      <c r="R56" s="4"/>
    </row>
    <row r="59" spans="12:15" ht="21" customHeight="1">
      <c r="L59" s="3"/>
      <c r="M59" s="3"/>
      <c r="N59" s="3"/>
      <c r="O59" s="3"/>
    </row>
    <row r="62" spans="12:15" ht="21" customHeight="1">
      <c r="L62" s="3"/>
      <c r="M62" s="3"/>
      <c r="N62" s="3"/>
      <c r="O62" s="3"/>
    </row>
    <row r="63" spans="12:15" ht="21" customHeight="1">
      <c r="L63" s="3"/>
      <c r="M63" s="3"/>
      <c r="N63" s="3"/>
      <c r="O63" s="3"/>
    </row>
    <row r="64" spans="12:15" ht="21" customHeight="1">
      <c r="L64" s="3"/>
      <c r="M64" s="3"/>
      <c r="N64" s="3"/>
      <c r="O64" s="3"/>
    </row>
    <row r="65" spans="12:15" ht="21" customHeight="1">
      <c r="L65" s="3"/>
      <c r="M65" s="3"/>
      <c r="N65" s="3"/>
      <c r="O65" s="3"/>
    </row>
    <row r="66" spans="12:15" ht="21" customHeight="1">
      <c r="L66" s="3"/>
      <c r="M66" s="3"/>
      <c r="N66" s="3"/>
      <c r="O66" s="3"/>
    </row>
    <row r="67" spans="12:15" ht="21" customHeight="1">
      <c r="L67" s="3"/>
      <c r="M67" s="3"/>
      <c r="N67" s="3"/>
      <c r="O67" s="3"/>
    </row>
    <row r="68" spans="12:15" ht="21" customHeight="1">
      <c r="L68" s="3"/>
      <c r="M68" s="3"/>
      <c r="N68" s="3"/>
      <c r="O68" s="3"/>
    </row>
    <row r="69" spans="12:15" ht="21" customHeight="1">
      <c r="L69" s="3"/>
      <c r="M69" s="3"/>
      <c r="N69" s="3"/>
      <c r="O69" s="3"/>
    </row>
    <row r="70" spans="12:15" ht="21" customHeight="1">
      <c r="L70" s="3"/>
      <c r="M70" s="3"/>
      <c r="N70" s="3"/>
      <c r="O70" s="3"/>
    </row>
    <row r="71" spans="12:15" ht="21" customHeight="1">
      <c r="L71" s="3"/>
      <c r="M71" s="3"/>
      <c r="N71" s="3"/>
      <c r="O71" s="3"/>
    </row>
    <row r="72" spans="12:15" ht="21" customHeight="1">
      <c r="L72" s="3"/>
      <c r="M72" s="3"/>
      <c r="N72" s="3"/>
      <c r="O72" s="3"/>
    </row>
    <row r="73" spans="12:15" ht="21" customHeight="1">
      <c r="L73" s="3"/>
      <c r="M73" s="3"/>
      <c r="N73" s="3"/>
      <c r="O73" s="3"/>
    </row>
    <row r="74" spans="12:15" ht="21" customHeight="1">
      <c r="L74" s="3"/>
      <c r="M74" s="3"/>
      <c r="N74" s="3"/>
      <c r="O74" s="3"/>
    </row>
    <row r="75" spans="12:15" ht="21" customHeight="1">
      <c r="L75" s="3"/>
      <c r="M75" s="3"/>
      <c r="N75" s="3"/>
      <c r="O75" s="3"/>
    </row>
    <row r="76" spans="12:15" ht="21" customHeight="1">
      <c r="L76" s="3"/>
      <c r="M76" s="3"/>
      <c r="N76" s="3"/>
      <c r="O76" s="3"/>
    </row>
    <row r="77" spans="12:15" ht="21" customHeight="1">
      <c r="L77" s="3"/>
      <c r="M77" s="3"/>
      <c r="N77" s="3"/>
      <c r="O77" s="3"/>
    </row>
    <row r="78" spans="12:15" ht="21" customHeight="1">
      <c r="L78" s="3"/>
      <c r="M78" s="3"/>
      <c r="N78" s="3"/>
      <c r="O78" s="3"/>
    </row>
    <row r="79" spans="12:15" ht="21" customHeight="1">
      <c r="L79" s="3"/>
      <c r="M79" s="3"/>
      <c r="N79" s="3"/>
      <c r="O79" s="3"/>
    </row>
    <row r="80" spans="12:15" ht="21" customHeight="1">
      <c r="L80" s="3"/>
      <c r="M80" s="3"/>
      <c r="N80" s="3"/>
      <c r="O80" s="3"/>
    </row>
    <row r="81" spans="12:15" ht="21" customHeight="1">
      <c r="L81" s="3"/>
      <c r="M81" s="3"/>
      <c r="N81" s="3"/>
      <c r="O81" s="3"/>
    </row>
    <row r="82" spans="12:15" ht="21" customHeight="1">
      <c r="L82" s="3"/>
      <c r="M82" s="3"/>
      <c r="N82" s="3"/>
      <c r="O82" s="3"/>
    </row>
    <row r="83" spans="12:15" ht="21" customHeight="1">
      <c r="L83" s="3"/>
      <c r="M83" s="3"/>
      <c r="N83" s="3"/>
      <c r="O83" s="3"/>
    </row>
    <row r="84" spans="12:15" ht="21" customHeight="1">
      <c r="L84" s="3"/>
      <c r="M84" s="3"/>
      <c r="N84" s="3"/>
      <c r="O84" s="3"/>
    </row>
    <row r="85" spans="12:15" ht="21" customHeight="1">
      <c r="L85" s="3"/>
      <c r="M85" s="3"/>
      <c r="N85" s="3"/>
      <c r="O85" s="3"/>
    </row>
    <row r="86" spans="12:15" ht="21" customHeight="1">
      <c r="L86" s="3"/>
      <c r="M86" s="3"/>
      <c r="N86" s="3"/>
      <c r="O86" s="3"/>
    </row>
    <row r="87" spans="12:15" ht="21" customHeight="1">
      <c r="L87" s="3"/>
      <c r="M87" s="3"/>
      <c r="N87" s="3"/>
      <c r="O87" s="3"/>
    </row>
    <row r="88" spans="12:15" ht="21" customHeight="1">
      <c r="L88" s="3"/>
      <c r="M88" s="3"/>
      <c r="N88" s="3"/>
      <c r="O88" s="3"/>
    </row>
    <row r="89" spans="12:15" ht="21" customHeight="1">
      <c r="L89" s="3"/>
      <c r="M89" s="3"/>
      <c r="N89" s="3"/>
      <c r="O89" s="3"/>
    </row>
    <row r="90" spans="12:15" ht="21" customHeight="1">
      <c r="L90" s="3"/>
      <c r="M90" s="3"/>
      <c r="N90" s="3"/>
      <c r="O90" s="3"/>
    </row>
    <row r="91" spans="12:15" ht="21" customHeight="1">
      <c r="L91" s="3"/>
      <c r="M91" s="3"/>
      <c r="N91" s="3"/>
      <c r="O91" s="3"/>
    </row>
    <row r="92" spans="12:15" ht="21" customHeight="1">
      <c r="L92" s="3"/>
      <c r="M92" s="3"/>
      <c r="N92" s="3"/>
      <c r="O92" s="3"/>
    </row>
    <row r="93" spans="12:15" ht="21" customHeight="1">
      <c r="L93" s="3"/>
      <c r="M93" s="3"/>
      <c r="N93" s="3"/>
      <c r="O93" s="3"/>
    </row>
    <row r="94" spans="12:15" ht="21" customHeight="1">
      <c r="L94" s="3"/>
      <c r="M94" s="3"/>
      <c r="N94" s="3"/>
      <c r="O94" s="3"/>
    </row>
    <row r="95" spans="12:15" ht="21" customHeight="1">
      <c r="L95" s="3"/>
      <c r="M95" s="3"/>
      <c r="N95" s="3"/>
      <c r="O95" s="3"/>
    </row>
    <row r="96" spans="12:15" ht="21" customHeight="1">
      <c r="L96" s="3"/>
      <c r="M96" s="3"/>
      <c r="N96" s="3"/>
      <c r="O96" s="3"/>
    </row>
    <row r="97" spans="12:15" ht="21" customHeight="1">
      <c r="L97" s="3"/>
      <c r="M97" s="3"/>
      <c r="N97" s="3"/>
      <c r="O97" s="3"/>
    </row>
    <row r="98" spans="12:15" ht="21" customHeight="1">
      <c r="L98" s="3"/>
      <c r="M98" s="3"/>
      <c r="N98" s="3"/>
      <c r="O98" s="3"/>
    </row>
    <row r="99" spans="12:15" ht="21" customHeight="1">
      <c r="L99" s="3"/>
      <c r="M99" s="3"/>
      <c r="N99" s="3"/>
      <c r="O99" s="3"/>
    </row>
    <row r="100" spans="12:15" ht="21" customHeight="1">
      <c r="L100" s="3"/>
      <c r="M100" s="3"/>
      <c r="N100" s="3"/>
      <c r="O100" s="3"/>
    </row>
    <row r="101" spans="12:15" ht="21" customHeight="1">
      <c r="L101" s="3"/>
      <c r="M101" s="3"/>
      <c r="N101" s="3"/>
      <c r="O101" s="3"/>
    </row>
  </sheetData>
  <sheetProtection/>
  <mergeCells count="209">
    <mergeCell ref="L40:N40"/>
    <mergeCell ref="L39:N39"/>
    <mergeCell ref="M49:N49"/>
    <mergeCell ref="L51:N51"/>
    <mergeCell ref="M54:N54"/>
    <mergeCell ref="K55:N55"/>
    <mergeCell ref="L28:N28"/>
    <mergeCell ref="L30:N30"/>
    <mergeCell ref="M33:N33"/>
    <mergeCell ref="M38:N38"/>
    <mergeCell ref="M31:N31"/>
    <mergeCell ref="M52:N52"/>
    <mergeCell ref="M53:N53"/>
    <mergeCell ref="M47:N47"/>
    <mergeCell ref="M48:N48"/>
    <mergeCell ref="M43:N43"/>
    <mergeCell ref="M44:N44"/>
    <mergeCell ref="M45:N45"/>
    <mergeCell ref="M46:N46"/>
    <mergeCell ref="M42:N42"/>
    <mergeCell ref="L41:N41"/>
    <mergeCell ref="M32:N32"/>
    <mergeCell ref="M37:N37"/>
    <mergeCell ref="M36:N36"/>
    <mergeCell ref="A33:A34"/>
    <mergeCell ref="B33:C34"/>
    <mergeCell ref="D33:E34"/>
    <mergeCell ref="B35:C35"/>
    <mergeCell ref="B36:C36"/>
    <mergeCell ref="H20:I20"/>
    <mergeCell ref="H21:I21"/>
    <mergeCell ref="H23:I23"/>
    <mergeCell ref="H24:I24"/>
    <mergeCell ref="H25:I25"/>
    <mergeCell ref="H26:I26"/>
    <mergeCell ref="H22:I22"/>
    <mergeCell ref="M14:N14"/>
    <mergeCell ref="L26:N26"/>
    <mergeCell ref="AB9:AD9"/>
    <mergeCell ref="L10:N10"/>
    <mergeCell ref="L12:N12"/>
    <mergeCell ref="M21:N21"/>
    <mergeCell ref="M22:N22"/>
    <mergeCell ref="M23:N23"/>
    <mergeCell ref="M24:N24"/>
    <mergeCell ref="K6:N6"/>
    <mergeCell ref="M8:N8"/>
    <mergeCell ref="K7:N7"/>
    <mergeCell ref="M13:N13"/>
    <mergeCell ref="B6:C6"/>
    <mergeCell ref="D6:E6"/>
    <mergeCell ref="F6:G6"/>
    <mergeCell ref="H12:I12"/>
    <mergeCell ref="H6:I6"/>
    <mergeCell ref="H7:I7"/>
    <mergeCell ref="H8:I8"/>
    <mergeCell ref="H9:I9"/>
    <mergeCell ref="H10:I10"/>
    <mergeCell ref="D7:E7"/>
    <mergeCell ref="F33:G34"/>
    <mergeCell ref="H33:I34"/>
    <mergeCell ref="H11:I11"/>
    <mergeCell ref="H17:I17"/>
    <mergeCell ref="H16:I16"/>
    <mergeCell ref="H18:I18"/>
    <mergeCell ref="H19:I19"/>
    <mergeCell ref="H13:I13"/>
    <mergeCell ref="H14:I14"/>
    <mergeCell ref="H15:I15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D35:E35"/>
    <mergeCell ref="F35:G35"/>
    <mergeCell ref="H35:I35"/>
    <mergeCell ref="D36:E36"/>
    <mergeCell ref="F36:G36"/>
    <mergeCell ref="H36:I36"/>
    <mergeCell ref="D37:E37"/>
    <mergeCell ref="F37:G37"/>
    <mergeCell ref="H37:I37"/>
    <mergeCell ref="D38:E38"/>
    <mergeCell ref="F38:G38"/>
    <mergeCell ref="H38:I38"/>
    <mergeCell ref="D39:E39"/>
    <mergeCell ref="F39:G39"/>
    <mergeCell ref="H39:I39"/>
    <mergeCell ref="D40:E40"/>
    <mergeCell ref="F40:G40"/>
    <mergeCell ref="H40:I40"/>
    <mergeCell ref="D41:E41"/>
    <mergeCell ref="F41:G41"/>
    <mergeCell ref="H41:I41"/>
    <mergeCell ref="D42:E42"/>
    <mergeCell ref="F42:G42"/>
    <mergeCell ref="H42:I42"/>
    <mergeCell ref="D43:E43"/>
    <mergeCell ref="F43:G43"/>
    <mergeCell ref="H43:I43"/>
    <mergeCell ref="D44:E44"/>
    <mergeCell ref="F44:G44"/>
    <mergeCell ref="H44:I44"/>
    <mergeCell ref="D45:E45"/>
    <mergeCell ref="F45:G45"/>
    <mergeCell ref="H45:I45"/>
    <mergeCell ref="D46:E46"/>
    <mergeCell ref="F46:G46"/>
    <mergeCell ref="H46:I46"/>
    <mergeCell ref="F50:G50"/>
    <mergeCell ref="H50:I50"/>
    <mergeCell ref="D47:E47"/>
    <mergeCell ref="F47:G47"/>
    <mergeCell ref="H47:I47"/>
    <mergeCell ref="D48:E48"/>
    <mergeCell ref="F48:G48"/>
    <mergeCell ref="H48:I48"/>
    <mergeCell ref="D54:E54"/>
    <mergeCell ref="F54:G54"/>
    <mergeCell ref="H54:I54"/>
    <mergeCell ref="D51:E51"/>
    <mergeCell ref="F51:G51"/>
    <mergeCell ref="H51:I51"/>
    <mergeCell ref="D52:E52"/>
    <mergeCell ref="F52:G52"/>
    <mergeCell ref="H52:I52"/>
    <mergeCell ref="A3:I3"/>
    <mergeCell ref="A30:I30"/>
    <mergeCell ref="K3:Y3"/>
    <mergeCell ref="D53:E53"/>
    <mergeCell ref="F53:G53"/>
    <mergeCell ref="H53:I53"/>
    <mergeCell ref="D49:E49"/>
    <mergeCell ref="F49:G49"/>
    <mergeCell ref="H49:I49"/>
    <mergeCell ref="D50:E50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70" r:id="rId1"/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</dc:creator>
  <cp:keywords/>
  <dc:description/>
  <cp:lastModifiedBy>川向　裕</cp:lastModifiedBy>
  <cp:lastPrinted>2016-03-11T07:17:20Z</cp:lastPrinted>
  <dcterms:created xsi:type="dcterms:W3CDTF">2004-02-06T06:34:45Z</dcterms:created>
  <dcterms:modified xsi:type="dcterms:W3CDTF">2016-03-11T07:17:57Z</dcterms:modified>
  <cp:category/>
  <cp:version/>
  <cp:contentType/>
  <cp:contentStatus/>
</cp:coreProperties>
</file>